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2ec5835688f5150/Geral/3. Professor/1. UFRPE/3. Pesquisa/0. Papers/2. Em andamento/2025.6 - Base de Dados Ovo/dados/v1/"/>
    </mc:Choice>
  </mc:AlternateContent>
  <xr:revisionPtr revIDLastSave="0" documentId="8_{B4653C49-0A53-437E-ACA4-2531252F6835}" xr6:coauthVersionLast="47" xr6:coauthVersionMax="47" xr10:uidLastSave="{00000000-0000-0000-0000-000000000000}"/>
  <bookViews>
    <workbookView xWindow="-108" yWindow="-108" windowWidth="28668" windowHeight="1749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2" i="1"/>
  <c r="G2" i="1" s="1"/>
  <c r="Z2151" i="1"/>
  <c r="X2151" i="1"/>
  <c r="Y2151" i="1" s="1"/>
  <c r="S2151" i="1"/>
  <c r="J2151" i="1"/>
  <c r="F2151" i="1"/>
  <c r="G2151" i="1" s="1"/>
  <c r="Z2150" i="1"/>
  <c r="X2150" i="1"/>
  <c r="Y2150" i="1" s="1"/>
  <c r="S2150" i="1"/>
  <c r="J2150" i="1"/>
  <c r="F2150" i="1"/>
  <c r="G2150" i="1" s="1"/>
  <c r="Z2149" i="1"/>
  <c r="X2149" i="1"/>
  <c r="Y2149" i="1" s="1"/>
  <c r="S2149" i="1"/>
  <c r="J2149" i="1"/>
  <c r="F2149" i="1"/>
  <c r="G2149" i="1" s="1"/>
  <c r="Z2148" i="1"/>
  <c r="X2148" i="1"/>
  <c r="Y2148" i="1" s="1"/>
  <c r="S2148" i="1"/>
  <c r="J2148" i="1"/>
  <c r="F2148" i="1"/>
  <c r="G2148" i="1" s="1"/>
  <c r="Z2147" i="1"/>
  <c r="X2147" i="1"/>
  <c r="Y2147" i="1" s="1"/>
  <c r="S2147" i="1"/>
  <c r="J2147" i="1"/>
  <c r="F2147" i="1"/>
  <c r="G2147" i="1" s="1"/>
  <c r="Z2146" i="1"/>
  <c r="X2146" i="1"/>
  <c r="Y2146" i="1" s="1"/>
  <c r="S2146" i="1"/>
  <c r="J2146" i="1"/>
  <c r="F2146" i="1"/>
  <c r="G2146" i="1" s="1"/>
  <c r="Z2145" i="1"/>
  <c r="X2145" i="1"/>
  <c r="Y2145" i="1" s="1"/>
  <c r="S2145" i="1"/>
  <c r="J2145" i="1"/>
  <c r="F2145" i="1"/>
  <c r="G2145" i="1" s="1"/>
  <c r="Z2144" i="1"/>
  <c r="X2144" i="1"/>
  <c r="Y2144" i="1" s="1"/>
  <c r="S2144" i="1"/>
  <c r="J2144" i="1"/>
  <c r="F2144" i="1"/>
  <c r="G2144" i="1" s="1"/>
  <c r="Z2143" i="1"/>
  <c r="X2143" i="1"/>
  <c r="Y2143" i="1" s="1"/>
  <c r="S2143" i="1"/>
  <c r="J2143" i="1"/>
  <c r="F2143" i="1"/>
  <c r="G2143" i="1" s="1"/>
  <c r="Z2142" i="1"/>
  <c r="X2142" i="1"/>
  <c r="Y2142" i="1" s="1"/>
  <c r="S2142" i="1"/>
  <c r="J2142" i="1"/>
  <c r="F2142" i="1"/>
  <c r="G2142" i="1" s="1"/>
  <c r="Z2141" i="1"/>
  <c r="X2141" i="1"/>
  <c r="Y2141" i="1" s="1"/>
  <c r="S2141" i="1"/>
  <c r="J2141" i="1"/>
  <c r="F2141" i="1"/>
  <c r="G2141" i="1" s="1"/>
  <c r="Z2140" i="1"/>
  <c r="X2140" i="1"/>
  <c r="Y2140" i="1" s="1"/>
  <c r="S2140" i="1"/>
  <c r="J2140" i="1"/>
  <c r="F2140" i="1"/>
  <c r="G2140" i="1" s="1"/>
  <c r="Z2139" i="1"/>
  <c r="X2139" i="1"/>
  <c r="Y2139" i="1" s="1"/>
  <c r="S2139" i="1"/>
  <c r="J2139" i="1"/>
  <c r="F2139" i="1"/>
  <c r="G2139" i="1" s="1"/>
  <c r="Z2138" i="1"/>
  <c r="X2138" i="1"/>
  <c r="Y2138" i="1" s="1"/>
  <c r="S2138" i="1"/>
  <c r="J2138" i="1"/>
  <c r="F2138" i="1"/>
  <c r="G2138" i="1" s="1"/>
  <c r="Z2137" i="1"/>
  <c r="X2137" i="1"/>
  <c r="Y2137" i="1" s="1"/>
  <c r="S2137" i="1"/>
  <c r="J2137" i="1"/>
  <c r="F2137" i="1"/>
  <c r="G2137" i="1" s="1"/>
  <c r="Z2136" i="1"/>
  <c r="X2136" i="1"/>
  <c r="Y2136" i="1" s="1"/>
  <c r="S2136" i="1"/>
  <c r="J2136" i="1"/>
  <c r="F2136" i="1"/>
  <c r="G2136" i="1" s="1"/>
  <c r="Z2135" i="1"/>
  <c r="X2135" i="1"/>
  <c r="Y2135" i="1" s="1"/>
  <c r="S2135" i="1"/>
  <c r="J2135" i="1"/>
  <c r="F2135" i="1"/>
  <c r="G2135" i="1" s="1"/>
  <c r="Z2134" i="1"/>
  <c r="X2134" i="1"/>
  <c r="Y2134" i="1" s="1"/>
  <c r="S2134" i="1"/>
  <c r="J2134" i="1"/>
  <c r="F2134" i="1"/>
  <c r="G2134" i="1" s="1"/>
  <c r="Z2133" i="1"/>
  <c r="X2133" i="1"/>
  <c r="Y2133" i="1" s="1"/>
  <c r="S2133" i="1"/>
  <c r="J2133" i="1"/>
  <c r="F2133" i="1"/>
  <c r="G2133" i="1" s="1"/>
  <c r="Z2132" i="1"/>
  <c r="X2132" i="1"/>
  <c r="Y2132" i="1" s="1"/>
  <c r="S2132" i="1"/>
  <c r="J2132" i="1"/>
  <c r="F2132" i="1"/>
  <c r="G2132" i="1" s="1"/>
  <c r="Z2131" i="1"/>
  <c r="X2131" i="1"/>
  <c r="Y2131" i="1" s="1"/>
  <c r="S2131" i="1"/>
  <c r="J2131" i="1"/>
  <c r="F2131" i="1"/>
  <c r="G2131" i="1" s="1"/>
  <c r="Z2130" i="1"/>
  <c r="X2130" i="1"/>
  <c r="Y2130" i="1" s="1"/>
  <c r="S2130" i="1"/>
  <c r="J2130" i="1"/>
  <c r="F2130" i="1"/>
  <c r="G2130" i="1" s="1"/>
  <c r="Z2129" i="1"/>
  <c r="X2129" i="1"/>
  <c r="Y2129" i="1" s="1"/>
  <c r="S2129" i="1"/>
  <c r="J2129" i="1"/>
  <c r="F2129" i="1"/>
  <c r="G2129" i="1" s="1"/>
  <c r="Z2128" i="1"/>
  <c r="X2128" i="1"/>
  <c r="Y2128" i="1" s="1"/>
  <c r="S2128" i="1"/>
  <c r="J2128" i="1"/>
  <c r="F2128" i="1"/>
  <c r="G2128" i="1" s="1"/>
  <c r="Z2127" i="1"/>
  <c r="X2127" i="1"/>
  <c r="Y2127" i="1" s="1"/>
  <c r="S2127" i="1"/>
  <c r="J2127" i="1"/>
  <c r="F2127" i="1"/>
  <c r="G2127" i="1" s="1"/>
  <c r="Z2126" i="1"/>
  <c r="X2126" i="1"/>
  <c r="Y2126" i="1" s="1"/>
  <c r="S2126" i="1"/>
  <c r="J2126" i="1"/>
  <c r="F2126" i="1"/>
  <c r="G2126" i="1" s="1"/>
  <c r="Z2125" i="1"/>
  <c r="X2125" i="1"/>
  <c r="Y2125" i="1" s="1"/>
  <c r="S2125" i="1"/>
  <c r="J2125" i="1"/>
  <c r="F2125" i="1"/>
  <c r="G2125" i="1" s="1"/>
  <c r="Z2124" i="1"/>
  <c r="X2124" i="1"/>
  <c r="Y2124" i="1" s="1"/>
  <c r="S2124" i="1"/>
  <c r="J2124" i="1"/>
  <c r="F2124" i="1"/>
  <c r="G2124" i="1" s="1"/>
  <c r="Z2123" i="1"/>
  <c r="X2123" i="1"/>
  <c r="Y2123" i="1" s="1"/>
  <c r="S2123" i="1"/>
  <c r="J2123" i="1"/>
  <c r="F2123" i="1"/>
  <c r="G2123" i="1" s="1"/>
  <c r="Z2122" i="1"/>
  <c r="X2122" i="1"/>
  <c r="Y2122" i="1" s="1"/>
  <c r="S2122" i="1"/>
  <c r="J2122" i="1"/>
  <c r="F2122" i="1"/>
  <c r="G2122" i="1" s="1"/>
  <c r="Z2121" i="1"/>
  <c r="X2121" i="1"/>
  <c r="Y2121" i="1" s="1"/>
  <c r="S2121" i="1"/>
  <c r="J2121" i="1"/>
  <c r="F2121" i="1"/>
  <c r="G2121" i="1" s="1"/>
  <c r="Z2120" i="1"/>
  <c r="X2120" i="1"/>
  <c r="Y2120" i="1" s="1"/>
  <c r="S2120" i="1"/>
  <c r="J2120" i="1"/>
  <c r="F2120" i="1"/>
  <c r="G2120" i="1" s="1"/>
  <c r="Z2119" i="1"/>
  <c r="X2119" i="1"/>
  <c r="Y2119" i="1" s="1"/>
  <c r="S2119" i="1"/>
  <c r="J2119" i="1"/>
  <c r="F2119" i="1"/>
  <c r="G2119" i="1" s="1"/>
  <c r="Z2118" i="1"/>
  <c r="X2118" i="1"/>
  <c r="Y2118" i="1" s="1"/>
  <c r="S2118" i="1"/>
  <c r="J2118" i="1"/>
  <c r="F2118" i="1"/>
  <c r="G2118" i="1" s="1"/>
  <c r="Z2117" i="1"/>
  <c r="X2117" i="1"/>
  <c r="Y2117" i="1" s="1"/>
  <c r="S2117" i="1"/>
  <c r="J2117" i="1"/>
  <c r="F2117" i="1"/>
  <c r="G2117" i="1" s="1"/>
  <c r="Z2116" i="1"/>
  <c r="X2116" i="1"/>
  <c r="Y2116" i="1" s="1"/>
  <c r="S2116" i="1"/>
  <c r="J2116" i="1"/>
  <c r="F2116" i="1"/>
  <c r="G2116" i="1" s="1"/>
  <c r="Z2115" i="1"/>
  <c r="X2115" i="1"/>
  <c r="Y2115" i="1" s="1"/>
  <c r="S2115" i="1"/>
  <c r="J2115" i="1"/>
  <c r="F2115" i="1"/>
  <c r="G2115" i="1" s="1"/>
  <c r="Z2114" i="1"/>
  <c r="X2114" i="1"/>
  <c r="Y2114" i="1" s="1"/>
  <c r="S2114" i="1"/>
  <c r="J2114" i="1"/>
  <c r="F2114" i="1"/>
  <c r="G2114" i="1" s="1"/>
  <c r="Z2113" i="1"/>
  <c r="X2113" i="1"/>
  <c r="Y2113" i="1" s="1"/>
  <c r="S2113" i="1"/>
  <c r="J2113" i="1"/>
  <c r="F2113" i="1"/>
  <c r="G2113" i="1" s="1"/>
  <c r="Z2112" i="1"/>
  <c r="X2112" i="1"/>
  <c r="Y2112" i="1" s="1"/>
  <c r="S2112" i="1"/>
  <c r="J2112" i="1"/>
  <c r="F2112" i="1"/>
  <c r="G2112" i="1" s="1"/>
  <c r="Z2111" i="1"/>
  <c r="X2111" i="1"/>
  <c r="Y2111" i="1" s="1"/>
  <c r="S2111" i="1"/>
  <c r="J2111" i="1"/>
  <c r="F2111" i="1"/>
  <c r="G2111" i="1" s="1"/>
  <c r="Z2110" i="1"/>
  <c r="X2110" i="1"/>
  <c r="Y2110" i="1" s="1"/>
  <c r="S2110" i="1"/>
  <c r="J2110" i="1"/>
  <c r="F2110" i="1"/>
  <c r="G2110" i="1" s="1"/>
  <c r="Z2109" i="1"/>
  <c r="X2109" i="1"/>
  <c r="Y2109" i="1" s="1"/>
  <c r="S2109" i="1"/>
  <c r="J2109" i="1"/>
  <c r="F2109" i="1"/>
  <c r="G2109" i="1" s="1"/>
  <c r="Z2108" i="1"/>
  <c r="X2108" i="1"/>
  <c r="Y2108" i="1" s="1"/>
  <c r="S2108" i="1"/>
  <c r="J2108" i="1"/>
  <c r="F2108" i="1"/>
  <c r="G2108" i="1" s="1"/>
  <c r="Z2107" i="1"/>
  <c r="X2107" i="1"/>
  <c r="Y2107" i="1" s="1"/>
  <c r="S2107" i="1"/>
  <c r="J2107" i="1"/>
  <c r="F2107" i="1"/>
  <c r="G2107" i="1" s="1"/>
  <c r="Z2106" i="1"/>
  <c r="X2106" i="1"/>
  <c r="Y2106" i="1" s="1"/>
  <c r="S2106" i="1"/>
  <c r="J2106" i="1"/>
  <c r="F2106" i="1"/>
  <c r="G2106" i="1" s="1"/>
  <c r="Z2105" i="1"/>
  <c r="X2105" i="1"/>
  <c r="Y2105" i="1" s="1"/>
  <c r="S2105" i="1"/>
  <c r="J2105" i="1"/>
  <c r="F2105" i="1"/>
  <c r="G2105" i="1" s="1"/>
  <c r="Z2104" i="1"/>
  <c r="X2104" i="1"/>
  <c r="Y2104" i="1" s="1"/>
  <c r="S2104" i="1"/>
  <c r="J2104" i="1"/>
  <c r="F2104" i="1"/>
  <c r="G2104" i="1" s="1"/>
  <c r="Z2103" i="1"/>
  <c r="X2103" i="1"/>
  <c r="Y2103" i="1" s="1"/>
  <c r="S2103" i="1"/>
  <c r="J2103" i="1"/>
  <c r="F2103" i="1"/>
  <c r="G2103" i="1" s="1"/>
  <c r="Z2102" i="1"/>
  <c r="X2102" i="1"/>
  <c r="Y2102" i="1" s="1"/>
  <c r="S2102" i="1"/>
  <c r="J2102" i="1"/>
  <c r="F2102" i="1"/>
  <c r="G2102" i="1" s="1"/>
  <c r="Z2101" i="1"/>
  <c r="X2101" i="1"/>
  <c r="Y2101" i="1" s="1"/>
  <c r="S2101" i="1"/>
  <c r="J2101" i="1"/>
  <c r="F2101" i="1"/>
  <c r="G2101" i="1" s="1"/>
  <c r="Z2100" i="1"/>
  <c r="X2100" i="1"/>
  <c r="Y2100" i="1" s="1"/>
  <c r="S2100" i="1"/>
  <c r="J2100" i="1"/>
  <c r="F2100" i="1"/>
  <c r="G2100" i="1" s="1"/>
  <c r="Z2099" i="1"/>
  <c r="X2099" i="1"/>
  <c r="Y2099" i="1" s="1"/>
  <c r="S2099" i="1"/>
  <c r="J2099" i="1"/>
  <c r="F2099" i="1"/>
  <c r="G2099" i="1" s="1"/>
  <c r="Z2098" i="1"/>
  <c r="X2098" i="1"/>
  <c r="Y2098" i="1" s="1"/>
  <c r="S2098" i="1"/>
  <c r="J2098" i="1"/>
  <c r="F2098" i="1"/>
  <c r="G2098" i="1" s="1"/>
  <c r="Z2097" i="1"/>
  <c r="X2097" i="1"/>
  <c r="Y2097" i="1" s="1"/>
  <c r="S2097" i="1"/>
  <c r="J2097" i="1"/>
  <c r="F2097" i="1"/>
  <c r="G2097" i="1" s="1"/>
  <c r="Z2096" i="1"/>
  <c r="X2096" i="1"/>
  <c r="Y2096" i="1" s="1"/>
  <c r="S2096" i="1"/>
  <c r="J2096" i="1"/>
  <c r="F2096" i="1"/>
  <c r="G2096" i="1" s="1"/>
  <c r="Z2095" i="1"/>
  <c r="X2095" i="1"/>
  <c r="Y2095" i="1" s="1"/>
  <c r="S2095" i="1"/>
  <c r="J2095" i="1"/>
  <c r="F2095" i="1"/>
  <c r="G2095" i="1" s="1"/>
  <c r="Z2094" i="1"/>
  <c r="X2094" i="1"/>
  <c r="Y2094" i="1" s="1"/>
  <c r="S2094" i="1"/>
  <c r="J2094" i="1"/>
  <c r="F2094" i="1"/>
  <c r="G2094" i="1" s="1"/>
  <c r="Z2093" i="1"/>
  <c r="X2093" i="1"/>
  <c r="Y2093" i="1" s="1"/>
  <c r="S2093" i="1"/>
  <c r="J2093" i="1"/>
  <c r="F2093" i="1"/>
  <c r="G2093" i="1" s="1"/>
  <c r="Z2092" i="1"/>
  <c r="X2092" i="1"/>
  <c r="Y2092" i="1" s="1"/>
  <c r="S2092" i="1"/>
  <c r="J2092" i="1"/>
  <c r="F2092" i="1"/>
  <c r="G2092" i="1" s="1"/>
  <c r="Z2091" i="1"/>
  <c r="X2091" i="1"/>
  <c r="Y2091" i="1" s="1"/>
  <c r="S2091" i="1"/>
  <c r="J2091" i="1"/>
  <c r="F2091" i="1"/>
  <c r="G2091" i="1" s="1"/>
  <c r="Z2090" i="1"/>
  <c r="X2090" i="1"/>
  <c r="Y2090" i="1" s="1"/>
  <c r="S2090" i="1"/>
  <c r="J2090" i="1"/>
  <c r="F2090" i="1"/>
  <c r="G2090" i="1" s="1"/>
  <c r="Z2089" i="1"/>
  <c r="X2089" i="1"/>
  <c r="Y2089" i="1" s="1"/>
  <c r="S2089" i="1"/>
  <c r="J2089" i="1"/>
  <c r="F2089" i="1"/>
  <c r="G2089" i="1" s="1"/>
  <c r="Z2088" i="1"/>
  <c r="X2088" i="1"/>
  <c r="Y2088" i="1" s="1"/>
  <c r="S2088" i="1"/>
  <c r="J2088" i="1"/>
  <c r="F2088" i="1"/>
  <c r="G2088" i="1" s="1"/>
  <c r="Z2087" i="1"/>
  <c r="X2087" i="1"/>
  <c r="Y2087" i="1" s="1"/>
  <c r="S2087" i="1"/>
  <c r="J2087" i="1"/>
  <c r="F2087" i="1"/>
  <c r="G2087" i="1" s="1"/>
  <c r="Z2086" i="1"/>
  <c r="X2086" i="1"/>
  <c r="Y2086" i="1" s="1"/>
  <c r="S2086" i="1"/>
  <c r="J2086" i="1"/>
  <c r="F2086" i="1"/>
  <c r="G2086" i="1" s="1"/>
  <c r="Z2085" i="1"/>
  <c r="X2085" i="1"/>
  <c r="Y2085" i="1" s="1"/>
  <c r="S2085" i="1"/>
  <c r="J2085" i="1"/>
  <c r="F2085" i="1"/>
  <c r="G2085" i="1" s="1"/>
  <c r="Z2084" i="1"/>
  <c r="X2084" i="1"/>
  <c r="Y2084" i="1" s="1"/>
  <c r="S2084" i="1"/>
  <c r="J2084" i="1"/>
  <c r="F2084" i="1"/>
  <c r="G2084" i="1" s="1"/>
  <c r="Z2083" i="1"/>
  <c r="X2083" i="1"/>
  <c r="Y2083" i="1" s="1"/>
  <c r="S2083" i="1"/>
  <c r="J2083" i="1"/>
  <c r="F2083" i="1"/>
  <c r="G2083" i="1" s="1"/>
  <c r="Z2082" i="1"/>
  <c r="X2082" i="1"/>
  <c r="Y2082" i="1" s="1"/>
  <c r="S2082" i="1"/>
  <c r="J2082" i="1"/>
  <c r="F2082" i="1"/>
  <c r="G2082" i="1" s="1"/>
  <c r="Z2081" i="1"/>
  <c r="X2081" i="1"/>
  <c r="Y2081" i="1" s="1"/>
  <c r="S2081" i="1"/>
  <c r="J2081" i="1"/>
  <c r="F2081" i="1"/>
  <c r="G2081" i="1" s="1"/>
  <c r="Z2080" i="1"/>
  <c r="X2080" i="1"/>
  <c r="Y2080" i="1" s="1"/>
  <c r="S2080" i="1"/>
  <c r="J2080" i="1"/>
  <c r="F2080" i="1"/>
  <c r="G2080" i="1" s="1"/>
  <c r="Z2079" i="1"/>
  <c r="X2079" i="1"/>
  <c r="Y2079" i="1" s="1"/>
  <c r="S2079" i="1"/>
  <c r="J2079" i="1"/>
  <c r="F2079" i="1"/>
  <c r="G2079" i="1" s="1"/>
  <c r="Z2078" i="1"/>
  <c r="X2078" i="1"/>
  <c r="Y2078" i="1" s="1"/>
  <c r="S2078" i="1"/>
  <c r="J2078" i="1"/>
  <c r="F2078" i="1"/>
  <c r="G2078" i="1" s="1"/>
  <c r="Z2077" i="1"/>
  <c r="X2077" i="1"/>
  <c r="Y2077" i="1" s="1"/>
  <c r="S2077" i="1"/>
  <c r="J2077" i="1"/>
  <c r="F2077" i="1"/>
  <c r="G2077" i="1" s="1"/>
  <c r="Z2076" i="1"/>
  <c r="X2076" i="1"/>
  <c r="Y2076" i="1" s="1"/>
  <c r="S2076" i="1"/>
  <c r="J2076" i="1"/>
  <c r="F2076" i="1"/>
  <c r="G2076" i="1" s="1"/>
  <c r="Z2075" i="1"/>
  <c r="X2075" i="1"/>
  <c r="Y2075" i="1" s="1"/>
  <c r="S2075" i="1"/>
  <c r="J2075" i="1"/>
  <c r="F2075" i="1"/>
  <c r="G2075" i="1" s="1"/>
  <c r="Z2074" i="1"/>
  <c r="X2074" i="1"/>
  <c r="Y2074" i="1" s="1"/>
  <c r="S2074" i="1"/>
  <c r="J2074" i="1"/>
  <c r="F2074" i="1"/>
  <c r="G2074" i="1" s="1"/>
  <c r="Z2073" i="1"/>
  <c r="X2073" i="1"/>
  <c r="Y2073" i="1" s="1"/>
  <c r="S2073" i="1"/>
  <c r="J2073" i="1"/>
  <c r="F2073" i="1"/>
  <c r="G2073" i="1" s="1"/>
  <c r="Z2072" i="1"/>
  <c r="X2072" i="1"/>
  <c r="Y2072" i="1" s="1"/>
  <c r="S2072" i="1"/>
  <c r="J2072" i="1"/>
  <c r="F2072" i="1"/>
  <c r="G2072" i="1" s="1"/>
  <c r="Z2071" i="1"/>
  <c r="X2071" i="1"/>
  <c r="Y2071" i="1" s="1"/>
  <c r="S2071" i="1"/>
  <c r="J2071" i="1"/>
  <c r="F2071" i="1"/>
  <c r="G2071" i="1" s="1"/>
  <c r="Z2070" i="1"/>
  <c r="X2070" i="1"/>
  <c r="Y2070" i="1" s="1"/>
  <c r="S2070" i="1"/>
  <c r="J2070" i="1"/>
  <c r="F2070" i="1"/>
  <c r="G2070" i="1" s="1"/>
  <c r="Z2069" i="1"/>
  <c r="X2069" i="1"/>
  <c r="Y2069" i="1" s="1"/>
  <c r="S2069" i="1"/>
  <c r="J2069" i="1"/>
  <c r="F2069" i="1"/>
  <c r="G2069" i="1" s="1"/>
  <c r="Z2068" i="1"/>
  <c r="X2068" i="1"/>
  <c r="Y2068" i="1" s="1"/>
  <c r="S2068" i="1"/>
  <c r="J2068" i="1"/>
  <c r="F2068" i="1"/>
  <c r="G2068" i="1" s="1"/>
  <c r="Z2067" i="1"/>
  <c r="X2067" i="1"/>
  <c r="Y2067" i="1" s="1"/>
  <c r="S2067" i="1"/>
  <c r="J2067" i="1"/>
  <c r="F2067" i="1"/>
  <c r="G2067" i="1" s="1"/>
  <c r="Z2066" i="1"/>
  <c r="X2066" i="1"/>
  <c r="Y2066" i="1" s="1"/>
  <c r="S2066" i="1"/>
  <c r="J2066" i="1"/>
  <c r="F2066" i="1"/>
  <c r="G2066" i="1" s="1"/>
  <c r="Z2065" i="1"/>
  <c r="X2065" i="1"/>
  <c r="Y2065" i="1" s="1"/>
  <c r="S2065" i="1"/>
  <c r="J2065" i="1"/>
  <c r="F2065" i="1"/>
  <c r="G2065" i="1" s="1"/>
  <c r="Z2064" i="1"/>
  <c r="X2064" i="1"/>
  <c r="Y2064" i="1" s="1"/>
  <c r="S2064" i="1"/>
  <c r="J2064" i="1"/>
  <c r="F2064" i="1"/>
  <c r="G2064" i="1" s="1"/>
  <c r="Z2063" i="1"/>
  <c r="X2063" i="1"/>
  <c r="Y2063" i="1" s="1"/>
  <c r="S2063" i="1"/>
  <c r="J2063" i="1"/>
  <c r="F2063" i="1"/>
  <c r="G2063" i="1" s="1"/>
  <c r="Z2062" i="1"/>
  <c r="X2062" i="1"/>
  <c r="Y2062" i="1" s="1"/>
  <c r="S2062" i="1"/>
  <c r="J2062" i="1"/>
  <c r="F2062" i="1"/>
  <c r="G2062" i="1" s="1"/>
  <c r="Z2061" i="1"/>
  <c r="X2061" i="1"/>
  <c r="Y2061" i="1" s="1"/>
  <c r="S2061" i="1"/>
  <c r="J2061" i="1"/>
  <c r="F2061" i="1"/>
  <c r="G2061" i="1" s="1"/>
  <c r="Z2060" i="1"/>
  <c r="X2060" i="1"/>
  <c r="Y2060" i="1" s="1"/>
  <c r="S2060" i="1"/>
  <c r="J2060" i="1"/>
  <c r="F2060" i="1"/>
  <c r="G2060" i="1" s="1"/>
  <c r="Z2059" i="1"/>
  <c r="X2059" i="1"/>
  <c r="Y2059" i="1" s="1"/>
  <c r="S2059" i="1"/>
  <c r="J2059" i="1"/>
  <c r="F2059" i="1"/>
  <c r="G2059" i="1" s="1"/>
  <c r="Z2058" i="1"/>
  <c r="X2058" i="1"/>
  <c r="Y2058" i="1" s="1"/>
  <c r="S2058" i="1"/>
  <c r="J2058" i="1"/>
  <c r="F2058" i="1"/>
  <c r="G2058" i="1" s="1"/>
  <c r="Z2057" i="1"/>
  <c r="X2057" i="1"/>
  <c r="Y2057" i="1" s="1"/>
  <c r="S2057" i="1"/>
  <c r="J2057" i="1"/>
  <c r="F2057" i="1"/>
  <c r="G2057" i="1" s="1"/>
  <c r="Z2056" i="1"/>
  <c r="X2056" i="1"/>
  <c r="Y2056" i="1" s="1"/>
  <c r="S2056" i="1"/>
  <c r="J2056" i="1"/>
  <c r="F2056" i="1"/>
  <c r="G2056" i="1" s="1"/>
  <c r="Z2055" i="1"/>
  <c r="X2055" i="1"/>
  <c r="Y2055" i="1" s="1"/>
  <c r="S2055" i="1"/>
  <c r="J2055" i="1"/>
  <c r="F2055" i="1"/>
  <c r="G2055" i="1" s="1"/>
  <c r="Z2054" i="1"/>
  <c r="X2054" i="1"/>
  <c r="Y2054" i="1" s="1"/>
  <c r="S2054" i="1"/>
  <c r="J2054" i="1"/>
  <c r="F2054" i="1"/>
  <c r="G2054" i="1" s="1"/>
  <c r="Z2053" i="1"/>
  <c r="X2053" i="1"/>
  <c r="Y2053" i="1" s="1"/>
  <c r="S2053" i="1"/>
  <c r="J2053" i="1"/>
  <c r="F2053" i="1"/>
  <c r="G2053" i="1" s="1"/>
  <c r="Z2052" i="1"/>
  <c r="X2052" i="1"/>
  <c r="Y2052" i="1" s="1"/>
  <c r="S2052" i="1"/>
  <c r="J2052" i="1"/>
  <c r="F2052" i="1"/>
  <c r="G2052" i="1" s="1"/>
  <c r="Z2051" i="1"/>
  <c r="X2051" i="1"/>
  <c r="Y2051" i="1" s="1"/>
  <c r="S2051" i="1"/>
  <c r="J2051" i="1"/>
  <c r="F2051" i="1"/>
  <c r="G2051" i="1" s="1"/>
  <c r="Z2050" i="1"/>
  <c r="X2050" i="1"/>
  <c r="Y2050" i="1" s="1"/>
  <c r="S2050" i="1"/>
  <c r="J2050" i="1"/>
  <c r="F2050" i="1"/>
  <c r="G2050" i="1" s="1"/>
  <c r="Z2049" i="1"/>
  <c r="X2049" i="1"/>
  <c r="Y2049" i="1" s="1"/>
  <c r="S2049" i="1"/>
  <c r="J2049" i="1"/>
  <c r="F2049" i="1"/>
  <c r="G2049" i="1" s="1"/>
  <c r="Z2048" i="1"/>
  <c r="X2048" i="1"/>
  <c r="Y2048" i="1" s="1"/>
  <c r="S2048" i="1"/>
  <c r="J2048" i="1"/>
  <c r="F2048" i="1"/>
  <c r="G2048" i="1" s="1"/>
  <c r="Z2047" i="1"/>
  <c r="X2047" i="1"/>
  <c r="Y2047" i="1" s="1"/>
  <c r="S2047" i="1"/>
  <c r="J2047" i="1"/>
  <c r="F2047" i="1"/>
  <c r="G2047" i="1" s="1"/>
  <c r="Z2046" i="1"/>
  <c r="X2046" i="1"/>
  <c r="Y2046" i="1" s="1"/>
  <c r="S2046" i="1"/>
  <c r="J2046" i="1"/>
  <c r="F2046" i="1"/>
  <c r="G2046" i="1" s="1"/>
  <c r="Z2045" i="1"/>
  <c r="X2045" i="1"/>
  <c r="Y2045" i="1" s="1"/>
  <c r="S2045" i="1"/>
  <c r="J2045" i="1"/>
  <c r="F2045" i="1"/>
  <c r="G2045" i="1" s="1"/>
  <c r="Z2044" i="1"/>
  <c r="X2044" i="1"/>
  <c r="Y2044" i="1" s="1"/>
  <c r="S2044" i="1"/>
  <c r="J2044" i="1"/>
  <c r="F2044" i="1"/>
  <c r="G2044" i="1" s="1"/>
  <c r="Z2043" i="1"/>
  <c r="X2043" i="1"/>
  <c r="Y2043" i="1" s="1"/>
  <c r="S2043" i="1"/>
  <c r="J2043" i="1"/>
  <c r="F2043" i="1"/>
  <c r="G2043" i="1" s="1"/>
  <c r="Z2042" i="1"/>
  <c r="X2042" i="1"/>
  <c r="Y2042" i="1" s="1"/>
  <c r="S2042" i="1"/>
  <c r="J2042" i="1"/>
  <c r="F2042" i="1"/>
  <c r="G2042" i="1" s="1"/>
  <c r="Z2041" i="1"/>
  <c r="X2041" i="1"/>
  <c r="Y2041" i="1" s="1"/>
  <c r="S2041" i="1"/>
  <c r="J2041" i="1"/>
  <c r="F2041" i="1"/>
  <c r="G2041" i="1" s="1"/>
  <c r="Z2040" i="1"/>
  <c r="X2040" i="1"/>
  <c r="Y2040" i="1" s="1"/>
  <c r="S2040" i="1"/>
  <c r="J2040" i="1"/>
  <c r="F2040" i="1"/>
  <c r="G2040" i="1" s="1"/>
  <c r="Z2039" i="1"/>
  <c r="X2039" i="1"/>
  <c r="Y2039" i="1" s="1"/>
  <c r="S2039" i="1"/>
  <c r="J2039" i="1"/>
  <c r="F2039" i="1"/>
  <c r="G2039" i="1" s="1"/>
  <c r="Z2038" i="1"/>
  <c r="X2038" i="1"/>
  <c r="Y2038" i="1" s="1"/>
  <c r="S2038" i="1"/>
  <c r="J2038" i="1"/>
  <c r="F2038" i="1"/>
  <c r="G2038" i="1" s="1"/>
  <c r="Z2037" i="1"/>
  <c r="X2037" i="1"/>
  <c r="Y2037" i="1" s="1"/>
  <c r="S2037" i="1"/>
  <c r="J2037" i="1"/>
  <c r="F2037" i="1"/>
  <c r="G2037" i="1" s="1"/>
  <c r="Z2036" i="1"/>
  <c r="X2036" i="1"/>
  <c r="Y2036" i="1" s="1"/>
  <c r="S2036" i="1"/>
  <c r="J2036" i="1"/>
  <c r="F2036" i="1"/>
  <c r="G2036" i="1" s="1"/>
  <c r="Z2035" i="1"/>
  <c r="X2035" i="1"/>
  <c r="Y2035" i="1" s="1"/>
  <c r="S2035" i="1"/>
  <c r="J2035" i="1"/>
  <c r="F2035" i="1"/>
  <c r="G2035" i="1" s="1"/>
  <c r="Z2034" i="1"/>
  <c r="X2034" i="1"/>
  <c r="Y2034" i="1" s="1"/>
  <c r="S2034" i="1"/>
  <c r="J2034" i="1"/>
  <c r="F2034" i="1"/>
  <c r="G2034" i="1" s="1"/>
  <c r="Z2033" i="1"/>
  <c r="X2033" i="1"/>
  <c r="Y2033" i="1" s="1"/>
  <c r="S2033" i="1"/>
  <c r="J2033" i="1"/>
  <c r="F2033" i="1"/>
  <c r="G2033" i="1" s="1"/>
  <c r="Z2032" i="1"/>
  <c r="X2032" i="1"/>
  <c r="Y2032" i="1" s="1"/>
  <c r="S2032" i="1"/>
  <c r="J2032" i="1"/>
  <c r="F2032" i="1"/>
  <c r="G2032" i="1" s="1"/>
  <c r="Z2031" i="1"/>
  <c r="X2031" i="1"/>
  <c r="Y2031" i="1" s="1"/>
  <c r="S2031" i="1"/>
  <c r="J2031" i="1"/>
  <c r="F2031" i="1"/>
  <c r="G2031" i="1" s="1"/>
  <c r="Z2030" i="1"/>
  <c r="X2030" i="1"/>
  <c r="Y2030" i="1" s="1"/>
  <c r="S2030" i="1"/>
  <c r="J2030" i="1"/>
  <c r="F2030" i="1"/>
  <c r="G2030" i="1" s="1"/>
  <c r="Z2029" i="1"/>
  <c r="X2029" i="1"/>
  <c r="Y2029" i="1" s="1"/>
  <c r="S2029" i="1"/>
  <c r="J2029" i="1"/>
  <c r="F2029" i="1"/>
  <c r="G2029" i="1" s="1"/>
  <c r="Z2028" i="1"/>
  <c r="X2028" i="1"/>
  <c r="Y2028" i="1" s="1"/>
  <c r="S2028" i="1"/>
  <c r="J2028" i="1"/>
  <c r="F2028" i="1"/>
  <c r="G2028" i="1" s="1"/>
  <c r="Z2027" i="1"/>
  <c r="X2027" i="1"/>
  <c r="Y2027" i="1" s="1"/>
  <c r="S2027" i="1"/>
  <c r="J2027" i="1"/>
  <c r="F2027" i="1"/>
  <c r="G2027" i="1" s="1"/>
  <c r="Z2026" i="1"/>
  <c r="X2026" i="1"/>
  <c r="Y2026" i="1" s="1"/>
  <c r="S2026" i="1"/>
  <c r="J2026" i="1"/>
  <c r="F2026" i="1"/>
  <c r="G2026" i="1" s="1"/>
  <c r="Z2025" i="1"/>
  <c r="X2025" i="1"/>
  <c r="Y2025" i="1" s="1"/>
  <c r="S2025" i="1"/>
  <c r="J2025" i="1"/>
  <c r="F2025" i="1"/>
  <c r="G2025" i="1" s="1"/>
  <c r="Z2024" i="1"/>
  <c r="X2024" i="1"/>
  <c r="Y2024" i="1" s="1"/>
  <c r="S2024" i="1"/>
  <c r="J2024" i="1"/>
  <c r="F2024" i="1"/>
  <c r="G2024" i="1" s="1"/>
  <c r="Z2023" i="1"/>
  <c r="X2023" i="1"/>
  <c r="Y2023" i="1" s="1"/>
  <c r="S2023" i="1"/>
  <c r="J2023" i="1"/>
  <c r="F2023" i="1"/>
  <c r="G2023" i="1" s="1"/>
  <c r="Z2022" i="1"/>
  <c r="X2022" i="1"/>
  <c r="Y2022" i="1" s="1"/>
  <c r="S2022" i="1"/>
  <c r="J2022" i="1"/>
  <c r="F2022" i="1"/>
  <c r="G2022" i="1" s="1"/>
  <c r="Z2021" i="1"/>
  <c r="X2021" i="1"/>
  <c r="Y2021" i="1" s="1"/>
  <c r="S2021" i="1"/>
  <c r="J2021" i="1"/>
  <c r="F2021" i="1"/>
  <c r="G2021" i="1" s="1"/>
  <c r="Z2020" i="1"/>
  <c r="X2020" i="1"/>
  <c r="Y2020" i="1" s="1"/>
  <c r="S2020" i="1"/>
  <c r="J2020" i="1"/>
  <c r="F2020" i="1"/>
  <c r="G2020" i="1" s="1"/>
  <c r="Z2019" i="1"/>
  <c r="X2019" i="1"/>
  <c r="Y2019" i="1" s="1"/>
  <c r="S2019" i="1"/>
  <c r="J2019" i="1"/>
  <c r="F2019" i="1"/>
  <c r="G2019" i="1" s="1"/>
  <c r="Z2018" i="1"/>
  <c r="X2018" i="1"/>
  <c r="Y2018" i="1" s="1"/>
  <c r="S2018" i="1"/>
  <c r="J2018" i="1"/>
  <c r="F2018" i="1"/>
  <c r="G2018" i="1" s="1"/>
  <c r="Z2017" i="1"/>
  <c r="X2017" i="1"/>
  <c r="Y2017" i="1" s="1"/>
  <c r="S2017" i="1"/>
  <c r="J2017" i="1"/>
  <c r="F2017" i="1"/>
  <c r="G2017" i="1" s="1"/>
  <c r="Z2016" i="1"/>
  <c r="X2016" i="1"/>
  <c r="Y2016" i="1" s="1"/>
  <c r="S2016" i="1"/>
  <c r="J2016" i="1"/>
  <c r="F2016" i="1"/>
  <c r="G2016" i="1" s="1"/>
  <c r="Z2015" i="1"/>
  <c r="X2015" i="1"/>
  <c r="Y2015" i="1" s="1"/>
  <c r="S2015" i="1"/>
  <c r="J2015" i="1"/>
  <c r="F2015" i="1"/>
  <c r="G2015" i="1" s="1"/>
  <c r="Z2014" i="1"/>
  <c r="X2014" i="1"/>
  <c r="Y2014" i="1" s="1"/>
  <c r="S2014" i="1"/>
  <c r="J2014" i="1"/>
  <c r="F2014" i="1"/>
  <c r="G2014" i="1" s="1"/>
  <c r="Z2013" i="1"/>
  <c r="X2013" i="1"/>
  <c r="Y2013" i="1" s="1"/>
  <c r="S2013" i="1"/>
  <c r="J2013" i="1"/>
  <c r="F2013" i="1"/>
  <c r="G2013" i="1" s="1"/>
  <c r="Z2012" i="1"/>
  <c r="X2012" i="1"/>
  <c r="Y2012" i="1" s="1"/>
  <c r="S2012" i="1"/>
  <c r="J2012" i="1"/>
  <c r="F2012" i="1"/>
  <c r="G2012" i="1" s="1"/>
  <c r="Z2011" i="1"/>
  <c r="X2011" i="1"/>
  <c r="Y2011" i="1" s="1"/>
  <c r="S2011" i="1"/>
  <c r="J2011" i="1"/>
  <c r="F2011" i="1"/>
  <c r="G2011" i="1" s="1"/>
  <c r="Z2010" i="1"/>
  <c r="X2010" i="1"/>
  <c r="Y2010" i="1" s="1"/>
  <c r="S2010" i="1"/>
  <c r="J2010" i="1"/>
  <c r="F2010" i="1"/>
  <c r="G2010" i="1" s="1"/>
  <c r="Z2009" i="1"/>
  <c r="X2009" i="1"/>
  <c r="Y2009" i="1" s="1"/>
  <c r="S2009" i="1"/>
  <c r="J2009" i="1"/>
  <c r="F2009" i="1"/>
  <c r="G2009" i="1" s="1"/>
  <c r="Z2008" i="1"/>
  <c r="X2008" i="1"/>
  <c r="Y2008" i="1" s="1"/>
  <c r="S2008" i="1"/>
  <c r="J2008" i="1"/>
  <c r="F2008" i="1"/>
  <c r="G2008" i="1" s="1"/>
  <c r="Z2007" i="1"/>
  <c r="X2007" i="1"/>
  <c r="Y2007" i="1" s="1"/>
  <c r="S2007" i="1"/>
  <c r="J2007" i="1"/>
  <c r="F2007" i="1"/>
  <c r="G2007" i="1" s="1"/>
  <c r="Z2006" i="1"/>
  <c r="X2006" i="1"/>
  <c r="Y2006" i="1" s="1"/>
  <c r="S2006" i="1"/>
  <c r="J2006" i="1"/>
  <c r="F2006" i="1"/>
  <c r="G2006" i="1" s="1"/>
  <c r="Z2005" i="1"/>
  <c r="X2005" i="1"/>
  <c r="Y2005" i="1" s="1"/>
  <c r="S2005" i="1"/>
  <c r="J2005" i="1"/>
  <c r="F2005" i="1"/>
  <c r="G2005" i="1" s="1"/>
  <c r="Z2004" i="1"/>
  <c r="X2004" i="1"/>
  <c r="Y2004" i="1" s="1"/>
  <c r="S2004" i="1"/>
  <c r="J2004" i="1"/>
  <c r="F2004" i="1"/>
  <c r="G2004" i="1" s="1"/>
  <c r="Z2003" i="1"/>
  <c r="X2003" i="1"/>
  <c r="Y2003" i="1" s="1"/>
  <c r="S2003" i="1"/>
  <c r="J2003" i="1"/>
  <c r="F2003" i="1"/>
  <c r="G2003" i="1" s="1"/>
  <c r="Z2002" i="1"/>
  <c r="X2002" i="1"/>
  <c r="Y2002" i="1" s="1"/>
  <c r="S2002" i="1"/>
  <c r="J2002" i="1"/>
  <c r="F2002" i="1"/>
  <c r="G2002" i="1" s="1"/>
  <c r="Z2001" i="1"/>
  <c r="X2001" i="1"/>
  <c r="Y2001" i="1" s="1"/>
  <c r="S2001" i="1"/>
  <c r="J2001" i="1"/>
  <c r="F2001" i="1"/>
  <c r="G2001" i="1" s="1"/>
  <c r="Z2000" i="1"/>
  <c r="X2000" i="1"/>
  <c r="Y2000" i="1" s="1"/>
  <c r="S2000" i="1"/>
  <c r="J2000" i="1"/>
  <c r="F2000" i="1"/>
  <c r="G2000" i="1" s="1"/>
  <c r="Z1999" i="1"/>
  <c r="X1999" i="1"/>
  <c r="Y1999" i="1" s="1"/>
  <c r="S1999" i="1"/>
  <c r="J1999" i="1"/>
  <c r="F1999" i="1"/>
  <c r="G1999" i="1" s="1"/>
  <c r="Z1998" i="1"/>
  <c r="X1998" i="1"/>
  <c r="Y1998" i="1" s="1"/>
  <c r="S1998" i="1"/>
  <c r="J1998" i="1"/>
  <c r="F1998" i="1"/>
  <c r="G1998" i="1" s="1"/>
  <c r="Z1997" i="1"/>
  <c r="X1997" i="1"/>
  <c r="Y1997" i="1" s="1"/>
  <c r="S1997" i="1"/>
  <c r="J1997" i="1"/>
  <c r="F1997" i="1"/>
  <c r="G1997" i="1" s="1"/>
  <c r="Z1996" i="1"/>
  <c r="X1996" i="1"/>
  <c r="Y1996" i="1" s="1"/>
  <c r="S1996" i="1"/>
  <c r="J1996" i="1"/>
  <c r="F1996" i="1"/>
  <c r="G1996" i="1" s="1"/>
  <c r="Z1995" i="1"/>
  <c r="X1995" i="1"/>
  <c r="Y1995" i="1" s="1"/>
  <c r="S1995" i="1"/>
  <c r="J1995" i="1"/>
  <c r="F1995" i="1"/>
  <c r="G1995" i="1" s="1"/>
  <c r="Z1994" i="1"/>
  <c r="X1994" i="1"/>
  <c r="Y1994" i="1" s="1"/>
  <c r="S1994" i="1"/>
  <c r="J1994" i="1"/>
  <c r="F1994" i="1"/>
  <c r="G1994" i="1" s="1"/>
  <c r="Z1993" i="1"/>
  <c r="X1993" i="1"/>
  <c r="Y1993" i="1" s="1"/>
  <c r="S1993" i="1"/>
  <c r="J1993" i="1"/>
  <c r="F1993" i="1"/>
  <c r="G1993" i="1" s="1"/>
  <c r="Z1992" i="1"/>
  <c r="X1992" i="1"/>
  <c r="Y1992" i="1" s="1"/>
  <c r="S1992" i="1"/>
  <c r="J1992" i="1"/>
  <c r="F1992" i="1"/>
  <c r="G1992" i="1" s="1"/>
  <c r="Z1991" i="1"/>
  <c r="X1991" i="1"/>
  <c r="Y1991" i="1" s="1"/>
  <c r="S1991" i="1"/>
  <c r="J1991" i="1"/>
  <c r="F1991" i="1"/>
  <c r="G1991" i="1" s="1"/>
  <c r="Z1990" i="1"/>
  <c r="X1990" i="1"/>
  <c r="Y1990" i="1" s="1"/>
  <c r="S1990" i="1"/>
  <c r="J1990" i="1"/>
  <c r="F1990" i="1"/>
  <c r="G1990" i="1" s="1"/>
  <c r="Z1989" i="1"/>
  <c r="X1989" i="1"/>
  <c r="Y1989" i="1" s="1"/>
  <c r="S1989" i="1"/>
  <c r="J1989" i="1"/>
  <c r="F1989" i="1"/>
  <c r="G1989" i="1" s="1"/>
  <c r="Z1988" i="1"/>
  <c r="X1988" i="1"/>
  <c r="Y1988" i="1" s="1"/>
  <c r="S1988" i="1"/>
  <c r="J1988" i="1"/>
  <c r="F1988" i="1"/>
  <c r="G1988" i="1" s="1"/>
  <c r="Z1987" i="1"/>
  <c r="X1987" i="1"/>
  <c r="Y1987" i="1" s="1"/>
  <c r="S1987" i="1"/>
  <c r="J1987" i="1"/>
  <c r="F1987" i="1"/>
  <c r="G1987" i="1" s="1"/>
  <c r="Z1986" i="1"/>
  <c r="X1986" i="1"/>
  <c r="Y1986" i="1" s="1"/>
  <c r="S1986" i="1"/>
  <c r="J1986" i="1"/>
  <c r="F1986" i="1"/>
  <c r="G1986" i="1" s="1"/>
  <c r="Z1985" i="1"/>
  <c r="X1985" i="1"/>
  <c r="Y1985" i="1" s="1"/>
  <c r="S1985" i="1"/>
  <c r="J1985" i="1"/>
  <c r="F1985" i="1"/>
  <c r="G1985" i="1" s="1"/>
  <c r="Z1984" i="1"/>
  <c r="X1984" i="1"/>
  <c r="Y1984" i="1" s="1"/>
  <c r="S1984" i="1"/>
  <c r="J1984" i="1"/>
  <c r="F1984" i="1"/>
  <c r="G1984" i="1" s="1"/>
  <c r="Z1983" i="1"/>
  <c r="X1983" i="1"/>
  <c r="Y1983" i="1" s="1"/>
  <c r="S1983" i="1"/>
  <c r="J1983" i="1"/>
  <c r="F1983" i="1"/>
  <c r="G1983" i="1" s="1"/>
  <c r="Z1982" i="1"/>
  <c r="X1982" i="1"/>
  <c r="Y1982" i="1" s="1"/>
  <c r="S1982" i="1"/>
  <c r="J1982" i="1"/>
  <c r="F1982" i="1"/>
  <c r="G1982" i="1" s="1"/>
  <c r="Z1981" i="1"/>
  <c r="X1981" i="1"/>
  <c r="Y1981" i="1" s="1"/>
  <c r="S1981" i="1"/>
  <c r="J1981" i="1"/>
  <c r="F1981" i="1"/>
  <c r="G1981" i="1" s="1"/>
  <c r="Z1980" i="1"/>
  <c r="X1980" i="1"/>
  <c r="Y1980" i="1" s="1"/>
  <c r="S1980" i="1"/>
  <c r="J1980" i="1"/>
  <c r="F1980" i="1"/>
  <c r="G1980" i="1" s="1"/>
  <c r="Z1979" i="1"/>
  <c r="X1979" i="1"/>
  <c r="Y1979" i="1" s="1"/>
  <c r="S1979" i="1"/>
  <c r="J1979" i="1"/>
  <c r="F1979" i="1"/>
  <c r="G1979" i="1" s="1"/>
  <c r="Z1978" i="1"/>
  <c r="X1978" i="1"/>
  <c r="Y1978" i="1" s="1"/>
  <c r="S1978" i="1"/>
  <c r="J1978" i="1"/>
  <c r="F1978" i="1"/>
  <c r="G1978" i="1" s="1"/>
  <c r="Z1977" i="1"/>
  <c r="X1977" i="1"/>
  <c r="Y1977" i="1" s="1"/>
  <c r="S1977" i="1"/>
  <c r="J1977" i="1"/>
  <c r="F1977" i="1"/>
  <c r="G1977" i="1" s="1"/>
  <c r="Z1976" i="1"/>
  <c r="X1976" i="1"/>
  <c r="Y1976" i="1" s="1"/>
  <c r="S1976" i="1"/>
  <c r="J1976" i="1"/>
  <c r="F1976" i="1"/>
  <c r="G1976" i="1" s="1"/>
  <c r="Z1975" i="1"/>
  <c r="X1975" i="1"/>
  <c r="Y1975" i="1" s="1"/>
  <c r="S1975" i="1"/>
  <c r="J1975" i="1"/>
  <c r="F1975" i="1"/>
  <c r="G1975" i="1" s="1"/>
  <c r="Z1974" i="1"/>
  <c r="X1974" i="1"/>
  <c r="Y1974" i="1" s="1"/>
  <c r="S1974" i="1"/>
  <c r="J1974" i="1"/>
  <c r="F1974" i="1"/>
  <c r="G1974" i="1" s="1"/>
  <c r="Z1973" i="1"/>
  <c r="X1973" i="1"/>
  <c r="Y1973" i="1" s="1"/>
  <c r="S1973" i="1"/>
  <c r="J1973" i="1"/>
  <c r="F1973" i="1"/>
  <c r="G1973" i="1" s="1"/>
  <c r="Z1972" i="1"/>
  <c r="X1972" i="1"/>
  <c r="Y1972" i="1" s="1"/>
  <c r="S1972" i="1"/>
  <c r="J1972" i="1"/>
  <c r="F1972" i="1"/>
  <c r="G1972" i="1" s="1"/>
  <c r="Z1971" i="1"/>
  <c r="X1971" i="1"/>
  <c r="Y1971" i="1" s="1"/>
  <c r="S1971" i="1"/>
  <c r="J1971" i="1"/>
  <c r="F1971" i="1"/>
  <c r="G1971" i="1" s="1"/>
  <c r="Z1970" i="1"/>
  <c r="X1970" i="1"/>
  <c r="Y1970" i="1" s="1"/>
  <c r="S1970" i="1"/>
  <c r="J1970" i="1"/>
  <c r="F1970" i="1"/>
  <c r="G1970" i="1" s="1"/>
  <c r="Z1969" i="1"/>
  <c r="X1969" i="1"/>
  <c r="Y1969" i="1" s="1"/>
  <c r="S1969" i="1"/>
  <c r="J1969" i="1"/>
  <c r="F1969" i="1"/>
  <c r="G1969" i="1" s="1"/>
  <c r="Z1968" i="1"/>
  <c r="X1968" i="1"/>
  <c r="Y1968" i="1" s="1"/>
  <c r="S1968" i="1"/>
  <c r="J1968" i="1"/>
  <c r="F1968" i="1"/>
  <c r="G1968" i="1" s="1"/>
  <c r="Z1967" i="1"/>
  <c r="X1967" i="1"/>
  <c r="Y1967" i="1" s="1"/>
  <c r="S1967" i="1"/>
  <c r="J1967" i="1"/>
  <c r="F1967" i="1"/>
  <c r="G1967" i="1" s="1"/>
  <c r="Z1966" i="1"/>
  <c r="X1966" i="1"/>
  <c r="Y1966" i="1" s="1"/>
  <c r="S1966" i="1"/>
  <c r="J1966" i="1"/>
  <c r="F1966" i="1"/>
  <c r="G1966" i="1" s="1"/>
  <c r="Z1965" i="1"/>
  <c r="X1965" i="1"/>
  <c r="Y1965" i="1" s="1"/>
  <c r="S1965" i="1"/>
  <c r="J1965" i="1"/>
  <c r="F1965" i="1"/>
  <c r="G1965" i="1" s="1"/>
  <c r="Z1964" i="1"/>
  <c r="X1964" i="1"/>
  <c r="Y1964" i="1" s="1"/>
  <c r="S1964" i="1"/>
  <c r="J1964" i="1"/>
  <c r="F1964" i="1"/>
  <c r="G1964" i="1" s="1"/>
  <c r="Z1963" i="1"/>
  <c r="X1963" i="1"/>
  <c r="Y1963" i="1" s="1"/>
  <c r="S1963" i="1"/>
  <c r="J1963" i="1"/>
  <c r="F1963" i="1"/>
  <c r="G1963" i="1" s="1"/>
  <c r="Z1962" i="1"/>
  <c r="X1962" i="1"/>
  <c r="Y1962" i="1" s="1"/>
  <c r="S1962" i="1"/>
  <c r="J1962" i="1"/>
  <c r="F1962" i="1"/>
  <c r="G1962" i="1" s="1"/>
  <c r="Z1961" i="1"/>
  <c r="X1961" i="1"/>
  <c r="Y1961" i="1" s="1"/>
  <c r="S1961" i="1"/>
  <c r="J1961" i="1"/>
  <c r="F1961" i="1"/>
  <c r="G1961" i="1" s="1"/>
  <c r="Z1960" i="1"/>
  <c r="X1960" i="1"/>
  <c r="Y1960" i="1" s="1"/>
  <c r="S1960" i="1"/>
  <c r="J1960" i="1"/>
  <c r="F1960" i="1"/>
  <c r="G1960" i="1" s="1"/>
  <c r="Z1959" i="1"/>
  <c r="X1959" i="1"/>
  <c r="Y1959" i="1" s="1"/>
  <c r="S1959" i="1"/>
  <c r="J1959" i="1"/>
  <c r="F1959" i="1"/>
  <c r="G1959" i="1" s="1"/>
  <c r="Z1958" i="1"/>
  <c r="X1958" i="1"/>
  <c r="Y1958" i="1" s="1"/>
  <c r="S1958" i="1"/>
  <c r="J1958" i="1"/>
  <c r="F1958" i="1"/>
  <c r="G1958" i="1" s="1"/>
  <c r="Z1957" i="1"/>
  <c r="X1957" i="1"/>
  <c r="Y1957" i="1" s="1"/>
  <c r="S1957" i="1"/>
  <c r="J1957" i="1"/>
  <c r="F1957" i="1"/>
  <c r="G1957" i="1" s="1"/>
  <c r="Z1956" i="1"/>
  <c r="X1956" i="1"/>
  <c r="Y1956" i="1" s="1"/>
  <c r="S1956" i="1"/>
  <c r="J1956" i="1"/>
  <c r="F1956" i="1"/>
  <c r="G1956" i="1" s="1"/>
  <c r="Z1955" i="1"/>
  <c r="X1955" i="1"/>
  <c r="Y1955" i="1" s="1"/>
  <c r="S1955" i="1"/>
  <c r="J1955" i="1"/>
  <c r="F1955" i="1"/>
  <c r="G1955" i="1" s="1"/>
  <c r="Z1954" i="1"/>
  <c r="X1954" i="1"/>
  <c r="Y1954" i="1" s="1"/>
  <c r="S1954" i="1"/>
  <c r="J1954" i="1"/>
  <c r="F1954" i="1"/>
  <c r="G1954" i="1" s="1"/>
  <c r="Z1953" i="1"/>
  <c r="X1953" i="1"/>
  <c r="Y1953" i="1" s="1"/>
  <c r="S1953" i="1"/>
  <c r="J1953" i="1"/>
  <c r="F1953" i="1"/>
  <c r="G1953" i="1" s="1"/>
  <c r="Z1952" i="1"/>
  <c r="X1952" i="1"/>
  <c r="Y1952" i="1" s="1"/>
  <c r="S1952" i="1"/>
  <c r="J1952" i="1"/>
  <c r="F1952" i="1"/>
  <c r="G1952" i="1" s="1"/>
  <c r="Z1951" i="1"/>
  <c r="X1951" i="1"/>
  <c r="Y1951" i="1" s="1"/>
  <c r="S1951" i="1"/>
  <c r="J1951" i="1"/>
  <c r="F1951" i="1"/>
  <c r="G1951" i="1" s="1"/>
  <c r="Z1950" i="1"/>
  <c r="X1950" i="1"/>
  <c r="Y1950" i="1" s="1"/>
  <c r="S1950" i="1"/>
  <c r="J1950" i="1"/>
  <c r="F1950" i="1"/>
  <c r="G1950" i="1" s="1"/>
  <c r="Z1949" i="1"/>
  <c r="X1949" i="1"/>
  <c r="Y1949" i="1" s="1"/>
  <c r="S1949" i="1"/>
  <c r="J1949" i="1"/>
  <c r="F1949" i="1"/>
  <c r="G1949" i="1" s="1"/>
  <c r="Z1948" i="1"/>
  <c r="X1948" i="1"/>
  <c r="Y1948" i="1" s="1"/>
  <c r="S1948" i="1"/>
  <c r="J1948" i="1"/>
  <c r="F1948" i="1"/>
  <c r="G1948" i="1" s="1"/>
  <c r="Z1947" i="1"/>
  <c r="X1947" i="1"/>
  <c r="Y1947" i="1" s="1"/>
  <c r="S1947" i="1"/>
  <c r="J1947" i="1"/>
  <c r="F1947" i="1"/>
  <c r="G1947" i="1" s="1"/>
  <c r="Z1946" i="1"/>
  <c r="X1946" i="1"/>
  <c r="Y1946" i="1" s="1"/>
  <c r="S1946" i="1"/>
  <c r="J1946" i="1"/>
  <c r="F1946" i="1"/>
  <c r="G1946" i="1" s="1"/>
  <c r="Z1945" i="1"/>
  <c r="X1945" i="1"/>
  <c r="Y1945" i="1" s="1"/>
  <c r="S1945" i="1"/>
  <c r="J1945" i="1"/>
  <c r="F1945" i="1"/>
  <c r="G1945" i="1" s="1"/>
  <c r="Z1944" i="1"/>
  <c r="X1944" i="1"/>
  <c r="Y1944" i="1" s="1"/>
  <c r="S1944" i="1"/>
  <c r="J1944" i="1"/>
  <c r="F1944" i="1"/>
  <c r="G1944" i="1" s="1"/>
  <c r="Z1943" i="1"/>
  <c r="X1943" i="1"/>
  <c r="Y1943" i="1" s="1"/>
  <c r="S1943" i="1"/>
  <c r="J1943" i="1"/>
  <c r="F1943" i="1"/>
  <c r="G1943" i="1" s="1"/>
  <c r="Z1942" i="1"/>
  <c r="X1942" i="1"/>
  <c r="Y1942" i="1" s="1"/>
  <c r="S1942" i="1"/>
  <c r="J1942" i="1"/>
  <c r="G1942" i="1"/>
  <c r="Z1941" i="1"/>
  <c r="X1941" i="1"/>
  <c r="Y1941" i="1" s="1"/>
  <c r="S1941" i="1"/>
  <c r="J1941" i="1"/>
  <c r="F1941" i="1"/>
  <c r="G1941" i="1" s="1"/>
  <c r="Z1940" i="1"/>
  <c r="X1940" i="1"/>
  <c r="Y1940" i="1" s="1"/>
  <c r="S1940" i="1"/>
  <c r="J1940" i="1"/>
  <c r="G1940" i="1"/>
  <c r="Z1939" i="1"/>
  <c r="X1939" i="1"/>
  <c r="Y1939" i="1" s="1"/>
  <c r="S1939" i="1"/>
  <c r="J1939" i="1"/>
  <c r="F1939" i="1"/>
  <c r="G1939" i="1" s="1"/>
  <c r="Z1938" i="1"/>
  <c r="X1938" i="1"/>
  <c r="Y1938" i="1" s="1"/>
  <c r="S1938" i="1"/>
  <c r="J1938" i="1"/>
  <c r="F1938" i="1"/>
  <c r="G1938" i="1" s="1"/>
  <c r="Z1937" i="1"/>
  <c r="X1937" i="1"/>
  <c r="Y1937" i="1" s="1"/>
  <c r="S1937" i="1"/>
  <c r="J1937" i="1"/>
  <c r="F1937" i="1"/>
  <c r="G1937" i="1" s="1"/>
  <c r="Z1936" i="1"/>
  <c r="X1936" i="1"/>
  <c r="Y1936" i="1" s="1"/>
  <c r="S1936" i="1"/>
  <c r="J1936" i="1"/>
  <c r="F1936" i="1"/>
  <c r="G1936" i="1" s="1"/>
  <c r="Z1935" i="1"/>
  <c r="X1935" i="1"/>
  <c r="Y1935" i="1" s="1"/>
  <c r="S1935" i="1"/>
  <c r="J1935" i="1"/>
  <c r="F1935" i="1"/>
  <c r="G1935" i="1" s="1"/>
  <c r="Z1934" i="1"/>
  <c r="X1934" i="1"/>
  <c r="Y1934" i="1" s="1"/>
  <c r="S1934" i="1"/>
  <c r="J1934" i="1"/>
  <c r="F1934" i="1"/>
  <c r="G1934" i="1" s="1"/>
  <c r="Z1933" i="1"/>
  <c r="X1933" i="1"/>
  <c r="Y1933" i="1" s="1"/>
  <c r="S1933" i="1"/>
  <c r="J1933" i="1"/>
  <c r="F1933" i="1"/>
  <c r="G1933" i="1" s="1"/>
  <c r="Z1932" i="1"/>
  <c r="X1932" i="1"/>
  <c r="Y1932" i="1" s="1"/>
  <c r="S1932" i="1"/>
  <c r="J1932" i="1"/>
  <c r="F1932" i="1"/>
  <c r="G1932" i="1" s="1"/>
  <c r="Z1931" i="1"/>
  <c r="X1931" i="1"/>
  <c r="Y1931" i="1" s="1"/>
  <c r="S1931" i="1"/>
  <c r="J1931" i="1"/>
  <c r="F1931" i="1"/>
  <c r="G1931" i="1" s="1"/>
  <c r="Z1930" i="1"/>
  <c r="X1930" i="1"/>
  <c r="Y1930" i="1" s="1"/>
  <c r="S1930" i="1"/>
  <c r="J1930" i="1"/>
  <c r="F1930" i="1"/>
  <c r="G1930" i="1" s="1"/>
  <c r="Z1929" i="1"/>
  <c r="X1929" i="1"/>
  <c r="Y1929" i="1" s="1"/>
  <c r="S1929" i="1"/>
  <c r="J1929" i="1"/>
  <c r="F1929" i="1"/>
  <c r="G1929" i="1" s="1"/>
  <c r="Z1928" i="1"/>
  <c r="X1928" i="1"/>
  <c r="Y1928" i="1" s="1"/>
  <c r="S1928" i="1"/>
  <c r="J1928" i="1"/>
  <c r="F1928" i="1"/>
  <c r="G1928" i="1" s="1"/>
  <c r="Z1927" i="1"/>
  <c r="X1927" i="1"/>
  <c r="Y1927" i="1" s="1"/>
  <c r="S1927" i="1"/>
  <c r="J1927" i="1"/>
  <c r="F1927" i="1"/>
  <c r="G1927" i="1" s="1"/>
  <c r="Z1926" i="1"/>
  <c r="X1926" i="1"/>
  <c r="Y1926" i="1" s="1"/>
  <c r="S1926" i="1"/>
  <c r="J1926" i="1"/>
  <c r="F1926" i="1"/>
  <c r="G1926" i="1" s="1"/>
  <c r="Z1925" i="1"/>
  <c r="X1925" i="1"/>
  <c r="Y1925" i="1" s="1"/>
  <c r="S1925" i="1"/>
  <c r="J1925" i="1"/>
  <c r="F1925" i="1"/>
  <c r="G1925" i="1" s="1"/>
  <c r="Z1924" i="1"/>
  <c r="X1924" i="1"/>
  <c r="Y1924" i="1" s="1"/>
  <c r="S1924" i="1"/>
  <c r="J1924" i="1"/>
  <c r="F1924" i="1"/>
  <c r="G1924" i="1" s="1"/>
  <c r="Z1923" i="1"/>
  <c r="X1923" i="1"/>
  <c r="Y1923" i="1" s="1"/>
  <c r="S1923" i="1"/>
  <c r="J1923" i="1"/>
  <c r="F1923" i="1"/>
  <c r="G1923" i="1" s="1"/>
  <c r="Z1922" i="1"/>
  <c r="X1922" i="1"/>
  <c r="Y1922" i="1" s="1"/>
  <c r="S1922" i="1"/>
  <c r="J1922" i="1"/>
  <c r="F1922" i="1"/>
  <c r="G1922" i="1" s="1"/>
  <c r="Z1921" i="1"/>
  <c r="X1921" i="1"/>
  <c r="Y1921" i="1" s="1"/>
  <c r="S1921" i="1"/>
  <c r="J1921" i="1"/>
  <c r="F1921" i="1"/>
  <c r="G1921" i="1" s="1"/>
  <c r="Z1920" i="1"/>
  <c r="X1920" i="1"/>
  <c r="Y1920" i="1" s="1"/>
  <c r="S1920" i="1"/>
  <c r="J1920" i="1"/>
  <c r="F1920" i="1"/>
  <c r="G1920" i="1" s="1"/>
  <c r="Z1919" i="1"/>
  <c r="X1919" i="1"/>
  <c r="Y1919" i="1" s="1"/>
  <c r="S1919" i="1"/>
  <c r="J1919" i="1"/>
  <c r="F1919" i="1"/>
  <c r="G1919" i="1" s="1"/>
  <c r="Z1918" i="1"/>
  <c r="X1918" i="1"/>
  <c r="Y1918" i="1" s="1"/>
  <c r="S1918" i="1"/>
  <c r="J1918" i="1"/>
  <c r="F1918" i="1"/>
  <c r="G1918" i="1" s="1"/>
  <c r="Z1917" i="1"/>
  <c r="X1917" i="1"/>
  <c r="Y1917" i="1" s="1"/>
  <c r="S1917" i="1"/>
  <c r="J1917" i="1"/>
  <c r="F1917" i="1"/>
  <c r="G1917" i="1" s="1"/>
  <c r="Z1916" i="1"/>
  <c r="X1916" i="1"/>
  <c r="Y1916" i="1" s="1"/>
  <c r="S1916" i="1"/>
  <c r="J1916" i="1"/>
  <c r="F1916" i="1"/>
  <c r="G1916" i="1" s="1"/>
  <c r="Z1915" i="1"/>
  <c r="X1915" i="1"/>
  <c r="Y1915" i="1" s="1"/>
  <c r="S1915" i="1"/>
  <c r="J1915" i="1"/>
  <c r="F1915" i="1"/>
  <c r="G1915" i="1" s="1"/>
  <c r="Z1914" i="1"/>
  <c r="X1914" i="1"/>
  <c r="Y1914" i="1" s="1"/>
  <c r="S1914" i="1"/>
  <c r="J1914" i="1"/>
  <c r="G1914" i="1"/>
  <c r="Z1913" i="1"/>
  <c r="X1913" i="1"/>
  <c r="Y1913" i="1" s="1"/>
  <c r="S1913" i="1"/>
  <c r="J1913" i="1"/>
  <c r="F1913" i="1"/>
  <c r="G1913" i="1" s="1"/>
  <c r="Z1912" i="1"/>
  <c r="X1912" i="1"/>
  <c r="Y1912" i="1" s="1"/>
  <c r="S1912" i="1"/>
  <c r="J1912" i="1"/>
  <c r="F1912" i="1"/>
  <c r="G1912" i="1" s="1"/>
  <c r="Z1911" i="1"/>
  <c r="X1911" i="1"/>
  <c r="Y1911" i="1" s="1"/>
  <c r="S1911" i="1"/>
  <c r="J1911" i="1"/>
  <c r="F1911" i="1"/>
  <c r="G1911" i="1" s="1"/>
  <c r="Z1910" i="1"/>
  <c r="X1910" i="1"/>
  <c r="Y1910" i="1" s="1"/>
  <c r="S1910" i="1"/>
  <c r="J1910" i="1"/>
  <c r="F1910" i="1"/>
  <c r="G1910" i="1" s="1"/>
  <c r="Z1909" i="1"/>
  <c r="X1909" i="1"/>
  <c r="Y1909" i="1" s="1"/>
  <c r="S1909" i="1"/>
  <c r="J1909" i="1"/>
  <c r="F1909" i="1"/>
  <c r="G1909" i="1" s="1"/>
  <c r="Z1908" i="1"/>
  <c r="X1908" i="1"/>
  <c r="Y1908" i="1" s="1"/>
  <c r="S1908" i="1"/>
  <c r="J1908" i="1"/>
  <c r="F1908" i="1"/>
  <c r="G1908" i="1" s="1"/>
  <c r="Z1907" i="1"/>
  <c r="X1907" i="1"/>
  <c r="Y1907" i="1" s="1"/>
  <c r="S1907" i="1"/>
  <c r="J1907" i="1"/>
  <c r="F1907" i="1"/>
  <c r="G1907" i="1" s="1"/>
  <c r="Z1906" i="1"/>
  <c r="X1906" i="1"/>
  <c r="Y1906" i="1" s="1"/>
  <c r="S1906" i="1"/>
  <c r="J1906" i="1"/>
  <c r="F1906" i="1"/>
  <c r="G1906" i="1" s="1"/>
  <c r="Z1905" i="1"/>
  <c r="X1905" i="1"/>
  <c r="Y1905" i="1" s="1"/>
  <c r="S1905" i="1"/>
  <c r="J1905" i="1"/>
  <c r="F1905" i="1"/>
  <c r="G1905" i="1" s="1"/>
  <c r="Z1904" i="1"/>
  <c r="X1904" i="1"/>
  <c r="Y1904" i="1" s="1"/>
  <c r="S1904" i="1"/>
  <c r="J1904" i="1"/>
  <c r="F1904" i="1"/>
  <c r="G1904" i="1" s="1"/>
  <c r="Z1903" i="1"/>
  <c r="X1903" i="1"/>
  <c r="Y1903" i="1" s="1"/>
  <c r="S1903" i="1"/>
  <c r="J1903" i="1"/>
  <c r="F1903" i="1"/>
  <c r="G1903" i="1" s="1"/>
  <c r="Z1902" i="1"/>
  <c r="X1902" i="1"/>
  <c r="Y1902" i="1" s="1"/>
  <c r="S1902" i="1"/>
  <c r="J1902" i="1"/>
  <c r="F1902" i="1"/>
  <c r="G1902" i="1" s="1"/>
  <c r="Z1901" i="1"/>
  <c r="X1901" i="1"/>
  <c r="Y1901" i="1" s="1"/>
  <c r="S1901" i="1"/>
  <c r="J1901" i="1"/>
  <c r="F1901" i="1"/>
  <c r="G1901" i="1" s="1"/>
  <c r="Z1900" i="1"/>
  <c r="X1900" i="1"/>
  <c r="Y1900" i="1" s="1"/>
  <c r="S1900" i="1"/>
  <c r="J1900" i="1"/>
  <c r="F1900" i="1"/>
  <c r="G1900" i="1" s="1"/>
  <c r="Z1899" i="1"/>
  <c r="X1899" i="1"/>
  <c r="Y1899" i="1" s="1"/>
  <c r="S1899" i="1"/>
  <c r="J1899" i="1"/>
  <c r="F1899" i="1"/>
  <c r="G1899" i="1" s="1"/>
  <c r="Z1898" i="1"/>
  <c r="X1898" i="1"/>
  <c r="Y1898" i="1" s="1"/>
  <c r="S1898" i="1"/>
  <c r="J1898" i="1"/>
  <c r="F1898" i="1"/>
  <c r="G1898" i="1" s="1"/>
  <c r="Z1897" i="1"/>
  <c r="X1897" i="1"/>
  <c r="Y1897" i="1" s="1"/>
  <c r="S1897" i="1"/>
  <c r="J1897" i="1"/>
  <c r="F1897" i="1"/>
  <c r="G1897" i="1" s="1"/>
  <c r="Z1896" i="1"/>
  <c r="X1896" i="1"/>
  <c r="Y1896" i="1" s="1"/>
  <c r="S1896" i="1"/>
  <c r="J1896" i="1"/>
  <c r="G1896" i="1"/>
  <c r="Z1895" i="1"/>
  <c r="X1895" i="1"/>
  <c r="Y1895" i="1" s="1"/>
  <c r="S1895" i="1"/>
  <c r="J1895" i="1"/>
  <c r="F1895" i="1"/>
  <c r="G1895" i="1" s="1"/>
  <c r="Z1894" i="1"/>
  <c r="X1894" i="1"/>
  <c r="Y1894" i="1" s="1"/>
  <c r="S1894" i="1"/>
  <c r="J1894" i="1"/>
  <c r="F1894" i="1"/>
  <c r="G1894" i="1" s="1"/>
  <c r="Z1893" i="1"/>
  <c r="X1893" i="1"/>
  <c r="Y1893" i="1" s="1"/>
  <c r="S1893" i="1"/>
  <c r="J1893" i="1"/>
  <c r="F1893" i="1"/>
  <c r="G1893" i="1" s="1"/>
  <c r="Z1892" i="1"/>
  <c r="X1892" i="1"/>
  <c r="Y1892" i="1" s="1"/>
  <c r="S1892" i="1"/>
  <c r="J1892" i="1"/>
  <c r="F1892" i="1"/>
  <c r="G1892" i="1" s="1"/>
  <c r="Z1891" i="1"/>
  <c r="X1891" i="1"/>
  <c r="Y1891" i="1" s="1"/>
  <c r="S1891" i="1"/>
  <c r="J1891" i="1"/>
  <c r="F1891" i="1"/>
  <c r="G1891" i="1" s="1"/>
  <c r="Z1890" i="1"/>
  <c r="X1890" i="1"/>
  <c r="Y1890" i="1" s="1"/>
  <c r="S1890" i="1"/>
  <c r="J1890" i="1"/>
  <c r="F1890" i="1"/>
  <c r="G1890" i="1" s="1"/>
  <c r="Z1889" i="1"/>
  <c r="X1889" i="1"/>
  <c r="Y1889" i="1" s="1"/>
  <c r="S1889" i="1"/>
  <c r="J1889" i="1"/>
  <c r="F1889" i="1"/>
  <c r="G1889" i="1" s="1"/>
  <c r="Z1888" i="1"/>
  <c r="X1888" i="1"/>
  <c r="Y1888" i="1" s="1"/>
  <c r="S1888" i="1"/>
  <c r="J1888" i="1"/>
  <c r="F1888" i="1"/>
  <c r="G1888" i="1" s="1"/>
  <c r="Z1887" i="1"/>
  <c r="X1887" i="1"/>
  <c r="Y1887" i="1" s="1"/>
  <c r="S1887" i="1"/>
  <c r="J1887" i="1"/>
  <c r="F1887" i="1"/>
  <c r="G1887" i="1" s="1"/>
  <c r="Z1886" i="1"/>
  <c r="X1886" i="1"/>
  <c r="Y1886" i="1" s="1"/>
  <c r="S1886" i="1"/>
  <c r="J1886" i="1"/>
  <c r="F1886" i="1"/>
  <c r="G1886" i="1" s="1"/>
  <c r="Z1885" i="1"/>
  <c r="X1885" i="1"/>
  <c r="Y1885" i="1" s="1"/>
  <c r="S1885" i="1"/>
  <c r="J1885" i="1"/>
  <c r="F1885" i="1"/>
  <c r="G1885" i="1" s="1"/>
  <c r="Z1884" i="1"/>
  <c r="X1884" i="1"/>
  <c r="Y1884" i="1" s="1"/>
  <c r="S1884" i="1"/>
  <c r="J1884" i="1"/>
  <c r="F1884" i="1"/>
  <c r="G1884" i="1" s="1"/>
  <c r="Z1883" i="1"/>
  <c r="X1883" i="1"/>
  <c r="Y1883" i="1" s="1"/>
  <c r="S1883" i="1"/>
  <c r="J1883" i="1"/>
  <c r="F1883" i="1"/>
  <c r="G1883" i="1" s="1"/>
  <c r="Z1882" i="1"/>
  <c r="X1882" i="1"/>
  <c r="Y1882" i="1" s="1"/>
  <c r="S1882" i="1"/>
  <c r="J1882" i="1"/>
  <c r="F1882" i="1"/>
  <c r="G1882" i="1" s="1"/>
  <c r="Z1881" i="1"/>
  <c r="X1881" i="1"/>
  <c r="Y1881" i="1" s="1"/>
  <c r="S1881" i="1"/>
  <c r="J1881" i="1"/>
  <c r="F1881" i="1"/>
  <c r="G1881" i="1" s="1"/>
  <c r="Z1880" i="1"/>
  <c r="X1880" i="1"/>
  <c r="Y1880" i="1" s="1"/>
  <c r="S1880" i="1"/>
  <c r="J1880" i="1"/>
  <c r="F1880" i="1"/>
  <c r="G1880" i="1" s="1"/>
  <c r="Z1879" i="1"/>
  <c r="X1879" i="1"/>
  <c r="Y1879" i="1" s="1"/>
  <c r="S1879" i="1"/>
  <c r="J1879" i="1"/>
  <c r="F1879" i="1"/>
  <c r="G1879" i="1" s="1"/>
  <c r="Z1878" i="1"/>
  <c r="X1878" i="1"/>
  <c r="Y1878" i="1" s="1"/>
  <c r="S1878" i="1"/>
  <c r="J1878" i="1"/>
  <c r="F1878" i="1"/>
  <c r="G1878" i="1" s="1"/>
  <c r="Z1877" i="1"/>
  <c r="X1877" i="1"/>
  <c r="Y1877" i="1" s="1"/>
  <c r="S1877" i="1"/>
  <c r="J1877" i="1"/>
  <c r="F1877" i="1"/>
  <c r="G1877" i="1" s="1"/>
  <c r="Z1876" i="1"/>
  <c r="X1876" i="1"/>
  <c r="Y1876" i="1" s="1"/>
  <c r="S1876" i="1"/>
  <c r="J1876" i="1"/>
  <c r="F1876" i="1"/>
  <c r="G1876" i="1" s="1"/>
  <c r="Z1875" i="1"/>
  <c r="X1875" i="1"/>
  <c r="Y1875" i="1" s="1"/>
  <c r="S1875" i="1"/>
  <c r="J1875" i="1"/>
  <c r="F1875" i="1"/>
  <c r="G1875" i="1" s="1"/>
  <c r="Z1874" i="1"/>
  <c r="X1874" i="1"/>
  <c r="Y1874" i="1" s="1"/>
  <c r="S1874" i="1"/>
  <c r="J1874" i="1"/>
  <c r="F1874" i="1"/>
  <c r="G1874" i="1" s="1"/>
  <c r="Z1873" i="1"/>
  <c r="X1873" i="1"/>
  <c r="Y1873" i="1" s="1"/>
  <c r="S1873" i="1"/>
  <c r="J1873" i="1"/>
  <c r="F1873" i="1"/>
  <c r="G1873" i="1" s="1"/>
  <c r="Z1872" i="1"/>
  <c r="X1872" i="1"/>
  <c r="Y1872" i="1" s="1"/>
  <c r="S1872" i="1"/>
  <c r="J1872" i="1"/>
  <c r="F1872" i="1"/>
  <c r="G1872" i="1" s="1"/>
  <c r="Z1871" i="1"/>
  <c r="X1871" i="1"/>
  <c r="Y1871" i="1" s="1"/>
  <c r="S1871" i="1"/>
  <c r="J1871" i="1"/>
  <c r="F1871" i="1"/>
  <c r="G1871" i="1" s="1"/>
  <c r="Z1870" i="1"/>
  <c r="X1870" i="1"/>
  <c r="Y1870" i="1" s="1"/>
  <c r="S1870" i="1"/>
  <c r="J1870" i="1"/>
  <c r="F1870" i="1"/>
  <c r="G1870" i="1" s="1"/>
  <c r="Z1869" i="1"/>
  <c r="X1869" i="1"/>
  <c r="Y1869" i="1" s="1"/>
  <c r="S1869" i="1"/>
  <c r="J1869" i="1"/>
  <c r="F1869" i="1"/>
  <c r="G1869" i="1" s="1"/>
  <c r="Z1868" i="1"/>
  <c r="X1868" i="1"/>
  <c r="Y1868" i="1" s="1"/>
  <c r="S1868" i="1"/>
  <c r="J1868" i="1"/>
  <c r="F1868" i="1"/>
  <c r="G1868" i="1" s="1"/>
  <c r="Z1867" i="1"/>
  <c r="X1867" i="1"/>
  <c r="Y1867" i="1" s="1"/>
  <c r="S1867" i="1"/>
  <c r="J1867" i="1"/>
  <c r="F1867" i="1"/>
  <c r="G1867" i="1" s="1"/>
  <c r="Z1866" i="1"/>
  <c r="X1866" i="1"/>
  <c r="Y1866" i="1" s="1"/>
  <c r="S1866" i="1"/>
  <c r="J1866" i="1"/>
  <c r="F1866" i="1"/>
  <c r="G1866" i="1" s="1"/>
  <c r="Z1865" i="1"/>
  <c r="X1865" i="1"/>
  <c r="Y1865" i="1" s="1"/>
  <c r="S1865" i="1"/>
  <c r="J1865" i="1"/>
  <c r="F1865" i="1"/>
  <c r="G1865" i="1" s="1"/>
  <c r="Z1864" i="1"/>
  <c r="X1864" i="1"/>
  <c r="Y1864" i="1" s="1"/>
  <c r="S1864" i="1"/>
  <c r="J1864" i="1"/>
  <c r="F1864" i="1"/>
  <c r="G1864" i="1" s="1"/>
  <c r="Z1863" i="1"/>
  <c r="X1863" i="1"/>
  <c r="Y1863" i="1" s="1"/>
  <c r="S1863" i="1"/>
  <c r="J1863" i="1"/>
  <c r="F1863" i="1"/>
  <c r="G1863" i="1" s="1"/>
  <c r="Z1862" i="1"/>
  <c r="X1862" i="1"/>
  <c r="Y1862" i="1" s="1"/>
  <c r="S1862" i="1"/>
  <c r="J1862" i="1"/>
  <c r="F1862" i="1"/>
  <c r="G1862" i="1" s="1"/>
  <c r="Z1861" i="1"/>
  <c r="X1861" i="1"/>
  <c r="Y1861" i="1" s="1"/>
  <c r="S1861" i="1"/>
  <c r="J1861" i="1"/>
  <c r="F1861" i="1"/>
  <c r="G1861" i="1" s="1"/>
  <c r="Z1860" i="1"/>
  <c r="X1860" i="1"/>
  <c r="Y1860" i="1" s="1"/>
  <c r="S1860" i="1"/>
  <c r="J1860" i="1"/>
  <c r="F1860" i="1"/>
  <c r="G1860" i="1" s="1"/>
  <c r="Z1859" i="1"/>
  <c r="X1859" i="1"/>
  <c r="Y1859" i="1" s="1"/>
  <c r="S1859" i="1"/>
  <c r="J1859" i="1"/>
  <c r="F1859" i="1"/>
  <c r="G1859" i="1" s="1"/>
  <c r="Z1858" i="1"/>
  <c r="X1858" i="1"/>
  <c r="Y1858" i="1" s="1"/>
  <c r="S1858" i="1"/>
  <c r="J1858" i="1"/>
  <c r="F1858" i="1"/>
  <c r="G1858" i="1" s="1"/>
  <c r="Z1857" i="1"/>
  <c r="X1857" i="1"/>
  <c r="Y1857" i="1" s="1"/>
  <c r="S1857" i="1"/>
  <c r="J1857" i="1"/>
  <c r="F1857" i="1"/>
  <c r="G1857" i="1" s="1"/>
  <c r="Z1856" i="1"/>
  <c r="X1856" i="1"/>
  <c r="Y1856" i="1" s="1"/>
  <c r="S1856" i="1"/>
  <c r="J1856" i="1"/>
  <c r="F1856" i="1"/>
  <c r="G1856" i="1" s="1"/>
  <c r="Z1855" i="1"/>
  <c r="X1855" i="1"/>
  <c r="Y1855" i="1" s="1"/>
  <c r="S1855" i="1"/>
  <c r="J1855" i="1"/>
  <c r="F1855" i="1"/>
  <c r="G1855" i="1" s="1"/>
  <c r="Z1854" i="1"/>
  <c r="X1854" i="1"/>
  <c r="Y1854" i="1" s="1"/>
  <c r="S1854" i="1"/>
  <c r="J1854" i="1"/>
  <c r="F1854" i="1"/>
  <c r="G1854" i="1" s="1"/>
  <c r="Z1853" i="1"/>
  <c r="X1853" i="1"/>
  <c r="Y1853" i="1" s="1"/>
  <c r="S1853" i="1"/>
  <c r="J1853" i="1"/>
  <c r="F1853" i="1"/>
  <c r="G1853" i="1" s="1"/>
  <c r="Z1852" i="1"/>
  <c r="X1852" i="1"/>
  <c r="Y1852" i="1" s="1"/>
  <c r="S1852" i="1"/>
  <c r="J1852" i="1"/>
  <c r="F1852" i="1"/>
  <c r="G1852" i="1" s="1"/>
  <c r="Z1851" i="1"/>
  <c r="X1851" i="1"/>
  <c r="Y1851" i="1" s="1"/>
  <c r="S1851" i="1"/>
  <c r="J1851" i="1"/>
  <c r="F1851" i="1"/>
  <c r="G1851" i="1" s="1"/>
  <c r="Z1850" i="1"/>
  <c r="X1850" i="1"/>
  <c r="Y1850" i="1" s="1"/>
  <c r="S1850" i="1"/>
  <c r="J1850" i="1"/>
  <c r="F1850" i="1"/>
  <c r="G1850" i="1" s="1"/>
  <c r="Z1849" i="1"/>
  <c r="X1849" i="1"/>
  <c r="Y1849" i="1" s="1"/>
  <c r="S1849" i="1"/>
  <c r="J1849" i="1"/>
  <c r="F1849" i="1"/>
  <c r="G1849" i="1" s="1"/>
  <c r="Z1848" i="1"/>
  <c r="X1848" i="1"/>
  <c r="Y1848" i="1" s="1"/>
  <c r="S1848" i="1"/>
  <c r="J1848" i="1"/>
  <c r="F1848" i="1"/>
  <c r="G1848" i="1" s="1"/>
  <c r="Z1847" i="1"/>
  <c r="X1847" i="1"/>
  <c r="Y1847" i="1" s="1"/>
  <c r="S1847" i="1"/>
  <c r="J1847" i="1"/>
  <c r="F1847" i="1"/>
  <c r="G1847" i="1" s="1"/>
  <c r="Z1846" i="1"/>
  <c r="X1846" i="1"/>
  <c r="Y1846" i="1" s="1"/>
  <c r="S1846" i="1"/>
  <c r="J1846" i="1"/>
  <c r="F1846" i="1"/>
  <c r="G1846" i="1" s="1"/>
  <c r="Z1845" i="1"/>
  <c r="X1845" i="1"/>
  <c r="Y1845" i="1" s="1"/>
  <c r="S1845" i="1"/>
  <c r="J1845" i="1"/>
  <c r="F1845" i="1"/>
  <c r="G1845" i="1" s="1"/>
  <c r="Z1844" i="1"/>
  <c r="X1844" i="1"/>
  <c r="Y1844" i="1" s="1"/>
  <c r="S1844" i="1"/>
  <c r="J1844" i="1"/>
  <c r="F1844" i="1"/>
  <c r="G1844" i="1" s="1"/>
  <c r="Z1843" i="1"/>
  <c r="X1843" i="1"/>
  <c r="Y1843" i="1" s="1"/>
  <c r="S1843" i="1"/>
  <c r="J1843" i="1"/>
  <c r="F1843" i="1"/>
  <c r="G1843" i="1" s="1"/>
  <c r="Z1842" i="1"/>
  <c r="X1842" i="1"/>
  <c r="Y1842" i="1" s="1"/>
  <c r="S1842" i="1"/>
  <c r="J1842" i="1"/>
  <c r="F1842" i="1"/>
  <c r="G1842" i="1" s="1"/>
  <c r="Z1841" i="1"/>
  <c r="X1841" i="1"/>
  <c r="Y1841" i="1" s="1"/>
  <c r="S1841" i="1"/>
  <c r="J1841" i="1"/>
  <c r="F1841" i="1"/>
  <c r="G1841" i="1" s="1"/>
  <c r="Z1840" i="1"/>
  <c r="X1840" i="1"/>
  <c r="Y1840" i="1" s="1"/>
  <c r="S1840" i="1"/>
  <c r="J1840" i="1"/>
  <c r="F1840" i="1"/>
  <c r="G1840" i="1" s="1"/>
  <c r="Z1839" i="1"/>
  <c r="X1839" i="1"/>
  <c r="Y1839" i="1" s="1"/>
  <c r="S1839" i="1"/>
  <c r="J1839" i="1"/>
  <c r="F1839" i="1"/>
  <c r="G1839" i="1" s="1"/>
  <c r="Z1838" i="1"/>
  <c r="X1838" i="1"/>
  <c r="Y1838" i="1" s="1"/>
  <c r="S1838" i="1"/>
  <c r="J1838" i="1"/>
  <c r="F1838" i="1"/>
  <c r="G1838" i="1" s="1"/>
  <c r="Z1837" i="1"/>
  <c r="X1837" i="1"/>
  <c r="Y1837" i="1" s="1"/>
  <c r="S1837" i="1"/>
  <c r="J1837" i="1"/>
  <c r="F1837" i="1"/>
  <c r="G1837" i="1" s="1"/>
  <c r="Z1836" i="1"/>
  <c r="X1836" i="1"/>
  <c r="Y1836" i="1" s="1"/>
  <c r="S1836" i="1"/>
  <c r="J1836" i="1"/>
  <c r="F1836" i="1"/>
  <c r="G1836" i="1" s="1"/>
  <c r="Z1835" i="1"/>
  <c r="X1835" i="1"/>
  <c r="Y1835" i="1" s="1"/>
  <c r="S1835" i="1"/>
  <c r="J1835" i="1"/>
  <c r="F1835" i="1"/>
  <c r="G1835" i="1" s="1"/>
  <c r="Z1834" i="1"/>
  <c r="X1834" i="1"/>
  <c r="Y1834" i="1" s="1"/>
  <c r="S1834" i="1"/>
  <c r="J1834" i="1"/>
  <c r="F1834" i="1"/>
  <c r="G1834" i="1" s="1"/>
  <c r="Z1833" i="1"/>
  <c r="X1833" i="1"/>
  <c r="Y1833" i="1" s="1"/>
  <c r="S1833" i="1"/>
  <c r="J1833" i="1"/>
  <c r="F1833" i="1"/>
  <c r="G1833" i="1" s="1"/>
  <c r="Z1832" i="1"/>
  <c r="X1832" i="1"/>
  <c r="Y1832" i="1" s="1"/>
  <c r="S1832" i="1"/>
  <c r="J1832" i="1"/>
  <c r="F1832" i="1"/>
  <c r="G1832" i="1" s="1"/>
  <c r="Z1831" i="1"/>
  <c r="X1831" i="1"/>
  <c r="Y1831" i="1" s="1"/>
  <c r="S1831" i="1"/>
  <c r="J1831" i="1"/>
  <c r="F1831" i="1"/>
  <c r="G1831" i="1" s="1"/>
  <c r="Z1830" i="1"/>
  <c r="X1830" i="1"/>
  <c r="Y1830" i="1" s="1"/>
  <c r="S1830" i="1"/>
  <c r="J1830" i="1"/>
  <c r="F1830" i="1"/>
  <c r="G1830" i="1" s="1"/>
  <c r="Z1829" i="1"/>
  <c r="X1829" i="1"/>
  <c r="Y1829" i="1" s="1"/>
  <c r="S1829" i="1"/>
  <c r="J1829" i="1"/>
  <c r="F1829" i="1"/>
  <c r="G1829" i="1" s="1"/>
  <c r="Z1828" i="1"/>
  <c r="X1828" i="1"/>
  <c r="Y1828" i="1" s="1"/>
  <c r="S1828" i="1"/>
  <c r="J1828" i="1"/>
  <c r="F1828" i="1"/>
  <c r="G1828" i="1" s="1"/>
  <c r="Z1827" i="1"/>
  <c r="X1827" i="1"/>
  <c r="Y1827" i="1" s="1"/>
  <c r="S1827" i="1"/>
  <c r="J1827" i="1"/>
  <c r="F1827" i="1"/>
  <c r="G1827" i="1" s="1"/>
  <c r="Z1826" i="1"/>
  <c r="X1826" i="1"/>
  <c r="Y1826" i="1" s="1"/>
  <c r="S1826" i="1"/>
  <c r="J1826" i="1"/>
  <c r="F1826" i="1"/>
  <c r="G1826" i="1" s="1"/>
  <c r="Z1825" i="1"/>
  <c r="X1825" i="1"/>
  <c r="Y1825" i="1" s="1"/>
  <c r="S1825" i="1"/>
  <c r="J1825" i="1"/>
  <c r="F1825" i="1"/>
  <c r="G1825" i="1" s="1"/>
  <c r="Z1824" i="1"/>
  <c r="X1824" i="1"/>
  <c r="Y1824" i="1" s="1"/>
  <c r="S1824" i="1"/>
  <c r="J1824" i="1"/>
  <c r="F1824" i="1"/>
  <c r="G1824" i="1" s="1"/>
  <c r="Z1823" i="1"/>
  <c r="X1823" i="1"/>
  <c r="Y1823" i="1" s="1"/>
  <c r="S1823" i="1"/>
  <c r="J1823" i="1"/>
  <c r="F1823" i="1"/>
  <c r="G1823" i="1" s="1"/>
  <c r="Z1822" i="1"/>
  <c r="X1822" i="1"/>
  <c r="Y1822" i="1" s="1"/>
  <c r="S1822" i="1"/>
  <c r="J1822" i="1"/>
  <c r="F1822" i="1"/>
  <c r="G1822" i="1" s="1"/>
  <c r="Z1821" i="1"/>
  <c r="X1821" i="1"/>
  <c r="Y1821" i="1" s="1"/>
  <c r="S1821" i="1"/>
  <c r="J1821" i="1"/>
  <c r="F1821" i="1"/>
  <c r="G1821" i="1" s="1"/>
  <c r="Z1820" i="1"/>
  <c r="X1820" i="1"/>
  <c r="Y1820" i="1" s="1"/>
  <c r="S1820" i="1"/>
  <c r="J1820" i="1"/>
  <c r="F1820" i="1"/>
  <c r="G1820" i="1" s="1"/>
  <c r="Z1819" i="1"/>
  <c r="X1819" i="1"/>
  <c r="Y1819" i="1" s="1"/>
  <c r="S1819" i="1"/>
  <c r="J1819" i="1"/>
  <c r="F1819" i="1"/>
  <c r="G1819" i="1" s="1"/>
  <c r="Z1818" i="1"/>
  <c r="X1818" i="1"/>
  <c r="Y1818" i="1" s="1"/>
  <c r="S1818" i="1"/>
  <c r="J1818" i="1"/>
  <c r="F1818" i="1"/>
  <c r="G1818" i="1" s="1"/>
  <c r="Z1817" i="1"/>
  <c r="X1817" i="1"/>
  <c r="Y1817" i="1" s="1"/>
  <c r="S1817" i="1"/>
  <c r="J1817" i="1"/>
  <c r="F1817" i="1"/>
  <c r="G1817" i="1" s="1"/>
  <c r="Z1816" i="1"/>
  <c r="X1816" i="1"/>
  <c r="Y1816" i="1" s="1"/>
  <c r="S1816" i="1"/>
  <c r="J1816" i="1"/>
  <c r="F1816" i="1"/>
  <c r="G1816" i="1" s="1"/>
  <c r="Z1815" i="1"/>
  <c r="X1815" i="1"/>
  <c r="Y1815" i="1" s="1"/>
  <c r="S1815" i="1"/>
  <c r="J1815" i="1"/>
  <c r="F1815" i="1"/>
  <c r="G1815" i="1" s="1"/>
  <c r="Z1814" i="1"/>
  <c r="X1814" i="1"/>
  <c r="Y1814" i="1" s="1"/>
  <c r="S1814" i="1"/>
  <c r="J1814" i="1"/>
  <c r="F1814" i="1"/>
  <c r="G1814" i="1" s="1"/>
  <c r="Z1813" i="1"/>
  <c r="X1813" i="1"/>
  <c r="Y1813" i="1" s="1"/>
  <c r="S1813" i="1"/>
  <c r="J1813" i="1"/>
  <c r="F1813" i="1"/>
  <c r="G1813" i="1" s="1"/>
  <c r="Z1812" i="1"/>
  <c r="X1812" i="1"/>
  <c r="Y1812" i="1" s="1"/>
  <c r="S1812" i="1"/>
  <c r="J1812" i="1"/>
  <c r="F1812" i="1"/>
  <c r="G1812" i="1" s="1"/>
  <c r="Z1811" i="1"/>
  <c r="X1811" i="1"/>
  <c r="Y1811" i="1" s="1"/>
  <c r="S1811" i="1"/>
  <c r="J1811" i="1"/>
  <c r="F1811" i="1"/>
  <c r="G1811" i="1" s="1"/>
  <c r="Z1810" i="1"/>
  <c r="X1810" i="1"/>
  <c r="Y1810" i="1" s="1"/>
  <c r="S1810" i="1"/>
  <c r="J1810" i="1"/>
  <c r="F1810" i="1"/>
  <c r="G1810" i="1" s="1"/>
  <c r="Z1809" i="1"/>
  <c r="X1809" i="1"/>
  <c r="Y1809" i="1" s="1"/>
  <c r="S1809" i="1"/>
  <c r="J1809" i="1"/>
  <c r="F1809" i="1"/>
  <c r="G1809" i="1" s="1"/>
  <c r="Z1808" i="1"/>
  <c r="X1808" i="1"/>
  <c r="Y1808" i="1" s="1"/>
  <c r="S1808" i="1"/>
  <c r="J1808" i="1"/>
  <c r="F1808" i="1"/>
  <c r="G1808" i="1" s="1"/>
  <c r="Z1807" i="1"/>
  <c r="X1807" i="1"/>
  <c r="Y1807" i="1" s="1"/>
  <c r="S1807" i="1"/>
  <c r="J1807" i="1"/>
  <c r="F1807" i="1"/>
  <c r="G1807" i="1" s="1"/>
  <c r="Z1806" i="1"/>
  <c r="X1806" i="1"/>
  <c r="Y1806" i="1" s="1"/>
  <c r="S1806" i="1"/>
  <c r="J1806" i="1"/>
  <c r="F1806" i="1"/>
  <c r="G1806" i="1" s="1"/>
  <c r="Z1805" i="1"/>
  <c r="X1805" i="1"/>
  <c r="Y1805" i="1" s="1"/>
  <c r="S1805" i="1"/>
  <c r="J1805" i="1"/>
  <c r="F1805" i="1"/>
  <c r="G1805" i="1" s="1"/>
  <c r="Z1804" i="1"/>
  <c r="X1804" i="1"/>
  <c r="Y1804" i="1" s="1"/>
  <c r="S1804" i="1"/>
  <c r="J1804" i="1"/>
  <c r="F1804" i="1"/>
  <c r="G1804" i="1" s="1"/>
  <c r="Z1803" i="1"/>
  <c r="X1803" i="1"/>
  <c r="Y1803" i="1" s="1"/>
  <c r="S1803" i="1"/>
  <c r="J1803" i="1"/>
  <c r="F1803" i="1"/>
  <c r="G1803" i="1" s="1"/>
  <c r="Z1802" i="1"/>
  <c r="X1802" i="1"/>
  <c r="Y1802" i="1" s="1"/>
  <c r="S1802" i="1"/>
  <c r="J1802" i="1"/>
  <c r="F1802" i="1"/>
  <c r="G1802" i="1" s="1"/>
  <c r="Z1801" i="1"/>
  <c r="X1801" i="1"/>
  <c r="Y1801" i="1" s="1"/>
  <c r="S1801" i="1"/>
  <c r="J1801" i="1"/>
  <c r="F1801" i="1"/>
  <c r="G1801" i="1" s="1"/>
  <c r="Z1800" i="1"/>
  <c r="X1800" i="1"/>
  <c r="Y1800" i="1" s="1"/>
  <c r="S1800" i="1"/>
  <c r="J1800" i="1"/>
  <c r="F1800" i="1"/>
  <c r="G1800" i="1" s="1"/>
  <c r="Z1799" i="1"/>
  <c r="X1799" i="1"/>
  <c r="Y1799" i="1" s="1"/>
  <c r="S1799" i="1"/>
  <c r="J1799" i="1"/>
  <c r="F1799" i="1"/>
  <c r="G1799" i="1" s="1"/>
  <c r="Z1798" i="1"/>
  <c r="X1798" i="1"/>
  <c r="Y1798" i="1" s="1"/>
  <c r="S1798" i="1"/>
  <c r="J1798" i="1"/>
  <c r="F1798" i="1"/>
  <c r="G1798" i="1" s="1"/>
  <c r="Z1797" i="1"/>
  <c r="X1797" i="1"/>
  <c r="Y1797" i="1" s="1"/>
  <c r="S1797" i="1"/>
  <c r="J1797" i="1"/>
  <c r="F1797" i="1"/>
  <c r="G1797" i="1" s="1"/>
  <c r="Z1796" i="1"/>
  <c r="X1796" i="1"/>
  <c r="Y1796" i="1" s="1"/>
  <c r="S1796" i="1"/>
  <c r="J1796" i="1"/>
  <c r="F1796" i="1"/>
  <c r="G1796" i="1" s="1"/>
  <c r="Z1795" i="1"/>
  <c r="X1795" i="1"/>
  <c r="Y1795" i="1" s="1"/>
  <c r="S1795" i="1"/>
  <c r="J1795" i="1"/>
  <c r="F1795" i="1"/>
  <c r="G1795" i="1" s="1"/>
  <c r="Z1794" i="1"/>
  <c r="X1794" i="1"/>
  <c r="Y1794" i="1" s="1"/>
  <c r="S1794" i="1"/>
  <c r="J1794" i="1"/>
  <c r="F1794" i="1"/>
  <c r="G1794" i="1" s="1"/>
  <c r="Z1793" i="1"/>
  <c r="X1793" i="1"/>
  <c r="Y1793" i="1" s="1"/>
  <c r="S1793" i="1"/>
  <c r="J1793" i="1"/>
  <c r="F1793" i="1"/>
  <c r="G1793" i="1" s="1"/>
  <c r="Z1792" i="1"/>
  <c r="X1792" i="1"/>
  <c r="Y1792" i="1" s="1"/>
  <c r="S1792" i="1"/>
  <c r="J1792" i="1"/>
  <c r="F1792" i="1"/>
  <c r="G1792" i="1" s="1"/>
  <c r="Z1791" i="1"/>
  <c r="X1791" i="1"/>
  <c r="Y1791" i="1" s="1"/>
  <c r="S1791" i="1"/>
  <c r="J1791" i="1"/>
  <c r="F1791" i="1"/>
  <c r="G1791" i="1" s="1"/>
  <c r="Z1790" i="1"/>
  <c r="X1790" i="1"/>
  <c r="Y1790" i="1" s="1"/>
  <c r="S1790" i="1"/>
  <c r="J1790" i="1"/>
  <c r="F1790" i="1"/>
  <c r="G1790" i="1" s="1"/>
  <c r="Z1789" i="1"/>
  <c r="X1789" i="1"/>
  <c r="Y1789" i="1" s="1"/>
  <c r="S1789" i="1"/>
  <c r="J1789" i="1"/>
  <c r="G1789" i="1"/>
  <c r="Z1788" i="1"/>
  <c r="X1788" i="1"/>
  <c r="Y1788" i="1" s="1"/>
  <c r="S1788" i="1"/>
  <c r="J1788" i="1"/>
  <c r="F1788" i="1"/>
  <c r="G1788" i="1" s="1"/>
  <c r="Z1787" i="1"/>
  <c r="X1787" i="1"/>
  <c r="Y1787" i="1" s="1"/>
  <c r="S1787" i="1"/>
  <c r="J1787" i="1"/>
  <c r="F1787" i="1"/>
  <c r="G1787" i="1" s="1"/>
  <c r="Z1786" i="1"/>
  <c r="X1786" i="1"/>
  <c r="Y1786" i="1" s="1"/>
  <c r="S1786" i="1"/>
  <c r="J1786" i="1"/>
  <c r="F1786" i="1"/>
  <c r="G1786" i="1" s="1"/>
  <c r="Z1785" i="1"/>
  <c r="X1785" i="1"/>
  <c r="Y1785" i="1" s="1"/>
  <c r="S1785" i="1"/>
  <c r="J1785" i="1"/>
  <c r="F1785" i="1"/>
  <c r="G1785" i="1" s="1"/>
  <c r="Z1784" i="1"/>
  <c r="X1784" i="1"/>
  <c r="Y1784" i="1" s="1"/>
  <c r="S1784" i="1"/>
  <c r="J1784" i="1"/>
  <c r="F1784" i="1"/>
  <c r="G1784" i="1" s="1"/>
  <c r="Z1783" i="1"/>
  <c r="X1783" i="1"/>
  <c r="Y1783" i="1" s="1"/>
  <c r="S1783" i="1"/>
  <c r="J1783" i="1"/>
  <c r="F1783" i="1"/>
  <c r="G1783" i="1" s="1"/>
  <c r="Z1782" i="1"/>
  <c r="X1782" i="1"/>
  <c r="Y1782" i="1" s="1"/>
  <c r="S1782" i="1"/>
  <c r="J1782" i="1"/>
  <c r="F1782" i="1"/>
  <c r="G1782" i="1" s="1"/>
  <c r="Z1781" i="1"/>
  <c r="X1781" i="1"/>
  <c r="Y1781" i="1" s="1"/>
  <c r="S1781" i="1"/>
  <c r="J1781" i="1"/>
  <c r="F1781" i="1"/>
  <c r="G1781" i="1" s="1"/>
  <c r="Z1780" i="1"/>
  <c r="X1780" i="1"/>
  <c r="Y1780" i="1" s="1"/>
  <c r="S1780" i="1"/>
  <c r="J1780" i="1"/>
  <c r="F1780" i="1"/>
  <c r="G1780" i="1" s="1"/>
  <c r="Z1779" i="1"/>
  <c r="X1779" i="1"/>
  <c r="Y1779" i="1" s="1"/>
  <c r="S1779" i="1"/>
  <c r="J1779" i="1"/>
  <c r="F1779" i="1"/>
  <c r="G1779" i="1" s="1"/>
  <c r="Z1778" i="1"/>
  <c r="X1778" i="1"/>
  <c r="Y1778" i="1" s="1"/>
  <c r="S1778" i="1"/>
  <c r="J1778" i="1"/>
  <c r="F1778" i="1"/>
  <c r="G1778" i="1" s="1"/>
  <c r="Z1777" i="1"/>
  <c r="X1777" i="1"/>
  <c r="Y1777" i="1" s="1"/>
  <c r="S1777" i="1"/>
  <c r="J1777" i="1"/>
  <c r="F1777" i="1"/>
  <c r="G1777" i="1" s="1"/>
  <c r="Z1776" i="1"/>
  <c r="X1776" i="1"/>
  <c r="Y1776" i="1" s="1"/>
  <c r="S1776" i="1"/>
  <c r="J1776" i="1"/>
  <c r="F1776" i="1"/>
  <c r="G1776" i="1" s="1"/>
  <c r="Z1775" i="1"/>
  <c r="X1775" i="1"/>
  <c r="Y1775" i="1" s="1"/>
  <c r="S1775" i="1"/>
  <c r="J1775" i="1"/>
  <c r="F1775" i="1"/>
  <c r="G1775" i="1" s="1"/>
  <c r="Z1774" i="1"/>
  <c r="X1774" i="1"/>
  <c r="Y1774" i="1" s="1"/>
  <c r="S1774" i="1"/>
  <c r="J1774" i="1"/>
  <c r="F1774" i="1"/>
  <c r="G1774" i="1" s="1"/>
  <c r="Z1773" i="1"/>
  <c r="X1773" i="1"/>
  <c r="Y1773" i="1" s="1"/>
  <c r="S1773" i="1"/>
  <c r="J1773" i="1"/>
  <c r="F1773" i="1"/>
  <c r="G1773" i="1" s="1"/>
  <c r="Z1772" i="1"/>
  <c r="X1772" i="1"/>
  <c r="Y1772" i="1" s="1"/>
  <c r="S1772" i="1"/>
  <c r="J1772" i="1"/>
  <c r="F1772" i="1"/>
  <c r="G1772" i="1" s="1"/>
  <c r="Z1771" i="1"/>
  <c r="X1771" i="1"/>
  <c r="Y1771" i="1" s="1"/>
  <c r="S1771" i="1"/>
  <c r="J1771" i="1"/>
  <c r="F1771" i="1"/>
  <c r="G1771" i="1" s="1"/>
  <c r="Z1770" i="1"/>
  <c r="X1770" i="1"/>
  <c r="Y1770" i="1" s="1"/>
  <c r="S1770" i="1"/>
  <c r="J1770" i="1"/>
  <c r="F1770" i="1"/>
  <c r="G1770" i="1" s="1"/>
  <c r="Z1769" i="1"/>
  <c r="X1769" i="1"/>
  <c r="Y1769" i="1" s="1"/>
  <c r="S1769" i="1"/>
  <c r="J1769" i="1"/>
  <c r="F1769" i="1"/>
  <c r="G1769" i="1" s="1"/>
  <c r="Z1768" i="1"/>
  <c r="X1768" i="1"/>
  <c r="Y1768" i="1" s="1"/>
  <c r="S1768" i="1"/>
  <c r="J1768" i="1"/>
  <c r="F1768" i="1"/>
  <c r="G1768" i="1" s="1"/>
  <c r="Z1767" i="1"/>
  <c r="X1767" i="1"/>
  <c r="Y1767" i="1" s="1"/>
  <c r="S1767" i="1"/>
  <c r="J1767" i="1"/>
  <c r="F1767" i="1"/>
  <c r="G1767" i="1" s="1"/>
  <c r="Z1766" i="1"/>
  <c r="X1766" i="1"/>
  <c r="Y1766" i="1" s="1"/>
  <c r="S1766" i="1"/>
  <c r="J1766" i="1"/>
  <c r="F1766" i="1"/>
  <c r="G1766" i="1" s="1"/>
  <c r="Z1765" i="1"/>
  <c r="X1765" i="1"/>
  <c r="Y1765" i="1" s="1"/>
  <c r="S1765" i="1"/>
  <c r="J1765" i="1"/>
  <c r="F1765" i="1"/>
  <c r="G1765" i="1" s="1"/>
  <c r="Z1764" i="1"/>
  <c r="X1764" i="1"/>
  <c r="Y1764" i="1" s="1"/>
  <c r="S1764" i="1"/>
  <c r="J1764" i="1"/>
  <c r="F1764" i="1"/>
  <c r="G1764" i="1" s="1"/>
  <c r="Z1763" i="1"/>
  <c r="X1763" i="1"/>
  <c r="Y1763" i="1" s="1"/>
  <c r="S1763" i="1"/>
  <c r="J1763" i="1"/>
  <c r="F1763" i="1"/>
  <c r="G1763" i="1" s="1"/>
  <c r="Z1762" i="1"/>
  <c r="X1762" i="1"/>
  <c r="Y1762" i="1" s="1"/>
  <c r="S1762" i="1"/>
  <c r="J1762" i="1"/>
  <c r="F1762" i="1"/>
  <c r="G1762" i="1" s="1"/>
  <c r="Z1761" i="1"/>
  <c r="X1761" i="1"/>
  <c r="Y1761" i="1" s="1"/>
  <c r="S1761" i="1"/>
  <c r="J1761" i="1"/>
  <c r="F1761" i="1"/>
  <c r="G1761" i="1" s="1"/>
  <c r="Z1760" i="1"/>
  <c r="X1760" i="1"/>
  <c r="Y1760" i="1" s="1"/>
  <c r="S1760" i="1"/>
  <c r="J1760" i="1"/>
  <c r="F1760" i="1"/>
  <c r="G1760" i="1" s="1"/>
  <c r="Z1759" i="1"/>
  <c r="X1759" i="1"/>
  <c r="Y1759" i="1" s="1"/>
  <c r="S1759" i="1"/>
  <c r="J1759" i="1"/>
  <c r="F1759" i="1"/>
  <c r="G1759" i="1" s="1"/>
  <c r="Z1758" i="1"/>
  <c r="X1758" i="1"/>
  <c r="Y1758" i="1" s="1"/>
  <c r="S1758" i="1"/>
  <c r="J1758" i="1"/>
  <c r="F1758" i="1"/>
  <c r="G1758" i="1" s="1"/>
  <c r="Z1757" i="1"/>
  <c r="X1757" i="1"/>
  <c r="Y1757" i="1" s="1"/>
  <c r="S1757" i="1"/>
  <c r="J1757" i="1"/>
  <c r="F1757" i="1"/>
  <c r="G1757" i="1" s="1"/>
  <c r="Z1756" i="1"/>
  <c r="X1756" i="1"/>
  <c r="Y1756" i="1" s="1"/>
  <c r="S1756" i="1"/>
  <c r="J1756" i="1"/>
  <c r="F1756" i="1"/>
  <c r="G1756" i="1" s="1"/>
  <c r="Z1755" i="1"/>
  <c r="X1755" i="1"/>
  <c r="Y1755" i="1" s="1"/>
  <c r="S1755" i="1"/>
  <c r="J1755" i="1"/>
  <c r="F1755" i="1"/>
  <c r="G1755" i="1" s="1"/>
  <c r="Z1754" i="1"/>
  <c r="X1754" i="1"/>
  <c r="Y1754" i="1" s="1"/>
  <c r="S1754" i="1"/>
  <c r="J1754" i="1"/>
  <c r="F1754" i="1"/>
  <c r="G1754" i="1" s="1"/>
  <c r="Z1753" i="1"/>
  <c r="X1753" i="1"/>
  <c r="Y1753" i="1" s="1"/>
  <c r="S1753" i="1"/>
  <c r="J1753" i="1"/>
  <c r="F1753" i="1"/>
  <c r="G1753" i="1" s="1"/>
  <c r="Z1752" i="1"/>
  <c r="X1752" i="1"/>
  <c r="Y1752" i="1" s="1"/>
  <c r="S1752" i="1"/>
  <c r="J1752" i="1"/>
  <c r="F1752" i="1"/>
  <c r="G1752" i="1" s="1"/>
  <c r="Z1751" i="1"/>
  <c r="X1751" i="1"/>
  <c r="Y1751" i="1" s="1"/>
  <c r="S1751" i="1"/>
  <c r="J1751" i="1"/>
  <c r="F1751" i="1"/>
  <c r="G1751" i="1" s="1"/>
  <c r="Z1750" i="1"/>
  <c r="X1750" i="1"/>
  <c r="Y1750" i="1" s="1"/>
  <c r="S1750" i="1"/>
  <c r="J1750" i="1"/>
  <c r="F1750" i="1"/>
  <c r="G1750" i="1" s="1"/>
  <c r="Z1749" i="1"/>
  <c r="X1749" i="1"/>
  <c r="Y1749" i="1" s="1"/>
  <c r="S1749" i="1"/>
  <c r="J1749" i="1"/>
  <c r="F1749" i="1"/>
  <c r="G1749" i="1" s="1"/>
  <c r="Z1748" i="1"/>
  <c r="X1748" i="1"/>
  <c r="Y1748" i="1" s="1"/>
  <c r="S1748" i="1"/>
  <c r="J1748" i="1"/>
  <c r="F1748" i="1"/>
  <c r="G1748" i="1" s="1"/>
  <c r="Z1747" i="1"/>
  <c r="X1747" i="1"/>
  <c r="Y1747" i="1" s="1"/>
  <c r="S1747" i="1"/>
  <c r="J1747" i="1"/>
  <c r="F1747" i="1"/>
  <c r="G1747" i="1" s="1"/>
  <c r="Z1746" i="1"/>
  <c r="X1746" i="1"/>
  <c r="Y1746" i="1" s="1"/>
  <c r="S1746" i="1"/>
  <c r="J1746" i="1"/>
  <c r="F1746" i="1"/>
  <c r="G1746" i="1" s="1"/>
  <c r="Z1745" i="1"/>
  <c r="X1745" i="1"/>
  <c r="Y1745" i="1" s="1"/>
  <c r="S1745" i="1"/>
  <c r="J1745" i="1"/>
  <c r="F1745" i="1"/>
  <c r="G1745" i="1" s="1"/>
  <c r="Z1744" i="1"/>
  <c r="X1744" i="1"/>
  <c r="Y1744" i="1" s="1"/>
  <c r="S1744" i="1"/>
  <c r="J1744" i="1"/>
  <c r="F1744" i="1"/>
  <c r="G1744" i="1" s="1"/>
  <c r="Z1743" i="1"/>
  <c r="X1743" i="1"/>
  <c r="Y1743" i="1" s="1"/>
  <c r="S1743" i="1"/>
  <c r="J1743" i="1"/>
  <c r="F1743" i="1"/>
  <c r="G1743" i="1" s="1"/>
  <c r="Z1742" i="1"/>
  <c r="X1742" i="1"/>
  <c r="Y1742" i="1" s="1"/>
  <c r="S1742" i="1"/>
  <c r="J1742" i="1"/>
  <c r="F1742" i="1"/>
  <c r="G1742" i="1" s="1"/>
  <c r="Z1741" i="1"/>
  <c r="X1741" i="1"/>
  <c r="Y1741" i="1" s="1"/>
  <c r="S1741" i="1"/>
  <c r="J1741" i="1"/>
  <c r="F1741" i="1"/>
  <c r="G1741" i="1" s="1"/>
  <c r="Z1740" i="1"/>
  <c r="X1740" i="1"/>
  <c r="Y1740" i="1" s="1"/>
  <c r="S1740" i="1"/>
  <c r="J1740" i="1"/>
  <c r="F1740" i="1"/>
  <c r="G1740" i="1" s="1"/>
  <c r="Z1739" i="1"/>
  <c r="X1739" i="1"/>
  <c r="Y1739" i="1" s="1"/>
  <c r="S1739" i="1"/>
  <c r="J1739" i="1"/>
  <c r="F1739" i="1"/>
  <c r="G1739" i="1" s="1"/>
  <c r="Z1738" i="1"/>
  <c r="X1738" i="1"/>
  <c r="Y1738" i="1" s="1"/>
  <c r="S1738" i="1"/>
  <c r="J1738" i="1"/>
  <c r="F1738" i="1"/>
  <c r="G1738" i="1" s="1"/>
  <c r="Z1737" i="1"/>
  <c r="X1737" i="1"/>
  <c r="Y1737" i="1" s="1"/>
  <c r="S1737" i="1"/>
  <c r="J1737" i="1"/>
  <c r="F1737" i="1"/>
  <c r="G1737" i="1" s="1"/>
  <c r="Z1736" i="1"/>
  <c r="X1736" i="1"/>
  <c r="Y1736" i="1" s="1"/>
  <c r="S1736" i="1"/>
  <c r="J1736" i="1"/>
  <c r="F1736" i="1"/>
  <c r="G1736" i="1" s="1"/>
  <c r="Z1735" i="1"/>
  <c r="X1735" i="1"/>
  <c r="Y1735" i="1" s="1"/>
  <c r="S1735" i="1"/>
  <c r="J1735" i="1"/>
  <c r="F1735" i="1"/>
  <c r="G1735" i="1" s="1"/>
  <c r="Z1734" i="1"/>
  <c r="X1734" i="1"/>
  <c r="Y1734" i="1" s="1"/>
  <c r="S1734" i="1"/>
  <c r="J1734" i="1"/>
  <c r="F1734" i="1"/>
  <c r="G1734" i="1" s="1"/>
  <c r="Z1733" i="1"/>
  <c r="X1733" i="1"/>
  <c r="Y1733" i="1" s="1"/>
  <c r="S1733" i="1"/>
  <c r="J1733" i="1"/>
  <c r="F1733" i="1"/>
  <c r="G1733" i="1" s="1"/>
  <c r="Z1732" i="1"/>
  <c r="X1732" i="1"/>
  <c r="Y1732" i="1" s="1"/>
  <c r="S1732" i="1"/>
  <c r="J1732" i="1"/>
  <c r="F1732" i="1"/>
  <c r="G1732" i="1" s="1"/>
  <c r="Z1731" i="1"/>
  <c r="X1731" i="1"/>
  <c r="Y1731" i="1" s="1"/>
  <c r="S1731" i="1"/>
  <c r="J1731" i="1"/>
  <c r="F1731" i="1"/>
  <c r="G1731" i="1" s="1"/>
  <c r="Z1730" i="1"/>
  <c r="X1730" i="1"/>
  <c r="Y1730" i="1" s="1"/>
  <c r="S1730" i="1"/>
  <c r="J1730" i="1"/>
  <c r="F1730" i="1"/>
  <c r="G1730" i="1" s="1"/>
  <c r="Z1729" i="1"/>
  <c r="X1729" i="1"/>
  <c r="Y1729" i="1" s="1"/>
  <c r="S1729" i="1"/>
  <c r="J1729" i="1"/>
  <c r="F1729" i="1"/>
  <c r="G1729" i="1" s="1"/>
  <c r="Z1728" i="1"/>
  <c r="X1728" i="1"/>
  <c r="Y1728" i="1" s="1"/>
  <c r="S1728" i="1"/>
  <c r="J1728" i="1"/>
  <c r="F1728" i="1"/>
  <c r="G1728" i="1" s="1"/>
  <c r="Z1727" i="1"/>
  <c r="X1727" i="1"/>
  <c r="Y1727" i="1" s="1"/>
  <c r="S1727" i="1"/>
  <c r="J1727" i="1"/>
  <c r="F1727" i="1"/>
  <c r="G1727" i="1" s="1"/>
  <c r="Z1726" i="1"/>
  <c r="X1726" i="1"/>
  <c r="Y1726" i="1" s="1"/>
  <c r="S1726" i="1"/>
  <c r="J1726" i="1"/>
  <c r="F1726" i="1"/>
  <c r="G1726" i="1" s="1"/>
  <c r="Z1725" i="1"/>
  <c r="X1725" i="1"/>
  <c r="Y1725" i="1" s="1"/>
  <c r="S1725" i="1"/>
  <c r="J1725" i="1"/>
  <c r="F1725" i="1"/>
  <c r="G1725" i="1" s="1"/>
  <c r="Z1724" i="1"/>
  <c r="X1724" i="1"/>
  <c r="Y1724" i="1" s="1"/>
  <c r="S1724" i="1"/>
  <c r="J1724" i="1"/>
  <c r="F1724" i="1"/>
  <c r="G1724" i="1" s="1"/>
  <c r="Z1723" i="1"/>
  <c r="X1723" i="1"/>
  <c r="Y1723" i="1" s="1"/>
  <c r="S1723" i="1"/>
  <c r="J1723" i="1"/>
  <c r="F1723" i="1"/>
  <c r="G1723" i="1" s="1"/>
  <c r="Z1722" i="1"/>
  <c r="X1722" i="1"/>
  <c r="Y1722" i="1" s="1"/>
  <c r="S1722" i="1"/>
  <c r="J1722" i="1"/>
  <c r="F1722" i="1"/>
  <c r="G1722" i="1" s="1"/>
  <c r="Z1721" i="1"/>
  <c r="X1721" i="1"/>
  <c r="Y1721" i="1" s="1"/>
  <c r="S1721" i="1"/>
  <c r="J1721" i="1"/>
  <c r="F1721" i="1"/>
  <c r="G1721" i="1" s="1"/>
  <c r="Z1720" i="1"/>
  <c r="X1720" i="1"/>
  <c r="Y1720" i="1" s="1"/>
  <c r="S1720" i="1"/>
  <c r="J1720" i="1"/>
  <c r="F1720" i="1"/>
  <c r="G1720" i="1" s="1"/>
  <c r="Z1719" i="1"/>
  <c r="X1719" i="1"/>
  <c r="Y1719" i="1" s="1"/>
  <c r="S1719" i="1"/>
  <c r="J1719" i="1"/>
  <c r="F1719" i="1"/>
  <c r="G1719" i="1" s="1"/>
  <c r="Z1718" i="1"/>
  <c r="X1718" i="1"/>
  <c r="Y1718" i="1" s="1"/>
  <c r="S1718" i="1"/>
  <c r="J1718" i="1"/>
  <c r="F1718" i="1"/>
  <c r="G1718" i="1" s="1"/>
  <c r="Z1717" i="1"/>
  <c r="X1717" i="1"/>
  <c r="Y1717" i="1" s="1"/>
  <c r="S1717" i="1"/>
  <c r="J1717" i="1"/>
  <c r="F1717" i="1"/>
  <c r="G1717" i="1" s="1"/>
  <c r="Z1716" i="1"/>
  <c r="X1716" i="1"/>
  <c r="Y1716" i="1" s="1"/>
  <c r="S1716" i="1"/>
  <c r="J1716" i="1"/>
  <c r="F1716" i="1"/>
  <c r="G1716" i="1" s="1"/>
  <c r="Z1715" i="1"/>
  <c r="X1715" i="1"/>
  <c r="Y1715" i="1" s="1"/>
  <c r="S1715" i="1"/>
  <c r="J1715" i="1"/>
  <c r="F1715" i="1"/>
  <c r="G1715" i="1" s="1"/>
  <c r="Z1714" i="1"/>
  <c r="X1714" i="1"/>
  <c r="Y1714" i="1" s="1"/>
  <c r="S1714" i="1"/>
  <c r="J1714" i="1"/>
  <c r="F1714" i="1"/>
  <c r="G1714" i="1" s="1"/>
  <c r="Z1713" i="1"/>
  <c r="X1713" i="1"/>
  <c r="Y1713" i="1" s="1"/>
  <c r="S1713" i="1"/>
  <c r="J1713" i="1"/>
  <c r="F1713" i="1"/>
  <c r="G1713" i="1" s="1"/>
  <c r="Z1712" i="1"/>
  <c r="X1712" i="1"/>
  <c r="Y1712" i="1" s="1"/>
  <c r="S1712" i="1"/>
  <c r="J1712" i="1"/>
  <c r="F1712" i="1"/>
  <c r="G1712" i="1" s="1"/>
  <c r="Z1711" i="1"/>
  <c r="X1711" i="1"/>
  <c r="Y1711" i="1" s="1"/>
  <c r="S1711" i="1"/>
  <c r="J1711" i="1"/>
  <c r="F1711" i="1"/>
  <c r="G1711" i="1" s="1"/>
  <c r="Z1710" i="1"/>
  <c r="X1710" i="1"/>
  <c r="Y1710" i="1" s="1"/>
  <c r="S1710" i="1"/>
  <c r="J1710" i="1"/>
  <c r="F1710" i="1"/>
  <c r="G1710" i="1" s="1"/>
  <c r="Z1709" i="1"/>
  <c r="X1709" i="1"/>
  <c r="Y1709" i="1" s="1"/>
  <c r="S1709" i="1"/>
  <c r="J1709" i="1"/>
  <c r="F1709" i="1"/>
  <c r="G1709" i="1" s="1"/>
  <c r="Z1708" i="1"/>
  <c r="X1708" i="1"/>
  <c r="Y1708" i="1" s="1"/>
  <c r="S1708" i="1"/>
  <c r="J1708" i="1"/>
  <c r="F1708" i="1"/>
  <c r="G1708" i="1" s="1"/>
  <c r="Z1707" i="1"/>
  <c r="X1707" i="1"/>
  <c r="Y1707" i="1" s="1"/>
  <c r="S1707" i="1"/>
  <c r="J1707" i="1"/>
  <c r="F1707" i="1"/>
  <c r="G1707" i="1" s="1"/>
  <c r="Z1706" i="1"/>
  <c r="X1706" i="1"/>
  <c r="Y1706" i="1" s="1"/>
  <c r="S1706" i="1"/>
  <c r="J1706" i="1"/>
  <c r="F1706" i="1"/>
  <c r="G1706" i="1" s="1"/>
  <c r="Z1705" i="1"/>
  <c r="X1705" i="1"/>
  <c r="Y1705" i="1" s="1"/>
  <c r="S1705" i="1"/>
  <c r="J1705" i="1"/>
  <c r="F1705" i="1"/>
  <c r="G1705" i="1" s="1"/>
  <c r="Z1704" i="1"/>
  <c r="X1704" i="1"/>
  <c r="Y1704" i="1" s="1"/>
  <c r="S1704" i="1"/>
  <c r="J1704" i="1"/>
  <c r="G1704" i="1"/>
  <c r="Z1703" i="1"/>
  <c r="X1703" i="1"/>
  <c r="Y1703" i="1" s="1"/>
  <c r="S1703" i="1"/>
  <c r="J1703" i="1"/>
  <c r="F1703" i="1"/>
  <c r="G1703" i="1" s="1"/>
  <c r="Z1702" i="1"/>
  <c r="X1702" i="1"/>
  <c r="Y1702" i="1" s="1"/>
  <c r="S1702" i="1"/>
  <c r="J1702" i="1"/>
  <c r="F1702" i="1"/>
  <c r="G1702" i="1" s="1"/>
  <c r="Z1701" i="1"/>
  <c r="X1701" i="1"/>
  <c r="Y1701" i="1" s="1"/>
  <c r="S1701" i="1"/>
  <c r="J1701" i="1"/>
  <c r="F1701" i="1"/>
  <c r="G1701" i="1" s="1"/>
  <c r="Z1700" i="1"/>
  <c r="X1700" i="1"/>
  <c r="Y1700" i="1" s="1"/>
  <c r="S1700" i="1"/>
  <c r="J1700" i="1"/>
  <c r="F1700" i="1"/>
  <c r="G1700" i="1" s="1"/>
  <c r="Z1699" i="1"/>
  <c r="X1699" i="1"/>
  <c r="Y1699" i="1" s="1"/>
  <c r="S1699" i="1"/>
  <c r="J1699" i="1"/>
  <c r="F1699" i="1"/>
  <c r="G1699" i="1" s="1"/>
  <c r="Z1698" i="1"/>
  <c r="X1698" i="1"/>
  <c r="Y1698" i="1" s="1"/>
  <c r="S1698" i="1"/>
  <c r="J1698" i="1"/>
  <c r="F1698" i="1"/>
  <c r="G1698" i="1" s="1"/>
  <c r="Z1697" i="1"/>
  <c r="X1697" i="1"/>
  <c r="Y1697" i="1" s="1"/>
  <c r="S1697" i="1"/>
  <c r="J1697" i="1"/>
  <c r="F1697" i="1"/>
  <c r="G1697" i="1" s="1"/>
  <c r="Z1696" i="1"/>
  <c r="X1696" i="1"/>
  <c r="Y1696" i="1" s="1"/>
  <c r="S1696" i="1"/>
  <c r="J1696" i="1"/>
  <c r="F1696" i="1"/>
  <c r="G1696" i="1" s="1"/>
  <c r="Z1695" i="1"/>
  <c r="X1695" i="1"/>
  <c r="Y1695" i="1" s="1"/>
  <c r="S1695" i="1"/>
  <c r="J1695" i="1"/>
  <c r="F1695" i="1"/>
  <c r="G1695" i="1" s="1"/>
  <c r="Z1694" i="1"/>
  <c r="X1694" i="1"/>
  <c r="Y1694" i="1" s="1"/>
  <c r="S1694" i="1"/>
  <c r="J1694" i="1"/>
  <c r="F1694" i="1"/>
  <c r="G1694" i="1" s="1"/>
  <c r="Z1693" i="1"/>
  <c r="X1693" i="1"/>
  <c r="Y1693" i="1" s="1"/>
  <c r="S1693" i="1"/>
  <c r="J1693" i="1"/>
  <c r="F1693" i="1"/>
  <c r="G1693" i="1" s="1"/>
  <c r="Z1692" i="1"/>
  <c r="X1692" i="1"/>
  <c r="Y1692" i="1" s="1"/>
  <c r="S1692" i="1"/>
  <c r="J1692" i="1"/>
  <c r="F1692" i="1"/>
  <c r="G1692" i="1" s="1"/>
  <c r="Z1691" i="1"/>
  <c r="X1691" i="1"/>
  <c r="Y1691" i="1" s="1"/>
  <c r="S1691" i="1"/>
  <c r="J1691" i="1"/>
  <c r="F1691" i="1"/>
  <c r="G1691" i="1" s="1"/>
  <c r="Z1690" i="1"/>
  <c r="X1690" i="1"/>
  <c r="Y1690" i="1" s="1"/>
  <c r="S1690" i="1"/>
  <c r="J1690" i="1"/>
  <c r="F1690" i="1"/>
  <c r="G1690" i="1" s="1"/>
  <c r="Z1689" i="1"/>
  <c r="X1689" i="1"/>
  <c r="Y1689" i="1" s="1"/>
  <c r="S1689" i="1"/>
  <c r="J1689" i="1"/>
  <c r="F1689" i="1"/>
  <c r="G1689" i="1" s="1"/>
  <c r="Z1688" i="1"/>
  <c r="X1688" i="1"/>
  <c r="Y1688" i="1" s="1"/>
  <c r="S1688" i="1"/>
  <c r="J1688" i="1"/>
  <c r="F1688" i="1"/>
  <c r="G1688" i="1" s="1"/>
  <c r="Z1687" i="1"/>
  <c r="X1687" i="1"/>
  <c r="Y1687" i="1" s="1"/>
  <c r="S1687" i="1"/>
  <c r="J1687" i="1"/>
  <c r="F1687" i="1"/>
  <c r="G1687" i="1" s="1"/>
  <c r="Z1686" i="1"/>
  <c r="X1686" i="1"/>
  <c r="Y1686" i="1" s="1"/>
  <c r="S1686" i="1"/>
  <c r="J1686" i="1"/>
  <c r="F1686" i="1"/>
  <c r="G1686" i="1" s="1"/>
  <c r="Z1685" i="1"/>
  <c r="X1685" i="1"/>
  <c r="Y1685" i="1" s="1"/>
  <c r="S1685" i="1"/>
  <c r="J1685" i="1"/>
  <c r="F1685" i="1"/>
  <c r="G1685" i="1" s="1"/>
  <c r="Z1684" i="1"/>
  <c r="X1684" i="1"/>
  <c r="Y1684" i="1" s="1"/>
  <c r="S1684" i="1"/>
  <c r="J1684" i="1"/>
  <c r="G1684" i="1"/>
  <c r="Z1683" i="1"/>
  <c r="X1683" i="1"/>
  <c r="Y1683" i="1" s="1"/>
  <c r="S1683" i="1"/>
  <c r="J1683" i="1"/>
  <c r="F1683" i="1"/>
  <c r="G1683" i="1" s="1"/>
  <c r="Z1682" i="1"/>
  <c r="X1682" i="1"/>
  <c r="Y1682" i="1" s="1"/>
  <c r="S1682" i="1"/>
  <c r="J1682" i="1"/>
  <c r="F1682" i="1"/>
  <c r="G1682" i="1" s="1"/>
  <c r="Z1681" i="1"/>
  <c r="X1681" i="1"/>
  <c r="Y1681" i="1" s="1"/>
  <c r="S1681" i="1"/>
  <c r="J1681" i="1"/>
  <c r="F1681" i="1"/>
  <c r="G1681" i="1" s="1"/>
  <c r="Z1680" i="1"/>
  <c r="X1680" i="1"/>
  <c r="Y1680" i="1" s="1"/>
  <c r="S1680" i="1"/>
  <c r="J1680" i="1"/>
  <c r="F1680" i="1"/>
  <c r="G1680" i="1" s="1"/>
  <c r="Z1679" i="1"/>
  <c r="X1679" i="1"/>
  <c r="Y1679" i="1" s="1"/>
  <c r="S1679" i="1"/>
  <c r="J1679" i="1"/>
  <c r="G1679" i="1"/>
  <c r="Z1678" i="1"/>
  <c r="X1678" i="1"/>
  <c r="Y1678" i="1" s="1"/>
  <c r="S1678" i="1"/>
  <c r="J1678" i="1"/>
  <c r="F1678" i="1"/>
  <c r="G1678" i="1" s="1"/>
  <c r="Z1677" i="1"/>
  <c r="X1677" i="1"/>
  <c r="Y1677" i="1" s="1"/>
  <c r="S1677" i="1"/>
  <c r="J1677" i="1"/>
  <c r="F1677" i="1"/>
  <c r="G1677" i="1" s="1"/>
  <c r="Z1676" i="1"/>
  <c r="X1676" i="1"/>
  <c r="Y1676" i="1" s="1"/>
  <c r="S1676" i="1"/>
  <c r="J1676" i="1"/>
  <c r="F1676" i="1"/>
  <c r="G1676" i="1" s="1"/>
  <c r="Z1675" i="1"/>
  <c r="X1675" i="1"/>
  <c r="Y1675" i="1" s="1"/>
  <c r="S1675" i="1"/>
  <c r="J1675" i="1"/>
  <c r="F1675" i="1"/>
  <c r="G1675" i="1" s="1"/>
  <c r="Z1674" i="1"/>
  <c r="X1674" i="1"/>
  <c r="Y1674" i="1" s="1"/>
  <c r="S1674" i="1"/>
  <c r="J1674" i="1"/>
  <c r="F1674" i="1"/>
  <c r="G1674" i="1" s="1"/>
  <c r="Z1673" i="1"/>
  <c r="X1673" i="1"/>
  <c r="Y1673" i="1" s="1"/>
  <c r="S1673" i="1"/>
  <c r="J1673" i="1"/>
  <c r="F1673" i="1"/>
  <c r="G1673" i="1" s="1"/>
  <c r="Z1672" i="1"/>
  <c r="X1672" i="1"/>
  <c r="Y1672" i="1" s="1"/>
  <c r="S1672" i="1"/>
  <c r="J1672" i="1"/>
  <c r="F1672" i="1"/>
  <c r="G1672" i="1" s="1"/>
  <c r="Z1671" i="1"/>
  <c r="X1671" i="1"/>
  <c r="Y1671" i="1" s="1"/>
  <c r="S1671" i="1"/>
  <c r="J1671" i="1"/>
  <c r="F1671" i="1"/>
  <c r="G1671" i="1" s="1"/>
  <c r="Z1670" i="1"/>
  <c r="X1670" i="1"/>
  <c r="Y1670" i="1" s="1"/>
  <c r="S1670" i="1"/>
  <c r="J1670" i="1"/>
  <c r="F1670" i="1"/>
  <c r="G1670" i="1" s="1"/>
  <c r="Z1669" i="1"/>
  <c r="X1669" i="1"/>
  <c r="Y1669" i="1" s="1"/>
  <c r="S1669" i="1"/>
  <c r="J1669" i="1"/>
  <c r="F1669" i="1"/>
  <c r="G1669" i="1" s="1"/>
  <c r="Z1668" i="1"/>
  <c r="X1668" i="1"/>
  <c r="Y1668" i="1" s="1"/>
  <c r="S1668" i="1"/>
  <c r="J1668" i="1"/>
  <c r="F1668" i="1"/>
  <c r="G1668" i="1" s="1"/>
  <c r="Z1667" i="1"/>
  <c r="X1667" i="1"/>
  <c r="Y1667" i="1" s="1"/>
  <c r="S1667" i="1"/>
  <c r="J1667" i="1"/>
  <c r="F1667" i="1"/>
  <c r="G1667" i="1" s="1"/>
  <c r="Z1666" i="1"/>
  <c r="X1666" i="1"/>
  <c r="Y1666" i="1" s="1"/>
  <c r="S1666" i="1"/>
  <c r="J1666" i="1"/>
  <c r="F1666" i="1"/>
  <c r="G1666" i="1" s="1"/>
  <c r="Z1665" i="1"/>
  <c r="X1665" i="1"/>
  <c r="Y1665" i="1" s="1"/>
  <c r="S1665" i="1"/>
  <c r="J1665" i="1"/>
  <c r="F1665" i="1"/>
  <c r="G1665" i="1" s="1"/>
  <c r="Z1664" i="1"/>
  <c r="X1664" i="1"/>
  <c r="Y1664" i="1" s="1"/>
  <c r="S1664" i="1"/>
  <c r="J1664" i="1"/>
  <c r="F1664" i="1"/>
  <c r="G1664" i="1" s="1"/>
  <c r="Z1663" i="1"/>
  <c r="X1663" i="1"/>
  <c r="Y1663" i="1" s="1"/>
  <c r="S1663" i="1"/>
  <c r="J1663" i="1"/>
  <c r="F1663" i="1"/>
  <c r="G1663" i="1" s="1"/>
  <c r="Z1662" i="1"/>
  <c r="X1662" i="1"/>
  <c r="Y1662" i="1" s="1"/>
  <c r="S1662" i="1"/>
  <c r="J1662" i="1"/>
  <c r="F1662" i="1"/>
  <c r="G1662" i="1" s="1"/>
  <c r="Z1661" i="1"/>
  <c r="X1661" i="1"/>
  <c r="Y1661" i="1" s="1"/>
  <c r="S1661" i="1"/>
  <c r="J1661" i="1"/>
  <c r="F1661" i="1"/>
  <c r="G1661" i="1" s="1"/>
  <c r="Z1660" i="1"/>
  <c r="X1660" i="1"/>
  <c r="Y1660" i="1" s="1"/>
  <c r="S1660" i="1"/>
  <c r="J1660" i="1"/>
  <c r="F1660" i="1"/>
  <c r="G1660" i="1" s="1"/>
  <c r="Z1659" i="1"/>
  <c r="X1659" i="1"/>
  <c r="Y1659" i="1" s="1"/>
  <c r="S1659" i="1"/>
  <c r="J1659" i="1"/>
  <c r="F1659" i="1"/>
  <c r="G1659" i="1" s="1"/>
  <c r="Z1658" i="1"/>
  <c r="X1658" i="1"/>
  <c r="Y1658" i="1" s="1"/>
  <c r="S1658" i="1"/>
  <c r="J1658" i="1"/>
  <c r="F1658" i="1"/>
  <c r="G1658" i="1" s="1"/>
  <c r="Z1657" i="1"/>
  <c r="X1657" i="1"/>
  <c r="Y1657" i="1" s="1"/>
  <c r="S1657" i="1"/>
  <c r="J1657" i="1"/>
  <c r="F1657" i="1"/>
  <c r="G1657" i="1" s="1"/>
  <c r="Z1656" i="1"/>
  <c r="X1656" i="1"/>
  <c r="Y1656" i="1" s="1"/>
  <c r="S1656" i="1"/>
  <c r="J1656" i="1"/>
  <c r="F1656" i="1"/>
  <c r="G1656" i="1" s="1"/>
  <c r="Z1655" i="1"/>
  <c r="X1655" i="1"/>
  <c r="Y1655" i="1" s="1"/>
  <c r="S1655" i="1"/>
  <c r="J1655" i="1"/>
  <c r="F1655" i="1"/>
  <c r="G1655" i="1" s="1"/>
  <c r="Z1654" i="1"/>
  <c r="X1654" i="1"/>
  <c r="Y1654" i="1" s="1"/>
  <c r="S1654" i="1"/>
  <c r="J1654" i="1"/>
  <c r="F1654" i="1"/>
  <c r="G1654" i="1" s="1"/>
  <c r="Z1653" i="1"/>
  <c r="X1653" i="1"/>
  <c r="Y1653" i="1" s="1"/>
  <c r="S1653" i="1"/>
  <c r="J1653" i="1"/>
  <c r="F1653" i="1"/>
  <c r="G1653" i="1" s="1"/>
  <c r="Z1652" i="1"/>
  <c r="X1652" i="1"/>
  <c r="Y1652" i="1" s="1"/>
  <c r="S1652" i="1"/>
  <c r="J1652" i="1"/>
  <c r="F1652" i="1"/>
  <c r="G1652" i="1" s="1"/>
  <c r="Z1651" i="1"/>
  <c r="X1651" i="1"/>
  <c r="Y1651" i="1" s="1"/>
  <c r="S1651" i="1"/>
  <c r="J1651" i="1"/>
  <c r="F1651" i="1"/>
  <c r="G1651" i="1" s="1"/>
  <c r="Z1650" i="1"/>
  <c r="X1650" i="1"/>
  <c r="Y1650" i="1" s="1"/>
  <c r="S1650" i="1"/>
  <c r="J1650" i="1"/>
  <c r="F1650" i="1"/>
  <c r="G1650" i="1" s="1"/>
  <c r="Z1649" i="1"/>
  <c r="X1649" i="1"/>
  <c r="Y1649" i="1" s="1"/>
  <c r="S1649" i="1"/>
  <c r="J1649" i="1"/>
  <c r="F1649" i="1"/>
  <c r="G1649" i="1" s="1"/>
  <c r="Z1648" i="1"/>
  <c r="X1648" i="1"/>
  <c r="Y1648" i="1" s="1"/>
  <c r="S1648" i="1"/>
  <c r="J1648" i="1"/>
  <c r="F1648" i="1"/>
  <c r="G1648" i="1" s="1"/>
  <c r="Z1647" i="1"/>
  <c r="X1647" i="1"/>
  <c r="Y1647" i="1" s="1"/>
  <c r="S1647" i="1"/>
  <c r="J1647" i="1"/>
  <c r="F1647" i="1"/>
  <c r="G1647" i="1" s="1"/>
  <c r="Z1646" i="1"/>
  <c r="X1646" i="1"/>
  <c r="Y1646" i="1" s="1"/>
  <c r="S1646" i="1"/>
  <c r="J1646" i="1"/>
  <c r="F1646" i="1"/>
  <c r="G1646" i="1" s="1"/>
  <c r="Z1645" i="1"/>
  <c r="X1645" i="1"/>
  <c r="Y1645" i="1" s="1"/>
  <c r="S1645" i="1"/>
  <c r="J1645" i="1"/>
  <c r="G1645" i="1"/>
  <c r="Z1644" i="1"/>
  <c r="X1644" i="1"/>
  <c r="Y1644" i="1" s="1"/>
  <c r="S1644" i="1"/>
  <c r="J1644" i="1"/>
  <c r="F1644" i="1"/>
  <c r="G1644" i="1" s="1"/>
  <c r="Z1643" i="1"/>
  <c r="X1643" i="1"/>
  <c r="Y1643" i="1" s="1"/>
  <c r="S1643" i="1"/>
  <c r="J1643" i="1"/>
  <c r="F1643" i="1"/>
  <c r="G1643" i="1" s="1"/>
  <c r="Z1642" i="1"/>
  <c r="X1642" i="1"/>
  <c r="Y1642" i="1" s="1"/>
  <c r="S1642" i="1"/>
  <c r="J1642" i="1"/>
  <c r="F1642" i="1"/>
  <c r="G1642" i="1" s="1"/>
  <c r="Z1641" i="1"/>
  <c r="X1641" i="1"/>
  <c r="Y1641" i="1" s="1"/>
  <c r="S1641" i="1"/>
  <c r="J1641" i="1"/>
  <c r="F1641" i="1"/>
  <c r="G1641" i="1" s="1"/>
  <c r="Z1640" i="1"/>
  <c r="X1640" i="1"/>
  <c r="Y1640" i="1" s="1"/>
  <c r="S1640" i="1"/>
  <c r="J1640" i="1"/>
  <c r="F1640" i="1"/>
  <c r="G1640" i="1" s="1"/>
  <c r="Z1639" i="1"/>
  <c r="X1639" i="1"/>
  <c r="Y1639" i="1" s="1"/>
  <c r="S1639" i="1"/>
  <c r="J1639" i="1"/>
  <c r="F1639" i="1"/>
  <c r="G1639" i="1" s="1"/>
  <c r="Z1638" i="1"/>
  <c r="X1638" i="1"/>
  <c r="Y1638" i="1" s="1"/>
  <c r="S1638" i="1"/>
  <c r="J1638" i="1"/>
  <c r="F1638" i="1"/>
  <c r="G1638" i="1" s="1"/>
  <c r="Z1637" i="1"/>
  <c r="X1637" i="1"/>
  <c r="Y1637" i="1" s="1"/>
  <c r="S1637" i="1"/>
  <c r="J1637" i="1"/>
  <c r="F1637" i="1"/>
  <c r="G1637" i="1" s="1"/>
  <c r="Z1636" i="1"/>
  <c r="X1636" i="1"/>
  <c r="Y1636" i="1" s="1"/>
  <c r="S1636" i="1"/>
  <c r="J1636" i="1"/>
  <c r="F1636" i="1"/>
  <c r="G1636" i="1" s="1"/>
  <c r="Z1635" i="1"/>
  <c r="X1635" i="1"/>
  <c r="Y1635" i="1" s="1"/>
  <c r="S1635" i="1"/>
  <c r="J1635" i="1"/>
  <c r="F1635" i="1"/>
  <c r="G1635" i="1" s="1"/>
  <c r="Z1634" i="1"/>
  <c r="X1634" i="1"/>
  <c r="Y1634" i="1" s="1"/>
  <c r="S1634" i="1"/>
  <c r="J1634" i="1"/>
  <c r="F1634" i="1"/>
  <c r="G1634" i="1" s="1"/>
  <c r="Z1633" i="1"/>
  <c r="X1633" i="1"/>
  <c r="Y1633" i="1" s="1"/>
  <c r="S1633" i="1"/>
  <c r="J1633" i="1"/>
  <c r="F1633" i="1"/>
  <c r="G1633" i="1" s="1"/>
  <c r="Z1632" i="1"/>
  <c r="X1632" i="1"/>
  <c r="Y1632" i="1" s="1"/>
  <c r="S1632" i="1"/>
  <c r="J1632" i="1"/>
  <c r="F1632" i="1"/>
  <c r="G1632" i="1" s="1"/>
  <c r="Z1631" i="1"/>
  <c r="X1631" i="1"/>
  <c r="Y1631" i="1" s="1"/>
  <c r="S1631" i="1"/>
  <c r="J1631" i="1"/>
  <c r="F1631" i="1"/>
  <c r="G1631" i="1" s="1"/>
  <c r="Z1630" i="1"/>
  <c r="X1630" i="1"/>
  <c r="Y1630" i="1" s="1"/>
  <c r="S1630" i="1"/>
  <c r="J1630" i="1"/>
  <c r="F1630" i="1"/>
  <c r="G1630" i="1" s="1"/>
  <c r="Z1629" i="1"/>
  <c r="X1629" i="1"/>
  <c r="Y1629" i="1" s="1"/>
  <c r="S1629" i="1"/>
  <c r="J1629" i="1"/>
  <c r="F1629" i="1"/>
  <c r="G1629" i="1" s="1"/>
  <c r="Z1628" i="1"/>
  <c r="X1628" i="1"/>
  <c r="Y1628" i="1" s="1"/>
  <c r="S1628" i="1"/>
  <c r="J1628" i="1"/>
  <c r="F1628" i="1"/>
  <c r="G1628" i="1" s="1"/>
  <c r="Z1627" i="1"/>
  <c r="X1627" i="1"/>
  <c r="Y1627" i="1" s="1"/>
  <c r="S1627" i="1"/>
  <c r="J1627" i="1"/>
  <c r="F1627" i="1"/>
  <c r="G1627" i="1" s="1"/>
  <c r="Z1626" i="1"/>
  <c r="X1626" i="1"/>
  <c r="Y1626" i="1" s="1"/>
  <c r="S1626" i="1"/>
  <c r="J1626" i="1"/>
  <c r="F1626" i="1"/>
  <c r="G1626" i="1" s="1"/>
  <c r="Z1625" i="1"/>
  <c r="X1625" i="1"/>
  <c r="Y1625" i="1" s="1"/>
  <c r="S1625" i="1"/>
  <c r="J1625" i="1"/>
  <c r="F1625" i="1"/>
  <c r="G1625" i="1" s="1"/>
  <c r="Z1624" i="1"/>
  <c r="X1624" i="1"/>
  <c r="Y1624" i="1" s="1"/>
  <c r="S1624" i="1"/>
  <c r="J1624" i="1"/>
  <c r="G1624" i="1"/>
  <c r="Z1623" i="1"/>
  <c r="X1623" i="1"/>
  <c r="Y1623" i="1" s="1"/>
  <c r="S1623" i="1"/>
  <c r="J1623" i="1"/>
  <c r="F1623" i="1"/>
  <c r="G1623" i="1" s="1"/>
  <c r="Z1622" i="1"/>
  <c r="X1622" i="1"/>
  <c r="Y1622" i="1" s="1"/>
  <c r="S1622" i="1"/>
  <c r="J1622" i="1"/>
  <c r="F1622" i="1"/>
  <c r="G1622" i="1" s="1"/>
  <c r="Z1621" i="1"/>
  <c r="X1621" i="1"/>
  <c r="Y1621" i="1" s="1"/>
  <c r="S1621" i="1"/>
  <c r="J1621" i="1"/>
  <c r="F1621" i="1"/>
  <c r="G1621" i="1" s="1"/>
  <c r="Z1620" i="1"/>
  <c r="X1620" i="1"/>
  <c r="Y1620" i="1" s="1"/>
  <c r="S1620" i="1"/>
  <c r="J1620" i="1"/>
  <c r="F1620" i="1"/>
  <c r="G1620" i="1" s="1"/>
  <c r="Z1619" i="1"/>
  <c r="X1619" i="1"/>
  <c r="Y1619" i="1" s="1"/>
  <c r="S1619" i="1"/>
  <c r="J1619" i="1"/>
  <c r="F1619" i="1"/>
  <c r="G1619" i="1" s="1"/>
  <c r="Z1618" i="1"/>
  <c r="X1618" i="1"/>
  <c r="Y1618" i="1" s="1"/>
  <c r="S1618" i="1"/>
  <c r="J1618" i="1"/>
  <c r="F1618" i="1"/>
  <c r="G1618" i="1" s="1"/>
  <c r="Z1617" i="1"/>
  <c r="X1617" i="1"/>
  <c r="Y1617" i="1" s="1"/>
  <c r="S1617" i="1"/>
  <c r="J1617" i="1"/>
  <c r="F1617" i="1"/>
  <c r="G1617" i="1" s="1"/>
  <c r="Z1616" i="1"/>
  <c r="X1616" i="1"/>
  <c r="Y1616" i="1" s="1"/>
  <c r="S1616" i="1"/>
  <c r="J1616" i="1"/>
  <c r="F1616" i="1"/>
  <c r="G1616" i="1" s="1"/>
  <c r="Z1615" i="1"/>
  <c r="X1615" i="1"/>
  <c r="Y1615" i="1" s="1"/>
  <c r="S1615" i="1"/>
  <c r="J1615" i="1"/>
  <c r="F1615" i="1"/>
  <c r="G1615" i="1" s="1"/>
  <c r="Z1614" i="1"/>
  <c r="X1614" i="1"/>
  <c r="Y1614" i="1" s="1"/>
  <c r="S1614" i="1"/>
  <c r="J1614" i="1"/>
  <c r="F1614" i="1"/>
  <c r="G1614" i="1" s="1"/>
  <c r="Z1613" i="1"/>
  <c r="X1613" i="1"/>
  <c r="Y1613" i="1" s="1"/>
  <c r="S1613" i="1"/>
  <c r="J1613" i="1"/>
  <c r="F1613" i="1"/>
  <c r="G1613" i="1" s="1"/>
  <c r="Z1612" i="1"/>
  <c r="X1612" i="1"/>
  <c r="Y1612" i="1" s="1"/>
  <c r="S1612" i="1"/>
  <c r="J1612" i="1"/>
  <c r="F1612" i="1"/>
  <c r="G1612" i="1" s="1"/>
  <c r="Z1611" i="1"/>
  <c r="X1611" i="1"/>
  <c r="Y1611" i="1" s="1"/>
  <c r="S1611" i="1"/>
  <c r="J1611" i="1"/>
  <c r="F1611" i="1"/>
  <c r="G1611" i="1" s="1"/>
  <c r="Z1610" i="1"/>
  <c r="X1610" i="1"/>
  <c r="Y1610" i="1" s="1"/>
  <c r="S1610" i="1"/>
  <c r="J1610" i="1"/>
  <c r="F1610" i="1"/>
  <c r="G1610" i="1" s="1"/>
  <c r="Z1609" i="1"/>
  <c r="X1609" i="1"/>
  <c r="Y1609" i="1" s="1"/>
  <c r="S1609" i="1"/>
  <c r="J1609" i="1"/>
  <c r="F1609" i="1"/>
  <c r="G1609" i="1" s="1"/>
  <c r="Z1608" i="1"/>
  <c r="X1608" i="1"/>
  <c r="Y1608" i="1" s="1"/>
  <c r="S1608" i="1"/>
  <c r="J1608" i="1"/>
  <c r="F1608" i="1"/>
  <c r="G1608" i="1" s="1"/>
  <c r="Z1607" i="1"/>
  <c r="X1607" i="1"/>
  <c r="Y1607" i="1" s="1"/>
  <c r="S1607" i="1"/>
  <c r="J1607" i="1"/>
  <c r="F1607" i="1"/>
  <c r="G1607" i="1" s="1"/>
  <c r="Z1606" i="1"/>
  <c r="X1606" i="1"/>
  <c r="Y1606" i="1" s="1"/>
  <c r="S1606" i="1"/>
  <c r="J1606" i="1"/>
  <c r="G1606" i="1"/>
  <c r="Z1605" i="1"/>
  <c r="X1605" i="1"/>
  <c r="Y1605" i="1" s="1"/>
  <c r="S1605" i="1"/>
  <c r="J1605" i="1"/>
  <c r="F1605" i="1"/>
  <c r="G1605" i="1" s="1"/>
  <c r="Z1604" i="1"/>
  <c r="X1604" i="1"/>
  <c r="Y1604" i="1" s="1"/>
  <c r="S1604" i="1"/>
  <c r="J1604" i="1"/>
  <c r="F1604" i="1"/>
  <c r="G1604" i="1" s="1"/>
  <c r="Z1603" i="1"/>
  <c r="X1603" i="1"/>
  <c r="Y1603" i="1" s="1"/>
  <c r="S1603" i="1"/>
  <c r="J1603" i="1"/>
  <c r="F1603" i="1"/>
  <c r="G1603" i="1" s="1"/>
  <c r="Z1602" i="1"/>
  <c r="X1602" i="1"/>
  <c r="Y1602" i="1" s="1"/>
  <c r="S1602" i="1"/>
  <c r="J1602" i="1"/>
  <c r="F1602" i="1"/>
  <c r="G1602" i="1" s="1"/>
  <c r="Z1601" i="1"/>
  <c r="X1601" i="1"/>
  <c r="Y1601" i="1" s="1"/>
  <c r="S1601" i="1"/>
  <c r="J1601" i="1"/>
  <c r="F1601" i="1"/>
  <c r="G1601" i="1" s="1"/>
  <c r="Z1600" i="1"/>
  <c r="X1600" i="1"/>
  <c r="Y1600" i="1" s="1"/>
  <c r="S1600" i="1"/>
  <c r="J1600" i="1"/>
  <c r="F1600" i="1"/>
  <c r="G1600" i="1" s="1"/>
  <c r="Z1599" i="1"/>
  <c r="X1599" i="1"/>
  <c r="Y1599" i="1" s="1"/>
  <c r="S1599" i="1"/>
  <c r="J1599" i="1"/>
  <c r="F1599" i="1"/>
  <c r="G1599" i="1" s="1"/>
  <c r="Z1598" i="1"/>
  <c r="X1598" i="1"/>
  <c r="Y1598" i="1" s="1"/>
  <c r="S1598" i="1"/>
  <c r="J1598" i="1"/>
  <c r="F1598" i="1"/>
  <c r="G1598" i="1" s="1"/>
  <c r="Z1597" i="1"/>
  <c r="X1597" i="1"/>
  <c r="Y1597" i="1" s="1"/>
  <c r="S1597" i="1"/>
  <c r="J1597" i="1"/>
  <c r="F1597" i="1"/>
  <c r="G1597" i="1" s="1"/>
  <c r="Z1596" i="1"/>
  <c r="X1596" i="1"/>
  <c r="Y1596" i="1" s="1"/>
  <c r="S1596" i="1"/>
  <c r="J1596" i="1"/>
  <c r="F1596" i="1"/>
  <c r="G1596" i="1" s="1"/>
  <c r="Z1595" i="1"/>
  <c r="X1595" i="1"/>
  <c r="Y1595" i="1" s="1"/>
  <c r="S1595" i="1"/>
  <c r="J1595" i="1"/>
  <c r="F1595" i="1"/>
  <c r="G1595" i="1" s="1"/>
  <c r="Z1594" i="1"/>
  <c r="X1594" i="1"/>
  <c r="Y1594" i="1" s="1"/>
  <c r="S1594" i="1"/>
  <c r="J1594" i="1"/>
  <c r="F1594" i="1"/>
  <c r="G1594" i="1" s="1"/>
  <c r="Z1593" i="1"/>
  <c r="X1593" i="1"/>
  <c r="Y1593" i="1" s="1"/>
  <c r="S1593" i="1"/>
  <c r="J1593" i="1"/>
  <c r="F1593" i="1"/>
  <c r="G1593" i="1" s="1"/>
  <c r="Z1592" i="1"/>
  <c r="X1592" i="1"/>
  <c r="Y1592" i="1" s="1"/>
  <c r="S1592" i="1"/>
  <c r="J1592" i="1"/>
  <c r="F1592" i="1"/>
  <c r="G1592" i="1" s="1"/>
  <c r="Z1591" i="1"/>
  <c r="X1591" i="1"/>
  <c r="Y1591" i="1" s="1"/>
  <c r="S1591" i="1"/>
  <c r="J1591" i="1"/>
  <c r="F1591" i="1"/>
  <c r="G1591" i="1" s="1"/>
  <c r="Z1590" i="1"/>
  <c r="X1590" i="1"/>
  <c r="Y1590" i="1" s="1"/>
  <c r="S1590" i="1"/>
  <c r="J1590" i="1"/>
  <c r="F1590" i="1"/>
  <c r="G1590" i="1" s="1"/>
  <c r="Z1589" i="1"/>
  <c r="X1589" i="1"/>
  <c r="Y1589" i="1" s="1"/>
  <c r="S1589" i="1"/>
  <c r="J1589" i="1"/>
  <c r="F1589" i="1"/>
  <c r="G1589" i="1" s="1"/>
  <c r="Z1588" i="1"/>
  <c r="X1588" i="1"/>
  <c r="Y1588" i="1" s="1"/>
  <c r="S1588" i="1"/>
  <c r="J1588" i="1"/>
  <c r="F1588" i="1"/>
  <c r="G1588" i="1" s="1"/>
  <c r="Z1587" i="1"/>
  <c r="X1587" i="1"/>
  <c r="Y1587" i="1" s="1"/>
  <c r="S1587" i="1"/>
  <c r="J1587" i="1"/>
  <c r="F1587" i="1"/>
  <c r="G1587" i="1" s="1"/>
  <c r="Z1586" i="1"/>
  <c r="X1586" i="1"/>
  <c r="Y1586" i="1" s="1"/>
  <c r="S1586" i="1"/>
  <c r="J1586" i="1"/>
  <c r="F1586" i="1"/>
  <c r="G1586" i="1" s="1"/>
  <c r="Z1585" i="1"/>
  <c r="X1585" i="1"/>
  <c r="Y1585" i="1" s="1"/>
  <c r="S1585" i="1"/>
  <c r="J1585" i="1"/>
  <c r="F1585" i="1"/>
  <c r="G1585" i="1" s="1"/>
  <c r="Z1584" i="1"/>
  <c r="X1584" i="1"/>
  <c r="Y1584" i="1" s="1"/>
  <c r="S1584" i="1"/>
  <c r="J1584" i="1"/>
  <c r="F1584" i="1"/>
  <c r="G1584" i="1" s="1"/>
  <c r="Z1583" i="1"/>
  <c r="X1583" i="1"/>
  <c r="Y1583" i="1" s="1"/>
  <c r="S1583" i="1"/>
  <c r="J1583" i="1"/>
  <c r="F1583" i="1"/>
  <c r="G1583" i="1" s="1"/>
  <c r="Z1582" i="1"/>
  <c r="X1582" i="1"/>
  <c r="Y1582" i="1" s="1"/>
  <c r="S1582" i="1"/>
  <c r="J1582" i="1"/>
  <c r="F1582" i="1"/>
  <c r="G1582" i="1" s="1"/>
  <c r="Z1581" i="1"/>
  <c r="X1581" i="1"/>
  <c r="Y1581" i="1" s="1"/>
  <c r="S1581" i="1"/>
  <c r="J1581" i="1"/>
  <c r="F1581" i="1"/>
  <c r="G1581" i="1" s="1"/>
  <c r="Z1580" i="1"/>
  <c r="X1580" i="1"/>
  <c r="Y1580" i="1" s="1"/>
  <c r="S1580" i="1"/>
  <c r="J1580" i="1"/>
  <c r="F1580" i="1"/>
  <c r="G1580" i="1" s="1"/>
  <c r="Z1579" i="1"/>
  <c r="X1579" i="1"/>
  <c r="Y1579" i="1" s="1"/>
  <c r="S1579" i="1"/>
  <c r="J1579" i="1"/>
  <c r="F1579" i="1"/>
  <c r="G1579" i="1" s="1"/>
  <c r="Z1578" i="1"/>
  <c r="X1578" i="1"/>
  <c r="Y1578" i="1" s="1"/>
  <c r="S1578" i="1"/>
  <c r="J1578" i="1"/>
  <c r="F1578" i="1"/>
  <c r="G1578" i="1" s="1"/>
  <c r="Z1577" i="1"/>
  <c r="X1577" i="1"/>
  <c r="Y1577" i="1" s="1"/>
  <c r="S1577" i="1"/>
  <c r="J1577" i="1"/>
  <c r="F1577" i="1"/>
  <c r="G1577" i="1" s="1"/>
  <c r="Z1576" i="1"/>
  <c r="X1576" i="1"/>
  <c r="Y1576" i="1" s="1"/>
  <c r="S1576" i="1"/>
  <c r="J1576" i="1"/>
  <c r="F1576" i="1"/>
  <c r="G1576" i="1" s="1"/>
  <c r="Z1575" i="1"/>
  <c r="X1575" i="1"/>
  <c r="Y1575" i="1" s="1"/>
  <c r="S1575" i="1"/>
  <c r="J1575" i="1"/>
  <c r="F1575" i="1"/>
  <c r="G1575" i="1" s="1"/>
  <c r="Z1574" i="1"/>
  <c r="X1574" i="1"/>
  <c r="Y1574" i="1" s="1"/>
  <c r="S1574" i="1"/>
  <c r="J1574" i="1"/>
  <c r="F1574" i="1"/>
  <c r="G1574" i="1" s="1"/>
  <c r="Z1573" i="1"/>
  <c r="X1573" i="1"/>
  <c r="Y1573" i="1" s="1"/>
  <c r="S1573" i="1"/>
  <c r="J1573" i="1"/>
  <c r="F1573" i="1"/>
  <c r="G1573" i="1" s="1"/>
  <c r="Z1572" i="1"/>
  <c r="X1572" i="1"/>
  <c r="Y1572" i="1" s="1"/>
  <c r="S1572" i="1"/>
  <c r="J1572" i="1"/>
  <c r="F1572" i="1"/>
  <c r="G1572" i="1" s="1"/>
  <c r="Z1571" i="1"/>
  <c r="X1571" i="1"/>
  <c r="Y1571" i="1" s="1"/>
  <c r="S1571" i="1"/>
  <c r="J1571" i="1"/>
  <c r="F1571" i="1"/>
  <c r="G1571" i="1" s="1"/>
  <c r="Z1570" i="1"/>
  <c r="X1570" i="1"/>
  <c r="Y1570" i="1" s="1"/>
  <c r="S1570" i="1"/>
  <c r="J1570" i="1"/>
  <c r="F1570" i="1"/>
  <c r="G1570" i="1" s="1"/>
  <c r="Z1569" i="1"/>
  <c r="X1569" i="1"/>
  <c r="Y1569" i="1" s="1"/>
  <c r="S1569" i="1"/>
  <c r="J1569" i="1"/>
  <c r="F1569" i="1"/>
  <c r="G1569" i="1" s="1"/>
  <c r="Z1568" i="1"/>
  <c r="X1568" i="1"/>
  <c r="Y1568" i="1" s="1"/>
  <c r="S1568" i="1"/>
  <c r="J1568" i="1"/>
  <c r="F1568" i="1"/>
  <c r="G1568" i="1" s="1"/>
  <c r="Z1567" i="1"/>
  <c r="X1567" i="1"/>
  <c r="Y1567" i="1" s="1"/>
  <c r="S1567" i="1"/>
  <c r="J1567" i="1"/>
  <c r="F1567" i="1"/>
  <c r="G1567" i="1" s="1"/>
  <c r="Z1566" i="1"/>
  <c r="X1566" i="1"/>
  <c r="Y1566" i="1" s="1"/>
  <c r="S1566" i="1"/>
  <c r="J1566" i="1"/>
  <c r="F1566" i="1"/>
  <c r="G1566" i="1" s="1"/>
  <c r="Z1565" i="1"/>
  <c r="X1565" i="1"/>
  <c r="Y1565" i="1" s="1"/>
  <c r="S1565" i="1"/>
  <c r="J1565" i="1"/>
  <c r="F1565" i="1"/>
  <c r="G1565" i="1" s="1"/>
  <c r="Z1564" i="1"/>
  <c r="X1564" i="1"/>
  <c r="Y1564" i="1" s="1"/>
  <c r="S1564" i="1"/>
  <c r="J1564" i="1"/>
  <c r="F1564" i="1"/>
  <c r="G1564" i="1" s="1"/>
  <c r="Z1563" i="1"/>
  <c r="X1563" i="1"/>
  <c r="Y1563" i="1" s="1"/>
  <c r="S1563" i="1"/>
  <c r="J1563" i="1"/>
  <c r="F1563" i="1"/>
  <c r="G1563" i="1" s="1"/>
  <c r="Z1562" i="1"/>
  <c r="X1562" i="1"/>
  <c r="Y1562" i="1" s="1"/>
  <c r="S1562" i="1"/>
  <c r="J1562" i="1"/>
  <c r="F1562" i="1"/>
  <c r="G1562" i="1" s="1"/>
  <c r="Z1561" i="1"/>
  <c r="X1561" i="1"/>
  <c r="Y1561" i="1" s="1"/>
  <c r="S1561" i="1"/>
  <c r="J1561" i="1"/>
  <c r="F1561" i="1"/>
  <c r="G1561" i="1" s="1"/>
  <c r="Z1560" i="1"/>
  <c r="X1560" i="1"/>
  <c r="Y1560" i="1" s="1"/>
  <c r="S1560" i="1"/>
  <c r="J1560" i="1"/>
  <c r="F1560" i="1"/>
  <c r="G1560" i="1" s="1"/>
  <c r="Z1559" i="1"/>
  <c r="X1559" i="1"/>
  <c r="Y1559" i="1" s="1"/>
  <c r="S1559" i="1"/>
  <c r="J1559" i="1"/>
  <c r="F1559" i="1"/>
  <c r="G1559" i="1" s="1"/>
  <c r="Z1558" i="1"/>
  <c r="X1558" i="1"/>
  <c r="Y1558" i="1" s="1"/>
  <c r="S1558" i="1"/>
  <c r="J1558" i="1"/>
  <c r="F1558" i="1"/>
  <c r="G1558" i="1" s="1"/>
  <c r="Z1557" i="1"/>
  <c r="X1557" i="1"/>
  <c r="Y1557" i="1" s="1"/>
  <c r="S1557" i="1"/>
  <c r="J1557" i="1"/>
  <c r="F1557" i="1"/>
  <c r="G1557" i="1" s="1"/>
  <c r="Z1556" i="1"/>
  <c r="X1556" i="1"/>
  <c r="Y1556" i="1" s="1"/>
  <c r="S1556" i="1"/>
  <c r="J1556" i="1"/>
  <c r="F1556" i="1"/>
  <c r="G1556" i="1" s="1"/>
  <c r="Z1555" i="1"/>
  <c r="X1555" i="1"/>
  <c r="Y1555" i="1" s="1"/>
  <c r="S1555" i="1"/>
  <c r="J1555" i="1"/>
  <c r="F1555" i="1"/>
  <c r="G1555" i="1" s="1"/>
  <c r="Z1554" i="1"/>
  <c r="X1554" i="1"/>
  <c r="Y1554" i="1" s="1"/>
  <c r="S1554" i="1"/>
  <c r="J1554" i="1"/>
  <c r="F1554" i="1"/>
  <c r="G1554" i="1" s="1"/>
  <c r="Z1553" i="1"/>
  <c r="X1553" i="1"/>
  <c r="Y1553" i="1" s="1"/>
  <c r="S1553" i="1"/>
  <c r="J1553" i="1"/>
  <c r="F1553" i="1"/>
  <c r="G1553" i="1" s="1"/>
  <c r="Z1552" i="1"/>
  <c r="X1552" i="1"/>
  <c r="Y1552" i="1" s="1"/>
  <c r="S1552" i="1"/>
  <c r="J1552" i="1"/>
  <c r="F1552" i="1"/>
  <c r="G1552" i="1" s="1"/>
  <c r="Z1551" i="1"/>
  <c r="X1551" i="1"/>
  <c r="Y1551" i="1" s="1"/>
  <c r="S1551" i="1"/>
  <c r="J1551" i="1"/>
  <c r="F1551" i="1"/>
  <c r="G1551" i="1" s="1"/>
  <c r="Z1550" i="1"/>
  <c r="X1550" i="1"/>
  <c r="Y1550" i="1" s="1"/>
  <c r="S1550" i="1"/>
  <c r="J1550" i="1"/>
  <c r="F1550" i="1"/>
  <c r="G1550" i="1" s="1"/>
  <c r="Z1549" i="1"/>
  <c r="X1549" i="1"/>
  <c r="Y1549" i="1" s="1"/>
  <c r="S1549" i="1"/>
  <c r="J1549" i="1"/>
  <c r="F1549" i="1"/>
  <c r="G1549" i="1" s="1"/>
  <c r="Z1548" i="1"/>
  <c r="X1548" i="1"/>
  <c r="Y1548" i="1" s="1"/>
  <c r="S1548" i="1"/>
  <c r="J1548" i="1"/>
  <c r="F1548" i="1"/>
  <c r="G1548" i="1" s="1"/>
  <c r="Z1547" i="1"/>
  <c r="X1547" i="1"/>
  <c r="Y1547" i="1" s="1"/>
  <c r="S1547" i="1"/>
  <c r="J1547" i="1"/>
  <c r="F1547" i="1"/>
  <c r="G1547" i="1" s="1"/>
  <c r="Z1546" i="1"/>
  <c r="X1546" i="1"/>
  <c r="Y1546" i="1" s="1"/>
  <c r="S1546" i="1"/>
  <c r="J1546" i="1"/>
  <c r="F1546" i="1"/>
  <c r="G1546" i="1" s="1"/>
  <c r="Z1545" i="1"/>
  <c r="X1545" i="1"/>
  <c r="Y1545" i="1" s="1"/>
  <c r="S1545" i="1"/>
  <c r="J1545" i="1"/>
  <c r="F1545" i="1"/>
  <c r="G1545" i="1" s="1"/>
  <c r="Z1544" i="1"/>
  <c r="X1544" i="1"/>
  <c r="Y1544" i="1" s="1"/>
  <c r="S1544" i="1"/>
  <c r="J1544" i="1"/>
  <c r="F1544" i="1"/>
  <c r="G1544" i="1" s="1"/>
  <c r="Z1543" i="1"/>
  <c r="X1543" i="1"/>
  <c r="Y1543" i="1" s="1"/>
  <c r="S1543" i="1"/>
  <c r="J1543" i="1"/>
  <c r="F1543" i="1"/>
  <c r="G1543" i="1" s="1"/>
  <c r="Z1542" i="1"/>
  <c r="X1542" i="1"/>
  <c r="Y1542" i="1" s="1"/>
  <c r="S1542" i="1"/>
  <c r="J1542" i="1"/>
  <c r="F1542" i="1"/>
  <c r="G1542" i="1" s="1"/>
  <c r="Z1541" i="1"/>
  <c r="X1541" i="1"/>
  <c r="Y1541" i="1" s="1"/>
  <c r="S1541" i="1"/>
  <c r="J1541" i="1"/>
  <c r="F1541" i="1"/>
  <c r="G1541" i="1" s="1"/>
  <c r="Z1540" i="1"/>
  <c r="X1540" i="1"/>
  <c r="Y1540" i="1" s="1"/>
  <c r="S1540" i="1"/>
  <c r="J1540" i="1"/>
  <c r="F1540" i="1"/>
  <c r="G1540" i="1" s="1"/>
  <c r="Z1539" i="1"/>
  <c r="X1539" i="1"/>
  <c r="Y1539" i="1" s="1"/>
  <c r="S1539" i="1"/>
  <c r="J1539" i="1"/>
  <c r="F1539" i="1"/>
  <c r="G1539" i="1" s="1"/>
  <c r="Z1538" i="1"/>
  <c r="X1538" i="1"/>
  <c r="Y1538" i="1" s="1"/>
  <c r="S1538" i="1"/>
  <c r="J1538" i="1"/>
  <c r="F1538" i="1"/>
  <c r="G1538" i="1" s="1"/>
  <c r="Z1537" i="1"/>
  <c r="X1537" i="1"/>
  <c r="Y1537" i="1" s="1"/>
  <c r="S1537" i="1"/>
  <c r="J1537" i="1"/>
  <c r="F1537" i="1"/>
  <c r="G1537" i="1" s="1"/>
  <c r="Z1536" i="1"/>
  <c r="X1536" i="1"/>
  <c r="Y1536" i="1" s="1"/>
  <c r="S1536" i="1"/>
  <c r="J1536" i="1"/>
  <c r="F1536" i="1"/>
  <c r="G1536" i="1" s="1"/>
  <c r="Z1535" i="1"/>
  <c r="X1535" i="1"/>
  <c r="Y1535" i="1" s="1"/>
  <c r="S1535" i="1"/>
  <c r="J1535" i="1"/>
  <c r="F1535" i="1"/>
  <c r="G1535" i="1" s="1"/>
  <c r="Z1534" i="1"/>
  <c r="X1534" i="1"/>
  <c r="Y1534" i="1" s="1"/>
  <c r="S1534" i="1"/>
  <c r="J1534" i="1"/>
  <c r="F1534" i="1"/>
  <c r="G1534" i="1" s="1"/>
  <c r="Z1533" i="1"/>
  <c r="X1533" i="1"/>
  <c r="Y1533" i="1" s="1"/>
  <c r="S1533" i="1"/>
  <c r="J1533" i="1"/>
  <c r="F1533" i="1"/>
  <c r="G1533" i="1" s="1"/>
  <c r="Z1532" i="1"/>
  <c r="X1532" i="1"/>
  <c r="Y1532" i="1" s="1"/>
  <c r="S1532" i="1"/>
  <c r="J1532" i="1"/>
  <c r="F1532" i="1"/>
  <c r="G1532" i="1" s="1"/>
  <c r="Z1531" i="1"/>
  <c r="X1531" i="1"/>
  <c r="Y1531" i="1" s="1"/>
  <c r="S1531" i="1"/>
  <c r="J1531" i="1"/>
  <c r="F1531" i="1"/>
  <c r="G1531" i="1" s="1"/>
  <c r="Z1530" i="1"/>
  <c r="X1530" i="1"/>
  <c r="Y1530" i="1" s="1"/>
  <c r="S1530" i="1"/>
  <c r="J1530" i="1"/>
  <c r="F1530" i="1"/>
  <c r="G1530" i="1" s="1"/>
  <c r="Z1529" i="1"/>
  <c r="X1529" i="1"/>
  <c r="Y1529" i="1" s="1"/>
  <c r="S1529" i="1"/>
  <c r="J1529" i="1"/>
  <c r="F1529" i="1"/>
  <c r="G1529" i="1" s="1"/>
  <c r="Z1528" i="1"/>
  <c r="X1528" i="1"/>
  <c r="Y1528" i="1" s="1"/>
  <c r="S1528" i="1"/>
  <c r="J1528" i="1"/>
  <c r="F1528" i="1"/>
  <c r="G1528" i="1" s="1"/>
  <c r="Z1527" i="1"/>
  <c r="X1527" i="1"/>
  <c r="Y1527" i="1" s="1"/>
  <c r="S1527" i="1"/>
  <c r="J1527" i="1"/>
  <c r="F1527" i="1"/>
  <c r="G1527" i="1" s="1"/>
  <c r="Z1526" i="1"/>
  <c r="X1526" i="1"/>
  <c r="Y1526" i="1" s="1"/>
  <c r="S1526" i="1"/>
  <c r="J1526" i="1"/>
  <c r="F1526" i="1"/>
  <c r="G1526" i="1" s="1"/>
  <c r="Z1525" i="1"/>
  <c r="X1525" i="1"/>
  <c r="Y1525" i="1" s="1"/>
  <c r="S1525" i="1"/>
  <c r="J1525" i="1"/>
  <c r="F1525" i="1"/>
  <c r="G1525" i="1" s="1"/>
  <c r="Z1524" i="1"/>
  <c r="X1524" i="1"/>
  <c r="Y1524" i="1" s="1"/>
  <c r="S1524" i="1"/>
  <c r="J1524" i="1"/>
  <c r="F1524" i="1"/>
  <c r="G1524" i="1" s="1"/>
  <c r="Z1523" i="1"/>
  <c r="X1523" i="1"/>
  <c r="Y1523" i="1" s="1"/>
  <c r="S1523" i="1"/>
  <c r="J1523" i="1"/>
  <c r="F1523" i="1"/>
  <c r="G1523" i="1" s="1"/>
  <c r="Z1522" i="1"/>
  <c r="X1522" i="1"/>
  <c r="Y1522" i="1" s="1"/>
  <c r="S1522" i="1"/>
  <c r="J1522" i="1"/>
  <c r="F1522" i="1"/>
  <c r="G1522" i="1" s="1"/>
  <c r="Z1521" i="1"/>
  <c r="X1521" i="1"/>
  <c r="Y1521" i="1" s="1"/>
  <c r="S1521" i="1"/>
  <c r="J1521" i="1"/>
  <c r="F1521" i="1"/>
  <c r="G1521" i="1" s="1"/>
  <c r="Z1520" i="1"/>
  <c r="X1520" i="1"/>
  <c r="Y1520" i="1" s="1"/>
  <c r="S1520" i="1"/>
  <c r="J1520" i="1"/>
  <c r="F1520" i="1"/>
  <c r="G1520" i="1" s="1"/>
  <c r="Z1519" i="1"/>
  <c r="X1519" i="1"/>
  <c r="Y1519" i="1" s="1"/>
  <c r="S1519" i="1"/>
  <c r="J1519" i="1"/>
  <c r="F1519" i="1"/>
  <c r="G1519" i="1" s="1"/>
  <c r="Z1518" i="1"/>
  <c r="X1518" i="1"/>
  <c r="Y1518" i="1" s="1"/>
  <c r="S1518" i="1"/>
  <c r="J1518" i="1"/>
  <c r="F1518" i="1"/>
  <c r="G1518" i="1" s="1"/>
  <c r="Z1517" i="1"/>
  <c r="X1517" i="1"/>
  <c r="Y1517" i="1" s="1"/>
  <c r="S1517" i="1"/>
  <c r="J1517" i="1"/>
  <c r="F1517" i="1"/>
  <c r="G1517" i="1" s="1"/>
  <c r="Z1516" i="1"/>
  <c r="X1516" i="1"/>
  <c r="Y1516" i="1" s="1"/>
  <c r="S1516" i="1"/>
  <c r="J1516" i="1"/>
  <c r="F1516" i="1"/>
  <c r="G1516" i="1" s="1"/>
  <c r="Z1515" i="1"/>
  <c r="X1515" i="1"/>
  <c r="Y1515" i="1" s="1"/>
  <c r="S1515" i="1"/>
  <c r="J1515" i="1"/>
  <c r="F1515" i="1"/>
  <c r="G1515" i="1" s="1"/>
  <c r="Z1514" i="1"/>
  <c r="X1514" i="1"/>
  <c r="Y1514" i="1" s="1"/>
  <c r="S1514" i="1"/>
  <c r="J1514" i="1"/>
  <c r="F1514" i="1"/>
  <c r="G1514" i="1" s="1"/>
  <c r="Z1513" i="1"/>
  <c r="X1513" i="1"/>
  <c r="Y1513" i="1" s="1"/>
  <c r="S1513" i="1"/>
  <c r="J1513" i="1"/>
  <c r="F1513" i="1"/>
  <c r="G1513" i="1" s="1"/>
  <c r="Z1512" i="1"/>
  <c r="X1512" i="1"/>
  <c r="Y1512" i="1" s="1"/>
  <c r="S1512" i="1"/>
  <c r="J1512" i="1"/>
  <c r="F1512" i="1"/>
  <c r="G1512" i="1" s="1"/>
  <c r="Z1511" i="1"/>
  <c r="X1511" i="1"/>
  <c r="Y1511" i="1" s="1"/>
  <c r="S1511" i="1"/>
  <c r="J1511" i="1"/>
  <c r="F1511" i="1"/>
  <c r="G1511" i="1" s="1"/>
  <c r="Z1510" i="1"/>
  <c r="X1510" i="1"/>
  <c r="Y1510" i="1" s="1"/>
  <c r="S1510" i="1"/>
  <c r="J1510" i="1"/>
  <c r="F1510" i="1"/>
  <c r="G1510" i="1" s="1"/>
  <c r="Z1509" i="1"/>
  <c r="X1509" i="1"/>
  <c r="Y1509" i="1" s="1"/>
  <c r="S1509" i="1"/>
  <c r="J1509" i="1"/>
  <c r="F1509" i="1"/>
  <c r="G1509" i="1" s="1"/>
  <c r="Z1508" i="1"/>
  <c r="X1508" i="1"/>
  <c r="Y1508" i="1" s="1"/>
  <c r="S1508" i="1"/>
  <c r="J1508" i="1"/>
  <c r="F1508" i="1"/>
  <c r="G1508" i="1" s="1"/>
  <c r="Z1507" i="1"/>
  <c r="X1507" i="1"/>
  <c r="Y1507" i="1" s="1"/>
  <c r="S1507" i="1"/>
  <c r="J1507" i="1"/>
  <c r="F1507" i="1"/>
  <c r="G1507" i="1" s="1"/>
  <c r="Z1506" i="1"/>
  <c r="X1506" i="1"/>
  <c r="Y1506" i="1" s="1"/>
  <c r="S1506" i="1"/>
  <c r="J1506" i="1"/>
  <c r="F1506" i="1"/>
  <c r="G1506" i="1" s="1"/>
  <c r="Z1505" i="1"/>
  <c r="X1505" i="1"/>
  <c r="Y1505" i="1" s="1"/>
  <c r="S1505" i="1"/>
  <c r="J1505" i="1"/>
  <c r="F1505" i="1"/>
  <c r="G1505" i="1" s="1"/>
  <c r="Z1504" i="1"/>
  <c r="X1504" i="1"/>
  <c r="Y1504" i="1" s="1"/>
  <c r="S1504" i="1"/>
  <c r="J1504" i="1"/>
  <c r="F1504" i="1"/>
  <c r="G1504" i="1" s="1"/>
  <c r="Z1503" i="1"/>
  <c r="X1503" i="1"/>
  <c r="Y1503" i="1" s="1"/>
  <c r="S1503" i="1"/>
  <c r="J1503" i="1"/>
  <c r="F1503" i="1"/>
  <c r="G1503" i="1" s="1"/>
  <c r="Z1502" i="1"/>
  <c r="X1502" i="1"/>
  <c r="Y1502" i="1" s="1"/>
  <c r="S1502" i="1"/>
  <c r="J1502" i="1"/>
  <c r="F1502" i="1"/>
  <c r="G1502" i="1" s="1"/>
  <c r="Z1501" i="1"/>
  <c r="X1501" i="1"/>
  <c r="Y1501" i="1" s="1"/>
  <c r="S1501" i="1"/>
  <c r="J1501" i="1"/>
  <c r="F1501" i="1"/>
  <c r="G1501" i="1" s="1"/>
  <c r="Z1500" i="1"/>
  <c r="X1500" i="1"/>
  <c r="Y1500" i="1" s="1"/>
  <c r="S1500" i="1"/>
  <c r="J1500" i="1"/>
  <c r="F1500" i="1"/>
  <c r="G1500" i="1" s="1"/>
  <c r="Z1499" i="1"/>
  <c r="X1499" i="1"/>
  <c r="Y1499" i="1" s="1"/>
  <c r="S1499" i="1"/>
  <c r="J1499" i="1"/>
  <c r="F1499" i="1"/>
  <c r="G1499" i="1" s="1"/>
  <c r="Z1498" i="1"/>
  <c r="X1498" i="1"/>
  <c r="Y1498" i="1" s="1"/>
  <c r="S1498" i="1"/>
  <c r="J1498" i="1"/>
  <c r="F1498" i="1"/>
  <c r="G1498" i="1" s="1"/>
  <c r="Z1497" i="1"/>
  <c r="X1497" i="1"/>
  <c r="Y1497" i="1" s="1"/>
  <c r="S1497" i="1"/>
  <c r="J1497" i="1"/>
  <c r="F1497" i="1"/>
  <c r="G1497" i="1" s="1"/>
  <c r="Z1496" i="1"/>
  <c r="X1496" i="1"/>
  <c r="Y1496" i="1" s="1"/>
  <c r="S1496" i="1"/>
  <c r="J1496" i="1"/>
  <c r="F1496" i="1"/>
  <c r="G1496" i="1" s="1"/>
  <c r="Z1495" i="1"/>
  <c r="X1495" i="1"/>
  <c r="Y1495" i="1" s="1"/>
  <c r="S1495" i="1"/>
  <c r="J1495" i="1"/>
  <c r="F1495" i="1"/>
  <c r="G1495" i="1" s="1"/>
  <c r="Z1494" i="1"/>
  <c r="X1494" i="1"/>
  <c r="Y1494" i="1" s="1"/>
  <c r="S1494" i="1"/>
  <c r="J1494" i="1"/>
  <c r="F1494" i="1"/>
  <c r="G1494" i="1" s="1"/>
  <c r="Z1493" i="1"/>
  <c r="X1493" i="1"/>
  <c r="Y1493" i="1" s="1"/>
  <c r="S1493" i="1"/>
  <c r="J1493" i="1"/>
  <c r="F1493" i="1"/>
  <c r="G1493" i="1" s="1"/>
  <c r="Z1492" i="1"/>
  <c r="X1492" i="1"/>
  <c r="Y1492" i="1" s="1"/>
  <c r="S1492" i="1"/>
  <c r="J1492" i="1"/>
  <c r="F1492" i="1"/>
  <c r="G1492" i="1" s="1"/>
  <c r="Z1491" i="1"/>
  <c r="X1491" i="1"/>
  <c r="Y1491" i="1" s="1"/>
  <c r="S1491" i="1"/>
  <c r="J1491" i="1"/>
  <c r="F1491" i="1"/>
  <c r="G1491" i="1" s="1"/>
  <c r="Z1490" i="1"/>
  <c r="X1490" i="1"/>
  <c r="Y1490" i="1" s="1"/>
  <c r="S1490" i="1"/>
  <c r="J1490" i="1"/>
  <c r="F1490" i="1"/>
  <c r="G1490" i="1" s="1"/>
  <c r="Z1489" i="1"/>
  <c r="X1489" i="1"/>
  <c r="Y1489" i="1" s="1"/>
  <c r="S1489" i="1"/>
  <c r="J1489" i="1"/>
  <c r="F1489" i="1"/>
  <c r="G1489" i="1" s="1"/>
  <c r="Z1488" i="1"/>
  <c r="X1488" i="1"/>
  <c r="Y1488" i="1" s="1"/>
  <c r="S1488" i="1"/>
  <c r="J1488" i="1"/>
  <c r="F1488" i="1"/>
  <c r="G1488" i="1" s="1"/>
  <c r="Z1487" i="1"/>
  <c r="X1487" i="1"/>
  <c r="Y1487" i="1" s="1"/>
  <c r="S1487" i="1"/>
  <c r="J1487" i="1"/>
  <c r="F1487" i="1"/>
  <c r="G1487" i="1" s="1"/>
  <c r="Z1486" i="1"/>
  <c r="X1486" i="1"/>
  <c r="Y1486" i="1" s="1"/>
  <c r="S1486" i="1"/>
  <c r="J1486" i="1"/>
  <c r="F1486" i="1"/>
  <c r="G1486" i="1" s="1"/>
  <c r="Z1485" i="1"/>
  <c r="X1485" i="1"/>
  <c r="Y1485" i="1" s="1"/>
  <c r="S1485" i="1"/>
  <c r="J1485" i="1"/>
  <c r="F1485" i="1"/>
  <c r="G1485" i="1" s="1"/>
  <c r="Z1484" i="1"/>
  <c r="X1484" i="1"/>
  <c r="Y1484" i="1" s="1"/>
  <c r="S1484" i="1"/>
  <c r="J1484" i="1"/>
  <c r="F1484" i="1"/>
  <c r="G1484" i="1" s="1"/>
  <c r="Z1483" i="1"/>
  <c r="X1483" i="1"/>
  <c r="Y1483" i="1" s="1"/>
  <c r="S1483" i="1"/>
  <c r="J1483" i="1"/>
  <c r="F1483" i="1"/>
  <c r="G1483" i="1" s="1"/>
  <c r="Z1482" i="1"/>
  <c r="X1482" i="1"/>
  <c r="Y1482" i="1" s="1"/>
  <c r="S1482" i="1"/>
  <c r="J1482" i="1"/>
  <c r="F1482" i="1"/>
  <c r="G1482" i="1" s="1"/>
  <c r="Z1481" i="1"/>
  <c r="X1481" i="1"/>
  <c r="Y1481" i="1" s="1"/>
  <c r="S1481" i="1"/>
  <c r="J1481" i="1"/>
  <c r="F1481" i="1"/>
  <c r="G1481" i="1" s="1"/>
  <c r="Z1480" i="1"/>
  <c r="X1480" i="1"/>
  <c r="Y1480" i="1" s="1"/>
  <c r="S1480" i="1"/>
  <c r="J1480" i="1"/>
  <c r="F1480" i="1"/>
  <c r="G1480" i="1" s="1"/>
  <c r="Z1479" i="1"/>
  <c r="X1479" i="1"/>
  <c r="Y1479" i="1" s="1"/>
  <c r="S1479" i="1"/>
  <c r="J1479" i="1"/>
  <c r="F1479" i="1"/>
  <c r="G1479" i="1" s="1"/>
  <c r="Z1478" i="1"/>
  <c r="X1478" i="1"/>
  <c r="Y1478" i="1" s="1"/>
  <c r="S1478" i="1"/>
  <c r="J1478" i="1"/>
  <c r="F1478" i="1"/>
  <c r="G1478" i="1" s="1"/>
  <c r="Z1477" i="1"/>
  <c r="X1477" i="1"/>
  <c r="Y1477" i="1" s="1"/>
  <c r="S1477" i="1"/>
  <c r="J1477" i="1"/>
  <c r="F1477" i="1"/>
  <c r="G1477" i="1" s="1"/>
  <c r="Z1476" i="1"/>
  <c r="X1476" i="1"/>
  <c r="Y1476" i="1" s="1"/>
  <c r="S1476" i="1"/>
  <c r="J1476" i="1"/>
  <c r="F1476" i="1"/>
  <c r="G1476" i="1" s="1"/>
  <c r="Z1475" i="1"/>
  <c r="X1475" i="1"/>
  <c r="Y1475" i="1" s="1"/>
  <c r="S1475" i="1"/>
  <c r="J1475" i="1"/>
  <c r="F1475" i="1"/>
  <c r="G1475" i="1" s="1"/>
  <c r="Z1474" i="1"/>
  <c r="X1474" i="1"/>
  <c r="Y1474" i="1" s="1"/>
  <c r="S1474" i="1"/>
  <c r="J1474" i="1"/>
  <c r="F1474" i="1"/>
  <c r="G1474" i="1" s="1"/>
  <c r="Z1473" i="1"/>
  <c r="X1473" i="1"/>
  <c r="Y1473" i="1" s="1"/>
  <c r="S1473" i="1"/>
  <c r="J1473" i="1"/>
  <c r="F1473" i="1"/>
  <c r="G1473" i="1" s="1"/>
  <c r="Z1472" i="1"/>
  <c r="X1472" i="1"/>
  <c r="Y1472" i="1" s="1"/>
  <c r="S1472" i="1"/>
  <c r="J1472" i="1"/>
  <c r="F1472" i="1"/>
  <c r="G1472" i="1" s="1"/>
  <c r="Z1471" i="1"/>
  <c r="X1471" i="1"/>
  <c r="Y1471" i="1" s="1"/>
  <c r="S1471" i="1"/>
  <c r="J1471" i="1"/>
  <c r="F1471" i="1"/>
  <c r="G1471" i="1" s="1"/>
  <c r="Z1470" i="1"/>
  <c r="X1470" i="1"/>
  <c r="Y1470" i="1" s="1"/>
  <c r="S1470" i="1"/>
  <c r="J1470" i="1"/>
  <c r="F1470" i="1"/>
  <c r="G1470" i="1" s="1"/>
  <c r="Z1469" i="1"/>
  <c r="X1469" i="1"/>
  <c r="Y1469" i="1" s="1"/>
  <c r="S1469" i="1"/>
  <c r="J1469" i="1"/>
  <c r="F1469" i="1"/>
  <c r="G1469" i="1" s="1"/>
  <c r="Z1468" i="1"/>
  <c r="X1468" i="1"/>
  <c r="Y1468" i="1" s="1"/>
  <c r="S1468" i="1"/>
  <c r="J1468" i="1"/>
  <c r="F1468" i="1"/>
  <c r="G1468" i="1" s="1"/>
  <c r="Z1467" i="1"/>
  <c r="X1467" i="1"/>
  <c r="Y1467" i="1" s="1"/>
  <c r="S1467" i="1"/>
  <c r="J1467" i="1"/>
  <c r="F1467" i="1"/>
  <c r="G1467" i="1" s="1"/>
  <c r="Z1466" i="1"/>
  <c r="X1466" i="1"/>
  <c r="Y1466" i="1" s="1"/>
  <c r="S1466" i="1"/>
  <c r="J1466" i="1"/>
  <c r="F1466" i="1"/>
  <c r="G1466" i="1" s="1"/>
  <c r="Z1465" i="1"/>
  <c r="X1465" i="1"/>
  <c r="Y1465" i="1" s="1"/>
  <c r="S1465" i="1"/>
  <c r="J1465" i="1"/>
  <c r="F1465" i="1"/>
  <c r="G1465" i="1" s="1"/>
  <c r="Z1464" i="1"/>
  <c r="X1464" i="1"/>
  <c r="Y1464" i="1" s="1"/>
  <c r="S1464" i="1"/>
  <c r="J1464" i="1"/>
  <c r="F1464" i="1"/>
  <c r="G1464" i="1" s="1"/>
  <c r="Z1463" i="1"/>
  <c r="X1463" i="1"/>
  <c r="Y1463" i="1" s="1"/>
  <c r="S1463" i="1"/>
  <c r="J1463" i="1"/>
  <c r="F1463" i="1"/>
  <c r="G1463" i="1" s="1"/>
  <c r="Z1462" i="1"/>
  <c r="X1462" i="1"/>
  <c r="Y1462" i="1" s="1"/>
  <c r="S1462" i="1"/>
  <c r="J1462" i="1"/>
  <c r="F1462" i="1"/>
  <c r="G1462" i="1" s="1"/>
  <c r="Z1461" i="1"/>
  <c r="X1461" i="1"/>
  <c r="Y1461" i="1" s="1"/>
  <c r="S1461" i="1"/>
  <c r="J1461" i="1"/>
  <c r="F1461" i="1"/>
  <c r="G1461" i="1" s="1"/>
  <c r="Z1460" i="1"/>
  <c r="X1460" i="1"/>
  <c r="Y1460" i="1" s="1"/>
  <c r="S1460" i="1"/>
  <c r="J1460" i="1"/>
  <c r="F1460" i="1"/>
  <c r="G1460" i="1" s="1"/>
  <c r="Z1459" i="1"/>
  <c r="X1459" i="1"/>
  <c r="Y1459" i="1" s="1"/>
  <c r="S1459" i="1"/>
  <c r="J1459" i="1"/>
  <c r="F1459" i="1"/>
  <c r="G1459" i="1" s="1"/>
  <c r="Z1458" i="1"/>
  <c r="X1458" i="1"/>
  <c r="Y1458" i="1" s="1"/>
  <c r="S1458" i="1"/>
  <c r="J1458" i="1"/>
  <c r="F1458" i="1"/>
  <c r="G1458" i="1" s="1"/>
  <c r="Z1457" i="1"/>
  <c r="X1457" i="1"/>
  <c r="Y1457" i="1" s="1"/>
  <c r="S1457" i="1"/>
  <c r="J1457" i="1"/>
  <c r="F1457" i="1"/>
  <c r="G1457" i="1" s="1"/>
  <c r="Z1456" i="1"/>
  <c r="X1456" i="1"/>
  <c r="Y1456" i="1" s="1"/>
  <c r="S1456" i="1"/>
  <c r="J1456" i="1"/>
  <c r="F1456" i="1"/>
  <c r="G1456" i="1" s="1"/>
  <c r="Z1455" i="1"/>
  <c r="X1455" i="1"/>
  <c r="Y1455" i="1" s="1"/>
  <c r="S1455" i="1"/>
  <c r="J1455" i="1"/>
  <c r="F1455" i="1"/>
  <c r="G1455" i="1" s="1"/>
  <c r="Z1454" i="1"/>
  <c r="X1454" i="1"/>
  <c r="Y1454" i="1" s="1"/>
  <c r="S1454" i="1"/>
  <c r="J1454" i="1"/>
  <c r="F1454" i="1"/>
  <c r="G1454" i="1" s="1"/>
  <c r="Z1453" i="1"/>
  <c r="X1453" i="1"/>
  <c r="Y1453" i="1" s="1"/>
  <c r="S1453" i="1"/>
  <c r="J1453" i="1"/>
  <c r="F1453" i="1"/>
  <c r="G1453" i="1" s="1"/>
  <c r="Z1452" i="1"/>
  <c r="X1452" i="1"/>
  <c r="Y1452" i="1" s="1"/>
  <c r="S1452" i="1"/>
  <c r="J1452" i="1"/>
  <c r="F1452" i="1"/>
  <c r="G1452" i="1" s="1"/>
  <c r="Z1451" i="1"/>
  <c r="X1451" i="1"/>
  <c r="Y1451" i="1" s="1"/>
  <c r="S1451" i="1"/>
  <c r="J1451" i="1"/>
  <c r="F1451" i="1"/>
  <c r="G1451" i="1" s="1"/>
  <c r="Z1450" i="1"/>
  <c r="X1450" i="1"/>
  <c r="Y1450" i="1" s="1"/>
  <c r="S1450" i="1"/>
  <c r="J1450" i="1"/>
  <c r="F1450" i="1"/>
  <c r="G1450" i="1" s="1"/>
  <c r="Z1449" i="1"/>
  <c r="X1449" i="1"/>
  <c r="Y1449" i="1" s="1"/>
  <c r="S1449" i="1"/>
  <c r="J1449" i="1"/>
  <c r="F1449" i="1"/>
  <c r="G1449" i="1" s="1"/>
  <c r="Z1448" i="1"/>
  <c r="X1448" i="1"/>
  <c r="Y1448" i="1" s="1"/>
  <c r="S1448" i="1"/>
  <c r="J1448" i="1"/>
  <c r="F1448" i="1"/>
  <c r="G1448" i="1" s="1"/>
  <c r="Z1447" i="1"/>
  <c r="X1447" i="1"/>
  <c r="Y1447" i="1" s="1"/>
  <c r="S1447" i="1"/>
  <c r="J1447" i="1"/>
  <c r="F1447" i="1"/>
  <c r="G1447" i="1" s="1"/>
  <c r="Z1446" i="1"/>
  <c r="X1446" i="1"/>
  <c r="Y1446" i="1" s="1"/>
  <c r="S1446" i="1"/>
  <c r="J1446" i="1"/>
  <c r="F1446" i="1"/>
  <c r="G1446" i="1" s="1"/>
  <c r="Z1445" i="1"/>
  <c r="X1445" i="1"/>
  <c r="Y1445" i="1" s="1"/>
  <c r="S1445" i="1"/>
  <c r="J1445" i="1"/>
  <c r="F1445" i="1"/>
  <c r="G1445" i="1" s="1"/>
  <c r="Z1444" i="1"/>
  <c r="X1444" i="1"/>
  <c r="Y1444" i="1" s="1"/>
  <c r="S1444" i="1"/>
  <c r="J1444" i="1"/>
  <c r="F1444" i="1"/>
  <c r="G1444" i="1" s="1"/>
  <c r="Z1443" i="1"/>
  <c r="X1443" i="1"/>
  <c r="Y1443" i="1" s="1"/>
  <c r="S1443" i="1"/>
  <c r="J1443" i="1"/>
  <c r="F1443" i="1"/>
  <c r="G1443" i="1" s="1"/>
  <c r="Z1442" i="1"/>
  <c r="X1442" i="1"/>
  <c r="Y1442" i="1" s="1"/>
  <c r="S1442" i="1"/>
  <c r="J1442" i="1"/>
  <c r="F1442" i="1"/>
  <c r="G1442" i="1" s="1"/>
  <c r="Z1441" i="1"/>
  <c r="X1441" i="1"/>
  <c r="Y1441" i="1" s="1"/>
  <c r="S1441" i="1"/>
  <c r="J1441" i="1"/>
  <c r="F1441" i="1"/>
  <c r="G1441" i="1" s="1"/>
  <c r="Z1440" i="1"/>
  <c r="X1440" i="1"/>
  <c r="Y1440" i="1" s="1"/>
  <c r="S1440" i="1"/>
  <c r="J1440" i="1"/>
  <c r="F1440" i="1"/>
  <c r="G1440" i="1" s="1"/>
  <c r="Z1439" i="1"/>
  <c r="X1439" i="1"/>
  <c r="Y1439" i="1" s="1"/>
  <c r="S1439" i="1"/>
  <c r="J1439" i="1"/>
  <c r="F1439" i="1"/>
  <c r="G1439" i="1" s="1"/>
  <c r="Z1438" i="1"/>
  <c r="X1438" i="1"/>
  <c r="Y1438" i="1" s="1"/>
  <c r="S1438" i="1"/>
  <c r="J1438" i="1"/>
  <c r="F1438" i="1"/>
  <c r="G1438" i="1" s="1"/>
  <c r="Z1437" i="1"/>
  <c r="X1437" i="1"/>
  <c r="Y1437" i="1" s="1"/>
  <c r="S1437" i="1"/>
  <c r="J1437" i="1"/>
  <c r="F1437" i="1"/>
  <c r="G1437" i="1" s="1"/>
  <c r="Z1436" i="1"/>
  <c r="X1436" i="1"/>
  <c r="Y1436" i="1" s="1"/>
  <c r="S1436" i="1"/>
  <c r="J1436" i="1"/>
  <c r="F1436" i="1"/>
  <c r="G1436" i="1" s="1"/>
  <c r="Z1435" i="1"/>
  <c r="X1435" i="1"/>
  <c r="Y1435" i="1" s="1"/>
  <c r="S1435" i="1"/>
  <c r="J1435" i="1"/>
  <c r="F1435" i="1"/>
  <c r="G1435" i="1" s="1"/>
  <c r="Z1434" i="1"/>
  <c r="X1434" i="1"/>
  <c r="Y1434" i="1" s="1"/>
  <c r="S1434" i="1"/>
  <c r="J1434" i="1"/>
  <c r="F1434" i="1"/>
  <c r="G1434" i="1" s="1"/>
  <c r="Z1433" i="1"/>
  <c r="X1433" i="1"/>
  <c r="Y1433" i="1" s="1"/>
  <c r="S1433" i="1"/>
  <c r="J1433" i="1"/>
  <c r="F1433" i="1"/>
  <c r="G1433" i="1" s="1"/>
  <c r="Z1432" i="1"/>
  <c r="X1432" i="1"/>
  <c r="Y1432" i="1" s="1"/>
  <c r="S1432" i="1"/>
  <c r="J1432" i="1"/>
  <c r="F1432" i="1"/>
  <c r="G1432" i="1" s="1"/>
  <c r="Z1431" i="1"/>
  <c r="X1431" i="1"/>
  <c r="Y1431" i="1" s="1"/>
  <c r="S1431" i="1"/>
  <c r="J1431" i="1"/>
  <c r="F1431" i="1"/>
  <c r="G1431" i="1" s="1"/>
  <c r="Z1430" i="1"/>
  <c r="X1430" i="1"/>
  <c r="Y1430" i="1" s="1"/>
  <c r="S1430" i="1"/>
  <c r="J1430" i="1"/>
  <c r="F1430" i="1"/>
  <c r="G1430" i="1" s="1"/>
  <c r="Z1429" i="1"/>
  <c r="X1429" i="1"/>
  <c r="Y1429" i="1" s="1"/>
  <c r="S1429" i="1"/>
  <c r="J1429" i="1"/>
  <c r="F1429" i="1"/>
  <c r="G1429" i="1" s="1"/>
  <c r="Z1428" i="1"/>
  <c r="X1428" i="1"/>
  <c r="Y1428" i="1" s="1"/>
  <c r="S1428" i="1"/>
  <c r="J1428" i="1"/>
  <c r="F1428" i="1"/>
  <c r="G1428" i="1" s="1"/>
  <c r="Z1427" i="1"/>
  <c r="X1427" i="1"/>
  <c r="Y1427" i="1" s="1"/>
  <c r="S1427" i="1"/>
  <c r="J1427" i="1"/>
  <c r="F1427" i="1"/>
  <c r="G1427" i="1" s="1"/>
  <c r="Z1426" i="1"/>
  <c r="X1426" i="1"/>
  <c r="Y1426" i="1" s="1"/>
  <c r="S1426" i="1"/>
  <c r="J1426" i="1"/>
  <c r="F1426" i="1"/>
  <c r="G1426" i="1" s="1"/>
  <c r="Z1425" i="1"/>
  <c r="X1425" i="1"/>
  <c r="Y1425" i="1" s="1"/>
  <c r="S1425" i="1"/>
  <c r="J1425" i="1"/>
  <c r="F1425" i="1"/>
  <c r="G1425" i="1" s="1"/>
  <c r="Z1424" i="1"/>
  <c r="X1424" i="1"/>
  <c r="Y1424" i="1" s="1"/>
  <c r="S1424" i="1"/>
  <c r="J1424" i="1"/>
  <c r="F1424" i="1"/>
  <c r="G1424" i="1" s="1"/>
  <c r="Z1423" i="1"/>
  <c r="X1423" i="1"/>
  <c r="Y1423" i="1" s="1"/>
  <c r="S1423" i="1"/>
  <c r="J1423" i="1"/>
  <c r="F1423" i="1"/>
  <c r="G1423" i="1" s="1"/>
  <c r="Z1422" i="1"/>
  <c r="X1422" i="1"/>
  <c r="Y1422" i="1" s="1"/>
  <c r="S1422" i="1"/>
  <c r="J1422" i="1"/>
  <c r="F1422" i="1"/>
  <c r="G1422" i="1" s="1"/>
  <c r="Z1421" i="1"/>
  <c r="X1421" i="1"/>
  <c r="Y1421" i="1" s="1"/>
  <c r="S1421" i="1"/>
  <c r="J1421" i="1"/>
  <c r="F1421" i="1"/>
  <c r="G1421" i="1" s="1"/>
  <c r="Z1420" i="1"/>
  <c r="X1420" i="1"/>
  <c r="Y1420" i="1" s="1"/>
  <c r="S1420" i="1"/>
  <c r="J1420" i="1"/>
  <c r="F1420" i="1"/>
  <c r="G1420" i="1" s="1"/>
  <c r="Z1419" i="1"/>
  <c r="X1419" i="1"/>
  <c r="Y1419" i="1" s="1"/>
  <c r="S1419" i="1"/>
  <c r="J1419" i="1"/>
  <c r="F1419" i="1"/>
  <c r="G1419" i="1" s="1"/>
  <c r="Z1418" i="1"/>
  <c r="X1418" i="1"/>
  <c r="Y1418" i="1" s="1"/>
  <c r="S1418" i="1"/>
  <c r="J1418" i="1"/>
  <c r="F1418" i="1"/>
  <c r="G1418" i="1" s="1"/>
  <c r="Z1417" i="1"/>
  <c r="X1417" i="1"/>
  <c r="Y1417" i="1" s="1"/>
  <c r="S1417" i="1"/>
  <c r="J1417" i="1"/>
  <c r="F1417" i="1"/>
  <c r="G1417" i="1" s="1"/>
  <c r="Z1416" i="1"/>
  <c r="X1416" i="1"/>
  <c r="Y1416" i="1" s="1"/>
  <c r="S1416" i="1"/>
  <c r="J1416" i="1"/>
  <c r="F1416" i="1"/>
  <c r="G1416" i="1" s="1"/>
  <c r="Z1415" i="1"/>
  <c r="X1415" i="1"/>
  <c r="Y1415" i="1" s="1"/>
  <c r="S1415" i="1"/>
  <c r="J1415" i="1"/>
  <c r="F1415" i="1"/>
  <c r="G1415" i="1" s="1"/>
  <c r="Z1414" i="1"/>
  <c r="X1414" i="1"/>
  <c r="Y1414" i="1" s="1"/>
  <c r="S1414" i="1"/>
  <c r="J1414" i="1"/>
  <c r="F1414" i="1"/>
  <c r="G1414" i="1" s="1"/>
  <c r="Z1413" i="1"/>
  <c r="X1413" i="1"/>
  <c r="Y1413" i="1" s="1"/>
  <c r="S1413" i="1"/>
  <c r="J1413" i="1"/>
  <c r="F1413" i="1"/>
  <c r="G1413" i="1" s="1"/>
  <c r="Z1412" i="1"/>
  <c r="X1412" i="1"/>
  <c r="Y1412" i="1" s="1"/>
  <c r="S1412" i="1"/>
  <c r="J1412" i="1"/>
  <c r="F1412" i="1"/>
  <c r="G1412" i="1" s="1"/>
  <c r="Z1411" i="1"/>
  <c r="X1411" i="1"/>
  <c r="Y1411" i="1" s="1"/>
  <c r="S1411" i="1"/>
  <c r="J1411" i="1"/>
  <c r="F1411" i="1"/>
  <c r="G1411" i="1" s="1"/>
  <c r="Z1410" i="1"/>
  <c r="X1410" i="1"/>
  <c r="Y1410" i="1" s="1"/>
  <c r="S1410" i="1"/>
  <c r="J1410" i="1"/>
  <c r="F1410" i="1"/>
  <c r="G1410" i="1" s="1"/>
  <c r="Z1409" i="1"/>
  <c r="X1409" i="1"/>
  <c r="Y1409" i="1" s="1"/>
  <c r="S1409" i="1"/>
  <c r="J1409" i="1"/>
  <c r="F1409" i="1"/>
  <c r="G1409" i="1" s="1"/>
  <c r="Z1408" i="1"/>
  <c r="X1408" i="1"/>
  <c r="Y1408" i="1" s="1"/>
  <c r="S1408" i="1"/>
  <c r="J1408" i="1"/>
  <c r="F1408" i="1"/>
  <c r="G1408" i="1" s="1"/>
  <c r="Z1407" i="1"/>
  <c r="X1407" i="1"/>
  <c r="Y1407" i="1" s="1"/>
  <c r="S1407" i="1"/>
  <c r="J1407" i="1"/>
  <c r="F1407" i="1"/>
  <c r="G1407" i="1" s="1"/>
  <c r="Z1406" i="1"/>
  <c r="X1406" i="1"/>
  <c r="Y1406" i="1" s="1"/>
  <c r="S1406" i="1"/>
  <c r="J1406" i="1"/>
  <c r="F1406" i="1"/>
  <c r="G1406" i="1" s="1"/>
  <c r="Z1405" i="1"/>
  <c r="X1405" i="1"/>
  <c r="Y1405" i="1" s="1"/>
  <c r="S1405" i="1"/>
  <c r="J1405" i="1"/>
  <c r="F1405" i="1"/>
  <c r="G1405" i="1" s="1"/>
  <c r="Z1404" i="1"/>
  <c r="X1404" i="1"/>
  <c r="Y1404" i="1" s="1"/>
  <c r="S1404" i="1"/>
  <c r="J1404" i="1"/>
  <c r="F1404" i="1"/>
  <c r="G1404" i="1" s="1"/>
  <c r="Z1403" i="1"/>
  <c r="X1403" i="1"/>
  <c r="Y1403" i="1" s="1"/>
  <c r="S1403" i="1"/>
  <c r="J1403" i="1"/>
  <c r="F1403" i="1"/>
  <c r="G1403" i="1" s="1"/>
  <c r="Z1402" i="1"/>
  <c r="X1402" i="1"/>
  <c r="Y1402" i="1" s="1"/>
  <c r="S1402" i="1"/>
  <c r="J1402" i="1"/>
  <c r="F1402" i="1"/>
  <c r="G1402" i="1" s="1"/>
  <c r="Z1401" i="1"/>
  <c r="X1401" i="1"/>
  <c r="Y1401" i="1" s="1"/>
  <c r="S1401" i="1"/>
  <c r="J1401" i="1"/>
  <c r="F1401" i="1"/>
  <c r="G1401" i="1" s="1"/>
  <c r="Z1400" i="1"/>
  <c r="X1400" i="1"/>
  <c r="Y1400" i="1" s="1"/>
  <c r="S1400" i="1"/>
  <c r="J1400" i="1"/>
  <c r="F1400" i="1"/>
  <c r="G1400" i="1" s="1"/>
  <c r="Z1399" i="1"/>
  <c r="X1399" i="1"/>
  <c r="Y1399" i="1" s="1"/>
  <c r="S1399" i="1"/>
  <c r="J1399" i="1"/>
  <c r="F1399" i="1"/>
  <c r="G1399" i="1" s="1"/>
  <c r="Z1398" i="1"/>
  <c r="X1398" i="1"/>
  <c r="Y1398" i="1" s="1"/>
  <c r="S1398" i="1"/>
  <c r="J1398" i="1"/>
  <c r="F1398" i="1"/>
  <c r="G1398" i="1" s="1"/>
  <c r="Z1397" i="1"/>
  <c r="X1397" i="1"/>
  <c r="Y1397" i="1" s="1"/>
  <c r="S1397" i="1"/>
  <c r="J1397" i="1"/>
  <c r="F1397" i="1"/>
  <c r="G1397" i="1" s="1"/>
  <c r="Z1396" i="1"/>
  <c r="X1396" i="1"/>
  <c r="Y1396" i="1" s="1"/>
  <c r="S1396" i="1"/>
  <c r="J1396" i="1"/>
  <c r="F1396" i="1"/>
  <c r="G1396" i="1" s="1"/>
  <c r="Z1395" i="1"/>
  <c r="X1395" i="1"/>
  <c r="Y1395" i="1" s="1"/>
  <c r="S1395" i="1"/>
  <c r="J1395" i="1"/>
  <c r="F1395" i="1"/>
  <c r="G1395" i="1" s="1"/>
  <c r="Z1394" i="1"/>
  <c r="X1394" i="1"/>
  <c r="Y1394" i="1" s="1"/>
  <c r="S1394" i="1"/>
  <c r="J1394" i="1"/>
  <c r="F1394" i="1"/>
  <c r="G1394" i="1" s="1"/>
  <c r="Z1393" i="1"/>
  <c r="X1393" i="1"/>
  <c r="Y1393" i="1" s="1"/>
  <c r="S1393" i="1"/>
  <c r="J1393" i="1"/>
  <c r="F1393" i="1"/>
  <c r="G1393" i="1" s="1"/>
  <c r="Z1392" i="1"/>
  <c r="X1392" i="1"/>
  <c r="Y1392" i="1" s="1"/>
  <c r="S1392" i="1"/>
  <c r="J1392" i="1"/>
  <c r="F1392" i="1"/>
  <c r="G1392" i="1" s="1"/>
  <c r="Z1391" i="1"/>
  <c r="X1391" i="1"/>
  <c r="Y1391" i="1" s="1"/>
  <c r="S1391" i="1"/>
  <c r="J1391" i="1"/>
  <c r="F1391" i="1"/>
  <c r="G1391" i="1" s="1"/>
  <c r="Z1390" i="1"/>
  <c r="X1390" i="1"/>
  <c r="Y1390" i="1" s="1"/>
  <c r="S1390" i="1"/>
  <c r="J1390" i="1"/>
  <c r="F1390" i="1"/>
  <c r="G1390" i="1" s="1"/>
  <c r="Z1389" i="1"/>
  <c r="X1389" i="1"/>
  <c r="Y1389" i="1" s="1"/>
  <c r="S1389" i="1"/>
  <c r="J1389" i="1"/>
  <c r="F1389" i="1"/>
  <c r="G1389" i="1" s="1"/>
  <c r="Z1388" i="1"/>
  <c r="X1388" i="1"/>
  <c r="Y1388" i="1" s="1"/>
  <c r="S1388" i="1"/>
  <c r="J1388" i="1"/>
  <c r="F1388" i="1"/>
  <c r="G1388" i="1" s="1"/>
  <c r="Z1387" i="1"/>
  <c r="X1387" i="1"/>
  <c r="Y1387" i="1" s="1"/>
  <c r="S1387" i="1"/>
  <c r="J1387" i="1"/>
  <c r="F1387" i="1"/>
  <c r="G1387" i="1" s="1"/>
  <c r="Z1386" i="1"/>
  <c r="X1386" i="1"/>
  <c r="Y1386" i="1" s="1"/>
  <c r="S1386" i="1"/>
  <c r="J1386" i="1"/>
  <c r="F1386" i="1"/>
  <c r="G1386" i="1" s="1"/>
  <c r="Z1385" i="1"/>
  <c r="X1385" i="1"/>
  <c r="Y1385" i="1" s="1"/>
  <c r="S1385" i="1"/>
  <c r="J1385" i="1"/>
  <c r="F1385" i="1"/>
  <c r="G1385" i="1" s="1"/>
  <c r="Z1384" i="1"/>
  <c r="X1384" i="1"/>
  <c r="Y1384" i="1" s="1"/>
  <c r="S1384" i="1"/>
  <c r="J1384" i="1"/>
  <c r="F1384" i="1"/>
  <c r="G1384" i="1" s="1"/>
  <c r="Z1383" i="1"/>
  <c r="X1383" i="1"/>
  <c r="Y1383" i="1" s="1"/>
  <c r="S1383" i="1"/>
  <c r="J1383" i="1"/>
  <c r="F1383" i="1"/>
  <c r="G1383" i="1" s="1"/>
  <c r="Z1382" i="1"/>
  <c r="X1382" i="1"/>
  <c r="Y1382" i="1" s="1"/>
  <c r="S1382" i="1"/>
  <c r="J1382" i="1"/>
  <c r="F1382" i="1"/>
  <c r="G1382" i="1" s="1"/>
  <c r="Z1381" i="1"/>
  <c r="X1381" i="1"/>
  <c r="Y1381" i="1" s="1"/>
  <c r="S1381" i="1"/>
  <c r="J1381" i="1"/>
  <c r="F1381" i="1"/>
  <c r="G1381" i="1" s="1"/>
  <c r="Z1380" i="1"/>
  <c r="X1380" i="1"/>
  <c r="Y1380" i="1" s="1"/>
  <c r="S1380" i="1"/>
  <c r="J1380" i="1"/>
  <c r="F1380" i="1"/>
  <c r="G1380" i="1" s="1"/>
  <c r="Z1379" i="1"/>
  <c r="X1379" i="1"/>
  <c r="Y1379" i="1" s="1"/>
  <c r="S1379" i="1"/>
  <c r="J1379" i="1"/>
  <c r="F1379" i="1"/>
  <c r="G1379" i="1" s="1"/>
  <c r="Z1378" i="1"/>
  <c r="X1378" i="1"/>
  <c r="Y1378" i="1" s="1"/>
  <c r="S1378" i="1"/>
  <c r="J1378" i="1"/>
  <c r="F1378" i="1"/>
  <c r="G1378" i="1" s="1"/>
  <c r="Z1377" i="1"/>
  <c r="X1377" i="1"/>
  <c r="Y1377" i="1" s="1"/>
  <c r="S1377" i="1"/>
  <c r="J1377" i="1"/>
  <c r="F1377" i="1"/>
  <c r="G1377" i="1" s="1"/>
  <c r="Z1376" i="1"/>
  <c r="X1376" i="1"/>
  <c r="Y1376" i="1" s="1"/>
  <c r="S1376" i="1"/>
  <c r="J1376" i="1"/>
  <c r="F1376" i="1"/>
  <c r="G1376" i="1" s="1"/>
  <c r="Z1375" i="1"/>
  <c r="X1375" i="1"/>
  <c r="Y1375" i="1" s="1"/>
  <c r="S1375" i="1"/>
  <c r="J1375" i="1"/>
  <c r="F1375" i="1"/>
  <c r="G1375" i="1" s="1"/>
  <c r="Z1374" i="1"/>
  <c r="X1374" i="1"/>
  <c r="Y1374" i="1" s="1"/>
  <c r="S1374" i="1"/>
  <c r="J1374" i="1"/>
  <c r="F1374" i="1"/>
  <c r="G1374" i="1" s="1"/>
  <c r="Z1373" i="1"/>
  <c r="X1373" i="1"/>
  <c r="Y1373" i="1" s="1"/>
  <c r="S1373" i="1"/>
  <c r="J1373" i="1"/>
  <c r="F1373" i="1"/>
  <c r="G1373" i="1" s="1"/>
  <c r="Z1372" i="1"/>
  <c r="X1372" i="1"/>
  <c r="Y1372" i="1" s="1"/>
  <c r="S1372" i="1"/>
  <c r="J1372" i="1"/>
  <c r="F1372" i="1"/>
  <c r="G1372" i="1" s="1"/>
  <c r="Z1371" i="1"/>
  <c r="X1371" i="1"/>
  <c r="Y1371" i="1" s="1"/>
  <c r="S1371" i="1"/>
  <c r="J1371" i="1"/>
  <c r="F1371" i="1"/>
  <c r="G1371" i="1" s="1"/>
  <c r="Z1370" i="1"/>
  <c r="X1370" i="1"/>
  <c r="Y1370" i="1" s="1"/>
  <c r="S1370" i="1"/>
  <c r="J1370" i="1"/>
  <c r="F1370" i="1"/>
  <c r="G1370" i="1" s="1"/>
  <c r="Z1369" i="1"/>
  <c r="X1369" i="1"/>
  <c r="Y1369" i="1" s="1"/>
  <c r="S1369" i="1"/>
  <c r="J1369" i="1"/>
  <c r="F1369" i="1"/>
  <c r="G1369" i="1" s="1"/>
  <c r="Z1368" i="1"/>
  <c r="X1368" i="1"/>
  <c r="Y1368" i="1" s="1"/>
  <c r="S1368" i="1"/>
  <c r="J1368" i="1"/>
  <c r="F1368" i="1"/>
  <c r="G1368" i="1" s="1"/>
  <c r="Z1367" i="1"/>
  <c r="X1367" i="1"/>
  <c r="Y1367" i="1" s="1"/>
  <c r="S1367" i="1"/>
  <c r="J1367" i="1"/>
  <c r="F1367" i="1"/>
  <c r="G1367" i="1" s="1"/>
  <c r="Z1366" i="1"/>
  <c r="X1366" i="1"/>
  <c r="Y1366" i="1" s="1"/>
  <c r="S1366" i="1"/>
  <c r="J1366" i="1"/>
  <c r="F1366" i="1"/>
  <c r="G1366" i="1" s="1"/>
  <c r="Z1365" i="1"/>
  <c r="X1365" i="1"/>
  <c r="Y1365" i="1" s="1"/>
  <c r="S1365" i="1"/>
  <c r="J1365" i="1"/>
  <c r="F1365" i="1"/>
  <c r="G1365" i="1" s="1"/>
  <c r="Z1364" i="1"/>
  <c r="X1364" i="1"/>
  <c r="Y1364" i="1" s="1"/>
  <c r="S1364" i="1"/>
  <c r="J1364" i="1"/>
  <c r="F1364" i="1"/>
  <c r="G1364" i="1" s="1"/>
  <c r="Z1363" i="1"/>
  <c r="X1363" i="1"/>
  <c r="Y1363" i="1" s="1"/>
  <c r="S1363" i="1"/>
  <c r="J1363" i="1"/>
  <c r="F1363" i="1"/>
  <c r="G1363" i="1" s="1"/>
  <c r="Z1362" i="1"/>
  <c r="X1362" i="1"/>
  <c r="Y1362" i="1" s="1"/>
  <c r="S1362" i="1"/>
  <c r="J1362" i="1"/>
  <c r="F1362" i="1"/>
  <c r="G1362" i="1" s="1"/>
  <c r="Z1361" i="1"/>
  <c r="X1361" i="1"/>
  <c r="Y1361" i="1" s="1"/>
  <c r="S1361" i="1"/>
  <c r="J1361" i="1"/>
  <c r="F1361" i="1"/>
  <c r="G1361" i="1" s="1"/>
  <c r="Z1360" i="1"/>
  <c r="X1360" i="1"/>
  <c r="Y1360" i="1" s="1"/>
  <c r="S1360" i="1"/>
  <c r="J1360" i="1"/>
  <c r="F1360" i="1"/>
  <c r="G1360" i="1" s="1"/>
  <c r="Z1359" i="1"/>
  <c r="X1359" i="1"/>
  <c r="Y1359" i="1" s="1"/>
  <c r="S1359" i="1"/>
  <c r="J1359" i="1"/>
  <c r="F1359" i="1"/>
  <c r="G1359" i="1" s="1"/>
  <c r="Z1358" i="1"/>
  <c r="X1358" i="1"/>
  <c r="Y1358" i="1" s="1"/>
  <c r="S1358" i="1"/>
  <c r="J1358" i="1"/>
  <c r="F1358" i="1"/>
  <c r="G1358" i="1" s="1"/>
  <c r="Z1357" i="1"/>
  <c r="X1357" i="1"/>
  <c r="Y1357" i="1" s="1"/>
  <c r="S1357" i="1"/>
  <c r="J1357" i="1"/>
  <c r="F1357" i="1"/>
  <c r="G1357" i="1" s="1"/>
  <c r="Z1356" i="1"/>
  <c r="X1356" i="1"/>
  <c r="Y1356" i="1" s="1"/>
  <c r="S1356" i="1"/>
  <c r="J1356" i="1"/>
  <c r="F1356" i="1"/>
  <c r="G1356" i="1" s="1"/>
  <c r="Z1355" i="1"/>
  <c r="X1355" i="1"/>
  <c r="Y1355" i="1" s="1"/>
  <c r="S1355" i="1"/>
  <c r="J1355" i="1"/>
  <c r="F1355" i="1"/>
  <c r="G1355" i="1" s="1"/>
  <c r="Z1354" i="1"/>
  <c r="X1354" i="1"/>
  <c r="Y1354" i="1" s="1"/>
  <c r="S1354" i="1"/>
  <c r="J1354" i="1"/>
  <c r="F1354" i="1"/>
  <c r="G1354" i="1" s="1"/>
  <c r="Z1353" i="1"/>
  <c r="X1353" i="1"/>
  <c r="Y1353" i="1" s="1"/>
  <c r="S1353" i="1"/>
  <c r="J1353" i="1"/>
  <c r="F1353" i="1"/>
  <c r="G1353" i="1" s="1"/>
  <c r="Z1352" i="1"/>
  <c r="X1352" i="1"/>
  <c r="Y1352" i="1" s="1"/>
  <c r="S1352" i="1"/>
  <c r="J1352" i="1"/>
  <c r="F1352" i="1"/>
  <c r="G1352" i="1" s="1"/>
  <c r="Z1351" i="1"/>
  <c r="X1351" i="1"/>
  <c r="Y1351" i="1" s="1"/>
  <c r="S1351" i="1"/>
  <c r="J1351" i="1"/>
  <c r="F1351" i="1"/>
  <c r="G1351" i="1" s="1"/>
  <c r="Z1350" i="1"/>
  <c r="X1350" i="1"/>
  <c r="Y1350" i="1" s="1"/>
  <c r="S1350" i="1"/>
  <c r="J1350" i="1"/>
  <c r="F1350" i="1"/>
  <c r="G1350" i="1" s="1"/>
  <c r="Z1349" i="1"/>
  <c r="X1349" i="1"/>
  <c r="Y1349" i="1" s="1"/>
  <c r="S1349" i="1"/>
  <c r="J1349" i="1"/>
  <c r="F1349" i="1"/>
  <c r="G1349" i="1" s="1"/>
  <c r="Z1348" i="1"/>
  <c r="X1348" i="1"/>
  <c r="Y1348" i="1" s="1"/>
  <c r="S1348" i="1"/>
  <c r="J1348" i="1"/>
  <c r="F1348" i="1"/>
  <c r="G1348" i="1" s="1"/>
  <c r="Z1347" i="1"/>
  <c r="X1347" i="1"/>
  <c r="Y1347" i="1" s="1"/>
  <c r="S1347" i="1"/>
  <c r="J1347" i="1"/>
  <c r="F1347" i="1"/>
  <c r="G1347" i="1" s="1"/>
  <c r="Z1346" i="1"/>
  <c r="X1346" i="1"/>
  <c r="Y1346" i="1" s="1"/>
  <c r="S1346" i="1"/>
  <c r="J1346" i="1"/>
  <c r="F1346" i="1"/>
  <c r="G1346" i="1" s="1"/>
  <c r="Z1345" i="1"/>
  <c r="X1345" i="1"/>
  <c r="Y1345" i="1" s="1"/>
  <c r="S1345" i="1"/>
  <c r="J1345" i="1"/>
  <c r="F1345" i="1"/>
  <c r="G1345" i="1" s="1"/>
  <c r="Z1344" i="1"/>
  <c r="X1344" i="1"/>
  <c r="Y1344" i="1" s="1"/>
  <c r="S1344" i="1"/>
  <c r="J1344" i="1"/>
  <c r="F1344" i="1"/>
  <c r="G1344" i="1" s="1"/>
  <c r="Z1343" i="1"/>
  <c r="X1343" i="1"/>
  <c r="Y1343" i="1" s="1"/>
  <c r="S1343" i="1"/>
  <c r="J1343" i="1"/>
  <c r="F1343" i="1"/>
  <c r="G1343" i="1" s="1"/>
  <c r="Z1342" i="1"/>
  <c r="X1342" i="1"/>
  <c r="Y1342" i="1" s="1"/>
  <c r="S1342" i="1"/>
  <c r="J1342" i="1"/>
  <c r="F1342" i="1"/>
  <c r="G1342" i="1" s="1"/>
  <c r="Z1341" i="1"/>
  <c r="X1341" i="1"/>
  <c r="Y1341" i="1" s="1"/>
  <c r="S1341" i="1"/>
  <c r="J1341" i="1"/>
  <c r="F1341" i="1"/>
  <c r="G1341" i="1" s="1"/>
  <c r="Z1340" i="1"/>
  <c r="X1340" i="1"/>
  <c r="Y1340" i="1" s="1"/>
  <c r="S1340" i="1"/>
  <c r="J1340" i="1"/>
  <c r="F1340" i="1"/>
  <c r="G1340" i="1" s="1"/>
  <c r="Z1339" i="1"/>
  <c r="X1339" i="1"/>
  <c r="Y1339" i="1" s="1"/>
  <c r="S1339" i="1"/>
  <c r="J1339" i="1"/>
  <c r="F1339" i="1"/>
  <c r="G1339" i="1" s="1"/>
  <c r="Z1338" i="1"/>
  <c r="X1338" i="1"/>
  <c r="Y1338" i="1" s="1"/>
  <c r="S1338" i="1"/>
  <c r="J1338" i="1"/>
  <c r="F1338" i="1"/>
  <c r="G1338" i="1" s="1"/>
  <c r="Z1337" i="1"/>
  <c r="X1337" i="1"/>
  <c r="Y1337" i="1" s="1"/>
  <c r="S1337" i="1"/>
  <c r="J1337" i="1"/>
  <c r="F1337" i="1"/>
  <c r="G1337" i="1" s="1"/>
  <c r="Z1336" i="1"/>
  <c r="X1336" i="1"/>
  <c r="Y1336" i="1" s="1"/>
  <c r="S1336" i="1"/>
  <c r="J1336" i="1"/>
  <c r="F1336" i="1"/>
  <c r="G1336" i="1" s="1"/>
  <c r="Z1335" i="1"/>
  <c r="X1335" i="1"/>
  <c r="Y1335" i="1" s="1"/>
  <c r="S1335" i="1"/>
  <c r="J1335" i="1"/>
  <c r="F1335" i="1"/>
  <c r="G1335" i="1" s="1"/>
  <c r="Z1334" i="1"/>
  <c r="X1334" i="1"/>
  <c r="Y1334" i="1" s="1"/>
  <c r="S1334" i="1"/>
  <c r="J1334" i="1"/>
  <c r="F1334" i="1"/>
  <c r="G1334" i="1" s="1"/>
  <c r="Z1333" i="1"/>
  <c r="X1333" i="1"/>
  <c r="Y1333" i="1" s="1"/>
  <c r="S1333" i="1"/>
  <c r="J1333" i="1"/>
  <c r="F1333" i="1"/>
  <c r="G1333" i="1" s="1"/>
  <c r="Z1332" i="1"/>
  <c r="X1332" i="1"/>
  <c r="Y1332" i="1" s="1"/>
  <c r="S1332" i="1"/>
  <c r="J1332" i="1"/>
  <c r="F1332" i="1"/>
  <c r="G1332" i="1" s="1"/>
  <c r="Z1331" i="1"/>
  <c r="X1331" i="1"/>
  <c r="Y1331" i="1" s="1"/>
  <c r="S1331" i="1"/>
  <c r="J1331" i="1"/>
  <c r="F1331" i="1"/>
  <c r="G1331" i="1" s="1"/>
  <c r="Z1330" i="1"/>
  <c r="X1330" i="1"/>
  <c r="Y1330" i="1" s="1"/>
  <c r="S1330" i="1"/>
  <c r="J1330" i="1"/>
  <c r="F1330" i="1"/>
  <c r="G1330" i="1" s="1"/>
  <c r="Z1329" i="1"/>
  <c r="X1329" i="1"/>
  <c r="Y1329" i="1" s="1"/>
  <c r="S1329" i="1"/>
  <c r="J1329" i="1"/>
  <c r="F1329" i="1"/>
  <c r="G1329" i="1" s="1"/>
  <c r="Z1328" i="1"/>
  <c r="X1328" i="1"/>
  <c r="Y1328" i="1" s="1"/>
  <c r="S1328" i="1"/>
  <c r="J1328" i="1"/>
  <c r="F1328" i="1"/>
  <c r="G1328" i="1" s="1"/>
  <c r="Z1327" i="1"/>
  <c r="X1327" i="1"/>
  <c r="Y1327" i="1" s="1"/>
  <c r="S1327" i="1"/>
  <c r="J1327" i="1"/>
  <c r="F1327" i="1"/>
  <c r="G1327" i="1" s="1"/>
  <c r="Z1326" i="1"/>
  <c r="X1326" i="1"/>
  <c r="Y1326" i="1" s="1"/>
  <c r="S1326" i="1"/>
  <c r="J1326" i="1"/>
  <c r="F1326" i="1"/>
  <c r="G1326" i="1" s="1"/>
  <c r="Z1325" i="1"/>
  <c r="X1325" i="1"/>
  <c r="Y1325" i="1" s="1"/>
  <c r="S1325" i="1"/>
  <c r="J1325" i="1"/>
  <c r="F1325" i="1"/>
  <c r="G1325" i="1" s="1"/>
  <c r="Z1324" i="1"/>
  <c r="X1324" i="1"/>
  <c r="Y1324" i="1" s="1"/>
  <c r="S1324" i="1"/>
  <c r="J1324" i="1"/>
  <c r="F1324" i="1"/>
  <c r="G1324" i="1" s="1"/>
  <c r="Z1323" i="1"/>
  <c r="X1323" i="1"/>
  <c r="Y1323" i="1" s="1"/>
  <c r="S1323" i="1"/>
  <c r="J1323" i="1"/>
  <c r="F1323" i="1"/>
  <c r="G1323" i="1" s="1"/>
  <c r="Z1322" i="1"/>
  <c r="X1322" i="1"/>
  <c r="Y1322" i="1" s="1"/>
  <c r="S1322" i="1"/>
  <c r="J1322" i="1"/>
  <c r="F1322" i="1"/>
  <c r="G1322" i="1" s="1"/>
  <c r="Z1321" i="1"/>
  <c r="X1321" i="1"/>
  <c r="Y1321" i="1" s="1"/>
  <c r="S1321" i="1"/>
  <c r="J1321" i="1"/>
  <c r="F1321" i="1"/>
  <c r="G1321" i="1" s="1"/>
  <c r="Z1320" i="1"/>
  <c r="X1320" i="1"/>
  <c r="Y1320" i="1" s="1"/>
  <c r="S1320" i="1"/>
  <c r="J1320" i="1"/>
  <c r="F1320" i="1"/>
  <c r="G1320" i="1" s="1"/>
  <c r="Z1319" i="1"/>
  <c r="X1319" i="1"/>
  <c r="Y1319" i="1" s="1"/>
  <c r="S1319" i="1"/>
  <c r="J1319" i="1"/>
  <c r="F1319" i="1"/>
  <c r="G1319" i="1" s="1"/>
  <c r="Z1318" i="1"/>
  <c r="X1318" i="1"/>
  <c r="Y1318" i="1" s="1"/>
  <c r="S1318" i="1"/>
  <c r="J1318" i="1"/>
  <c r="F1318" i="1"/>
  <c r="G1318" i="1" s="1"/>
  <c r="Z1317" i="1"/>
  <c r="X1317" i="1"/>
  <c r="Y1317" i="1" s="1"/>
  <c r="S1317" i="1"/>
  <c r="J1317" i="1"/>
  <c r="F1317" i="1"/>
  <c r="G1317" i="1" s="1"/>
  <c r="Z1316" i="1"/>
  <c r="X1316" i="1"/>
  <c r="Y1316" i="1" s="1"/>
  <c r="S1316" i="1"/>
  <c r="J1316" i="1"/>
  <c r="F1316" i="1"/>
  <c r="G1316" i="1" s="1"/>
  <c r="Z1315" i="1"/>
  <c r="X1315" i="1"/>
  <c r="Y1315" i="1" s="1"/>
  <c r="S1315" i="1"/>
  <c r="J1315" i="1"/>
  <c r="F1315" i="1"/>
  <c r="G1315" i="1" s="1"/>
  <c r="Z1314" i="1"/>
  <c r="X1314" i="1"/>
  <c r="Y1314" i="1" s="1"/>
  <c r="S1314" i="1"/>
  <c r="J1314" i="1"/>
  <c r="F1314" i="1"/>
  <c r="G1314" i="1" s="1"/>
  <c r="Z1313" i="1"/>
  <c r="X1313" i="1"/>
  <c r="Y1313" i="1" s="1"/>
  <c r="S1313" i="1"/>
  <c r="J1313" i="1"/>
  <c r="F1313" i="1"/>
  <c r="G1313" i="1" s="1"/>
  <c r="Z1312" i="1"/>
  <c r="X1312" i="1"/>
  <c r="Y1312" i="1" s="1"/>
  <c r="S1312" i="1"/>
  <c r="J1312" i="1"/>
  <c r="F1312" i="1"/>
  <c r="G1312" i="1" s="1"/>
  <c r="Z1311" i="1"/>
  <c r="X1311" i="1"/>
  <c r="Y1311" i="1" s="1"/>
  <c r="S1311" i="1"/>
  <c r="J1311" i="1"/>
  <c r="F1311" i="1"/>
  <c r="G1311" i="1" s="1"/>
  <c r="Z1310" i="1"/>
  <c r="X1310" i="1"/>
  <c r="Y1310" i="1" s="1"/>
  <c r="S1310" i="1"/>
  <c r="J1310" i="1"/>
  <c r="F1310" i="1"/>
  <c r="G1310" i="1" s="1"/>
  <c r="Z1309" i="1"/>
  <c r="X1309" i="1"/>
  <c r="Y1309" i="1" s="1"/>
  <c r="S1309" i="1"/>
  <c r="J1309" i="1"/>
  <c r="F1309" i="1"/>
  <c r="G1309" i="1" s="1"/>
  <c r="Z1308" i="1"/>
  <c r="X1308" i="1"/>
  <c r="Y1308" i="1" s="1"/>
  <c r="S1308" i="1"/>
  <c r="J1308" i="1"/>
  <c r="F1308" i="1"/>
  <c r="G1308" i="1" s="1"/>
  <c r="Z1307" i="1"/>
  <c r="X1307" i="1"/>
  <c r="Y1307" i="1" s="1"/>
  <c r="S1307" i="1"/>
  <c r="J1307" i="1"/>
  <c r="F1307" i="1"/>
  <c r="G1307" i="1" s="1"/>
  <c r="Z1306" i="1"/>
  <c r="X1306" i="1"/>
  <c r="Y1306" i="1" s="1"/>
  <c r="S1306" i="1"/>
  <c r="J1306" i="1"/>
  <c r="F1306" i="1"/>
  <c r="G1306" i="1" s="1"/>
  <c r="Z1305" i="1"/>
  <c r="X1305" i="1"/>
  <c r="Y1305" i="1" s="1"/>
  <c r="S1305" i="1"/>
  <c r="J1305" i="1"/>
  <c r="F1305" i="1"/>
  <c r="G1305" i="1" s="1"/>
  <c r="Z1304" i="1"/>
  <c r="X1304" i="1"/>
  <c r="Y1304" i="1" s="1"/>
  <c r="S1304" i="1"/>
  <c r="J1304" i="1"/>
  <c r="F1304" i="1"/>
  <c r="G1304" i="1" s="1"/>
  <c r="Z1303" i="1"/>
  <c r="X1303" i="1"/>
  <c r="Y1303" i="1" s="1"/>
  <c r="S1303" i="1"/>
  <c r="J1303" i="1"/>
  <c r="F1303" i="1"/>
  <c r="G1303" i="1" s="1"/>
  <c r="Z1302" i="1"/>
  <c r="X1302" i="1"/>
  <c r="Y1302" i="1" s="1"/>
  <c r="S1302" i="1"/>
  <c r="J1302" i="1"/>
  <c r="F1302" i="1"/>
  <c r="G1302" i="1" s="1"/>
  <c r="Z1301" i="1"/>
  <c r="X1301" i="1"/>
  <c r="Y1301" i="1" s="1"/>
  <c r="S1301" i="1"/>
  <c r="J1301" i="1"/>
  <c r="F1301" i="1"/>
  <c r="G1301" i="1" s="1"/>
  <c r="Z1300" i="1"/>
  <c r="X1300" i="1"/>
  <c r="Y1300" i="1" s="1"/>
  <c r="S1300" i="1"/>
  <c r="J1300" i="1"/>
  <c r="F1300" i="1"/>
  <c r="G1300" i="1" s="1"/>
  <c r="Z1299" i="1"/>
  <c r="X1299" i="1"/>
  <c r="Y1299" i="1" s="1"/>
  <c r="S1299" i="1"/>
  <c r="J1299" i="1"/>
  <c r="F1299" i="1"/>
  <c r="G1299" i="1" s="1"/>
  <c r="Z1298" i="1"/>
  <c r="X1298" i="1"/>
  <c r="Y1298" i="1" s="1"/>
  <c r="S1298" i="1"/>
  <c r="J1298" i="1"/>
  <c r="F1298" i="1"/>
  <c r="G1298" i="1" s="1"/>
  <c r="Z1297" i="1"/>
  <c r="X1297" i="1"/>
  <c r="Y1297" i="1" s="1"/>
  <c r="S1297" i="1"/>
  <c r="J1297" i="1"/>
  <c r="F1297" i="1"/>
  <c r="G1297" i="1" s="1"/>
  <c r="Z1296" i="1"/>
  <c r="X1296" i="1"/>
  <c r="Y1296" i="1" s="1"/>
  <c r="S1296" i="1"/>
  <c r="J1296" i="1"/>
  <c r="F1296" i="1"/>
  <c r="G1296" i="1" s="1"/>
  <c r="Z1295" i="1"/>
  <c r="X1295" i="1"/>
  <c r="Y1295" i="1" s="1"/>
  <c r="S1295" i="1"/>
  <c r="J1295" i="1"/>
  <c r="F1295" i="1"/>
  <c r="G1295" i="1" s="1"/>
  <c r="Z1294" i="1"/>
  <c r="X1294" i="1"/>
  <c r="Y1294" i="1" s="1"/>
  <c r="S1294" i="1"/>
  <c r="J1294" i="1"/>
  <c r="F1294" i="1"/>
  <c r="G1294" i="1" s="1"/>
  <c r="Z1293" i="1"/>
  <c r="X1293" i="1"/>
  <c r="Y1293" i="1" s="1"/>
  <c r="S1293" i="1"/>
  <c r="J1293" i="1"/>
  <c r="F1293" i="1"/>
  <c r="G1293" i="1" s="1"/>
  <c r="Z1292" i="1"/>
  <c r="X1292" i="1"/>
  <c r="Y1292" i="1" s="1"/>
  <c r="S1292" i="1"/>
  <c r="J1292" i="1"/>
  <c r="F1292" i="1"/>
  <c r="G1292" i="1" s="1"/>
  <c r="Z1291" i="1"/>
  <c r="X1291" i="1"/>
  <c r="Y1291" i="1" s="1"/>
  <c r="S1291" i="1"/>
  <c r="J1291" i="1"/>
  <c r="F1291" i="1"/>
  <c r="G1291" i="1" s="1"/>
  <c r="Z1290" i="1"/>
  <c r="X1290" i="1"/>
  <c r="Y1290" i="1" s="1"/>
  <c r="S1290" i="1"/>
  <c r="J1290" i="1"/>
  <c r="F1290" i="1"/>
  <c r="G1290" i="1" s="1"/>
  <c r="Z1289" i="1"/>
  <c r="X1289" i="1"/>
  <c r="Y1289" i="1" s="1"/>
  <c r="S1289" i="1"/>
  <c r="J1289" i="1"/>
  <c r="F1289" i="1"/>
  <c r="G1289" i="1" s="1"/>
  <c r="Z1288" i="1"/>
  <c r="X1288" i="1"/>
  <c r="Y1288" i="1" s="1"/>
  <c r="S1288" i="1"/>
  <c r="J1288" i="1"/>
  <c r="F1288" i="1"/>
  <c r="G1288" i="1" s="1"/>
  <c r="Z1287" i="1"/>
  <c r="X1287" i="1"/>
  <c r="Y1287" i="1" s="1"/>
  <c r="S1287" i="1"/>
  <c r="J1287" i="1"/>
  <c r="F1287" i="1"/>
  <c r="G1287" i="1" s="1"/>
  <c r="Z1286" i="1"/>
  <c r="X1286" i="1"/>
  <c r="Y1286" i="1" s="1"/>
  <c r="S1286" i="1"/>
  <c r="J1286" i="1"/>
  <c r="F1286" i="1"/>
  <c r="G1286" i="1" s="1"/>
  <c r="Z1285" i="1"/>
  <c r="X1285" i="1"/>
  <c r="Y1285" i="1" s="1"/>
  <c r="S1285" i="1"/>
  <c r="J1285" i="1"/>
  <c r="F1285" i="1"/>
  <c r="G1285" i="1" s="1"/>
  <c r="Z1284" i="1"/>
  <c r="X1284" i="1"/>
  <c r="Y1284" i="1" s="1"/>
  <c r="S1284" i="1"/>
  <c r="J1284" i="1"/>
  <c r="F1284" i="1"/>
  <c r="G1284" i="1" s="1"/>
  <c r="Z1283" i="1"/>
  <c r="X1283" i="1"/>
  <c r="Y1283" i="1" s="1"/>
  <c r="S1283" i="1"/>
  <c r="J1283" i="1"/>
  <c r="F1283" i="1"/>
  <c r="G1283" i="1" s="1"/>
  <c r="Z1282" i="1"/>
  <c r="X1282" i="1"/>
  <c r="Y1282" i="1" s="1"/>
  <c r="S1282" i="1"/>
  <c r="J1282" i="1"/>
  <c r="F1282" i="1"/>
  <c r="G1282" i="1" s="1"/>
  <c r="Z1281" i="1"/>
  <c r="X1281" i="1"/>
  <c r="Y1281" i="1" s="1"/>
  <c r="S1281" i="1"/>
  <c r="J1281" i="1"/>
  <c r="F1281" i="1"/>
  <c r="G1281" i="1" s="1"/>
  <c r="Z1280" i="1"/>
  <c r="X1280" i="1"/>
  <c r="Y1280" i="1" s="1"/>
  <c r="S1280" i="1"/>
  <c r="J1280" i="1"/>
  <c r="F1280" i="1"/>
  <c r="G1280" i="1" s="1"/>
  <c r="Z1279" i="1"/>
  <c r="X1279" i="1"/>
  <c r="Y1279" i="1" s="1"/>
  <c r="S1279" i="1"/>
  <c r="J1279" i="1"/>
  <c r="F1279" i="1"/>
  <c r="G1279" i="1" s="1"/>
  <c r="Z1278" i="1"/>
  <c r="X1278" i="1"/>
  <c r="Y1278" i="1" s="1"/>
  <c r="S1278" i="1"/>
  <c r="J1278" i="1"/>
  <c r="F1278" i="1"/>
  <c r="G1278" i="1" s="1"/>
  <c r="Z1277" i="1"/>
  <c r="X1277" i="1"/>
  <c r="Y1277" i="1" s="1"/>
  <c r="S1277" i="1"/>
  <c r="J1277" i="1"/>
  <c r="F1277" i="1"/>
  <c r="G1277" i="1" s="1"/>
  <c r="Z1276" i="1"/>
  <c r="X1276" i="1"/>
  <c r="Y1276" i="1" s="1"/>
  <c r="S1276" i="1"/>
  <c r="J1276" i="1"/>
  <c r="F1276" i="1"/>
  <c r="G1276" i="1" s="1"/>
  <c r="Z1275" i="1"/>
  <c r="X1275" i="1"/>
  <c r="Y1275" i="1" s="1"/>
  <c r="S1275" i="1"/>
  <c r="J1275" i="1"/>
  <c r="F1275" i="1"/>
  <c r="G1275" i="1" s="1"/>
  <c r="Z1274" i="1"/>
  <c r="X1274" i="1"/>
  <c r="Y1274" i="1" s="1"/>
  <c r="S1274" i="1"/>
  <c r="J1274" i="1"/>
  <c r="F1274" i="1"/>
  <c r="G1274" i="1" s="1"/>
  <c r="Z1273" i="1"/>
  <c r="X1273" i="1"/>
  <c r="Y1273" i="1" s="1"/>
  <c r="S1273" i="1"/>
  <c r="J1273" i="1"/>
  <c r="F1273" i="1"/>
  <c r="G1273" i="1" s="1"/>
  <c r="Z1272" i="1"/>
  <c r="X1272" i="1"/>
  <c r="Y1272" i="1" s="1"/>
  <c r="S1272" i="1"/>
  <c r="J1272" i="1"/>
  <c r="F1272" i="1"/>
  <c r="G1272" i="1" s="1"/>
  <c r="Z1271" i="1"/>
  <c r="X1271" i="1"/>
  <c r="Y1271" i="1" s="1"/>
  <c r="S1271" i="1"/>
  <c r="J1271" i="1"/>
  <c r="F1271" i="1"/>
  <c r="G1271" i="1" s="1"/>
  <c r="Z1270" i="1"/>
  <c r="X1270" i="1"/>
  <c r="Y1270" i="1" s="1"/>
  <c r="S1270" i="1"/>
  <c r="J1270" i="1"/>
  <c r="F1270" i="1"/>
  <c r="G1270" i="1" s="1"/>
  <c r="Z1269" i="1"/>
  <c r="X1269" i="1"/>
  <c r="Y1269" i="1" s="1"/>
  <c r="S1269" i="1"/>
  <c r="J1269" i="1"/>
  <c r="F1269" i="1"/>
  <c r="G1269" i="1" s="1"/>
  <c r="Z1268" i="1"/>
  <c r="X1268" i="1"/>
  <c r="Y1268" i="1" s="1"/>
  <c r="S1268" i="1"/>
  <c r="J1268" i="1"/>
  <c r="F1268" i="1"/>
  <c r="G1268" i="1" s="1"/>
  <c r="Z1267" i="1"/>
  <c r="X1267" i="1"/>
  <c r="Y1267" i="1" s="1"/>
  <c r="S1267" i="1"/>
  <c r="J1267" i="1"/>
  <c r="F1267" i="1"/>
  <c r="G1267" i="1" s="1"/>
  <c r="Z1266" i="1"/>
  <c r="X1266" i="1"/>
  <c r="Y1266" i="1" s="1"/>
  <c r="S1266" i="1"/>
  <c r="J1266" i="1"/>
  <c r="F1266" i="1"/>
  <c r="G1266" i="1" s="1"/>
  <c r="Z1265" i="1"/>
  <c r="X1265" i="1"/>
  <c r="Y1265" i="1" s="1"/>
  <c r="S1265" i="1"/>
  <c r="J1265" i="1"/>
  <c r="F1265" i="1"/>
  <c r="G1265" i="1" s="1"/>
  <c r="Z1264" i="1"/>
  <c r="X1264" i="1"/>
  <c r="Y1264" i="1" s="1"/>
  <c r="S1264" i="1"/>
  <c r="J1264" i="1"/>
  <c r="F1264" i="1"/>
  <c r="G1264" i="1" s="1"/>
  <c r="Z1263" i="1"/>
  <c r="X1263" i="1"/>
  <c r="Y1263" i="1" s="1"/>
  <c r="S1263" i="1"/>
  <c r="J1263" i="1"/>
  <c r="F1263" i="1"/>
  <c r="G1263" i="1" s="1"/>
  <c r="Z1262" i="1"/>
  <c r="X1262" i="1"/>
  <c r="Y1262" i="1" s="1"/>
  <c r="S1262" i="1"/>
  <c r="J1262" i="1"/>
  <c r="F1262" i="1"/>
  <c r="G1262" i="1" s="1"/>
  <c r="Z1261" i="1"/>
  <c r="X1261" i="1"/>
  <c r="Y1261" i="1" s="1"/>
  <c r="S1261" i="1"/>
  <c r="J1261" i="1"/>
  <c r="F1261" i="1"/>
  <c r="G1261" i="1" s="1"/>
  <c r="Z1260" i="1"/>
  <c r="X1260" i="1"/>
  <c r="Y1260" i="1" s="1"/>
  <c r="S1260" i="1"/>
  <c r="J1260" i="1"/>
  <c r="F1260" i="1"/>
  <c r="G1260" i="1" s="1"/>
  <c r="Z1259" i="1"/>
  <c r="X1259" i="1"/>
  <c r="Y1259" i="1" s="1"/>
  <c r="S1259" i="1"/>
  <c r="J1259" i="1"/>
  <c r="F1259" i="1"/>
  <c r="G1259" i="1" s="1"/>
  <c r="Z1258" i="1"/>
  <c r="X1258" i="1"/>
  <c r="Y1258" i="1" s="1"/>
  <c r="S1258" i="1"/>
  <c r="J1258" i="1"/>
  <c r="F1258" i="1"/>
  <c r="G1258" i="1" s="1"/>
  <c r="Z1257" i="1"/>
  <c r="X1257" i="1"/>
  <c r="Y1257" i="1" s="1"/>
  <c r="S1257" i="1"/>
  <c r="J1257" i="1"/>
  <c r="F1257" i="1"/>
  <c r="G1257" i="1" s="1"/>
  <c r="Z1256" i="1"/>
  <c r="X1256" i="1"/>
  <c r="Y1256" i="1" s="1"/>
  <c r="S1256" i="1"/>
  <c r="J1256" i="1"/>
  <c r="F1256" i="1"/>
  <c r="G1256" i="1" s="1"/>
  <c r="Z1255" i="1"/>
  <c r="X1255" i="1"/>
  <c r="Y1255" i="1" s="1"/>
  <c r="S1255" i="1"/>
  <c r="J1255" i="1"/>
  <c r="F1255" i="1"/>
  <c r="G1255" i="1" s="1"/>
  <c r="Z1254" i="1"/>
  <c r="X1254" i="1"/>
  <c r="Y1254" i="1" s="1"/>
  <c r="S1254" i="1"/>
  <c r="J1254" i="1"/>
  <c r="F1254" i="1"/>
  <c r="G1254" i="1" s="1"/>
  <c r="Z1253" i="1"/>
  <c r="X1253" i="1"/>
  <c r="Y1253" i="1" s="1"/>
  <c r="S1253" i="1"/>
  <c r="J1253" i="1"/>
  <c r="F1253" i="1"/>
  <c r="G1253" i="1" s="1"/>
  <c r="Z1252" i="1"/>
  <c r="X1252" i="1"/>
  <c r="Y1252" i="1" s="1"/>
  <c r="S1252" i="1"/>
  <c r="J1252" i="1"/>
  <c r="F1252" i="1"/>
  <c r="G1252" i="1" s="1"/>
  <c r="Z1251" i="1"/>
  <c r="X1251" i="1"/>
  <c r="Y1251" i="1" s="1"/>
  <c r="S1251" i="1"/>
  <c r="J1251" i="1"/>
  <c r="F1251" i="1"/>
  <c r="G1251" i="1" s="1"/>
  <c r="S1250" i="1"/>
  <c r="J1250" i="1"/>
  <c r="F1250" i="1"/>
  <c r="G1250" i="1" s="1"/>
  <c r="Z1249" i="1"/>
  <c r="X1249" i="1"/>
  <c r="Y1249" i="1" s="1"/>
  <c r="S1249" i="1"/>
  <c r="J1249" i="1"/>
  <c r="F1249" i="1"/>
  <c r="G1249" i="1" s="1"/>
  <c r="Z1248" i="1"/>
  <c r="X1248" i="1"/>
  <c r="Y1248" i="1" s="1"/>
  <c r="S1248" i="1"/>
  <c r="J1248" i="1"/>
  <c r="F1248" i="1"/>
  <c r="G1248" i="1" s="1"/>
  <c r="Z1247" i="1"/>
  <c r="X1247" i="1"/>
  <c r="Y1247" i="1" s="1"/>
  <c r="S1247" i="1"/>
  <c r="J1247" i="1"/>
  <c r="F1247" i="1"/>
  <c r="G1247" i="1" s="1"/>
  <c r="Z1246" i="1"/>
  <c r="X1246" i="1"/>
  <c r="Y1246" i="1" s="1"/>
  <c r="S1246" i="1"/>
  <c r="J1246" i="1"/>
  <c r="F1246" i="1"/>
  <c r="G1246" i="1" s="1"/>
  <c r="Z1245" i="1"/>
  <c r="X1245" i="1"/>
  <c r="Y1245" i="1" s="1"/>
  <c r="S1245" i="1"/>
  <c r="J1245" i="1"/>
  <c r="F1245" i="1"/>
  <c r="G1245" i="1" s="1"/>
  <c r="Z1244" i="1"/>
  <c r="X1244" i="1"/>
  <c r="Y1244" i="1" s="1"/>
  <c r="S1244" i="1"/>
  <c r="J1244" i="1"/>
  <c r="F1244" i="1"/>
  <c r="G1244" i="1" s="1"/>
  <c r="Z1243" i="1"/>
  <c r="X1243" i="1"/>
  <c r="Y1243" i="1" s="1"/>
  <c r="S1243" i="1"/>
  <c r="J1243" i="1"/>
  <c r="F1243" i="1"/>
  <c r="G1243" i="1" s="1"/>
  <c r="Z1242" i="1"/>
  <c r="X1242" i="1"/>
  <c r="Y1242" i="1" s="1"/>
  <c r="S1242" i="1"/>
  <c r="J1242" i="1"/>
  <c r="F1242" i="1"/>
  <c r="G1242" i="1" s="1"/>
  <c r="Z1241" i="1"/>
  <c r="X1241" i="1"/>
  <c r="Y1241" i="1" s="1"/>
  <c r="S1241" i="1"/>
  <c r="J1241" i="1"/>
  <c r="F1241" i="1"/>
  <c r="G1241" i="1" s="1"/>
  <c r="Z1240" i="1"/>
  <c r="X1240" i="1"/>
  <c r="Y1240" i="1" s="1"/>
  <c r="S1240" i="1"/>
  <c r="J1240" i="1"/>
  <c r="F1240" i="1"/>
  <c r="G1240" i="1" s="1"/>
  <c r="Z1239" i="1"/>
  <c r="X1239" i="1"/>
  <c r="Y1239" i="1" s="1"/>
  <c r="S1239" i="1"/>
  <c r="J1239" i="1"/>
  <c r="F1239" i="1"/>
  <c r="G1239" i="1" s="1"/>
  <c r="Z1238" i="1"/>
  <c r="X1238" i="1"/>
  <c r="Y1238" i="1" s="1"/>
  <c r="S1238" i="1"/>
  <c r="J1238" i="1"/>
  <c r="F1238" i="1"/>
  <c r="G1238" i="1" s="1"/>
  <c r="Z1237" i="1"/>
  <c r="X1237" i="1"/>
  <c r="Y1237" i="1" s="1"/>
  <c r="S1237" i="1"/>
  <c r="J1237" i="1"/>
  <c r="F1237" i="1"/>
  <c r="G1237" i="1" s="1"/>
  <c r="Z1236" i="1"/>
  <c r="X1236" i="1"/>
  <c r="Y1236" i="1" s="1"/>
  <c r="S1236" i="1"/>
  <c r="J1236" i="1"/>
  <c r="F1236" i="1"/>
  <c r="G1236" i="1" s="1"/>
  <c r="Z1235" i="1"/>
  <c r="X1235" i="1"/>
  <c r="Y1235" i="1" s="1"/>
  <c r="S1235" i="1"/>
  <c r="J1235" i="1"/>
  <c r="F1235" i="1"/>
  <c r="G1235" i="1" s="1"/>
  <c r="Z1234" i="1"/>
  <c r="X1234" i="1"/>
  <c r="Y1234" i="1" s="1"/>
  <c r="S1234" i="1"/>
  <c r="J1234" i="1"/>
  <c r="F1234" i="1"/>
  <c r="G1234" i="1" s="1"/>
  <c r="Z1233" i="1"/>
  <c r="X1233" i="1"/>
  <c r="Y1233" i="1" s="1"/>
  <c r="S1233" i="1"/>
  <c r="J1233" i="1"/>
  <c r="F1233" i="1"/>
  <c r="G1233" i="1" s="1"/>
  <c r="Z1232" i="1"/>
  <c r="X1232" i="1"/>
  <c r="Y1232" i="1" s="1"/>
  <c r="S1232" i="1"/>
  <c r="J1232" i="1"/>
  <c r="F1232" i="1"/>
  <c r="G1232" i="1" s="1"/>
  <c r="Z1231" i="1"/>
  <c r="X1231" i="1"/>
  <c r="Y1231" i="1" s="1"/>
  <c r="S1231" i="1"/>
  <c r="J1231" i="1"/>
  <c r="F1231" i="1"/>
  <c r="G1231" i="1" s="1"/>
  <c r="Z1230" i="1"/>
  <c r="X1230" i="1"/>
  <c r="Y1230" i="1" s="1"/>
  <c r="S1230" i="1"/>
  <c r="J1230" i="1"/>
  <c r="F1230" i="1"/>
  <c r="G1230" i="1" s="1"/>
  <c r="Z1229" i="1"/>
  <c r="X1229" i="1"/>
  <c r="Y1229" i="1" s="1"/>
  <c r="S1229" i="1"/>
  <c r="J1229" i="1"/>
  <c r="F1229" i="1"/>
  <c r="G1229" i="1" s="1"/>
  <c r="Z1228" i="1"/>
  <c r="X1228" i="1"/>
  <c r="Y1228" i="1" s="1"/>
  <c r="S1228" i="1"/>
  <c r="J1228" i="1"/>
  <c r="F1228" i="1"/>
  <c r="G1228" i="1" s="1"/>
  <c r="Z1227" i="1"/>
  <c r="X1227" i="1"/>
  <c r="Y1227" i="1" s="1"/>
  <c r="S1227" i="1"/>
  <c r="J1227" i="1"/>
  <c r="F1227" i="1"/>
  <c r="G1227" i="1" s="1"/>
  <c r="Z1226" i="1"/>
  <c r="X1226" i="1"/>
  <c r="Y1226" i="1" s="1"/>
  <c r="S1226" i="1"/>
  <c r="J1226" i="1"/>
  <c r="F1226" i="1"/>
  <c r="G1226" i="1" s="1"/>
  <c r="Z1225" i="1"/>
  <c r="X1225" i="1"/>
  <c r="Y1225" i="1" s="1"/>
  <c r="S1225" i="1"/>
  <c r="J1225" i="1"/>
  <c r="F1225" i="1"/>
  <c r="G1225" i="1" s="1"/>
  <c r="Z1224" i="1"/>
  <c r="X1224" i="1"/>
  <c r="Y1224" i="1" s="1"/>
  <c r="S1224" i="1"/>
  <c r="J1224" i="1"/>
  <c r="F1224" i="1"/>
  <c r="G1224" i="1" s="1"/>
  <c r="Z1223" i="1"/>
  <c r="X1223" i="1"/>
  <c r="Y1223" i="1" s="1"/>
  <c r="S1223" i="1"/>
  <c r="J1223" i="1"/>
  <c r="F1223" i="1"/>
  <c r="G1223" i="1" s="1"/>
  <c r="Z1222" i="1"/>
  <c r="X1222" i="1"/>
  <c r="Y1222" i="1" s="1"/>
  <c r="S1222" i="1"/>
  <c r="J1222" i="1"/>
  <c r="F1222" i="1"/>
  <c r="G1222" i="1" s="1"/>
  <c r="Z1221" i="1"/>
  <c r="X1221" i="1"/>
  <c r="Y1221" i="1" s="1"/>
  <c r="S1221" i="1"/>
  <c r="J1221" i="1"/>
  <c r="F1221" i="1"/>
  <c r="G1221" i="1" s="1"/>
  <c r="Z1220" i="1"/>
  <c r="X1220" i="1"/>
  <c r="Y1220" i="1" s="1"/>
  <c r="S1220" i="1"/>
  <c r="J1220" i="1"/>
  <c r="F1220" i="1"/>
  <c r="G1220" i="1" s="1"/>
  <c r="Z1219" i="1"/>
  <c r="X1219" i="1"/>
  <c r="Y1219" i="1" s="1"/>
  <c r="S1219" i="1"/>
  <c r="J1219" i="1"/>
  <c r="F1219" i="1"/>
  <c r="G1219" i="1" s="1"/>
  <c r="Z1218" i="1"/>
  <c r="X1218" i="1"/>
  <c r="Y1218" i="1" s="1"/>
  <c r="S1218" i="1"/>
  <c r="J1218" i="1"/>
  <c r="F1218" i="1"/>
  <c r="G1218" i="1" s="1"/>
  <c r="Z1217" i="1"/>
  <c r="X1217" i="1"/>
  <c r="Y1217" i="1" s="1"/>
  <c r="S1217" i="1"/>
  <c r="J1217" i="1"/>
  <c r="F1217" i="1"/>
  <c r="G1217" i="1" s="1"/>
  <c r="Z1216" i="1"/>
  <c r="X1216" i="1"/>
  <c r="Y1216" i="1" s="1"/>
  <c r="S1216" i="1"/>
  <c r="J1216" i="1"/>
  <c r="F1216" i="1"/>
  <c r="G1216" i="1" s="1"/>
  <c r="Z1215" i="1"/>
  <c r="X1215" i="1"/>
  <c r="Y1215" i="1" s="1"/>
  <c r="S1215" i="1"/>
  <c r="J1215" i="1"/>
  <c r="F1215" i="1"/>
  <c r="G1215" i="1" s="1"/>
  <c r="Z1214" i="1"/>
  <c r="X1214" i="1"/>
  <c r="Y1214" i="1" s="1"/>
  <c r="S1214" i="1"/>
  <c r="J1214" i="1"/>
  <c r="F1214" i="1"/>
  <c r="G1214" i="1" s="1"/>
  <c r="Z1213" i="1"/>
  <c r="X1213" i="1"/>
  <c r="Y1213" i="1" s="1"/>
  <c r="S1213" i="1"/>
  <c r="J1213" i="1"/>
  <c r="F1213" i="1"/>
  <c r="G1213" i="1" s="1"/>
  <c r="Z1212" i="1"/>
  <c r="X1212" i="1"/>
  <c r="Y1212" i="1" s="1"/>
  <c r="S1212" i="1"/>
  <c r="J1212" i="1"/>
  <c r="F1212" i="1"/>
  <c r="G1212" i="1" s="1"/>
  <c r="Z1211" i="1"/>
  <c r="X1211" i="1"/>
  <c r="Y1211" i="1" s="1"/>
  <c r="S1211" i="1"/>
  <c r="J1211" i="1"/>
  <c r="F1211" i="1"/>
  <c r="G1211" i="1" s="1"/>
  <c r="Z1210" i="1"/>
  <c r="X1210" i="1"/>
  <c r="Y1210" i="1" s="1"/>
  <c r="S1210" i="1"/>
  <c r="J1210" i="1"/>
  <c r="F1210" i="1"/>
  <c r="G1210" i="1" s="1"/>
  <c r="Z1209" i="1"/>
  <c r="X1209" i="1"/>
  <c r="Y1209" i="1" s="1"/>
  <c r="S1209" i="1"/>
  <c r="J1209" i="1"/>
  <c r="F1209" i="1"/>
  <c r="G1209" i="1" s="1"/>
  <c r="Z1208" i="1"/>
  <c r="X1208" i="1"/>
  <c r="Y1208" i="1" s="1"/>
  <c r="S1208" i="1"/>
  <c r="J1208" i="1"/>
  <c r="F1208" i="1"/>
  <c r="G1208" i="1" s="1"/>
  <c r="Z1207" i="1"/>
  <c r="X1207" i="1"/>
  <c r="Y1207" i="1" s="1"/>
  <c r="S1207" i="1"/>
  <c r="J1207" i="1"/>
  <c r="F1207" i="1"/>
  <c r="G1207" i="1" s="1"/>
  <c r="Z1206" i="1"/>
  <c r="X1206" i="1"/>
  <c r="Y1206" i="1" s="1"/>
  <c r="S1206" i="1"/>
  <c r="J1206" i="1"/>
  <c r="F1206" i="1"/>
  <c r="G1206" i="1" s="1"/>
  <c r="Z1205" i="1"/>
  <c r="X1205" i="1"/>
  <c r="Y1205" i="1" s="1"/>
  <c r="S1205" i="1"/>
  <c r="J1205" i="1"/>
  <c r="F1205" i="1"/>
  <c r="G1205" i="1" s="1"/>
  <c r="Z1204" i="1"/>
  <c r="X1204" i="1"/>
  <c r="Y1204" i="1" s="1"/>
  <c r="S1204" i="1"/>
  <c r="J1204" i="1"/>
  <c r="F1204" i="1"/>
  <c r="G1204" i="1" s="1"/>
  <c r="Z1203" i="1"/>
  <c r="X1203" i="1"/>
  <c r="Y1203" i="1" s="1"/>
  <c r="S1203" i="1"/>
  <c r="J1203" i="1"/>
  <c r="F1203" i="1"/>
  <c r="G1203" i="1" s="1"/>
  <c r="Z1202" i="1"/>
  <c r="X1202" i="1"/>
  <c r="Y1202" i="1" s="1"/>
  <c r="S1202" i="1"/>
  <c r="J1202" i="1"/>
  <c r="F1202" i="1"/>
  <c r="G1202" i="1" s="1"/>
  <c r="Z1201" i="1"/>
  <c r="X1201" i="1"/>
  <c r="Y1201" i="1" s="1"/>
  <c r="S1201" i="1"/>
  <c r="J1201" i="1"/>
  <c r="F1201" i="1"/>
  <c r="G1201" i="1" s="1"/>
  <c r="Z1200" i="1"/>
  <c r="X1200" i="1"/>
  <c r="Y1200" i="1" s="1"/>
  <c r="S1200" i="1"/>
  <c r="J1200" i="1"/>
  <c r="F1200" i="1"/>
  <c r="G1200" i="1" s="1"/>
  <c r="Z1199" i="1"/>
  <c r="X1199" i="1"/>
  <c r="Y1199" i="1" s="1"/>
  <c r="S1199" i="1"/>
  <c r="J1199" i="1"/>
  <c r="F1199" i="1"/>
  <c r="G1199" i="1" s="1"/>
  <c r="Z1198" i="1"/>
  <c r="X1198" i="1"/>
  <c r="Y1198" i="1" s="1"/>
  <c r="S1198" i="1"/>
  <c r="J1198" i="1"/>
  <c r="F1198" i="1"/>
  <c r="G1198" i="1" s="1"/>
  <c r="Z1197" i="1"/>
  <c r="X1197" i="1"/>
  <c r="Y1197" i="1" s="1"/>
  <c r="S1197" i="1"/>
  <c r="J1197" i="1"/>
  <c r="F1197" i="1"/>
  <c r="G1197" i="1" s="1"/>
  <c r="Z1196" i="1"/>
  <c r="X1196" i="1"/>
  <c r="Y1196" i="1" s="1"/>
  <c r="S1196" i="1"/>
  <c r="J1196" i="1"/>
  <c r="F1196" i="1"/>
  <c r="G1196" i="1" s="1"/>
  <c r="Z1195" i="1"/>
  <c r="X1195" i="1"/>
  <c r="Y1195" i="1" s="1"/>
  <c r="S1195" i="1"/>
  <c r="J1195" i="1"/>
  <c r="F1195" i="1"/>
  <c r="G1195" i="1" s="1"/>
  <c r="Z1194" i="1"/>
  <c r="X1194" i="1"/>
  <c r="Y1194" i="1" s="1"/>
  <c r="S1194" i="1"/>
  <c r="J1194" i="1"/>
  <c r="F1194" i="1"/>
  <c r="G1194" i="1" s="1"/>
  <c r="Z1193" i="1"/>
  <c r="X1193" i="1"/>
  <c r="Y1193" i="1" s="1"/>
  <c r="S1193" i="1"/>
  <c r="J1193" i="1"/>
  <c r="F1193" i="1"/>
  <c r="G1193" i="1" s="1"/>
  <c r="Z1192" i="1"/>
  <c r="X1192" i="1"/>
  <c r="Y1192" i="1" s="1"/>
  <c r="S1192" i="1"/>
  <c r="J1192" i="1"/>
  <c r="F1192" i="1"/>
  <c r="G1192" i="1" s="1"/>
  <c r="Z1191" i="1"/>
  <c r="X1191" i="1"/>
  <c r="Y1191" i="1" s="1"/>
  <c r="S1191" i="1"/>
  <c r="J1191" i="1"/>
  <c r="F1191" i="1"/>
  <c r="G1191" i="1" s="1"/>
  <c r="Z1190" i="1"/>
  <c r="X1190" i="1"/>
  <c r="Y1190" i="1" s="1"/>
  <c r="S1190" i="1"/>
  <c r="J1190" i="1"/>
  <c r="F1190" i="1"/>
  <c r="G1190" i="1" s="1"/>
  <c r="Z1189" i="1"/>
  <c r="X1189" i="1"/>
  <c r="Y1189" i="1" s="1"/>
  <c r="S1189" i="1"/>
  <c r="J1189" i="1"/>
  <c r="F1189" i="1"/>
  <c r="G1189" i="1" s="1"/>
  <c r="Z1188" i="1"/>
  <c r="X1188" i="1"/>
  <c r="Y1188" i="1" s="1"/>
  <c r="S1188" i="1"/>
  <c r="J1188" i="1"/>
  <c r="F1188" i="1"/>
  <c r="G1188" i="1" s="1"/>
  <c r="Z1187" i="1"/>
  <c r="X1187" i="1"/>
  <c r="Y1187" i="1" s="1"/>
  <c r="S1187" i="1"/>
  <c r="J1187" i="1"/>
  <c r="F1187" i="1"/>
  <c r="G1187" i="1" s="1"/>
  <c r="Z1186" i="1"/>
  <c r="X1186" i="1"/>
  <c r="Y1186" i="1" s="1"/>
  <c r="S1186" i="1"/>
  <c r="J1186" i="1"/>
  <c r="F1186" i="1"/>
  <c r="G1186" i="1" s="1"/>
  <c r="Z1185" i="1"/>
  <c r="X1185" i="1"/>
  <c r="Y1185" i="1" s="1"/>
  <c r="S1185" i="1"/>
  <c r="J1185" i="1"/>
  <c r="F1185" i="1"/>
  <c r="G1185" i="1" s="1"/>
  <c r="Z1184" i="1"/>
  <c r="X1184" i="1"/>
  <c r="Y1184" i="1" s="1"/>
  <c r="S1184" i="1"/>
  <c r="J1184" i="1"/>
  <c r="F1184" i="1"/>
  <c r="G1184" i="1" s="1"/>
  <c r="Z1183" i="1"/>
  <c r="X1183" i="1"/>
  <c r="Y1183" i="1" s="1"/>
  <c r="S1183" i="1"/>
  <c r="J1183" i="1"/>
  <c r="F1183" i="1"/>
  <c r="G1183" i="1" s="1"/>
  <c r="Z1182" i="1"/>
  <c r="X1182" i="1"/>
  <c r="Y1182" i="1" s="1"/>
  <c r="S1182" i="1"/>
  <c r="J1182" i="1"/>
  <c r="F1182" i="1"/>
  <c r="G1182" i="1" s="1"/>
  <c r="Z1181" i="1"/>
  <c r="X1181" i="1"/>
  <c r="Y1181" i="1" s="1"/>
  <c r="S1181" i="1"/>
  <c r="J1181" i="1"/>
  <c r="F1181" i="1"/>
  <c r="G1181" i="1" s="1"/>
  <c r="Z1180" i="1"/>
  <c r="X1180" i="1"/>
  <c r="Y1180" i="1" s="1"/>
  <c r="S1180" i="1"/>
  <c r="J1180" i="1"/>
  <c r="F1180" i="1"/>
  <c r="G1180" i="1" s="1"/>
  <c r="Z1179" i="1"/>
  <c r="X1179" i="1"/>
  <c r="Y1179" i="1" s="1"/>
  <c r="S1179" i="1"/>
  <c r="J1179" i="1"/>
  <c r="F1179" i="1"/>
  <c r="G1179" i="1" s="1"/>
  <c r="Z1178" i="1"/>
  <c r="X1178" i="1"/>
  <c r="Y1178" i="1" s="1"/>
  <c r="S1178" i="1"/>
  <c r="J1178" i="1"/>
  <c r="F1178" i="1"/>
  <c r="G1178" i="1" s="1"/>
  <c r="Z1177" i="1"/>
  <c r="X1177" i="1"/>
  <c r="Y1177" i="1" s="1"/>
  <c r="S1177" i="1"/>
  <c r="J1177" i="1"/>
  <c r="F1177" i="1"/>
  <c r="G1177" i="1" s="1"/>
  <c r="Z1176" i="1"/>
  <c r="X1176" i="1"/>
  <c r="Y1176" i="1" s="1"/>
  <c r="S1176" i="1"/>
  <c r="J1176" i="1"/>
  <c r="F1176" i="1"/>
  <c r="G1176" i="1" s="1"/>
  <c r="Z1175" i="1"/>
  <c r="X1175" i="1"/>
  <c r="Y1175" i="1" s="1"/>
  <c r="S1175" i="1"/>
  <c r="J1175" i="1"/>
  <c r="F1175" i="1"/>
  <c r="G1175" i="1" s="1"/>
  <c r="Z1174" i="1"/>
  <c r="X1174" i="1"/>
  <c r="Y1174" i="1" s="1"/>
  <c r="S1174" i="1"/>
  <c r="J1174" i="1"/>
  <c r="F1174" i="1"/>
  <c r="G1174" i="1" s="1"/>
  <c r="Z1173" i="1"/>
  <c r="X1173" i="1"/>
  <c r="Y1173" i="1" s="1"/>
  <c r="S1173" i="1"/>
  <c r="J1173" i="1"/>
  <c r="F1173" i="1"/>
  <c r="G1173" i="1" s="1"/>
  <c r="Z1172" i="1"/>
  <c r="X1172" i="1"/>
  <c r="Y1172" i="1" s="1"/>
  <c r="S1172" i="1"/>
  <c r="J1172" i="1"/>
  <c r="F1172" i="1"/>
  <c r="G1172" i="1" s="1"/>
  <c r="Z1171" i="1"/>
  <c r="X1171" i="1"/>
  <c r="Y1171" i="1" s="1"/>
  <c r="S1171" i="1"/>
  <c r="J1171" i="1"/>
  <c r="F1171" i="1"/>
  <c r="G1171" i="1" s="1"/>
  <c r="Z1170" i="1"/>
  <c r="X1170" i="1"/>
  <c r="Y1170" i="1" s="1"/>
  <c r="S1170" i="1"/>
  <c r="J1170" i="1"/>
  <c r="F1170" i="1"/>
  <c r="G1170" i="1" s="1"/>
  <c r="Z1169" i="1"/>
  <c r="X1169" i="1"/>
  <c r="Y1169" i="1" s="1"/>
  <c r="S1169" i="1"/>
  <c r="J1169" i="1"/>
  <c r="F1169" i="1"/>
  <c r="G1169" i="1" s="1"/>
  <c r="Z1168" i="1"/>
  <c r="X1168" i="1"/>
  <c r="Y1168" i="1" s="1"/>
  <c r="S1168" i="1"/>
  <c r="J1168" i="1"/>
  <c r="F1168" i="1"/>
  <c r="G1168" i="1" s="1"/>
  <c r="Z1167" i="1"/>
  <c r="X1167" i="1"/>
  <c r="Y1167" i="1" s="1"/>
  <c r="S1167" i="1"/>
  <c r="J1167" i="1"/>
  <c r="F1167" i="1"/>
  <c r="G1167" i="1" s="1"/>
  <c r="Z1166" i="1"/>
  <c r="X1166" i="1"/>
  <c r="Y1166" i="1" s="1"/>
  <c r="S1166" i="1"/>
  <c r="J1166" i="1"/>
  <c r="F1166" i="1"/>
  <c r="G1166" i="1" s="1"/>
  <c r="Z1165" i="1"/>
  <c r="X1165" i="1"/>
  <c r="Y1165" i="1" s="1"/>
  <c r="S1165" i="1"/>
  <c r="J1165" i="1"/>
  <c r="F1165" i="1"/>
  <c r="G1165" i="1" s="1"/>
  <c r="Z1164" i="1"/>
  <c r="X1164" i="1"/>
  <c r="Y1164" i="1" s="1"/>
  <c r="S1164" i="1"/>
  <c r="J1164" i="1"/>
  <c r="F1164" i="1"/>
  <c r="G1164" i="1" s="1"/>
  <c r="Z1163" i="1"/>
  <c r="X1163" i="1"/>
  <c r="Y1163" i="1" s="1"/>
  <c r="S1163" i="1"/>
  <c r="J1163" i="1"/>
  <c r="F1163" i="1"/>
  <c r="G1163" i="1" s="1"/>
  <c r="Z1162" i="1"/>
  <c r="X1162" i="1"/>
  <c r="Y1162" i="1" s="1"/>
  <c r="S1162" i="1"/>
  <c r="J1162" i="1"/>
  <c r="F1162" i="1"/>
  <c r="G1162" i="1" s="1"/>
  <c r="Z1161" i="1"/>
  <c r="X1161" i="1"/>
  <c r="Y1161" i="1" s="1"/>
  <c r="S1161" i="1"/>
  <c r="J1161" i="1"/>
  <c r="F1161" i="1"/>
  <c r="G1161" i="1" s="1"/>
  <c r="Z1160" i="1"/>
  <c r="X1160" i="1"/>
  <c r="Y1160" i="1" s="1"/>
  <c r="S1160" i="1"/>
  <c r="J1160" i="1"/>
  <c r="F1160" i="1"/>
  <c r="G1160" i="1" s="1"/>
  <c r="Z1159" i="1"/>
  <c r="X1159" i="1"/>
  <c r="Y1159" i="1" s="1"/>
  <c r="S1159" i="1"/>
  <c r="J1159" i="1"/>
  <c r="F1159" i="1"/>
  <c r="G1159" i="1" s="1"/>
  <c r="Z1158" i="1"/>
  <c r="X1158" i="1"/>
  <c r="Y1158" i="1" s="1"/>
  <c r="S1158" i="1"/>
  <c r="J1158" i="1"/>
  <c r="F1158" i="1"/>
  <c r="G1158" i="1" s="1"/>
  <c r="Z1157" i="1"/>
  <c r="X1157" i="1"/>
  <c r="Y1157" i="1" s="1"/>
  <c r="S1157" i="1"/>
  <c r="J1157" i="1"/>
  <c r="F1157" i="1"/>
  <c r="G1157" i="1" s="1"/>
  <c r="Z1156" i="1"/>
  <c r="X1156" i="1"/>
  <c r="Y1156" i="1" s="1"/>
  <c r="S1156" i="1"/>
  <c r="J1156" i="1"/>
  <c r="F1156" i="1"/>
  <c r="G1156" i="1" s="1"/>
  <c r="Z1155" i="1"/>
  <c r="X1155" i="1"/>
  <c r="Y1155" i="1" s="1"/>
  <c r="S1155" i="1"/>
  <c r="J1155" i="1"/>
  <c r="F1155" i="1"/>
  <c r="G1155" i="1" s="1"/>
  <c r="Z1154" i="1"/>
  <c r="X1154" i="1"/>
  <c r="Y1154" i="1" s="1"/>
  <c r="S1154" i="1"/>
  <c r="J1154" i="1"/>
  <c r="F1154" i="1"/>
  <c r="G1154" i="1" s="1"/>
  <c r="Z1153" i="1"/>
  <c r="X1153" i="1"/>
  <c r="Y1153" i="1" s="1"/>
  <c r="S1153" i="1"/>
  <c r="J1153" i="1"/>
  <c r="F1153" i="1"/>
  <c r="G1153" i="1" s="1"/>
  <c r="Z1152" i="1"/>
  <c r="X1152" i="1"/>
  <c r="Y1152" i="1" s="1"/>
  <c r="S1152" i="1"/>
  <c r="J1152" i="1"/>
  <c r="F1152" i="1"/>
  <c r="G1152" i="1" s="1"/>
  <c r="Z1151" i="1"/>
  <c r="X1151" i="1"/>
  <c r="Y1151" i="1" s="1"/>
  <c r="S1151" i="1"/>
  <c r="J1151" i="1"/>
  <c r="F1151" i="1"/>
  <c r="G1151" i="1" s="1"/>
  <c r="Z1150" i="1"/>
  <c r="X1150" i="1"/>
  <c r="Y1150" i="1" s="1"/>
  <c r="S1150" i="1"/>
  <c r="J1150" i="1"/>
  <c r="F1150" i="1"/>
  <c r="G1150" i="1" s="1"/>
  <c r="Z1149" i="1"/>
  <c r="X1149" i="1"/>
  <c r="Y1149" i="1" s="1"/>
  <c r="S1149" i="1"/>
  <c r="J1149" i="1"/>
  <c r="F1149" i="1"/>
  <c r="G1149" i="1" s="1"/>
  <c r="Z1148" i="1"/>
  <c r="X1148" i="1"/>
  <c r="Y1148" i="1" s="1"/>
  <c r="S1148" i="1"/>
  <c r="J1148" i="1"/>
  <c r="F1148" i="1"/>
  <c r="G1148" i="1" s="1"/>
  <c r="Z1147" i="1"/>
  <c r="X1147" i="1"/>
  <c r="Y1147" i="1" s="1"/>
  <c r="S1147" i="1"/>
  <c r="J1147" i="1"/>
  <c r="F1147" i="1"/>
  <c r="G1147" i="1" s="1"/>
  <c r="Z1146" i="1"/>
  <c r="X1146" i="1"/>
  <c r="Y1146" i="1" s="1"/>
  <c r="S1146" i="1"/>
  <c r="J1146" i="1"/>
  <c r="F1146" i="1"/>
  <c r="G1146" i="1" s="1"/>
  <c r="Z1145" i="1"/>
  <c r="X1145" i="1"/>
  <c r="Y1145" i="1" s="1"/>
  <c r="S1145" i="1"/>
  <c r="J1145" i="1"/>
  <c r="F1145" i="1"/>
  <c r="G1145" i="1" s="1"/>
  <c r="Z1144" i="1"/>
  <c r="X1144" i="1"/>
  <c r="Y1144" i="1" s="1"/>
  <c r="S1144" i="1"/>
  <c r="J1144" i="1"/>
  <c r="F1144" i="1"/>
  <c r="G1144" i="1" s="1"/>
  <c r="Z1143" i="1"/>
  <c r="X1143" i="1"/>
  <c r="Y1143" i="1" s="1"/>
  <c r="S1143" i="1"/>
  <c r="J1143" i="1"/>
  <c r="F1143" i="1"/>
  <c r="G1143" i="1" s="1"/>
  <c r="Z1142" i="1"/>
  <c r="X1142" i="1"/>
  <c r="Y1142" i="1" s="1"/>
  <c r="S1142" i="1"/>
  <c r="J1142" i="1"/>
  <c r="F1142" i="1"/>
  <c r="G1142" i="1" s="1"/>
  <c r="Z1141" i="1"/>
  <c r="X1141" i="1"/>
  <c r="Y1141" i="1" s="1"/>
  <c r="S1141" i="1"/>
  <c r="J1141" i="1"/>
  <c r="F1141" i="1"/>
  <c r="G1141" i="1" s="1"/>
  <c r="Z1140" i="1"/>
  <c r="X1140" i="1"/>
  <c r="Y1140" i="1" s="1"/>
  <c r="S1140" i="1"/>
  <c r="J1140" i="1"/>
  <c r="F1140" i="1"/>
  <c r="G1140" i="1" s="1"/>
  <c r="Z1139" i="1"/>
  <c r="X1139" i="1"/>
  <c r="Y1139" i="1" s="1"/>
  <c r="S1139" i="1"/>
  <c r="J1139" i="1"/>
  <c r="F1139" i="1"/>
  <c r="G1139" i="1" s="1"/>
  <c r="Z1138" i="1"/>
  <c r="X1138" i="1"/>
  <c r="Y1138" i="1" s="1"/>
  <c r="S1138" i="1"/>
  <c r="J1138" i="1"/>
  <c r="F1138" i="1"/>
  <c r="G1138" i="1" s="1"/>
  <c r="Z1137" i="1"/>
  <c r="X1137" i="1"/>
  <c r="Y1137" i="1" s="1"/>
  <c r="S1137" i="1"/>
  <c r="J1137" i="1"/>
  <c r="F1137" i="1"/>
  <c r="G1137" i="1" s="1"/>
  <c r="Z1136" i="1"/>
  <c r="X1136" i="1"/>
  <c r="Y1136" i="1" s="1"/>
  <c r="S1136" i="1"/>
  <c r="J1136" i="1"/>
  <c r="F1136" i="1"/>
  <c r="G1136" i="1" s="1"/>
  <c r="Z1135" i="1"/>
  <c r="X1135" i="1"/>
  <c r="Y1135" i="1" s="1"/>
  <c r="S1135" i="1"/>
  <c r="J1135" i="1"/>
  <c r="F1135" i="1"/>
  <c r="G1135" i="1" s="1"/>
  <c r="Z1134" i="1"/>
  <c r="X1134" i="1"/>
  <c r="Y1134" i="1" s="1"/>
  <c r="S1134" i="1"/>
  <c r="J1134" i="1"/>
  <c r="F1134" i="1"/>
  <c r="G1134" i="1" s="1"/>
  <c r="Z1133" i="1"/>
  <c r="X1133" i="1"/>
  <c r="Y1133" i="1" s="1"/>
  <c r="S1133" i="1"/>
  <c r="J1133" i="1"/>
  <c r="F1133" i="1"/>
  <c r="G1133" i="1" s="1"/>
  <c r="Z1132" i="1"/>
  <c r="X1132" i="1"/>
  <c r="Y1132" i="1" s="1"/>
  <c r="S1132" i="1"/>
  <c r="J1132" i="1"/>
  <c r="F1132" i="1"/>
  <c r="G1132" i="1" s="1"/>
  <c r="Z1131" i="1"/>
  <c r="X1131" i="1"/>
  <c r="Y1131" i="1" s="1"/>
  <c r="S1131" i="1"/>
  <c r="J1131" i="1"/>
  <c r="F1131" i="1"/>
  <c r="G1131" i="1" s="1"/>
  <c r="Z1130" i="1"/>
  <c r="X1130" i="1"/>
  <c r="Y1130" i="1" s="1"/>
  <c r="S1130" i="1"/>
  <c r="J1130" i="1"/>
  <c r="F1130" i="1"/>
  <c r="G1130" i="1" s="1"/>
  <c r="Z1129" i="1"/>
  <c r="X1129" i="1"/>
  <c r="Y1129" i="1" s="1"/>
  <c r="S1129" i="1"/>
  <c r="J1129" i="1"/>
  <c r="F1129" i="1"/>
  <c r="G1129" i="1" s="1"/>
  <c r="Z1128" i="1"/>
  <c r="X1128" i="1"/>
  <c r="Y1128" i="1" s="1"/>
  <c r="S1128" i="1"/>
  <c r="J1128" i="1"/>
  <c r="F1128" i="1"/>
  <c r="G1128" i="1" s="1"/>
  <c r="Z1127" i="1"/>
  <c r="X1127" i="1"/>
  <c r="Y1127" i="1" s="1"/>
  <c r="S1127" i="1"/>
  <c r="J1127" i="1"/>
  <c r="F1127" i="1"/>
  <c r="G1127" i="1" s="1"/>
  <c r="Z1126" i="1"/>
  <c r="X1126" i="1"/>
  <c r="Y1126" i="1" s="1"/>
  <c r="S1126" i="1"/>
  <c r="J1126" i="1"/>
  <c r="F1126" i="1"/>
  <c r="G1126" i="1" s="1"/>
  <c r="Z1125" i="1"/>
  <c r="X1125" i="1"/>
  <c r="Y1125" i="1" s="1"/>
  <c r="S1125" i="1"/>
  <c r="J1125" i="1"/>
  <c r="F1125" i="1"/>
  <c r="G1125" i="1" s="1"/>
  <c r="Z1124" i="1"/>
  <c r="X1124" i="1"/>
  <c r="Y1124" i="1" s="1"/>
  <c r="S1124" i="1"/>
  <c r="J1124" i="1"/>
  <c r="F1124" i="1"/>
  <c r="G1124" i="1" s="1"/>
  <c r="Z1123" i="1"/>
  <c r="X1123" i="1"/>
  <c r="Y1123" i="1" s="1"/>
  <c r="S1123" i="1"/>
  <c r="J1123" i="1"/>
  <c r="F1123" i="1"/>
  <c r="G1123" i="1" s="1"/>
  <c r="Z1122" i="1"/>
  <c r="X1122" i="1"/>
  <c r="Y1122" i="1" s="1"/>
  <c r="S1122" i="1"/>
  <c r="J1122" i="1"/>
  <c r="F1122" i="1"/>
  <c r="G1122" i="1" s="1"/>
  <c r="Z1121" i="1"/>
  <c r="X1121" i="1"/>
  <c r="Y1121" i="1" s="1"/>
  <c r="S1121" i="1"/>
  <c r="J1121" i="1"/>
  <c r="F1121" i="1"/>
  <c r="G1121" i="1" s="1"/>
  <c r="Z1120" i="1"/>
  <c r="X1120" i="1"/>
  <c r="Y1120" i="1" s="1"/>
  <c r="S1120" i="1"/>
  <c r="J1120" i="1"/>
  <c r="F1120" i="1"/>
  <c r="G1120" i="1" s="1"/>
  <c r="Z1119" i="1"/>
  <c r="X1119" i="1"/>
  <c r="Y1119" i="1" s="1"/>
  <c r="S1119" i="1"/>
  <c r="J1119" i="1"/>
  <c r="F1119" i="1"/>
  <c r="G1119" i="1" s="1"/>
  <c r="Z1118" i="1"/>
  <c r="X1118" i="1"/>
  <c r="Y1118" i="1" s="1"/>
  <c r="S1118" i="1"/>
  <c r="J1118" i="1"/>
  <c r="F1118" i="1"/>
  <c r="G1118" i="1" s="1"/>
  <c r="Z1117" i="1"/>
  <c r="X1117" i="1"/>
  <c r="Y1117" i="1" s="1"/>
  <c r="S1117" i="1"/>
  <c r="J1117" i="1"/>
  <c r="F1117" i="1"/>
  <c r="G1117" i="1" s="1"/>
  <c r="Z1116" i="1"/>
  <c r="X1116" i="1"/>
  <c r="Y1116" i="1" s="1"/>
  <c r="S1116" i="1"/>
  <c r="J1116" i="1"/>
  <c r="F1116" i="1"/>
  <c r="G1116" i="1" s="1"/>
  <c r="Z1115" i="1"/>
  <c r="X1115" i="1"/>
  <c r="Y1115" i="1" s="1"/>
  <c r="S1115" i="1"/>
  <c r="J1115" i="1"/>
  <c r="F1115" i="1"/>
  <c r="G1115" i="1" s="1"/>
  <c r="Z1114" i="1"/>
  <c r="X1114" i="1"/>
  <c r="Y1114" i="1" s="1"/>
  <c r="S1114" i="1"/>
  <c r="J1114" i="1"/>
  <c r="F1114" i="1"/>
  <c r="G1114" i="1" s="1"/>
  <c r="Z1113" i="1"/>
  <c r="X1113" i="1"/>
  <c r="Y1113" i="1" s="1"/>
  <c r="S1113" i="1"/>
  <c r="J1113" i="1"/>
  <c r="F1113" i="1"/>
  <c r="G1113" i="1" s="1"/>
  <c r="Z1112" i="1"/>
  <c r="X1112" i="1"/>
  <c r="Y1112" i="1" s="1"/>
  <c r="S1112" i="1"/>
  <c r="J1112" i="1"/>
  <c r="F1112" i="1"/>
  <c r="G1112" i="1" s="1"/>
  <c r="Z1111" i="1"/>
  <c r="X1111" i="1"/>
  <c r="Y1111" i="1" s="1"/>
  <c r="S1111" i="1"/>
  <c r="J1111" i="1"/>
  <c r="F1111" i="1"/>
  <c r="G1111" i="1" s="1"/>
  <c r="Z1110" i="1"/>
  <c r="X1110" i="1"/>
  <c r="Y1110" i="1" s="1"/>
  <c r="S1110" i="1"/>
  <c r="J1110" i="1"/>
  <c r="F1110" i="1"/>
  <c r="G1110" i="1" s="1"/>
  <c r="Z1109" i="1"/>
  <c r="X1109" i="1"/>
  <c r="Y1109" i="1" s="1"/>
  <c r="S1109" i="1"/>
  <c r="J1109" i="1"/>
  <c r="F1109" i="1"/>
  <c r="G1109" i="1" s="1"/>
  <c r="Z1108" i="1"/>
  <c r="X1108" i="1"/>
  <c r="Y1108" i="1" s="1"/>
  <c r="S1108" i="1"/>
  <c r="J1108" i="1"/>
  <c r="F1108" i="1"/>
  <c r="G1108" i="1" s="1"/>
  <c r="Z1107" i="1"/>
  <c r="X1107" i="1"/>
  <c r="Y1107" i="1" s="1"/>
  <c r="S1107" i="1"/>
  <c r="J1107" i="1"/>
  <c r="F1107" i="1"/>
  <c r="G1107" i="1" s="1"/>
  <c r="Z1106" i="1"/>
  <c r="X1106" i="1"/>
  <c r="Y1106" i="1" s="1"/>
  <c r="S1106" i="1"/>
  <c r="J1106" i="1"/>
  <c r="F1106" i="1"/>
  <c r="G1106" i="1" s="1"/>
  <c r="Z1105" i="1"/>
  <c r="X1105" i="1"/>
  <c r="Y1105" i="1" s="1"/>
  <c r="S1105" i="1"/>
  <c r="J1105" i="1"/>
  <c r="F1105" i="1"/>
  <c r="G1105" i="1" s="1"/>
  <c r="Z1104" i="1"/>
  <c r="X1104" i="1"/>
  <c r="Y1104" i="1" s="1"/>
  <c r="S1104" i="1"/>
  <c r="J1104" i="1"/>
  <c r="F1104" i="1"/>
  <c r="G1104" i="1" s="1"/>
  <c r="Z1103" i="1"/>
  <c r="X1103" i="1"/>
  <c r="Y1103" i="1" s="1"/>
  <c r="S1103" i="1"/>
  <c r="J1103" i="1"/>
  <c r="F1103" i="1"/>
  <c r="G1103" i="1" s="1"/>
  <c r="Z1102" i="1"/>
  <c r="X1102" i="1"/>
  <c r="Y1102" i="1" s="1"/>
  <c r="S1102" i="1"/>
  <c r="J1102" i="1"/>
  <c r="F1102" i="1"/>
  <c r="G1102" i="1" s="1"/>
  <c r="Z1101" i="1"/>
  <c r="X1101" i="1"/>
  <c r="Y1101" i="1" s="1"/>
  <c r="S1101" i="1"/>
  <c r="J1101" i="1"/>
  <c r="F1101" i="1"/>
  <c r="G1101" i="1" s="1"/>
  <c r="Z1100" i="1"/>
  <c r="X1100" i="1"/>
  <c r="Y1100" i="1" s="1"/>
  <c r="S1100" i="1"/>
  <c r="J1100" i="1"/>
  <c r="F1100" i="1"/>
  <c r="G1100" i="1" s="1"/>
  <c r="Z1099" i="1"/>
  <c r="X1099" i="1"/>
  <c r="Y1099" i="1" s="1"/>
  <c r="S1099" i="1"/>
  <c r="J1099" i="1"/>
  <c r="F1099" i="1"/>
  <c r="G1099" i="1" s="1"/>
  <c r="Z1098" i="1"/>
  <c r="X1098" i="1"/>
  <c r="Y1098" i="1" s="1"/>
  <c r="S1098" i="1"/>
  <c r="J1098" i="1"/>
  <c r="F1098" i="1"/>
  <c r="G1098" i="1" s="1"/>
  <c r="Z1097" i="1"/>
  <c r="X1097" i="1"/>
  <c r="Y1097" i="1" s="1"/>
  <c r="S1097" i="1"/>
  <c r="J1097" i="1"/>
  <c r="F1097" i="1"/>
  <c r="G1097" i="1" s="1"/>
  <c r="Z1096" i="1"/>
  <c r="X1096" i="1"/>
  <c r="Y1096" i="1" s="1"/>
  <c r="S1096" i="1"/>
  <c r="J1096" i="1"/>
  <c r="F1096" i="1"/>
  <c r="G1096" i="1" s="1"/>
  <c r="Z1095" i="1"/>
  <c r="X1095" i="1"/>
  <c r="Y1095" i="1" s="1"/>
  <c r="S1095" i="1"/>
  <c r="J1095" i="1"/>
  <c r="F1095" i="1"/>
  <c r="G1095" i="1" s="1"/>
  <c r="Z1094" i="1"/>
  <c r="X1094" i="1"/>
  <c r="Y1094" i="1" s="1"/>
  <c r="S1094" i="1"/>
  <c r="J1094" i="1"/>
  <c r="F1094" i="1"/>
  <c r="G1094" i="1" s="1"/>
  <c r="Z1093" i="1"/>
  <c r="X1093" i="1"/>
  <c r="Y1093" i="1" s="1"/>
  <c r="S1093" i="1"/>
  <c r="J1093" i="1"/>
  <c r="F1093" i="1"/>
  <c r="G1093" i="1" s="1"/>
  <c r="Z1092" i="1"/>
  <c r="X1092" i="1"/>
  <c r="Y1092" i="1" s="1"/>
  <c r="S1092" i="1"/>
  <c r="J1092" i="1"/>
  <c r="F1092" i="1"/>
  <c r="G1092" i="1" s="1"/>
  <c r="Z1091" i="1"/>
  <c r="X1091" i="1"/>
  <c r="Y1091" i="1" s="1"/>
  <c r="S1091" i="1"/>
  <c r="J1091" i="1"/>
  <c r="G1091" i="1"/>
  <c r="Z1090" i="1"/>
  <c r="X1090" i="1"/>
  <c r="Y1090" i="1" s="1"/>
  <c r="S1090" i="1"/>
  <c r="J1090" i="1"/>
  <c r="F1090" i="1"/>
  <c r="G1090" i="1" s="1"/>
  <c r="Z1089" i="1"/>
  <c r="X1089" i="1"/>
  <c r="Y1089" i="1" s="1"/>
  <c r="S1089" i="1"/>
  <c r="J1089" i="1"/>
  <c r="F1089" i="1"/>
  <c r="G1089" i="1" s="1"/>
  <c r="Z1088" i="1"/>
  <c r="X1088" i="1"/>
  <c r="Y1088" i="1" s="1"/>
  <c r="S1088" i="1"/>
  <c r="J1088" i="1"/>
  <c r="F1088" i="1"/>
  <c r="G1088" i="1" s="1"/>
  <c r="Z1087" i="1"/>
  <c r="X1087" i="1"/>
  <c r="Y1087" i="1" s="1"/>
  <c r="S1087" i="1"/>
  <c r="J1087" i="1"/>
  <c r="F1087" i="1"/>
  <c r="G1087" i="1" s="1"/>
  <c r="Z1086" i="1"/>
  <c r="X1086" i="1"/>
  <c r="Y1086" i="1" s="1"/>
  <c r="S1086" i="1"/>
  <c r="J1086" i="1"/>
  <c r="F1086" i="1"/>
  <c r="G1086" i="1" s="1"/>
  <c r="Z1085" i="1"/>
  <c r="X1085" i="1"/>
  <c r="Y1085" i="1" s="1"/>
  <c r="S1085" i="1"/>
  <c r="J1085" i="1"/>
  <c r="F1085" i="1"/>
  <c r="G1085" i="1" s="1"/>
  <c r="Z1084" i="1"/>
  <c r="X1084" i="1"/>
  <c r="Y1084" i="1" s="1"/>
  <c r="S1084" i="1"/>
  <c r="J1084" i="1"/>
  <c r="F1084" i="1"/>
  <c r="G1084" i="1" s="1"/>
  <c r="Z1083" i="1"/>
  <c r="X1083" i="1"/>
  <c r="Y1083" i="1" s="1"/>
  <c r="S1083" i="1"/>
  <c r="J1083" i="1"/>
  <c r="F1083" i="1"/>
  <c r="G1083" i="1" s="1"/>
  <c r="Z1082" i="1"/>
  <c r="X1082" i="1"/>
  <c r="Y1082" i="1" s="1"/>
  <c r="S1082" i="1"/>
  <c r="J1082" i="1"/>
  <c r="F1082" i="1"/>
  <c r="G1082" i="1" s="1"/>
  <c r="Z1081" i="1"/>
  <c r="X1081" i="1"/>
  <c r="Y1081" i="1" s="1"/>
  <c r="S1081" i="1"/>
  <c r="J1081" i="1"/>
  <c r="F1081" i="1"/>
  <c r="G1081" i="1" s="1"/>
  <c r="Z1080" i="1"/>
  <c r="X1080" i="1"/>
  <c r="Y1080" i="1" s="1"/>
  <c r="S1080" i="1"/>
  <c r="J1080" i="1"/>
  <c r="F1080" i="1"/>
  <c r="G1080" i="1" s="1"/>
  <c r="Z1079" i="1"/>
  <c r="X1079" i="1"/>
  <c r="Y1079" i="1" s="1"/>
  <c r="S1079" i="1"/>
  <c r="J1079" i="1"/>
  <c r="F1079" i="1"/>
  <c r="G1079" i="1" s="1"/>
  <c r="Z1078" i="1"/>
  <c r="X1078" i="1"/>
  <c r="Y1078" i="1" s="1"/>
  <c r="S1078" i="1"/>
  <c r="J1078" i="1"/>
  <c r="F1078" i="1"/>
  <c r="G1078" i="1" s="1"/>
  <c r="Z1077" i="1"/>
  <c r="X1077" i="1"/>
  <c r="Y1077" i="1" s="1"/>
  <c r="S1077" i="1"/>
  <c r="J1077" i="1"/>
  <c r="F1077" i="1"/>
  <c r="G1077" i="1" s="1"/>
  <c r="Z1076" i="1"/>
  <c r="X1076" i="1"/>
  <c r="Y1076" i="1" s="1"/>
  <c r="S1076" i="1"/>
  <c r="J1076" i="1"/>
  <c r="F1076" i="1"/>
  <c r="G1076" i="1" s="1"/>
  <c r="Z1075" i="1"/>
  <c r="X1075" i="1"/>
  <c r="Y1075" i="1" s="1"/>
  <c r="S1075" i="1"/>
  <c r="J1075" i="1"/>
  <c r="F1075" i="1"/>
  <c r="G1075" i="1" s="1"/>
  <c r="Z1074" i="1"/>
  <c r="X1074" i="1"/>
  <c r="Y1074" i="1" s="1"/>
  <c r="S1074" i="1"/>
  <c r="J1074" i="1"/>
  <c r="F1074" i="1"/>
  <c r="G1074" i="1" s="1"/>
  <c r="Z1073" i="1"/>
  <c r="X1073" i="1"/>
  <c r="Y1073" i="1" s="1"/>
  <c r="S1073" i="1"/>
  <c r="J1073" i="1"/>
  <c r="F1073" i="1"/>
  <c r="G1073" i="1" s="1"/>
  <c r="Z1072" i="1"/>
  <c r="X1072" i="1"/>
  <c r="Y1072" i="1" s="1"/>
  <c r="S1072" i="1"/>
  <c r="J1072" i="1"/>
  <c r="F1072" i="1"/>
  <c r="G1072" i="1" s="1"/>
  <c r="Z1071" i="1"/>
  <c r="X1071" i="1"/>
  <c r="Y1071" i="1" s="1"/>
  <c r="S1071" i="1"/>
  <c r="J1071" i="1"/>
  <c r="F1071" i="1"/>
  <c r="G1071" i="1" s="1"/>
  <c r="Z1070" i="1"/>
  <c r="X1070" i="1"/>
  <c r="Y1070" i="1" s="1"/>
  <c r="S1070" i="1"/>
  <c r="J1070" i="1"/>
  <c r="F1070" i="1"/>
  <c r="G1070" i="1" s="1"/>
  <c r="Z1069" i="1"/>
  <c r="X1069" i="1"/>
  <c r="Y1069" i="1" s="1"/>
  <c r="S1069" i="1"/>
  <c r="J1069" i="1"/>
  <c r="F1069" i="1"/>
  <c r="G1069" i="1" s="1"/>
  <c r="Z1068" i="1"/>
  <c r="X1068" i="1"/>
  <c r="Y1068" i="1" s="1"/>
  <c r="S1068" i="1"/>
  <c r="J1068" i="1"/>
  <c r="F1068" i="1"/>
  <c r="G1068" i="1" s="1"/>
  <c r="Z1067" i="1"/>
  <c r="X1067" i="1"/>
  <c r="Y1067" i="1" s="1"/>
  <c r="S1067" i="1"/>
  <c r="J1067" i="1"/>
  <c r="F1067" i="1"/>
  <c r="G1067" i="1" s="1"/>
  <c r="Z1066" i="1"/>
  <c r="X1066" i="1"/>
  <c r="Y1066" i="1" s="1"/>
  <c r="S1066" i="1"/>
  <c r="J1066" i="1"/>
  <c r="F1066" i="1"/>
  <c r="G1066" i="1" s="1"/>
  <c r="Z1065" i="1"/>
  <c r="X1065" i="1"/>
  <c r="Y1065" i="1" s="1"/>
  <c r="S1065" i="1"/>
  <c r="J1065" i="1"/>
  <c r="F1065" i="1"/>
  <c r="G1065" i="1" s="1"/>
  <c r="Z1064" i="1"/>
  <c r="X1064" i="1"/>
  <c r="Y1064" i="1" s="1"/>
  <c r="S1064" i="1"/>
  <c r="J1064" i="1"/>
  <c r="F1064" i="1"/>
  <c r="G1064" i="1" s="1"/>
  <c r="Z1063" i="1"/>
  <c r="X1063" i="1"/>
  <c r="Y1063" i="1" s="1"/>
  <c r="S1063" i="1"/>
  <c r="J1063" i="1"/>
  <c r="F1063" i="1"/>
  <c r="G1063" i="1" s="1"/>
  <c r="Z1062" i="1"/>
  <c r="X1062" i="1"/>
  <c r="Y1062" i="1" s="1"/>
  <c r="S1062" i="1"/>
  <c r="J1062" i="1"/>
  <c r="F1062" i="1"/>
  <c r="G1062" i="1" s="1"/>
  <c r="Z1061" i="1"/>
  <c r="X1061" i="1"/>
  <c r="Y1061" i="1" s="1"/>
  <c r="S1061" i="1"/>
  <c r="J1061" i="1"/>
  <c r="F1061" i="1"/>
  <c r="G1061" i="1" s="1"/>
  <c r="Z1060" i="1"/>
  <c r="X1060" i="1"/>
  <c r="Y1060" i="1" s="1"/>
  <c r="S1060" i="1"/>
  <c r="J1060" i="1"/>
  <c r="F1060" i="1"/>
  <c r="G1060" i="1" s="1"/>
  <c r="Z1059" i="1"/>
  <c r="X1059" i="1"/>
  <c r="Y1059" i="1" s="1"/>
  <c r="S1059" i="1"/>
  <c r="J1059" i="1"/>
  <c r="F1059" i="1"/>
  <c r="G1059" i="1" s="1"/>
  <c r="Z1058" i="1"/>
  <c r="X1058" i="1"/>
  <c r="Y1058" i="1" s="1"/>
  <c r="S1058" i="1"/>
  <c r="J1058" i="1"/>
  <c r="F1058" i="1"/>
  <c r="G1058" i="1" s="1"/>
  <c r="Z1057" i="1"/>
  <c r="X1057" i="1"/>
  <c r="Y1057" i="1" s="1"/>
  <c r="S1057" i="1"/>
  <c r="J1057" i="1"/>
  <c r="F1057" i="1"/>
  <c r="G1057" i="1" s="1"/>
  <c r="Z1056" i="1"/>
  <c r="X1056" i="1"/>
  <c r="Y1056" i="1" s="1"/>
  <c r="S1056" i="1"/>
  <c r="J1056" i="1"/>
  <c r="F1056" i="1"/>
  <c r="G1056" i="1" s="1"/>
  <c r="Z1055" i="1"/>
  <c r="X1055" i="1"/>
  <c r="Y1055" i="1" s="1"/>
  <c r="S1055" i="1"/>
  <c r="J1055" i="1"/>
  <c r="F1055" i="1"/>
  <c r="G1055" i="1" s="1"/>
  <c r="Z1054" i="1"/>
  <c r="X1054" i="1"/>
  <c r="Y1054" i="1" s="1"/>
  <c r="S1054" i="1"/>
  <c r="J1054" i="1"/>
  <c r="F1054" i="1"/>
  <c r="G1054" i="1" s="1"/>
  <c r="Z1053" i="1"/>
  <c r="X1053" i="1"/>
  <c r="Y1053" i="1" s="1"/>
  <c r="S1053" i="1"/>
  <c r="J1053" i="1"/>
  <c r="F1053" i="1"/>
  <c r="G1053" i="1" s="1"/>
  <c r="Z1052" i="1"/>
  <c r="X1052" i="1"/>
  <c r="Y1052" i="1" s="1"/>
  <c r="S1052" i="1"/>
  <c r="J1052" i="1"/>
  <c r="F1052" i="1"/>
  <c r="G1052" i="1" s="1"/>
  <c r="Z1051" i="1"/>
  <c r="X1051" i="1"/>
  <c r="Y1051" i="1" s="1"/>
  <c r="S1051" i="1"/>
  <c r="J1051" i="1"/>
  <c r="F1051" i="1"/>
  <c r="G1051" i="1" s="1"/>
  <c r="Z1050" i="1"/>
  <c r="X1050" i="1"/>
  <c r="Y1050" i="1" s="1"/>
  <c r="S1050" i="1"/>
  <c r="J1050" i="1"/>
  <c r="F1050" i="1"/>
  <c r="G1050" i="1" s="1"/>
  <c r="Z1049" i="1"/>
  <c r="X1049" i="1"/>
  <c r="Y1049" i="1" s="1"/>
  <c r="S1049" i="1"/>
  <c r="J1049" i="1"/>
  <c r="F1049" i="1"/>
  <c r="G1049" i="1" s="1"/>
  <c r="Z1048" i="1"/>
  <c r="X1048" i="1"/>
  <c r="Y1048" i="1" s="1"/>
  <c r="S1048" i="1"/>
  <c r="J1048" i="1"/>
  <c r="F1048" i="1"/>
  <c r="G1048" i="1" s="1"/>
  <c r="Z1047" i="1"/>
  <c r="X1047" i="1"/>
  <c r="Y1047" i="1" s="1"/>
  <c r="S1047" i="1"/>
  <c r="J1047" i="1"/>
  <c r="F1047" i="1"/>
  <c r="G1047" i="1" s="1"/>
  <c r="Z1046" i="1"/>
  <c r="X1046" i="1"/>
  <c r="Y1046" i="1" s="1"/>
  <c r="S1046" i="1"/>
  <c r="J1046" i="1"/>
  <c r="F1046" i="1"/>
  <c r="G1046" i="1" s="1"/>
  <c r="Z1045" i="1"/>
  <c r="X1045" i="1"/>
  <c r="Y1045" i="1" s="1"/>
  <c r="S1045" i="1"/>
  <c r="J1045" i="1"/>
  <c r="F1045" i="1"/>
  <c r="G1045" i="1" s="1"/>
  <c r="Z1044" i="1"/>
  <c r="X1044" i="1"/>
  <c r="Y1044" i="1" s="1"/>
  <c r="S1044" i="1"/>
  <c r="J1044" i="1"/>
  <c r="F1044" i="1"/>
  <c r="G1044" i="1" s="1"/>
  <c r="Z1043" i="1"/>
  <c r="X1043" i="1"/>
  <c r="Y1043" i="1" s="1"/>
  <c r="S1043" i="1"/>
  <c r="J1043" i="1"/>
  <c r="F1043" i="1"/>
  <c r="G1043" i="1" s="1"/>
  <c r="Z1042" i="1"/>
  <c r="X1042" i="1"/>
  <c r="Y1042" i="1" s="1"/>
  <c r="S1042" i="1"/>
  <c r="J1042" i="1"/>
  <c r="F1042" i="1"/>
  <c r="G1042" i="1" s="1"/>
  <c r="Z1041" i="1"/>
  <c r="X1041" i="1"/>
  <c r="Y1041" i="1" s="1"/>
  <c r="S1041" i="1"/>
  <c r="J1041" i="1"/>
  <c r="F1041" i="1"/>
  <c r="G1041" i="1" s="1"/>
  <c r="Z1040" i="1"/>
  <c r="X1040" i="1"/>
  <c r="Y1040" i="1" s="1"/>
  <c r="S1040" i="1"/>
  <c r="J1040" i="1"/>
  <c r="F1040" i="1"/>
  <c r="G1040" i="1" s="1"/>
  <c r="Z1039" i="1"/>
  <c r="X1039" i="1"/>
  <c r="Y1039" i="1" s="1"/>
  <c r="S1039" i="1"/>
  <c r="J1039" i="1"/>
  <c r="F1039" i="1"/>
  <c r="G1039" i="1" s="1"/>
  <c r="Z1038" i="1"/>
  <c r="X1038" i="1"/>
  <c r="Y1038" i="1" s="1"/>
  <c r="S1038" i="1"/>
  <c r="J1038" i="1"/>
  <c r="F1038" i="1"/>
  <c r="G1038" i="1" s="1"/>
  <c r="Z1037" i="1"/>
  <c r="X1037" i="1"/>
  <c r="Y1037" i="1" s="1"/>
  <c r="S1037" i="1"/>
  <c r="J1037" i="1"/>
  <c r="F1037" i="1"/>
  <c r="G1037" i="1" s="1"/>
  <c r="Z1036" i="1"/>
  <c r="X1036" i="1"/>
  <c r="Y1036" i="1" s="1"/>
  <c r="S1036" i="1"/>
  <c r="J1036" i="1"/>
  <c r="F1036" i="1"/>
  <c r="G1036" i="1" s="1"/>
  <c r="Z1035" i="1"/>
  <c r="X1035" i="1"/>
  <c r="Y1035" i="1" s="1"/>
  <c r="S1035" i="1"/>
  <c r="J1035" i="1"/>
  <c r="F1035" i="1"/>
  <c r="G1035" i="1" s="1"/>
  <c r="Z1034" i="1"/>
  <c r="X1034" i="1"/>
  <c r="Y1034" i="1" s="1"/>
  <c r="S1034" i="1"/>
  <c r="J1034" i="1"/>
  <c r="F1034" i="1"/>
  <c r="G1034" i="1" s="1"/>
  <c r="Z1033" i="1"/>
  <c r="X1033" i="1"/>
  <c r="Y1033" i="1" s="1"/>
  <c r="S1033" i="1"/>
  <c r="J1033" i="1"/>
  <c r="F1033" i="1"/>
  <c r="G1033" i="1" s="1"/>
  <c r="Z1032" i="1"/>
  <c r="X1032" i="1"/>
  <c r="Y1032" i="1" s="1"/>
  <c r="S1032" i="1"/>
  <c r="J1032" i="1"/>
  <c r="F1032" i="1"/>
  <c r="G1032" i="1" s="1"/>
  <c r="Z1031" i="1"/>
  <c r="X1031" i="1"/>
  <c r="Y1031" i="1" s="1"/>
  <c r="S1031" i="1"/>
  <c r="J1031" i="1"/>
  <c r="F1031" i="1"/>
  <c r="G1031" i="1" s="1"/>
  <c r="Z1030" i="1"/>
  <c r="X1030" i="1"/>
  <c r="Y1030" i="1" s="1"/>
  <c r="S1030" i="1"/>
  <c r="J1030" i="1"/>
  <c r="F1030" i="1"/>
  <c r="G1030" i="1" s="1"/>
  <c r="Z1029" i="1"/>
  <c r="X1029" i="1"/>
  <c r="Y1029" i="1" s="1"/>
  <c r="S1029" i="1"/>
  <c r="J1029" i="1"/>
  <c r="F1029" i="1"/>
  <c r="G1029" i="1" s="1"/>
  <c r="Z1028" i="1"/>
  <c r="X1028" i="1"/>
  <c r="Y1028" i="1" s="1"/>
  <c r="S1028" i="1"/>
  <c r="J1028" i="1"/>
  <c r="F1028" i="1"/>
  <c r="G1028" i="1" s="1"/>
  <c r="Z1027" i="1"/>
  <c r="X1027" i="1"/>
  <c r="Y1027" i="1" s="1"/>
  <c r="S1027" i="1"/>
  <c r="J1027" i="1"/>
  <c r="F1027" i="1"/>
  <c r="G1027" i="1" s="1"/>
  <c r="Z1026" i="1"/>
  <c r="X1026" i="1"/>
  <c r="Y1026" i="1" s="1"/>
  <c r="S1026" i="1"/>
  <c r="J1026" i="1"/>
  <c r="F1026" i="1"/>
  <c r="G1026" i="1" s="1"/>
  <c r="Z1025" i="1"/>
  <c r="X1025" i="1"/>
  <c r="Y1025" i="1" s="1"/>
  <c r="S1025" i="1"/>
  <c r="J1025" i="1"/>
  <c r="F1025" i="1"/>
  <c r="G1025" i="1" s="1"/>
  <c r="Z1024" i="1"/>
  <c r="X1024" i="1"/>
  <c r="Y1024" i="1" s="1"/>
  <c r="S1024" i="1"/>
  <c r="J1024" i="1"/>
  <c r="F1024" i="1"/>
  <c r="G1024" i="1" s="1"/>
  <c r="Z1023" i="1"/>
  <c r="X1023" i="1"/>
  <c r="Y1023" i="1" s="1"/>
  <c r="S1023" i="1"/>
  <c r="J1023" i="1"/>
  <c r="F1023" i="1"/>
  <c r="G1023" i="1" s="1"/>
  <c r="Z1022" i="1"/>
  <c r="X1022" i="1"/>
  <c r="Y1022" i="1" s="1"/>
  <c r="S1022" i="1"/>
  <c r="J1022" i="1"/>
  <c r="F1022" i="1"/>
  <c r="G1022" i="1" s="1"/>
  <c r="Z1021" i="1"/>
  <c r="X1021" i="1"/>
  <c r="Y1021" i="1" s="1"/>
  <c r="S1021" i="1"/>
  <c r="J1021" i="1"/>
  <c r="F1021" i="1"/>
  <c r="G1021" i="1" s="1"/>
  <c r="Z1020" i="1"/>
  <c r="X1020" i="1"/>
  <c r="Y1020" i="1" s="1"/>
  <c r="S1020" i="1"/>
  <c r="J1020" i="1"/>
  <c r="F1020" i="1"/>
  <c r="G1020" i="1" s="1"/>
  <c r="Z1019" i="1"/>
  <c r="X1019" i="1"/>
  <c r="Y1019" i="1" s="1"/>
  <c r="S1019" i="1"/>
  <c r="J1019" i="1"/>
  <c r="F1019" i="1"/>
  <c r="G1019" i="1" s="1"/>
  <c r="Z1018" i="1"/>
  <c r="X1018" i="1"/>
  <c r="Y1018" i="1" s="1"/>
  <c r="S1018" i="1"/>
  <c r="J1018" i="1"/>
  <c r="F1018" i="1"/>
  <c r="G1018" i="1" s="1"/>
  <c r="Z1017" i="1"/>
  <c r="X1017" i="1"/>
  <c r="Y1017" i="1" s="1"/>
  <c r="S1017" i="1"/>
  <c r="J1017" i="1"/>
  <c r="F1017" i="1"/>
  <c r="G1017" i="1" s="1"/>
  <c r="Z1016" i="1"/>
  <c r="X1016" i="1"/>
  <c r="Y1016" i="1" s="1"/>
  <c r="S1016" i="1"/>
  <c r="J1016" i="1"/>
  <c r="F1016" i="1"/>
  <c r="G1016" i="1" s="1"/>
  <c r="Z1015" i="1"/>
  <c r="X1015" i="1"/>
  <c r="Y1015" i="1" s="1"/>
  <c r="S1015" i="1"/>
  <c r="J1015" i="1"/>
  <c r="F1015" i="1"/>
  <c r="G1015" i="1" s="1"/>
  <c r="Z1014" i="1"/>
  <c r="X1014" i="1"/>
  <c r="Y1014" i="1" s="1"/>
  <c r="S1014" i="1"/>
  <c r="J1014" i="1"/>
  <c r="F1014" i="1"/>
  <c r="G1014" i="1" s="1"/>
  <c r="Z1013" i="1"/>
  <c r="X1013" i="1"/>
  <c r="Y1013" i="1" s="1"/>
  <c r="S1013" i="1"/>
  <c r="J1013" i="1"/>
  <c r="F1013" i="1"/>
  <c r="G1013" i="1" s="1"/>
  <c r="Z1012" i="1"/>
  <c r="X1012" i="1"/>
  <c r="Y1012" i="1" s="1"/>
  <c r="S1012" i="1"/>
  <c r="J1012" i="1"/>
  <c r="F1012" i="1"/>
  <c r="G1012" i="1" s="1"/>
  <c r="Z1011" i="1"/>
  <c r="X1011" i="1"/>
  <c r="Y1011" i="1" s="1"/>
  <c r="S1011" i="1"/>
  <c r="J1011" i="1"/>
  <c r="F1011" i="1"/>
  <c r="G1011" i="1" s="1"/>
  <c r="Z1010" i="1"/>
  <c r="X1010" i="1"/>
  <c r="Y1010" i="1" s="1"/>
  <c r="S1010" i="1"/>
  <c r="J1010" i="1"/>
  <c r="F1010" i="1"/>
  <c r="G1010" i="1" s="1"/>
  <c r="Z1009" i="1"/>
  <c r="X1009" i="1"/>
  <c r="Y1009" i="1" s="1"/>
  <c r="S1009" i="1"/>
  <c r="J1009" i="1"/>
  <c r="F1009" i="1"/>
  <c r="G1009" i="1" s="1"/>
  <c r="Z1008" i="1"/>
  <c r="X1008" i="1"/>
  <c r="Y1008" i="1" s="1"/>
  <c r="S1008" i="1"/>
  <c r="J1008" i="1"/>
  <c r="F1008" i="1"/>
  <c r="G1008" i="1" s="1"/>
  <c r="Z1007" i="1"/>
  <c r="X1007" i="1"/>
  <c r="Y1007" i="1" s="1"/>
  <c r="S1007" i="1"/>
  <c r="J1007" i="1"/>
  <c r="F1007" i="1"/>
  <c r="G1007" i="1" s="1"/>
  <c r="Z1006" i="1"/>
  <c r="X1006" i="1"/>
  <c r="Y1006" i="1" s="1"/>
  <c r="S1006" i="1"/>
  <c r="J1006" i="1"/>
  <c r="F1006" i="1"/>
  <c r="G1006" i="1" s="1"/>
  <c r="Z1005" i="1"/>
  <c r="X1005" i="1"/>
  <c r="Y1005" i="1" s="1"/>
  <c r="S1005" i="1"/>
  <c r="J1005" i="1"/>
  <c r="F1005" i="1"/>
  <c r="G1005" i="1" s="1"/>
  <c r="Z1004" i="1"/>
  <c r="X1004" i="1"/>
  <c r="Y1004" i="1" s="1"/>
  <c r="S1004" i="1"/>
  <c r="J1004" i="1"/>
  <c r="F1004" i="1"/>
  <c r="G1004" i="1" s="1"/>
  <c r="Z1003" i="1"/>
  <c r="X1003" i="1"/>
  <c r="Y1003" i="1" s="1"/>
  <c r="S1003" i="1"/>
  <c r="J1003" i="1"/>
  <c r="F1003" i="1"/>
  <c r="G1003" i="1" s="1"/>
  <c r="Z1002" i="1"/>
  <c r="X1002" i="1"/>
  <c r="Y1002" i="1" s="1"/>
  <c r="S1002" i="1"/>
  <c r="J1002" i="1"/>
  <c r="F1002" i="1"/>
  <c r="G1002" i="1" s="1"/>
  <c r="AA1001" i="1"/>
  <c r="Z1001" i="1"/>
  <c r="X1001" i="1"/>
  <c r="Y1001" i="1" s="1"/>
  <c r="U1001" i="1"/>
  <c r="S1001" i="1"/>
  <c r="J1001" i="1"/>
  <c r="F1001" i="1"/>
  <c r="G1001" i="1" s="1"/>
  <c r="AA1000" i="1"/>
  <c r="Z1000" i="1"/>
  <c r="X1000" i="1"/>
  <c r="Y1000" i="1" s="1"/>
  <c r="U1000" i="1"/>
  <c r="S1000" i="1"/>
  <c r="J1000" i="1"/>
  <c r="F1000" i="1"/>
  <c r="G1000" i="1" s="1"/>
  <c r="AA999" i="1"/>
  <c r="Z999" i="1"/>
  <c r="X999" i="1"/>
  <c r="Y999" i="1" s="1"/>
  <c r="U999" i="1"/>
  <c r="S999" i="1"/>
  <c r="J999" i="1"/>
  <c r="F999" i="1"/>
  <c r="G999" i="1" s="1"/>
  <c r="AA998" i="1"/>
  <c r="Z998" i="1"/>
  <c r="X998" i="1"/>
  <c r="Y998" i="1" s="1"/>
  <c r="U998" i="1"/>
  <c r="S998" i="1"/>
  <c r="J998" i="1"/>
  <c r="F998" i="1"/>
  <c r="G998" i="1" s="1"/>
  <c r="AA997" i="1"/>
  <c r="Z997" i="1"/>
  <c r="X997" i="1"/>
  <c r="Y997" i="1" s="1"/>
  <c r="U997" i="1"/>
  <c r="S997" i="1"/>
  <c r="J997" i="1"/>
  <c r="F997" i="1"/>
  <c r="G997" i="1" s="1"/>
  <c r="AA996" i="1"/>
  <c r="Z996" i="1"/>
  <c r="X996" i="1"/>
  <c r="Y996" i="1" s="1"/>
  <c r="U996" i="1"/>
  <c r="S996" i="1"/>
  <c r="J996" i="1"/>
  <c r="F996" i="1"/>
  <c r="G996" i="1" s="1"/>
  <c r="AA995" i="1"/>
  <c r="Z995" i="1"/>
  <c r="X995" i="1"/>
  <c r="Y995" i="1" s="1"/>
  <c r="U995" i="1"/>
  <c r="S995" i="1"/>
  <c r="J995" i="1"/>
  <c r="F995" i="1"/>
  <c r="G995" i="1" s="1"/>
  <c r="AA994" i="1"/>
  <c r="Z994" i="1"/>
  <c r="X994" i="1"/>
  <c r="Y994" i="1" s="1"/>
  <c r="U994" i="1"/>
  <c r="S994" i="1"/>
  <c r="J994" i="1"/>
  <c r="F994" i="1"/>
  <c r="G994" i="1" s="1"/>
  <c r="AA993" i="1"/>
  <c r="Z993" i="1"/>
  <c r="X993" i="1"/>
  <c r="Y993" i="1" s="1"/>
  <c r="U993" i="1"/>
  <c r="S993" i="1"/>
  <c r="J993" i="1"/>
  <c r="F993" i="1"/>
  <c r="G993" i="1" s="1"/>
  <c r="AA992" i="1"/>
  <c r="Z992" i="1"/>
  <c r="X992" i="1"/>
  <c r="Y992" i="1" s="1"/>
  <c r="U992" i="1"/>
  <c r="S992" i="1"/>
  <c r="J992" i="1"/>
  <c r="F992" i="1"/>
  <c r="G992" i="1" s="1"/>
  <c r="AA991" i="1"/>
  <c r="Z991" i="1"/>
  <c r="X991" i="1"/>
  <c r="Y991" i="1" s="1"/>
  <c r="U991" i="1"/>
  <c r="S991" i="1"/>
  <c r="J991" i="1"/>
  <c r="G991" i="1"/>
  <c r="AA990" i="1"/>
  <c r="Z990" i="1"/>
  <c r="X990" i="1"/>
  <c r="Y990" i="1" s="1"/>
  <c r="U990" i="1"/>
  <c r="S990" i="1"/>
  <c r="J990" i="1"/>
  <c r="F990" i="1"/>
  <c r="G990" i="1" s="1"/>
  <c r="AA989" i="1"/>
  <c r="Z989" i="1"/>
  <c r="X989" i="1"/>
  <c r="Y989" i="1" s="1"/>
  <c r="U989" i="1"/>
  <c r="S989" i="1"/>
  <c r="J989" i="1"/>
  <c r="F989" i="1"/>
  <c r="G989" i="1" s="1"/>
  <c r="AA988" i="1"/>
  <c r="Z988" i="1"/>
  <c r="X988" i="1"/>
  <c r="Y988" i="1" s="1"/>
  <c r="U988" i="1"/>
  <c r="S988" i="1"/>
  <c r="J988" i="1"/>
  <c r="F988" i="1"/>
  <c r="G988" i="1" s="1"/>
  <c r="AA987" i="1"/>
  <c r="Z987" i="1"/>
  <c r="X987" i="1"/>
  <c r="Y987" i="1" s="1"/>
  <c r="U987" i="1"/>
  <c r="S987" i="1"/>
  <c r="J987" i="1"/>
  <c r="F987" i="1"/>
  <c r="G987" i="1" s="1"/>
  <c r="AA986" i="1"/>
  <c r="Z986" i="1"/>
  <c r="X986" i="1"/>
  <c r="Y986" i="1" s="1"/>
  <c r="U986" i="1"/>
  <c r="S986" i="1"/>
  <c r="J986" i="1"/>
  <c r="F986" i="1"/>
  <c r="G986" i="1" s="1"/>
  <c r="AA985" i="1"/>
  <c r="Z985" i="1"/>
  <c r="X985" i="1"/>
  <c r="Y985" i="1" s="1"/>
  <c r="U985" i="1"/>
  <c r="S985" i="1"/>
  <c r="J985" i="1"/>
  <c r="F985" i="1"/>
  <c r="G985" i="1" s="1"/>
  <c r="AA984" i="1"/>
  <c r="Z984" i="1"/>
  <c r="X984" i="1"/>
  <c r="Y984" i="1" s="1"/>
  <c r="U984" i="1"/>
  <c r="S984" i="1"/>
  <c r="J984" i="1"/>
  <c r="F984" i="1"/>
  <c r="G984" i="1" s="1"/>
  <c r="AA983" i="1"/>
  <c r="Z983" i="1"/>
  <c r="X983" i="1"/>
  <c r="Y983" i="1" s="1"/>
  <c r="U983" i="1"/>
  <c r="S983" i="1"/>
  <c r="J983" i="1"/>
  <c r="F983" i="1"/>
  <c r="G983" i="1" s="1"/>
  <c r="AA982" i="1"/>
  <c r="Z982" i="1"/>
  <c r="X982" i="1"/>
  <c r="Y982" i="1" s="1"/>
  <c r="U982" i="1"/>
  <c r="S982" i="1"/>
  <c r="J982" i="1"/>
  <c r="F982" i="1"/>
  <c r="G982" i="1" s="1"/>
  <c r="AA981" i="1"/>
  <c r="Z981" i="1"/>
  <c r="X981" i="1"/>
  <c r="Y981" i="1" s="1"/>
  <c r="U981" i="1"/>
  <c r="S981" i="1"/>
  <c r="J981" i="1"/>
  <c r="F981" i="1"/>
  <c r="G981" i="1" s="1"/>
  <c r="AA980" i="1"/>
  <c r="Z980" i="1"/>
  <c r="X980" i="1"/>
  <c r="Y980" i="1" s="1"/>
  <c r="U980" i="1"/>
  <c r="S980" i="1"/>
  <c r="J980" i="1"/>
  <c r="F980" i="1"/>
  <c r="G980" i="1" s="1"/>
  <c r="AA979" i="1"/>
  <c r="Z979" i="1"/>
  <c r="X979" i="1"/>
  <c r="Y979" i="1" s="1"/>
  <c r="U979" i="1"/>
  <c r="S979" i="1"/>
  <c r="J979" i="1"/>
  <c r="F979" i="1"/>
  <c r="G979" i="1" s="1"/>
  <c r="AA978" i="1"/>
  <c r="Z978" i="1"/>
  <c r="X978" i="1"/>
  <c r="Y978" i="1" s="1"/>
  <c r="U978" i="1"/>
  <c r="S978" i="1"/>
  <c r="J978" i="1"/>
  <c r="F978" i="1"/>
  <c r="G978" i="1" s="1"/>
  <c r="AA977" i="1"/>
  <c r="Z977" i="1"/>
  <c r="X977" i="1"/>
  <c r="Y977" i="1" s="1"/>
  <c r="U977" i="1"/>
  <c r="S977" i="1"/>
  <c r="J977" i="1"/>
  <c r="F977" i="1"/>
  <c r="G977" i="1" s="1"/>
  <c r="AA976" i="1"/>
  <c r="Z976" i="1"/>
  <c r="X976" i="1"/>
  <c r="Y976" i="1" s="1"/>
  <c r="U976" i="1"/>
  <c r="S976" i="1"/>
  <c r="J976" i="1"/>
  <c r="F976" i="1"/>
  <c r="G976" i="1" s="1"/>
  <c r="AA975" i="1"/>
  <c r="Z975" i="1"/>
  <c r="X975" i="1"/>
  <c r="Y975" i="1" s="1"/>
  <c r="U975" i="1"/>
  <c r="S975" i="1"/>
  <c r="J975" i="1"/>
  <c r="F975" i="1"/>
  <c r="G975" i="1" s="1"/>
  <c r="AA974" i="1"/>
  <c r="Z974" i="1"/>
  <c r="X974" i="1"/>
  <c r="Y974" i="1" s="1"/>
  <c r="U974" i="1"/>
  <c r="S974" i="1"/>
  <c r="J974" i="1"/>
  <c r="F974" i="1"/>
  <c r="G974" i="1" s="1"/>
  <c r="AA973" i="1"/>
  <c r="Z973" i="1"/>
  <c r="X973" i="1"/>
  <c r="Y973" i="1" s="1"/>
  <c r="U973" i="1"/>
  <c r="S973" i="1"/>
  <c r="J973" i="1"/>
  <c r="F973" i="1"/>
  <c r="G973" i="1" s="1"/>
  <c r="AA972" i="1"/>
  <c r="Z972" i="1"/>
  <c r="X972" i="1"/>
  <c r="Y972" i="1" s="1"/>
  <c r="U972" i="1"/>
  <c r="S972" i="1"/>
  <c r="J972" i="1"/>
  <c r="F972" i="1"/>
  <c r="G972" i="1" s="1"/>
  <c r="AA971" i="1"/>
  <c r="Z971" i="1"/>
  <c r="X971" i="1"/>
  <c r="Y971" i="1" s="1"/>
  <c r="U971" i="1"/>
  <c r="S971" i="1"/>
  <c r="J971" i="1"/>
  <c r="F971" i="1"/>
  <c r="G971" i="1" s="1"/>
  <c r="AA970" i="1"/>
  <c r="Z970" i="1"/>
  <c r="X970" i="1"/>
  <c r="Y970" i="1" s="1"/>
  <c r="U970" i="1"/>
  <c r="S970" i="1"/>
  <c r="J970" i="1"/>
  <c r="F970" i="1"/>
  <c r="G970" i="1" s="1"/>
  <c r="AA969" i="1"/>
  <c r="Z969" i="1"/>
  <c r="X969" i="1"/>
  <c r="Y969" i="1" s="1"/>
  <c r="U969" i="1"/>
  <c r="S969" i="1"/>
  <c r="J969" i="1"/>
  <c r="F969" i="1"/>
  <c r="G969" i="1" s="1"/>
  <c r="AA968" i="1"/>
  <c r="Z968" i="1"/>
  <c r="X968" i="1"/>
  <c r="Y968" i="1" s="1"/>
  <c r="U968" i="1"/>
  <c r="S968" i="1"/>
  <c r="J968" i="1"/>
  <c r="F968" i="1"/>
  <c r="G968" i="1" s="1"/>
  <c r="AA967" i="1"/>
  <c r="Z967" i="1"/>
  <c r="X967" i="1"/>
  <c r="Y967" i="1" s="1"/>
  <c r="U967" i="1"/>
  <c r="S967" i="1"/>
  <c r="J967" i="1"/>
  <c r="F967" i="1"/>
  <c r="G967" i="1" s="1"/>
  <c r="AA966" i="1"/>
  <c r="Z966" i="1"/>
  <c r="X966" i="1"/>
  <c r="Y966" i="1" s="1"/>
  <c r="U966" i="1"/>
  <c r="S966" i="1"/>
  <c r="J966" i="1"/>
  <c r="F966" i="1"/>
  <c r="G966" i="1" s="1"/>
  <c r="AA965" i="1"/>
  <c r="Z965" i="1"/>
  <c r="X965" i="1"/>
  <c r="Y965" i="1" s="1"/>
  <c r="U965" i="1"/>
  <c r="S965" i="1"/>
  <c r="J965" i="1"/>
  <c r="F965" i="1"/>
  <c r="G965" i="1" s="1"/>
  <c r="AA964" i="1"/>
  <c r="Z964" i="1"/>
  <c r="X964" i="1"/>
  <c r="Y964" i="1" s="1"/>
  <c r="U964" i="1"/>
  <c r="S964" i="1"/>
  <c r="J964" i="1"/>
  <c r="F964" i="1"/>
  <c r="G964" i="1" s="1"/>
  <c r="AA963" i="1"/>
  <c r="Z963" i="1"/>
  <c r="X963" i="1"/>
  <c r="Y963" i="1" s="1"/>
  <c r="U963" i="1"/>
  <c r="S963" i="1"/>
  <c r="J963" i="1"/>
  <c r="F963" i="1"/>
  <c r="G963" i="1" s="1"/>
  <c r="AA962" i="1"/>
  <c r="Z962" i="1"/>
  <c r="X962" i="1"/>
  <c r="Y962" i="1" s="1"/>
  <c r="U962" i="1"/>
  <c r="S962" i="1"/>
  <c r="J962" i="1"/>
  <c r="F962" i="1"/>
  <c r="G962" i="1" s="1"/>
  <c r="AA961" i="1"/>
  <c r="Z961" i="1"/>
  <c r="X961" i="1"/>
  <c r="Y961" i="1" s="1"/>
  <c r="U961" i="1"/>
  <c r="S961" i="1"/>
  <c r="J961" i="1"/>
  <c r="F961" i="1"/>
  <c r="G961" i="1" s="1"/>
  <c r="AA960" i="1"/>
  <c r="Z960" i="1"/>
  <c r="X960" i="1"/>
  <c r="Y960" i="1" s="1"/>
  <c r="U960" i="1"/>
  <c r="S960" i="1"/>
  <c r="J960" i="1"/>
  <c r="F960" i="1"/>
  <c r="G960" i="1" s="1"/>
  <c r="AA959" i="1"/>
  <c r="Z959" i="1"/>
  <c r="X959" i="1"/>
  <c r="Y959" i="1" s="1"/>
  <c r="U959" i="1"/>
  <c r="S959" i="1"/>
  <c r="J959" i="1"/>
  <c r="F959" i="1"/>
  <c r="G959" i="1" s="1"/>
  <c r="AA958" i="1"/>
  <c r="Z958" i="1"/>
  <c r="X958" i="1"/>
  <c r="Y958" i="1" s="1"/>
  <c r="U958" i="1"/>
  <c r="S958" i="1"/>
  <c r="J958" i="1"/>
  <c r="F958" i="1"/>
  <c r="G958" i="1" s="1"/>
  <c r="AA957" i="1"/>
  <c r="Z957" i="1"/>
  <c r="X957" i="1"/>
  <c r="Y957" i="1" s="1"/>
  <c r="U957" i="1"/>
  <c r="S957" i="1"/>
  <c r="J957" i="1"/>
  <c r="F957" i="1"/>
  <c r="G957" i="1" s="1"/>
  <c r="AA956" i="1"/>
  <c r="Z956" i="1"/>
  <c r="X956" i="1"/>
  <c r="Y956" i="1" s="1"/>
  <c r="U956" i="1"/>
  <c r="S956" i="1"/>
  <c r="J956" i="1"/>
  <c r="F956" i="1"/>
  <c r="G956" i="1" s="1"/>
  <c r="AA955" i="1"/>
  <c r="Z955" i="1"/>
  <c r="X955" i="1"/>
  <c r="Y955" i="1" s="1"/>
  <c r="U955" i="1"/>
  <c r="S955" i="1"/>
  <c r="J955" i="1"/>
  <c r="F955" i="1"/>
  <c r="G955" i="1" s="1"/>
  <c r="AA954" i="1"/>
  <c r="Z954" i="1"/>
  <c r="X954" i="1"/>
  <c r="Y954" i="1" s="1"/>
  <c r="U954" i="1"/>
  <c r="S954" i="1"/>
  <c r="J954" i="1"/>
  <c r="F954" i="1"/>
  <c r="G954" i="1" s="1"/>
  <c r="AA953" i="1"/>
  <c r="Z953" i="1"/>
  <c r="X953" i="1"/>
  <c r="Y953" i="1" s="1"/>
  <c r="U953" i="1"/>
  <c r="S953" i="1"/>
  <c r="J953" i="1"/>
  <c r="F953" i="1"/>
  <c r="G953" i="1" s="1"/>
  <c r="AA952" i="1"/>
  <c r="Z952" i="1"/>
  <c r="X952" i="1"/>
  <c r="Y952" i="1" s="1"/>
  <c r="U952" i="1"/>
  <c r="S952" i="1"/>
  <c r="J952" i="1"/>
  <c r="F952" i="1"/>
  <c r="G952" i="1" s="1"/>
  <c r="AA951" i="1"/>
  <c r="Z951" i="1"/>
  <c r="X951" i="1"/>
  <c r="Y951" i="1" s="1"/>
  <c r="U951" i="1"/>
  <c r="S951" i="1"/>
  <c r="J951" i="1"/>
  <c r="F951" i="1"/>
  <c r="G951" i="1" s="1"/>
  <c r="AA950" i="1"/>
  <c r="Z950" i="1"/>
  <c r="X950" i="1"/>
  <c r="Y950" i="1" s="1"/>
  <c r="U950" i="1"/>
  <c r="S950" i="1"/>
  <c r="J950" i="1"/>
  <c r="F950" i="1"/>
  <c r="G950" i="1" s="1"/>
  <c r="AA949" i="1"/>
  <c r="Z949" i="1"/>
  <c r="X949" i="1"/>
  <c r="Y949" i="1" s="1"/>
  <c r="U949" i="1"/>
  <c r="S949" i="1"/>
  <c r="J949" i="1"/>
  <c r="F949" i="1"/>
  <c r="G949" i="1" s="1"/>
  <c r="AA948" i="1"/>
  <c r="Z948" i="1"/>
  <c r="X948" i="1"/>
  <c r="Y948" i="1" s="1"/>
  <c r="U948" i="1"/>
  <c r="S948" i="1"/>
  <c r="J948" i="1"/>
  <c r="F948" i="1"/>
  <c r="G948" i="1" s="1"/>
  <c r="AA947" i="1"/>
  <c r="Z947" i="1"/>
  <c r="X947" i="1"/>
  <c r="Y947" i="1" s="1"/>
  <c r="U947" i="1"/>
  <c r="S947" i="1"/>
  <c r="J947" i="1"/>
  <c r="F947" i="1"/>
  <c r="G947" i="1" s="1"/>
  <c r="AA946" i="1"/>
  <c r="Z946" i="1"/>
  <c r="X946" i="1"/>
  <c r="Y946" i="1" s="1"/>
  <c r="U946" i="1"/>
  <c r="S946" i="1"/>
  <c r="J946" i="1"/>
  <c r="F946" i="1"/>
  <c r="G946" i="1" s="1"/>
  <c r="AA945" i="1"/>
  <c r="Z945" i="1"/>
  <c r="X945" i="1"/>
  <c r="Y945" i="1" s="1"/>
  <c r="U945" i="1"/>
  <c r="S945" i="1"/>
  <c r="J945" i="1"/>
  <c r="F945" i="1"/>
  <c r="G945" i="1" s="1"/>
  <c r="AA944" i="1"/>
  <c r="Z944" i="1"/>
  <c r="X944" i="1"/>
  <c r="Y944" i="1" s="1"/>
  <c r="U944" i="1"/>
  <c r="S944" i="1"/>
  <c r="J944" i="1"/>
  <c r="F944" i="1"/>
  <c r="G944" i="1" s="1"/>
  <c r="AA943" i="1"/>
  <c r="Z943" i="1"/>
  <c r="X943" i="1"/>
  <c r="Y943" i="1" s="1"/>
  <c r="U943" i="1"/>
  <c r="S943" i="1"/>
  <c r="J943" i="1"/>
  <c r="F943" i="1"/>
  <c r="G943" i="1" s="1"/>
  <c r="AA942" i="1"/>
  <c r="Z942" i="1"/>
  <c r="X942" i="1"/>
  <c r="Y942" i="1" s="1"/>
  <c r="U942" i="1"/>
  <c r="S942" i="1"/>
  <c r="J942" i="1"/>
  <c r="F942" i="1"/>
  <c r="G942" i="1" s="1"/>
  <c r="AA941" i="1"/>
  <c r="Z941" i="1"/>
  <c r="X941" i="1"/>
  <c r="Y941" i="1" s="1"/>
  <c r="U941" i="1"/>
  <c r="S941" i="1"/>
  <c r="J941" i="1"/>
  <c r="F941" i="1"/>
  <c r="G941" i="1" s="1"/>
  <c r="AA940" i="1"/>
  <c r="Z940" i="1"/>
  <c r="X940" i="1"/>
  <c r="Y940" i="1" s="1"/>
  <c r="U940" i="1"/>
  <c r="S940" i="1"/>
  <c r="J940" i="1"/>
  <c r="F940" i="1"/>
  <c r="G940" i="1" s="1"/>
  <c r="AA939" i="1"/>
  <c r="Z939" i="1"/>
  <c r="X939" i="1"/>
  <c r="Y939" i="1" s="1"/>
  <c r="U939" i="1"/>
  <c r="S939" i="1"/>
  <c r="J939" i="1"/>
  <c r="F939" i="1"/>
  <c r="G939" i="1" s="1"/>
  <c r="AA938" i="1"/>
  <c r="Z938" i="1"/>
  <c r="X938" i="1"/>
  <c r="Y938" i="1" s="1"/>
  <c r="U938" i="1"/>
  <c r="S938" i="1"/>
  <c r="J938" i="1"/>
  <c r="F938" i="1"/>
  <c r="G938" i="1" s="1"/>
  <c r="AA937" i="1"/>
  <c r="Z937" i="1"/>
  <c r="X937" i="1"/>
  <c r="Y937" i="1" s="1"/>
  <c r="U937" i="1"/>
  <c r="S937" i="1"/>
  <c r="J937" i="1"/>
  <c r="F937" i="1"/>
  <c r="G937" i="1" s="1"/>
  <c r="AA936" i="1"/>
  <c r="Z936" i="1"/>
  <c r="X936" i="1"/>
  <c r="Y936" i="1" s="1"/>
  <c r="U936" i="1"/>
  <c r="S936" i="1"/>
  <c r="J936" i="1"/>
  <c r="F936" i="1"/>
  <c r="G936" i="1" s="1"/>
  <c r="AA935" i="1"/>
  <c r="Z935" i="1"/>
  <c r="X935" i="1"/>
  <c r="Y935" i="1" s="1"/>
  <c r="U935" i="1"/>
  <c r="S935" i="1"/>
  <c r="J935" i="1"/>
  <c r="F935" i="1"/>
  <c r="G935" i="1" s="1"/>
  <c r="AA934" i="1"/>
  <c r="Z934" i="1"/>
  <c r="X934" i="1"/>
  <c r="Y934" i="1" s="1"/>
  <c r="U934" i="1"/>
  <c r="S934" i="1"/>
  <c r="J934" i="1"/>
  <c r="F934" i="1"/>
  <c r="G934" i="1" s="1"/>
  <c r="AA933" i="1"/>
  <c r="Z933" i="1"/>
  <c r="X933" i="1"/>
  <c r="Y933" i="1" s="1"/>
  <c r="U933" i="1"/>
  <c r="S933" i="1"/>
  <c r="J933" i="1"/>
  <c r="F933" i="1"/>
  <c r="G933" i="1" s="1"/>
  <c r="AA932" i="1"/>
  <c r="Z932" i="1"/>
  <c r="X932" i="1"/>
  <c r="Y932" i="1" s="1"/>
  <c r="U932" i="1"/>
  <c r="S932" i="1"/>
  <c r="J932" i="1"/>
  <c r="F932" i="1"/>
  <c r="G932" i="1" s="1"/>
  <c r="AA931" i="1"/>
  <c r="Z931" i="1"/>
  <c r="X931" i="1"/>
  <c r="Y931" i="1" s="1"/>
  <c r="U931" i="1"/>
  <c r="S931" i="1"/>
  <c r="J931" i="1"/>
  <c r="G931" i="1"/>
  <c r="AA930" i="1"/>
  <c r="Z930" i="1"/>
  <c r="X930" i="1"/>
  <c r="Y930" i="1" s="1"/>
  <c r="U930" i="1"/>
  <c r="S930" i="1"/>
  <c r="J930" i="1"/>
  <c r="F930" i="1"/>
  <c r="G930" i="1" s="1"/>
  <c r="AA929" i="1"/>
  <c r="Z929" i="1"/>
  <c r="X929" i="1"/>
  <c r="Y929" i="1" s="1"/>
  <c r="U929" i="1"/>
  <c r="S929" i="1"/>
  <c r="J929" i="1"/>
  <c r="F929" i="1"/>
  <c r="G929" i="1" s="1"/>
  <c r="AA928" i="1"/>
  <c r="Z928" i="1"/>
  <c r="X928" i="1"/>
  <c r="Y928" i="1" s="1"/>
  <c r="U928" i="1"/>
  <c r="S928" i="1"/>
  <c r="J928" i="1"/>
  <c r="F928" i="1"/>
  <c r="G928" i="1" s="1"/>
  <c r="AA927" i="1"/>
  <c r="Z927" i="1"/>
  <c r="X927" i="1"/>
  <c r="Y927" i="1" s="1"/>
  <c r="U927" i="1"/>
  <c r="S927" i="1"/>
  <c r="J927" i="1"/>
  <c r="F927" i="1"/>
  <c r="G927" i="1" s="1"/>
  <c r="AA926" i="1"/>
  <c r="Z926" i="1"/>
  <c r="X926" i="1"/>
  <c r="Y926" i="1" s="1"/>
  <c r="U926" i="1"/>
  <c r="S926" i="1"/>
  <c r="J926" i="1"/>
  <c r="F926" i="1"/>
  <c r="G926" i="1" s="1"/>
  <c r="AA925" i="1"/>
  <c r="Z925" i="1"/>
  <c r="X925" i="1"/>
  <c r="Y925" i="1" s="1"/>
  <c r="U925" i="1"/>
  <c r="S925" i="1"/>
  <c r="J925" i="1"/>
  <c r="F925" i="1"/>
  <c r="G925" i="1" s="1"/>
  <c r="AA924" i="1"/>
  <c r="Z924" i="1"/>
  <c r="X924" i="1"/>
  <c r="Y924" i="1" s="1"/>
  <c r="U924" i="1"/>
  <c r="S924" i="1"/>
  <c r="J924" i="1"/>
  <c r="F924" i="1"/>
  <c r="G924" i="1" s="1"/>
  <c r="AA923" i="1"/>
  <c r="Z923" i="1"/>
  <c r="X923" i="1"/>
  <c r="Y923" i="1" s="1"/>
  <c r="U923" i="1"/>
  <c r="S923" i="1"/>
  <c r="J923" i="1"/>
  <c r="F923" i="1"/>
  <c r="G923" i="1" s="1"/>
  <c r="AA922" i="1"/>
  <c r="Z922" i="1"/>
  <c r="X922" i="1"/>
  <c r="Y922" i="1" s="1"/>
  <c r="U922" i="1"/>
  <c r="S922" i="1"/>
  <c r="J922" i="1"/>
  <c r="F922" i="1"/>
  <c r="G922" i="1" s="1"/>
  <c r="AA921" i="1"/>
  <c r="Z921" i="1"/>
  <c r="X921" i="1"/>
  <c r="Y921" i="1" s="1"/>
  <c r="U921" i="1"/>
  <c r="S921" i="1"/>
  <c r="J921" i="1"/>
  <c r="F921" i="1"/>
  <c r="G921" i="1" s="1"/>
  <c r="AA920" i="1"/>
  <c r="Z920" i="1"/>
  <c r="X920" i="1"/>
  <c r="Y920" i="1" s="1"/>
  <c r="U920" i="1"/>
  <c r="S920" i="1"/>
  <c r="J920" i="1"/>
  <c r="F920" i="1"/>
  <c r="G920" i="1" s="1"/>
  <c r="AA919" i="1"/>
  <c r="Z919" i="1"/>
  <c r="X919" i="1"/>
  <c r="Y919" i="1" s="1"/>
  <c r="U919" i="1"/>
  <c r="S919" i="1"/>
  <c r="J919" i="1"/>
  <c r="F919" i="1"/>
  <c r="G919" i="1" s="1"/>
  <c r="AA918" i="1"/>
  <c r="Z918" i="1"/>
  <c r="X918" i="1"/>
  <c r="Y918" i="1" s="1"/>
  <c r="U918" i="1"/>
  <c r="S918" i="1"/>
  <c r="J918" i="1"/>
  <c r="F918" i="1"/>
  <c r="G918" i="1" s="1"/>
  <c r="AA917" i="1"/>
  <c r="Z917" i="1"/>
  <c r="X917" i="1"/>
  <c r="Y917" i="1" s="1"/>
  <c r="U917" i="1"/>
  <c r="S917" i="1"/>
  <c r="J917" i="1"/>
  <c r="F917" i="1"/>
  <c r="G917" i="1" s="1"/>
  <c r="AA916" i="1"/>
  <c r="Z916" i="1"/>
  <c r="X916" i="1"/>
  <c r="Y916" i="1" s="1"/>
  <c r="U916" i="1"/>
  <c r="S916" i="1"/>
  <c r="J916" i="1"/>
  <c r="F916" i="1"/>
  <c r="G916" i="1" s="1"/>
  <c r="AA915" i="1"/>
  <c r="Z915" i="1"/>
  <c r="X915" i="1"/>
  <c r="Y915" i="1" s="1"/>
  <c r="U915" i="1"/>
  <c r="S915" i="1"/>
  <c r="J915" i="1"/>
  <c r="F915" i="1"/>
  <c r="G915" i="1" s="1"/>
  <c r="AA914" i="1"/>
  <c r="Z914" i="1"/>
  <c r="X914" i="1"/>
  <c r="Y914" i="1" s="1"/>
  <c r="U914" i="1"/>
  <c r="S914" i="1"/>
  <c r="J914" i="1"/>
  <c r="F914" i="1"/>
  <c r="G914" i="1" s="1"/>
  <c r="AA913" i="1"/>
  <c r="Z913" i="1"/>
  <c r="X913" i="1"/>
  <c r="Y913" i="1" s="1"/>
  <c r="U913" i="1"/>
  <c r="S913" i="1"/>
  <c r="J913" i="1"/>
  <c r="F913" i="1"/>
  <c r="G913" i="1" s="1"/>
  <c r="AA912" i="1"/>
  <c r="Z912" i="1"/>
  <c r="X912" i="1"/>
  <c r="Y912" i="1" s="1"/>
  <c r="U912" i="1"/>
  <c r="S912" i="1"/>
  <c r="J912" i="1"/>
  <c r="G912" i="1"/>
  <c r="AA911" i="1"/>
  <c r="Z911" i="1"/>
  <c r="X911" i="1"/>
  <c r="Y911" i="1" s="1"/>
  <c r="U911" i="1"/>
  <c r="S911" i="1"/>
  <c r="J911" i="1"/>
  <c r="F911" i="1"/>
  <c r="G911" i="1" s="1"/>
  <c r="AA910" i="1"/>
  <c r="Z910" i="1"/>
  <c r="X910" i="1"/>
  <c r="Y910" i="1" s="1"/>
  <c r="U910" i="1"/>
  <c r="S910" i="1"/>
  <c r="J910" i="1"/>
  <c r="F910" i="1"/>
  <c r="G910" i="1" s="1"/>
  <c r="AA909" i="1"/>
  <c r="Z909" i="1"/>
  <c r="X909" i="1"/>
  <c r="Y909" i="1" s="1"/>
  <c r="U909" i="1"/>
  <c r="S909" i="1"/>
  <c r="J909" i="1"/>
  <c r="F909" i="1"/>
  <c r="G909" i="1" s="1"/>
  <c r="AA908" i="1"/>
  <c r="Z908" i="1"/>
  <c r="X908" i="1"/>
  <c r="Y908" i="1" s="1"/>
  <c r="U908" i="1"/>
  <c r="S908" i="1"/>
  <c r="J908" i="1"/>
  <c r="F908" i="1"/>
  <c r="G908" i="1" s="1"/>
  <c r="AA907" i="1"/>
  <c r="Z907" i="1"/>
  <c r="X907" i="1"/>
  <c r="Y907" i="1" s="1"/>
  <c r="U907" i="1"/>
  <c r="S907" i="1"/>
  <c r="J907" i="1"/>
  <c r="F907" i="1"/>
  <c r="G907" i="1" s="1"/>
  <c r="AA906" i="1"/>
  <c r="Z906" i="1"/>
  <c r="X906" i="1"/>
  <c r="Y906" i="1" s="1"/>
  <c r="U906" i="1"/>
  <c r="S906" i="1"/>
  <c r="J906" i="1"/>
  <c r="F906" i="1"/>
  <c r="G906" i="1" s="1"/>
  <c r="AA905" i="1"/>
  <c r="Z905" i="1"/>
  <c r="X905" i="1"/>
  <c r="Y905" i="1" s="1"/>
  <c r="U905" i="1"/>
  <c r="S905" i="1"/>
  <c r="J905" i="1"/>
  <c r="F905" i="1"/>
  <c r="G905" i="1" s="1"/>
  <c r="AA904" i="1"/>
  <c r="Z904" i="1"/>
  <c r="X904" i="1"/>
  <c r="Y904" i="1" s="1"/>
  <c r="U904" i="1"/>
  <c r="S904" i="1"/>
  <c r="J904" i="1"/>
  <c r="F904" i="1"/>
  <c r="G904" i="1" s="1"/>
  <c r="AA903" i="1"/>
  <c r="Z903" i="1"/>
  <c r="X903" i="1"/>
  <c r="Y903" i="1" s="1"/>
  <c r="U903" i="1"/>
  <c r="S903" i="1"/>
  <c r="J903" i="1"/>
  <c r="F903" i="1"/>
  <c r="G903" i="1" s="1"/>
  <c r="AA902" i="1"/>
  <c r="Z902" i="1"/>
  <c r="X902" i="1"/>
  <c r="Y902" i="1" s="1"/>
  <c r="U902" i="1"/>
  <c r="S902" i="1"/>
  <c r="J902" i="1"/>
  <c r="F902" i="1"/>
  <c r="G902" i="1" s="1"/>
  <c r="AA901" i="1"/>
  <c r="Z901" i="1"/>
  <c r="X901" i="1"/>
  <c r="Y901" i="1" s="1"/>
  <c r="U901" i="1"/>
  <c r="S901" i="1"/>
  <c r="J901" i="1"/>
  <c r="F901" i="1"/>
  <c r="G901" i="1" s="1"/>
  <c r="AA900" i="1"/>
  <c r="Z900" i="1"/>
  <c r="X900" i="1"/>
  <c r="Y900" i="1" s="1"/>
  <c r="U900" i="1"/>
  <c r="S900" i="1"/>
  <c r="J900" i="1"/>
  <c r="F900" i="1"/>
  <c r="G900" i="1" s="1"/>
  <c r="AA899" i="1"/>
  <c r="Z899" i="1"/>
  <c r="X899" i="1"/>
  <c r="Y899" i="1" s="1"/>
  <c r="U899" i="1"/>
  <c r="S899" i="1"/>
  <c r="J899" i="1"/>
  <c r="F899" i="1"/>
  <c r="G899" i="1" s="1"/>
  <c r="AA898" i="1"/>
  <c r="Z898" i="1"/>
  <c r="X898" i="1"/>
  <c r="Y898" i="1" s="1"/>
  <c r="U898" i="1"/>
  <c r="S898" i="1"/>
  <c r="J898" i="1"/>
  <c r="F898" i="1"/>
  <c r="G898" i="1" s="1"/>
  <c r="AA897" i="1"/>
  <c r="Z897" i="1"/>
  <c r="X897" i="1"/>
  <c r="Y897" i="1" s="1"/>
  <c r="U897" i="1"/>
  <c r="S897" i="1"/>
  <c r="J897" i="1"/>
  <c r="F897" i="1"/>
  <c r="G897" i="1" s="1"/>
  <c r="AA896" i="1"/>
  <c r="Z896" i="1"/>
  <c r="X896" i="1"/>
  <c r="Y896" i="1" s="1"/>
  <c r="U896" i="1"/>
  <c r="S896" i="1"/>
  <c r="J896" i="1"/>
  <c r="F896" i="1"/>
  <c r="G896" i="1" s="1"/>
  <c r="AA895" i="1"/>
  <c r="Z895" i="1"/>
  <c r="X895" i="1"/>
  <c r="Y895" i="1" s="1"/>
  <c r="U895" i="1"/>
  <c r="S895" i="1"/>
  <c r="J895" i="1"/>
  <c r="F895" i="1"/>
  <c r="G895" i="1" s="1"/>
  <c r="AA894" i="1"/>
  <c r="Z894" i="1"/>
  <c r="X894" i="1"/>
  <c r="Y894" i="1" s="1"/>
  <c r="U894" i="1"/>
  <c r="S894" i="1"/>
  <c r="J894" i="1"/>
  <c r="F894" i="1"/>
  <c r="G894" i="1" s="1"/>
  <c r="AA893" i="1"/>
  <c r="Z893" i="1"/>
  <c r="X893" i="1"/>
  <c r="Y893" i="1" s="1"/>
  <c r="U893" i="1"/>
  <c r="S893" i="1"/>
  <c r="J893" i="1"/>
  <c r="F893" i="1"/>
  <c r="G893" i="1" s="1"/>
  <c r="AA892" i="1"/>
  <c r="Z892" i="1"/>
  <c r="X892" i="1"/>
  <c r="Y892" i="1" s="1"/>
  <c r="U892" i="1"/>
  <c r="S892" i="1"/>
  <c r="J892" i="1"/>
  <c r="F892" i="1"/>
  <c r="G892" i="1" s="1"/>
  <c r="AA891" i="1"/>
  <c r="Z891" i="1"/>
  <c r="X891" i="1"/>
  <c r="Y891" i="1" s="1"/>
  <c r="U891" i="1"/>
  <c r="S891" i="1"/>
  <c r="J891" i="1"/>
  <c r="F891" i="1"/>
  <c r="G891" i="1" s="1"/>
  <c r="AA890" i="1"/>
  <c r="Z890" i="1"/>
  <c r="X890" i="1"/>
  <c r="Y890" i="1" s="1"/>
  <c r="U890" i="1"/>
  <c r="S890" i="1"/>
  <c r="J890" i="1"/>
  <c r="F890" i="1"/>
  <c r="G890" i="1" s="1"/>
  <c r="AA889" i="1"/>
  <c r="Z889" i="1"/>
  <c r="X889" i="1"/>
  <c r="Y889" i="1" s="1"/>
  <c r="U889" i="1"/>
  <c r="S889" i="1"/>
  <c r="J889" i="1"/>
  <c r="F889" i="1"/>
  <c r="G889" i="1" s="1"/>
  <c r="AA888" i="1"/>
  <c r="Z888" i="1"/>
  <c r="X888" i="1"/>
  <c r="Y888" i="1" s="1"/>
  <c r="U888" i="1"/>
  <c r="S888" i="1"/>
  <c r="J888" i="1"/>
  <c r="F888" i="1"/>
  <c r="G888" i="1" s="1"/>
  <c r="AA887" i="1"/>
  <c r="Z887" i="1"/>
  <c r="X887" i="1"/>
  <c r="Y887" i="1" s="1"/>
  <c r="U887" i="1"/>
  <c r="S887" i="1"/>
  <c r="J887" i="1"/>
  <c r="F887" i="1"/>
  <c r="G887" i="1" s="1"/>
  <c r="AA886" i="1"/>
  <c r="Z886" i="1"/>
  <c r="X886" i="1"/>
  <c r="Y886" i="1" s="1"/>
  <c r="U886" i="1"/>
  <c r="S886" i="1"/>
  <c r="J886" i="1"/>
  <c r="F886" i="1"/>
  <c r="G886" i="1" s="1"/>
  <c r="AA885" i="1"/>
  <c r="Z885" i="1"/>
  <c r="X885" i="1"/>
  <c r="Y885" i="1" s="1"/>
  <c r="U885" i="1"/>
  <c r="S885" i="1"/>
  <c r="J885" i="1"/>
  <c r="F885" i="1"/>
  <c r="G885" i="1" s="1"/>
  <c r="AA884" i="1"/>
  <c r="Z884" i="1"/>
  <c r="X884" i="1"/>
  <c r="Y884" i="1" s="1"/>
  <c r="U884" i="1"/>
  <c r="S884" i="1"/>
  <c r="J884" i="1"/>
  <c r="F884" i="1"/>
  <c r="G884" i="1" s="1"/>
  <c r="AA883" i="1"/>
  <c r="Z883" i="1"/>
  <c r="X883" i="1"/>
  <c r="Y883" i="1" s="1"/>
  <c r="U883" i="1"/>
  <c r="S883" i="1"/>
  <c r="J883" i="1"/>
  <c r="F883" i="1"/>
  <c r="G883" i="1" s="1"/>
  <c r="AA882" i="1"/>
  <c r="Z882" i="1"/>
  <c r="X882" i="1"/>
  <c r="Y882" i="1" s="1"/>
  <c r="U882" i="1"/>
  <c r="S882" i="1"/>
  <c r="J882" i="1"/>
  <c r="F882" i="1"/>
  <c r="G882" i="1" s="1"/>
  <c r="AA881" i="1"/>
  <c r="Z881" i="1"/>
  <c r="X881" i="1"/>
  <c r="Y881" i="1" s="1"/>
  <c r="U881" i="1"/>
  <c r="S881" i="1"/>
  <c r="J881" i="1"/>
  <c r="F881" i="1"/>
  <c r="G881" i="1" s="1"/>
  <c r="AA880" i="1"/>
  <c r="Z880" i="1"/>
  <c r="X880" i="1"/>
  <c r="Y880" i="1" s="1"/>
  <c r="U880" i="1"/>
  <c r="S880" i="1"/>
  <c r="J880" i="1"/>
  <c r="F880" i="1"/>
  <c r="G880" i="1" s="1"/>
  <c r="AA879" i="1"/>
  <c r="Z879" i="1"/>
  <c r="X879" i="1"/>
  <c r="Y879" i="1" s="1"/>
  <c r="U879" i="1"/>
  <c r="S879" i="1"/>
  <c r="J879" i="1"/>
  <c r="F879" i="1"/>
  <c r="G879" i="1" s="1"/>
  <c r="AA878" i="1"/>
  <c r="Z878" i="1"/>
  <c r="X878" i="1"/>
  <c r="Y878" i="1" s="1"/>
  <c r="U878" i="1"/>
  <c r="S878" i="1"/>
  <c r="J878" i="1"/>
  <c r="F878" i="1"/>
  <c r="G878" i="1" s="1"/>
  <c r="AA877" i="1"/>
  <c r="Z877" i="1"/>
  <c r="X877" i="1"/>
  <c r="Y877" i="1" s="1"/>
  <c r="U877" i="1"/>
  <c r="S877" i="1"/>
  <c r="J877" i="1"/>
  <c r="F877" i="1"/>
  <c r="G877" i="1" s="1"/>
  <c r="AA876" i="1"/>
  <c r="Z876" i="1"/>
  <c r="X876" i="1"/>
  <c r="Y876" i="1" s="1"/>
  <c r="U876" i="1"/>
  <c r="S876" i="1"/>
  <c r="J876" i="1"/>
  <c r="F876" i="1"/>
  <c r="G876" i="1" s="1"/>
  <c r="AA875" i="1"/>
  <c r="Z875" i="1"/>
  <c r="X875" i="1"/>
  <c r="Y875" i="1" s="1"/>
  <c r="U875" i="1"/>
  <c r="S875" i="1"/>
  <c r="J875" i="1"/>
  <c r="F875" i="1"/>
  <c r="G875" i="1" s="1"/>
  <c r="AA874" i="1"/>
  <c r="Z874" i="1"/>
  <c r="X874" i="1"/>
  <c r="Y874" i="1" s="1"/>
  <c r="U874" i="1"/>
  <c r="S874" i="1"/>
  <c r="J874" i="1"/>
  <c r="F874" i="1"/>
  <c r="G874" i="1" s="1"/>
  <c r="AA873" i="1"/>
  <c r="Z873" i="1"/>
  <c r="X873" i="1"/>
  <c r="Y873" i="1" s="1"/>
  <c r="U873" i="1"/>
  <c r="S873" i="1"/>
  <c r="J873" i="1"/>
  <c r="F873" i="1"/>
  <c r="G873" i="1" s="1"/>
  <c r="AA872" i="1"/>
  <c r="Z872" i="1"/>
  <c r="X872" i="1"/>
  <c r="Y872" i="1" s="1"/>
  <c r="U872" i="1"/>
  <c r="S872" i="1"/>
  <c r="J872" i="1"/>
  <c r="F872" i="1"/>
  <c r="G872" i="1" s="1"/>
  <c r="AA871" i="1"/>
  <c r="Z871" i="1"/>
  <c r="X871" i="1"/>
  <c r="Y871" i="1" s="1"/>
  <c r="U871" i="1"/>
  <c r="S871" i="1"/>
  <c r="J871" i="1"/>
  <c r="F871" i="1"/>
  <c r="G871" i="1" s="1"/>
  <c r="AA870" i="1"/>
  <c r="Z870" i="1"/>
  <c r="X870" i="1"/>
  <c r="Y870" i="1" s="1"/>
  <c r="U870" i="1"/>
  <c r="S870" i="1"/>
  <c r="J870" i="1"/>
  <c r="F870" i="1"/>
  <c r="G870" i="1" s="1"/>
  <c r="AA869" i="1"/>
  <c r="Z869" i="1"/>
  <c r="X869" i="1"/>
  <c r="Y869" i="1" s="1"/>
  <c r="U869" i="1"/>
  <c r="S869" i="1"/>
  <c r="J869" i="1"/>
  <c r="F869" i="1"/>
  <c r="G869" i="1" s="1"/>
  <c r="AA868" i="1"/>
  <c r="Z868" i="1"/>
  <c r="X868" i="1"/>
  <c r="Y868" i="1" s="1"/>
  <c r="U868" i="1"/>
  <c r="S868" i="1"/>
  <c r="J868" i="1"/>
  <c r="F868" i="1"/>
  <c r="G868" i="1" s="1"/>
  <c r="AA867" i="1"/>
  <c r="Z867" i="1"/>
  <c r="X867" i="1"/>
  <c r="Y867" i="1" s="1"/>
  <c r="U867" i="1"/>
  <c r="S867" i="1"/>
  <c r="J867" i="1"/>
  <c r="F867" i="1"/>
  <c r="G867" i="1" s="1"/>
  <c r="AA866" i="1"/>
  <c r="Z866" i="1"/>
  <c r="X866" i="1"/>
  <c r="Y866" i="1" s="1"/>
  <c r="U866" i="1"/>
  <c r="S866" i="1"/>
  <c r="J866" i="1"/>
  <c r="F866" i="1"/>
  <c r="G866" i="1" s="1"/>
  <c r="AA865" i="1"/>
  <c r="Z865" i="1"/>
  <c r="X865" i="1"/>
  <c r="Y865" i="1" s="1"/>
  <c r="U865" i="1"/>
  <c r="S865" i="1"/>
  <c r="J865" i="1"/>
  <c r="F865" i="1"/>
  <c r="G865" i="1" s="1"/>
  <c r="AA864" i="1"/>
  <c r="Z864" i="1"/>
  <c r="X864" i="1"/>
  <c r="Y864" i="1" s="1"/>
  <c r="U864" i="1"/>
  <c r="S864" i="1"/>
  <c r="J864" i="1"/>
  <c r="F864" i="1"/>
  <c r="G864" i="1" s="1"/>
  <c r="AA863" i="1"/>
  <c r="Z863" i="1"/>
  <c r="X863" i="1"/>
  <c r="Y863" i="1" s="1"/>
  <c r="U863" i="1"/>
  <c r="S863" i="1"/>
  <c r="J863" i="1"/>
  <c r="G863" i="1"/>
  <c r="AA862" i="1"/>
  <c r="Z862" i="1"/>
  <c r="X862" i="1"/>
  <c r="Y862" i="1" s="1"/>
  <c r="U862" i="1"/>
  <c r="S862" i="1"/>
  <c r="J862" i="1"/>
  <c r="F862" i="1"/>
  <c r="G862" i="1" s="1"/>
  <c r="AA861" i="1"/>
  <c r="Z861" i="1"/>
  <c r="X861" i="1"/>
  <c r="Y861" i="1" s="1"/>
  <c r="U861" i="1"/>
  <c r="S861" i="1"/>
  <c r="J861" i="1"/>
  <c r="F861" i="1"/>
  <c r="G861" i="1" s="1"/>
  <c r="AA860" i="1"/>
  <c r="Z860" i="1"/>
  <c r="X860" i="1"/>
  <c r="Y860" i="1" s="1"/>
  <c r="U860" i="1"/>
  <c r="S860" i="1"/>
  <c r="J860" i="1"/>
  <c r="F860" i="1"/>
  <c r="G860" i="1" s="1"/>
  <c r="AA859" i="1"/>
  <c r="Z859" i="1"/>
  <c r="X859" i="1"/>
  <c r="Y859" i="1" s="1"/>
  <c r="U859" i="1"/>
  <c r="S859" i="1"/>
  <c r="J859" i="1"/>
  <c r="F859" i="1"/>
  <c r="G859" i="1" s="1"/>
  <c r="AA858" i="1"/>
  <c r="Z858" i="1"/>
  <c r="X858" i="1"/>
  <c r="Y858" i="1" s="1"/>
  <c r="U858" i="1"/>
  <c r="S858" i="1"/>
  <c r="J858" i="1"/>
  <c r="F858" i="1"/>
  <c r="G858" i="1" s="1"/>
  <c r="AA857" i="1"/>
  <c r="Z857" i="1"/>
  <c r="X857" i="1"/>
  <c r="Y857" i="1" s="1"/>
  <c r="U857" i="1"/>
  <c r="S857" i="1"/>
  <c r="J857" i="1"/>
  <c r="F857" i="1"/>
  <c r="G857" i="1" s="1"/>
  <c r="AA856" i="1"/>
  <c r="Z856" i="1"/>
  <c r="X856" i="1"/>
  <c r="Y856" i="1" s="1"/>
  <c r="U856" i="1"/>
  <c r="S856" i="1"/>
  <c r="J856" i="1"/>
  <c r="G856" i="1"/>
  <c r="AA855" i="1"/>
  <c r="Z855" i="1"/>
  <c r="X855" i="1"/>
  <c r="Y855" i="1" s="1"/>
  <c r="U855" i="1"/>
  <c r="S855" i="1"/>
  <c r="J855" i="1"/>
  <c r="G855" i="1"/>
  <c r="AA854" i="1"/>
  <c r="Z854" i="1"/>
  <c r="X854" i="1"/>
  <c r="Y854" i="1" s="1"/>
  <c r="U854" i="1"/>
  <c r="S854" i="1"/>
  <c r="J854" i="1"/>
  <c r="F854" i="1"/>
  <c r="G854" i="1" s="1"/>
  <c r="AA853" i="1"/>
  <c r="Z853" i="1"/>
  <c r="X853" i="1"/>
  <c r="Y853" i="1" s="1"/>
  <c r="U853" i="1"/>
  <c r="S853" i="1"/>
  <c r="J853" i="1"/>
  <c r="G853" i="1"/>
  <c r="AA852" i="1"/>
  <c r="Z852" i="1"/>
  <c r="X852" i="1"/>
  <c r="Y852" i="1" s="1"/>
  <c r="U852" i="1"/>
  <c r="S852" i="1"/>
  <c r="J852" i="1"/>
  <c r="F852" i="1"/>
  <c r="G852" i="1" s="1"/>
  <c r="AA851" i="1"/>
  <c r="Z851" i="1"/>
  <c r="X851" i="1"/>
  <c r="Y851" i="1" s="1"/>
  <c r="U851" i="1"/>
  <c r="S851" i="1"/>
  <c r="J851" i="1"/>
  <c r="F851" i="1"/>
  <c r="G851" i="1" s="1"/>
  <c r="AA850" i="1"/>
  <c r="Z850" i="1"/>
  <c r="X850" i="1"/>
  <c r="Y850" i="1" s="1"/>
  <c r="U850" i="1"/>
  <c r="S850" i="1"/>
  <c r="J850" i="1"/>
  <c r="F850" i="1"/>
  <c r="G850" i="1" s="1"/>
  <c r="AA849" i="1"/>
  <c r="Z849" i="1"/>
  <c r="X849" i="1"/>
  <c r="Y849" i="1" s="1"/>
  <c r="U849" i="1"/>
  <c r="S849" i="1"/>
  <c r="J849" i="1"/>
  <c r="F849" i="1"/>
  <c r="G849" i="1" s="1"/>
  <c r="AA848" i="1"/>
  <c r="Z848" i="1"/>
  <c r="X848" i="1"/>
  <c r="Y848" i="1" s="1"/>
  <c r="U848" i="1"/>
  <c r="S848" i="1"/>
  <c r="J848" i="1"/>
  <c r="F848" i="1"/>
  <c r="G848" i="1" s="1"/>
  <c r="AA847" i="1"/>
  <c r="Z847" i="1"/>
  <c r="X847" i="1"/>
  <c r="Y847" i="1" s="1"/>
  <c r="U847" i="1"/>
  <c r="S847" i="1"/>
  <c r="J847" i="1"/>
  <c r="F847" i="1"/>
  <c r="G847" i="1" s="1"/>
  <c r="AA846" i="1"/>
  <c r="Z846" i="1"/>
  <c r="X846" i="1"/>
  <c r="Y846" i="1" s="1"/>
  <c r="U846" i="1"/>
  <c r="S846" i="1"/>
  <c r="J846" i="1"/>
  <c r="F846" i="1"/>
  <c r="G846" i="1" s="1"/>
  <c r="AA845" i="1"/>
  <c r="Z845" i="1"/>
  <c r="X845" i="1"/>
  <c r="Y845" i="1" s="1"/>
  <c r="U845" i="1"/>
  <c r="S845" i="1"/>
  <c r="J845" i="1"/>
  <c r="G845" i="1"/>
  <c r="AA844" i="1"/>
  <c r="Z844" i="1"/>
  <c r="X844" i="1"/>
  <c r="Y844" i="1" s="1"/>
  <c r="U844" i="1"/>
  <c r="S844" i="1"/>
  <c r="J844" i="1"/>
  <c r="F844" i="1"/>
  <c r="G844" i="1" s="1"/>
  <c r="AA843" i="1"/>
  <c r="Z843" i="1"/>
  <c r="X843" i="1"/>
  <c r="Y843" i="1" s="1"/>
  <c r="U843" i="1"/>
  <c r="S843" i="1"/>
  <c r="J843" i="1"/>
  <c r="F843" i="1"/>
  <c r="G843" i="1" s="1"/>
  <c r="AA842" i="1"/>
  <c r="Z842" i="1"/>
  <c r="X842" i="1"/>
  <c r="Y842" i="1" s="1"/>
  <c r="U842" i="1"/>
  <c r="S842" i="1"/>
  <c r="J842" i="1"/>
  <c r="F842" i="1"/>
  <c r="G842" i="1" s="1"/>
  <c r="AA841" i="1"/>
  <c r="Z841" i="1"/>
  <c r="X841" i="1"/>
  <c r="Y841" i="1" s="1"/>
  <c r="U841" i="1"/>
  <c r="S841" i="1"/>
  <c r="J841" i="1"/>
  <c r="F841" i="1"/>
  <c r="G841" i="1" s="1"/>
  <c r="AA840" i="1"/>
  <c r="Z840" i="1"/>
  <c r="X840" i="1"/>
  <c r="Y840" i="1" s="1"/>
  <c r="U840" i="1"/>
  <c r="S840" i="1"/>
  <c r="J840" i="1"/>
  <c r="F840" i="1"/>
  <c r="G840" i="1" s="1"/>
  <c r="AA839" i="1"/>
  <c r="Z839" i="1"/>
  <c r="X839" i="1"/>
  <c r="Y839" i="1" s="1"/>
  <c r="U839" i="1"/>
  <c r="S839" i="1"/>
  <c r="J839" i="1"/>
  <c r="F839" i="1"/>
  <c r="G839" i="1" s="1"/>
  <c r="AA838" i="1"/>
  <c r="Z838" i="1"/>
  <c r="X838" i="1"/>
  <c r="Y838" i="1" s="1"/>
  <c r="U838" i="1"/>
  <c r="S838" i="1"/>
  <c r="J838" i="1"/>
  <c r="F838" i="1"/>
  <c r="G838" i="1" s="1"/>
  <c r="AA837" i="1"/>
  <c r="Z837" i="1"/>
  <c r="X837" i="1"/>
  <c r="Y837" i="1" s="1"/>
  <c r="U837" i="1"/>
  <c r="S837" i="1"/>
  <c r="J837" i="1"/>
  <c r="G837" i="1"/>
  <c r="AA836" i="1"/>
  <c r="Z836" i="1"/>
  <c r="X836" i="1"/>
  <c r="Y836" i="1" s="1"/>
  <c r="U836" i="1"/>
  <c r="S836" i="1"/>
  <c r="J836" i="1"/>
  <c r="F836" i="1"/>
  <c r="G836" i="1" s="1"/>
  <c r="AA835" i="1"/>
  <c r="Z835" i="1"/>
  <c r="X835" i="1"/>
  <c r="Y835" i="1" s="1"/>
  <c r="U835" i="1"/>
  <c r="S835" i="1"/>
  <c r="J835" i="1"/>
  <c r="F835" i="1"/>
  <c r="G835" i="1" s="1"/>
  <c r="AA834" i="1"/>
  <c r="Z834" i="1"/>
  <c r="X834" i="1"/>
  <c r="Y834" i="1" s="1"/>
  <c r="U834" i="1"/>
  <c r="S834" i="1"/>
  <c r="J834" i="1"/>
  <c r="F834" i="1"/>
  <c r="G834" i="1" s="1"/>
  <c r="AA833" i="1"/>
  <c r="Z833" i="1"/>
  <c r="X833" i="1"/>
  <c r="Y833" i="1" s="1"/>
  <c r="U833" i="1"/>
  <c r="S833" i="1"/>
  <c r="J833" i="1"/>
  <c r="F833" i="1"/>
  <c r="G833" i="1" s="1"/>
  <c r="AA832" i="1"/>
  <c r="Z832" i="1"/>
  <c r="X832" i="1"/>
  <c r="Y832" i="1" s="1"/>
  <c r="U832" i="1"/>
  <c r="S832" i="1"/>
  <c r="J832" i="1"/>
  <c r="F832" i="1"/>
  <c r="G832" i="1" s="1"/>
  <c r="AA831" i="1"/>
  <c r="Z831" i="1"/>
  <c r="X831" i="1"/>
  <c r="Y831" i="1" s="1"/>
  <c r="U831" i="1"/>
  <c r="S831" i="1"/>
  <c r="J831" i="1"/>
  <c r="F831" i="1"/>
  <c r="G831" i="1" s="1"/>
  <c r="AA830" i="1"/>
  <c r="Z830" i="1"/>
  <c r="X830" i="1"/>
  <c r="Y830" i="1" s="1"/>
  <c r="U830" i="1"/>
  <c r="S830" i="1"/>
  <c r="J830" i="1"/>
  <c r="F830" i="1"/>
  <c r="G830" i="1" s="1"/>
  <c r="AA829" i="1"/>
  <c r="Z829" i="1"/>
  <c r="X829" i="1"/>
  <c r="Y829" i="1" s="1"/>
  <c r="U829" i="1"/>
  <c r="S829" i="1"/>
  <c r="J829" i="1"/>
  <c r="F829" i="1"/>
  <c r="G829" i="1" s="1"/>
  <c r="AA828" i="1"/>
  <c r="Z828" i="1"/>
  <c r="X828" i="1"/>
  <c r="Y828" i="1" s="1"/>
  <c r="U828" i="1"/>
  <c r="S828" i="1"/>
  <c r="J828" i="1"/>
  <c r="F828" i="1"/>
  <c r="G828" i="1" s="1"/>
  <c r="AA827" i="1"/>
  <c r="Z827" i="1"/>
  <c r="X827" i="1"/>
  <c r="Y827" i="1" s="1"/>
  <c r="U827" i="1"/>
  <c r="S827" i="1"/>
  <c r="J827" i="1"/>
  <c r="F827" i="1"/>
  <c r="G827" i="1" s="1"/>
  <c r="AA826" i="1"/>
  <c r="Z826" i="1"/>
  <c r="X826" i="1"/>
  <c r="Y826" i="1" s="1"/>
  <c r="U826" i="1"/>
  <c r="S826" i="1"/>
  <c r="J826" i="1"/>
  <c r="F826" i="1"/>
  <c r="G826" i="1" s="1"/>
  <c r="AA825" i="1"/>
  <c r="Z825" i="1"/>
  <c r="X825" i="1"/>
  <c r="Y825" i="1" s="1"/>
  <c r="U825" i="1"/>
  <c r="S825" i="1"/>
  <c r="J825" i="1"/>
  <c r="F825" i="1"/>
  <c r="G825" i="1" s="1"/>
  <c r="AA824" i="1"/>
  <c r="Z824" i="1"/>
  <c r="X824" i="1"/>
  <c r="Y824" i="1" s="1"/>
  <c r="U824" i="1"/>
  <c r="S824" i="1"/>
  <c r="J824" i="1"/>
  <c r="F824" i="1"/>
  <c r="G824" i="1" s="1"/>
  <c r="AA823" i="1"/>
  <c r="Z823" i="1"/>
  <c r="X823" i="1"/>
  <c r="Y823" i="1" s="1"/>
  <c r="U823" i="1"/>
  <c r="S823" i="1"/>
  <c r="J823" i="1"/>
  <c r="F823" i="1"/>
  <c r="G823" i="1" s="1"/>
  <c r="AA822" i="1"/>
  <c r="Z822" i="1"/>
  <c r="X822" i="1"/>
  <c r="Y822" i="1" s="1"/>
  <c r="U822" i="1"/>
  <c r="S822" i="1"/>
  <c r="J822" i="1"/>
  <c r="F822" i="1"/>
  <c r="G822" i="1" s="1"/>
  <c r="AA821" i="1"/>
  <c r="Z821" i="1"/>
  <c r="X821" i="1"/>
  <c r="Y821" i="1" s="1"/>
  <c r="U821" i="1"/>
  <c r="S821" i="1"/>
  <c r="J821" i="1"/>
  <c r="F821" i="1"/>
  <c r="G821" i="1" s="1"/>
  <c r="AA820" i="1"/>
  <c r="Z820" i="1"/>
  <c r="X820" i="1"/>
  <c r="Y820" i="1" s="1"/>
  <c r="U820" i="1"/>
  <c r="S820" i="1"/>
  <c r="J820" i="1"/>
  <c r="F820" i="1"/>
  <c r="G820" i="1" s="1"/>
  <c r="AA819" i="1"/>
  <c r="Z819" i="1"/>
  <c r="X819" i="1"/>
  <c r="Y819" i="1" s="1"/>
  <c r="U819" i="1"/>
  <c r="S819" i="1"/>
  <c r="J819" i="1"/>
  <c r="F819" i="1"/>
  <c r="G819" i="1" s="1"/>
  <c r="AA818" i="1"/>
  <c r="Z818" i="1"/>
  <c r="X818" i="1"/>
  <c r="Y818" i="1" s="1"/>
  <c r="U818" i="1"/>
  <c r="S818" i="1"/>
  <c r="J818" i="1"/>
  <c r="G818" i="1"/>
  <c r="AA817" i="1"/>
  <c r="Z817" i="1"/>
  <c r="X817" i="1"/>
  <c r="Y817" i="1" s="1"/>
  <c r="U817" i="1"/>
  <c r="S817" i="1"/>
  <c r="J817" i="1"/>
  <c r="F817" i="1"/>
  <c r="G817" i="1" s="1"/>
  <c r="AA816" i="1"/>
  <c r="Z816" i="1"/>
  <c r="X816" i="1"/>
  <c r="Y816" i="1" s="1"/>
  <c r="U816" i="1"/>
  <c r="S816" i="1"/>
  <c r="J816" i="1"/>
  <c r="F816" i="1"/>
  <c r="G816" i="1" s="1"/>
  <c r="AA815" i="1"/>
  <c r="Z815" i="1"/>
  <c r="X815" i="1"/>
  <c r="Y815" i="1" s="1"/>
  <c r="U815" i="1"/>
  <c r="S815" i="1"/>
  <c r="J815" i="1"/>
  <c r="G815" i="1"/>
  <c r="AA814" i="1"/>
  <c r="Z814" i="1"/>
  <c r="X814" i="1"/>
  <c r="Y814" i="1" s="1"/>
  <c r="U814" i="1"/>
  <c r="S814" i="1"/>
  <c r="J814" i="1"/>
  <c r="F814" i="1"/>
  <c r="G814" i="1" s="1"/>
  <c r="AA813" i="1"/>
  <c r="Z813" i="1"/>
  <c r="X813" i="1"/>
  <c r="Y813" i="1" s="1"/>
  <c r="U813" i="1"/>
  <c r="S813" i="1"/>
  <c r="J813" i="1"/>
  <c r="F813" i="1"/>
  <c r="G813" i="1" s="1"/>
  <c r="AA812" i="1"/>
  <c r="Z812" i="1"/>
  <c r="X812" i="1"/>
  <c r="Y812" i="1" s="1"/>
  <c r="U812" i="1"/>
  <c r="S812" i="1"/>
  <c r="J812" i="1"/>
  <c r="F812" i="1"/>
  <c r="G812" i="1" s="1"/>
  <c r="AA811" i="1"/>
  <c r="Z811" i="1"/>
  <c r="X811" i="1"/>
  <c r="Y811" i="1" s="1"/>
  <c r="U811" i="1"/>
  <c r="S811" i="1"/>
  <c r="J811" i="1"/>
  <c r="F811" i="1"/>
  <c r="G811" i="1" s="1"/>
  <c r="AA810" i="1"/>
  <c r="Z810" i="1"/>
  <c r="X810" i="1"/>
  <c r="Y810" i="1" s="1"/>
  <c r="U810" i="1"/>
  <c r="S810" i="1"/>
  <c r="J810" i="1"/>
  <c r="F810" i="1"/>
  <c r="G810" i="1" s="1"/>
  <c r="AA809" i="1"/>
  <c r="Z809" i="1"/>
  <c r="X809" i="1"/>
  <c r="Y809" i="1" s="1"/>
  <c r="U809" i="1"/>
  <c r="S809" i="1"/>
  <c r="J809" i="1"/>
  <c r="F809" i="1"/>
  <c r="G809" i="1" s="1"/>
  <c r="AA808" i="1"/>
  <c r="Z808" i="1"/>
  <c r="X808" i="1"/>
  <c r="Y808" i="1" s="1"/>
  <c r="U808" i="1"/>
  <c r="S808" i="1"/>
  <c r="J808" i="1"/>
  <c r="F808" i="1"/>
  <c r="G808" i="1" s="1"/>
  <c r="AA807" i="1"/>
  <c r="Z807" i="1"/>
  <c r="X807" i="1"/>
  <c r="Y807" i="1" s="1"/>
  <c r="U807" i="1"/>
  <c r="S807" i="1"/>
  <c r="J807" i="1"/>
  <c r="G807" i="1"/>
  <c r="AA806" i="1"/>
  <c r="Z806" i="1"/>
  <c r="X806" i="1"/>
  <c r="Y806" i="1" s="1"/>
  <c r="U806" i="1"/>
  <c r="S806" i="1"/>
  <c r="J806" i="1"/>
  <c r="F806" i="1"/>
  <c r="G806" i="1" s="1"/>
  <c r="AA805" i="1"/>
  <c r="Z805" i="1"/>
  <c r="X805" i="1"/>
  <c r="Y805" i="1" s="1"/>
  <c r="U805" i="1"/>
  <c r="S805" i="1"/>
  <c r="J805" i="1"/>
  <c r="F805" i="1"/>
  <c r="G805" i="1" s="1"/>
  <c r="AA804" i="1"/>
  <c r="Z804" i="1"/>
  <c r="X804" i="1"/>
  <c r="Y804" i="1" s="1"/>
  <c r="U804" i="1"/>
  <c r="S804" i="1"/>
  <c r="J804" i="1"/>
  <c r="F804" i="1"/>
  <c r="G804" i="1" s="1"/>
  <c r="AA803" i="1"/>
  <c r="Z803" i="1"/>
  <c r="X803" i="1"/>
  <c r="Y803" i="1" s="1"/>
  <c r="U803" i="1"/>
  <c r="S803" i="1"/>
  <c r="J803" i="1"/>
  <c r="F803" i="1"/>
  <c r="G803" i="1" s="1"/>
  <c r="AA802" i="1"/>
  <c r="Z802" i="1"/>
  <c r="X802" i="1"/>
  <c r="Y802" i="1" s="1"/>
  <c r="U802" i="1"/>
  <c r="S802" i="1"/>
  <c r="J802" i="1"/>
  <c r="F802" i="1"/>
  <c r="G802" i="1" s="1"/>
  <c r="AA801" i="1"/>
  <c r="Z801" i="1"/>
  <c r="X801" i="1"/>
  <c r="Y801" i="1" s="1"/>
  <c r="U801" i="1"/>
  <c r="S801" i="1"/>
  <c r="J801" i="1"/>
  <c r="F801" i="1"/>
  <c r="G801" i="1" s="1"/>
  <c r="AA800" i="1"/>
  <c r="Z800" i="1"/>
  <c r="X800" i="1"/>
  <c r="Y800" i="1" s="1"/>
  <c r="U800" i="1"/>
  <c r="S800" i="1"/>
  <c r="J800" i="1"/>
  <c r="G800" i="1"/>
  <c r="AA799" i="1"/>
  <c r="Z799" i="1"/>
  <c r="X799" i="1"/>
  <c r="Y799" i="1" s="1"/>
  <c r="U799" i="1"/>
  <c r="S799" i="1"/>
  <c r="J799" i="1"/>
  <c r="F799" i="1"/>
  <c r="G799" i="1" s="1"/>
  <c r="AA798" i="1"/>
  <c r="Z798" i="1"/>
  <c r="X798" i="1"/>
  <c r="Y798" i="1" s="1"/>
  <c r="U798" i="1"/>
  <c r="S798" i="1"/>
  <c r="J798" i="1"/>
  <c r="F798" i="1"/>
  <c r="G798" i="1" s="1"/>
  <c r="AA797" i="1"/>
  <c r="Z797" i="1"/>
  <c r="X797" i="1"/>
  <c r="Y797" i="1" s="1"/>
  <c r="U797" i="1"/>
  <c r="S797" i="1"/>
  <c r="J797" i="1"/>
  <c r="F797" i="1"/>
  <c r="G797" i="1" s="1"/>
  <c r="AA796" i="1"/>
  <c r="Z796" i="1"/>
  <c r="X796" i="1"/>
  <c r="Y796" i="1" s="1"/>
  <c r="U796" i="1"/>
  <c r="S796" i="1"/>
  <c r="J796" i="1"/>
  <c r="F796" i="1"/>
  <c r="G796" i="1" s="1"/>
  <c r="AA795" i="1"/>
  <c r="Z795" i="1"/>
  <c r="X795" i="1"/>
  <c r="Y795" i="1" s="1"/>
  <c r="U795" i="1"/>
  <c r="S795" i="1"/>
  <c r="J795" i="1"/>
  <c r="F795" i="1"/>
  <c r="G795" i="1" s="1"/>
  <c r="AA794" i="1"/>
  <c r="Z794" i="1"/>
  <c r="X794" i="1"/>
  <c r="Y794" i="1" s="1"/>
  <c r="U794" i="1"/>
  <c r="S794" i="1"/>
  <c r="J794" i="1"/>
  <c r="F794" i="1"/>
  <c r="G794" i="1" s="1"/>
  <c r="AA793" i="1"/>
  <c r="Z793" i="1"/>
  <c r="X793" i="1"/>
  <c r="Y793" i="1" s="1"/>
  <c r="U793" i="1"/>
  <c r="S793" i="1"/>
  <c r="J793" i="1"/>
  <c r="F793" i="1"/>
  <c r="G793" i="1" s="1"/>
  <c r="AA792" i="1"/>
  <c r="Z792" i="1"/>
  <c r="X792" i="1"/>
  <c r="Y792" i="1" s="1"/>
  <c r="U792" i="1"/>
  <c r="S792" i="1"/>
  <c r="J792" i="1"/>
  <c r="F792" i="1"/>
  <c r="G792" i="1" s="1"/>
  <c r="AA791" i="1"/>
  <c r="Z791" i="1"/>
  <c r="X791" i="1"/>
  <c r="Y791" i="1" s="1"/>
  <c r="U791" i="1"/>
  <c r="S791" i="1"/>
  <c r="J791" i="1"/>
  <c r="F791" i="1"/>
  <c r="G791" i="1" s="1"/>
  <c r="AA790" i="1"/>
  <c r="Z790" i="1"/>
  <c r="X790" i="1"/>
  <c r="Y790" i="1" s="1"/>
  <c r="U790" i="1"/>
  <c r="S790" i="1"/>
  <c r="J790" i="1"/>
  <c r="F790" i="1"/>
  <c r="G790" i="1" s="1"/>
  <c r="AA789" i="1"/>
  <c r="Z789" i="1"/>
  <c r="X789" i="1"/>
  <c r="Y789" i="1" s="1"/>
  <c r="U789" i="1"/>
  <c r="S789" i="1"/>
  <c r="J789" i="1"/>
  <c r="F789" i="1"/>
  <c r="G789" i="1" s="1"/>
  <c r="AA788" i="1"/>
  <c r="Z788" i="1"/>
  <c r="X788" i="1"/>
  <c r="Y788" i="1" s="1"/>
  <c r="U788" i="1"/>
  <c r="S788" i="1"/>
  <c r="J788" i="1"/>
  <c r="F788" i="1"/>
  <c r="G788" i="1" s="1"/>
  <c r="AA787" i="1"/>
  <c r="Z787" i="1"/>
  <c r="X787" i="1"/>
  <c r="Y787" i="1" s="1"/>
  <c r="U787" i="1"/>
  <c r="S787" i="1"/>
  <c r="J787" i="1"/>
  <c r="F787" i="1"/>
  <c r="G787" i="1" s="1"/>
  <c r="AA786" i="1"/>
  <c r="Z786" i="1"/>
  <c r="X786" i="1"/>
  <c r="Y786" i="1" s="1"/>
  <c r="U786" i="1"/>
  <c r="S786" i="1"/>
  <c r="J786" i="1"/>
  <c r="F786" i="1"/>
  <c r="G786" i="1" s="1"/>
  <c r="AA785" i="1"/>
  <c r="Z785" i="1"/>
  <c r="X785" i="1"/>
  <c r="Y785" i="1" s="1"/>
  <c r="U785" i="1"/>
  <c r="S785" i="1"/>
  <c r="J785" i="1"/>
  <c r="G785" i="1"/>
  <c r="AA784" i="1"/>
  <c r="Z784" i="1"/>
  <c r="X784" i="1"/>
  <c r="Y784" i="1" s="1"/>
  <c r="U784" i="1"/>
  <c r="S784" i="1"/>
  <c r="J784" i="1"/>
  <c r="F784" i="1"/>
  <c r="G784" i="1" s="1"/>
  <c r="AA783" i="1"/>
  <c r="Z783" i="1"/>
  <c r="X783" i="1"/>
  <c r="Y783" i="1" s="1"/>
  <c r="U783" i="1"/>
  <c r="S783" i="1"/>
  <c r="J783" i="1"/>
  <c r="F783" i="1"/>
  <c r="G783" i="1" s="1"/>
  <c r="AA782" i="1"/>
  <c r="Z782" i="1"/>
  <c r="X782" i="1"/>
  <c r="Y782" i="1" s="1"/>
  <c r="U782" i="1"/>
  <c r="S782" i="1"/>
  <c r="J782" i="1"/>
  <c r="F782" i="1"/>
  <c r="G782" i="1" s="1"/>
  <c r="AA781" i="1"/>
  <c r="Z781" i="1"/>
  <c r="X781" i="1"/>
  <c r="Y781" i="1" s="1"/>
  <c r="U781" i="1"/>
  <c r="S781" i="1"/>
  <c r="J781" i="1"/>
  <c r="F781" i="1"/>
  <c r="G781" i="1" s="1"/>
  <c r="AA780" i="1"/>
  <c r="Z780" i="1"/>
  <c r="X780" i="1"/>
  <c r="Y780" i="1" s="1"/>
  <c r="U780" i="1"/>
  <c r="S780" i="1"/>
  <c r="J780" i="1"/>
  <c r="F780" i="1"/>
  <c r="G780" i="1" s="1"/>
  <c r="AA779" i="1"/>
  <c r="Z779" i="1"/>
  <c r="X779" i="1"/>
  <c r="Y779" i="1" s="1"/>
  <c r="U779" i="1"/>
  <c r="S779" i="1"/>
  <c r="J779" i="1"/>
  <c r="F779" i="1"/>
  <c r="G779" i="1" s="1"/>
  <c r="AA778" i="1"/>
  <c r="Z778" i="1"/>
  <c r="X778" i="1"/>
  <c r="Y778" i="1" s="1"/>
  <c r="U778" i="1"/>
  <c r="S778" i="1"/>
  <c r="J778" i="1"/>
  <c r="F778" i="1"/>
  <c r="G778" i="1" s="1"/>
  <c r="AA777" i="1"/>
  <c r="Z777" i="1"/>
  <c r="X777" i="1"/>
  <c r="Y777" i="1" s="1"/>
  <c r="U777" i="1"/>
  <c r="S777" i="1"/>
  <c r="J777" i="1"/>
  <c r="F777" i="1"/>
  <c r="G777" i="1" s="1"/>
  <c r="AA776" i="1"/>
  <c r="Z776" i="1"/>
  <c r="X776" i="1"/>
  <c r="Y776" i="1" s="1"/>
  <c r="U776" i="1"/>
  <c r="S776" i="1"/>
  <c r="J776" i="1"/>
  <c r="F776" i="1"/>
  <c r="G776" i="1" s="1"/>
  <c r="AA775" i="1"/>
  <c r="Z775" i="1"/>
  <c r="X775" i="1"/>
  <c r="Y775" i="1" s="1"/>
  <c r="U775" i="1"/>
  <c r="S775" i="1"/>
  <c r="J775" i="1"/>
  <c r="F775" i="1"/>
  <c r="G775" i="1" s="1"/>
  <c r="AA774" i="1"/>
  <c r="Z774" i="1"/>
  <c r="X774" i="1"/>
  <c r="Y774" i="1" s="1"/>
  <c r="U774" i="1"/>
  <c r="S774" i="1"/>
  <c r="J774" i="1"/>
  <c r="F774" i="1"/>
  <c r="G774" i="1" s="1"/>
  <c r="AA773" i="1"/>
  <c r="Z773" i="1"/>
  <c r="X773" i="1"/>
  <c r="Y773" i="1" s="1"/>
  <c r="U773" i="1"/>
  <c r="S773" i="1"/>
  <c r="J773" i="1"/>
  <c r="F773" i="1"/>
  <c r="G773" i="1" s="1"/>
  <c r="AA772" i="1"/>
  <c r="Z772" i="1"/>
  <c r="X772" i="1"/>
  <c r="Y772" i="1" s="1"/>
  <c r="U772" i="1"/>
  <c r="S772" i="1"/>
  <c r="J772" i="1"/>
  <c r="F772" i="1"/>
  <c r="G772" i="1" s="1"/>
  <c r="AA771" i="1"/>
  <c r="Z771" i="1"/>
  <c r="X771" i="1"/>
  <c r="Y771" i="1" s="1"/>
  <c r="U771" i="1"/>
  <c r="S771" i="1"/>
  <c r="J771" i="1"/>
  <c r="F771" i="1"/>
  <c r="G771" i="1" s="1"/>
  <c r="AA770" i="1"/>
  <c r="Z770" i="1"/>
  <c r="X770" i="1"/>
  <c r="Y770" i="1" s="1"/>
  <c r="U770" i="1"/>
  <c r="S770" i="1"/>
  <c r="J770" i="1"/>
  <c r="F770" i="1"/>
  <c r="G770" i="1" s="1"/>
  <c r="AA769" i="1"/>
  <c r="Z769" i="1"/>
  <c r="X769" i="1"/>
  <c r="Y769" i="1" s="1"/>
  <c r="U769" i="1"/>
  <c r="S769" i="1"/>
  <c r="J769" i="1"/>
  <c r="F769" i="1"/>
  <c r="G769" i="1" s="1"/>
  <c r="AA768" i="1"/>
  <c r="Z768" i="1"/>
  <c r="X768" i="1"/>
  <c r="Y768" i="1" s="1"/>
  <c r="U768" i="1"/>
  <c r="S768" i="1"/>
  <c r="J768" i="1"/>
  <c r="F768" i="1"/>
  <c r="G768" i="1" s="1"/>
  <c r="AA767" i="1"/>
  <c r="Z767" i="1"/>
  <c r="X767" i="1"/>
  <c r="Y767" i="1" s="1"/>
  <c r="U767" i="1"/>
  <c r="S767" i="1"/>
  <c r="J767" i="1"/>
  <c r="G767" i="1"/>
  <c r="AA766" i="1"/>
  <c r="Z766" i="1"/>
  <c r="X766" i="1"/>
  <c r="Y766" i="1" s="1"/>
  <c r="U766" i="1"/>
  <c r="S766" i="1"/>
  <c r="J766" i="1"/>
  <c r="F766" i="1"/>
  <c r="G766" i="1" s="1"/>
  <c r="AA765" i="1"/>
  <c r="Z765" i="1"/>
  <c r="X765" i="1"/>
  <c r="Y765" i="1" s="1"/>
  <c r="U765" i="1"/>
  <c r="S765" i="1"/>
  <c r="J765" i="1"/>
  <c r="F765" i="1"/>
  <c r="G765" i="1" s="1"/>
  <c r="AA764" i="1"/>
  <c r="Z764" i="1"/>
  <c r="X764" i="1"/>
  <c r="Y764" i="1" s="1"/>
  <c r="U764" i="1"/>
  <c r="S764" i="1"/>
  <c r="J764" i="1"/>
  <c r="F764" i="1"/>
  <c r="G764" i="1" s="1"/>
  <c r="AA763" i="1"/>
  <c r="Z763" i="1"/>
  <c r="X763" i="1"/>
  <c r="Y763" i="1" s="1"/>
  <c r="U763" i="1"/>
  <c r="S763" i="1"/>
  <c r="J763" i="1"/>
  <c r="G763" i="1"/>
  <c r="AA762" i="1"/>
  <c r="Z762" i="1"/>
  <c r="X762" i="1"/>
  <c r="Y762" i="1" s="1"/>
  <c r="U762" i="1"/>
  <c r="S762" i="1"/>
  <c r="J762" i="1"/>
  <c r="F762" i="1"/>
  <c r="G762" i="1" s="1"/>
  <c r="AA761" i="1"/>
  <c r="Z761" i="1"/>
  <c r="X761" i="1"/>
  <c r="Y761" i="1" s="1"/>
  <c r="U761" i="1"/>
  <c r="S761" i="1"/>
  <c r="J761" i="1"/>
  <c r="F761" i="1"/>
  <c r="G761" i="1" s="1"/>
  <c r="AA760" i="1"/>
  <c r="Z760" i="1"/>
  <c r="X760" i="1"/>
  <c r="Y760" i="1" s="1"/>
  <c r="U760" i="1"/>
  <c r="S760" i="1"/>
  <c r="J760" i="1"/>
  <c r="F760" i="1"/>
  <c r="G760" i="1" s="1"/>
  <c r="AA759" i="1"/>
  <c r="Z759" i="1"/>
  <c r="X759" i="1"/>
  <c r="Y759" i="1" s="1"/>
  <c r="U759" i="1"/>
  <c r="S759" i="1"/>
  <c r="J759" i="1"/>
  <c r="F759" i="1"/>
  <c r="G759" i="1" s="1"/>
  <c r="AA758" i="1"/>
  <c r="Z758" i="1"/>
  <c r="X758" i="1"/>
  <c r="Y758" i="1" s="1"/>
  <c r="U758" i="1"/>
  <c r="S758" i="1"/>
  <c r="J758" i="1"/>
  <c r="F758" i="1"/>
  <c r="G758" i="1" s="1"/>
  <c r="AA757" i="1"/>
  <c r="Z757" i="1"/>
  <c r="X757" i="1"/>
  <c r="Y757" i="1" s="1"/>
  <c r="U757" i="1"/>
  <c r="S757" i="1"/>
  <c r="J757" i="1"/>
  <c r="F757" i="1"/>
  <c r="G757" i="1" s="1"/>
  <c r="AA756" i="1"/>
  <c r="Z756" i="1"/>
  <c r="X756" i="1"/>
  <c r="Y756" i="1" s="1"/>
  <c r="U756" i="1"/>
  <c r="S756" i="1"/>
  <c r="J756" i="1"/>
  <c r="F756" i="1"/>
  <c r="G756" i="1" s="1"/>
  <c r="AA755" i="1"/>
  <c r="Z755" i="1"/>
  <c r="X755" i="1"/>
  <c r="Y755" i="1" s="1"/>
  <c r="U755" i="1"/>
  <c r="S755" i="1"/>
  <c r="J755" i="1"/>
  <c r="F755" i="1"/>
  <c r="G755" i="1" s="1"/>
  <c r="AA754" i="1"/>
  <c r="Z754" i="1"/>
  <c r="X754" i="1"/>
  <c r="Y754" i="1" s="1"/>
  <c r="U754" i="1"/>
  <c r="S754" i="1"/>
  <c r="J754" i="1"/>
  <c r="F754" i="1"/>
  <c r="G754" i="1" s="1"/>
  <c r="AA753" i="1"/>
  <c r="Z753" i="1"/>
  <c r="X753" i="1"/>
  <c r="Y753" i="1" s="1"/>
  <c r="U753" i="1"/>
  <c r="S753" i="1"/>
  <c r="J753" i="1"/>
  <c r="F753" i="1"/>
  <c r="G753" i="1" s="1"/>
  <c r="AA752" i="1"/>
  <c r="Z752" i="1"/>
  <c r="X752" i="1"/>
  <c r="Y752" i="1" s="1"/>
  <c r="U752" i="1"/>
  <c r="S752" i="1"/>
  <c r="J752" i="1"/>
  <c r="F752" i="1"/>
  <c r="G752" i="1" s="1"/>
  <c r="AA751" i="1"/>
  <c r="Z751" i="1"/>
  <c r="X751" i="1"/>
  <c r="Y751" i="1" s="1"/>
  <c r="U751" i="1"/>
  <c r="S751" i="1"/>
  <c r="J751" i="1"/>
  <c r="F751" i="1"/>
  <c r="G751" i="1" s="1"/>
  <c r="AA750" i="1"/>
  <c r="Z750" i="1"/>
  <c r="X750" i="1"/>
  <c r="Y750" i="1" s="1"/>
  <c r="U750" i="1"/>
  <c r="S750" i="1"/>
  <c r="J750" i="1"/>
  <c r="F750" i="1"/>
  <c r="G750" i="1" s="1"/>
  <c r="AA749" i="1"/>
  <c r="Z749" i="1"/>
  <c r="X749" i="1"/>
  <c r="Y749" i="1" s="1"/>
  <c r="U749" i="1"/>
  <c r="S749" i="1"/>
  <c r="J749" i="1"/>
  <c r="F749" i="1"/>
  <c r="G749" i="1" s="1"/>
  <c r="AA748" i="1"/>
  <c r="Z748" i="1"/>
  <c r="X748" i="1"/>
  <c r="Y748" i="1" s="1"/>
  <c r="U748" i="1"/>
  <c r="S748" i="1"/>
  <c r="J748" i="1"/>
  <c r="F748" i="1"/>
  <c r="G748" i="1" s="1"/>
  <c r="AA747" i="1"/>
  <c r="Z747" i="1"/>
  <c r="X747" i="1"/>
  <c r="Y747" i="1" s="1"/>
  <c r="U747" i="1"/>
  <c r="S747" i="1"/>
  <c r="J747" i="1"/>
  <c r="G747" i="1"/>
  <c r="AA746" i="1"/>
  <c r="Z746" i="1"/>
  <c r="X746" i="1"/>
  <c r="Y746" i="1" s="1"/>
  <c r="U746" i="1"/>
  <c r="S746" i="1"/>
  <c r="J746" i="1"/>
  <c r="F746" i="1"/>
  <c r="G746" i="1" s="1"/>
  <c r="AA745" i="1"/>
  <c r="Z745" i="1"/>
  <c r="X745" i="1"/>
  <c r="Y745" i="1" s="1"/>
  <c r="U745" i="1"/>
  <c r="S745" i="1"/>
  <c r="J745" i="1"/>
  <c r="F745" i="1"/>
  <c r="G745" i="1" s="1"/>
  <c r="AA744" i="1"/>
  <c r="Z744" i="1"/>
  <c r="X744" i="1"/>
  <c r="Y744" i="1" s="1"/>
  <c r="U744" i="1"/>
  <c r="S744" i="1"/>
  <c r="J744" i="1"/>
  <c r="F744" i="1"/>
  <c r="G744" i="1" s="1"/>
  <c r="AA743" i="1"/>
  <c r="Z743" i="1"/>
  <c r="X743" i="1"/>
  <c r="Y743" i="1" s="1"/>
  <c r="U743" i="1"/>
  <c r="S743" i="1"/>
  <c r="J743" i="1"/>
  <c r="F743" i="1"/>
  <c r="G743" i="1" s="1"/>
  <c r="AA742" i="1"/>
  <c r="Z742" i="1"/>
  <c r="X742" i="1"/>
  <c r="Y742" i="1" s="1"/>
  <c r="U742" i="1"/>
  <c r="S742" i="1"/>
  <c r="J742" i="1"/>
  <c r="F742" i="1"/>
  <c r="G742" i="1" s="1"/>
  <c r="AA741" i="1"/>
  <c r="Z741" i="1"/>
  <c r="X741" i="1"/>
  <c r="Y741" i="1" s="1"/>
  <c r="U741" i="1"/>
  <c r="S741" i="1"/>
  <c r="J741" i="1"/>
  <c r="F741" i="1"/>
  <c r="G741" i="1" s="1"/>
  <c r="AA740" i="1"/>
  <c r="Z740" i="1"/>
  <c r="X740" i="1"/>
  <c r="Y740" i="1" s="1"/>
  <c r="U740" i="1"/>
  <c r="S740" i="1"/>
  <c r="J740" i="1"/>
  <c r="G740" i="1"/>
  <c r="AA739" i="1"/>
  <c r="Z739" i="1"/>
  <c r="X739" i="1"/>
  <c r="Y739" i="1" s="1"/>
  <c r="U739" i="1"/>
  <c r="S739" i="1"/>
  <c r="J739" i="1"/>
  <c r="G739" i="1"/>
  <c r="AA738" i="1"/>
  <c r="Z738" i="1"/>
  <c r="X738" i="1"/>
  <c r="Y738" i="1" s="1"/>
  <c r="U738" i="1"/>
  <c r="S738" i="1"/>
  <c r="J738" i="1"/>
  <c r="G738" i="1"/>
  <c r="AA737" i="1"/>
  <c r="Z737" i="1"/>
  <c r="X737" i="1"/>
  <c r="Y737" i="1" s="1"/>
  <c r="U737" i="1"/>
  <c r="S737" i="1"/>
  <c r="J737" i="1"/>
  <c r="F737" i="1"/>
  <c r="G737" i="1" s="1"/>
  <c r="AA736" i="1"/>
  <c r="Z736" i="1"/>
  <c r="X736" i="1"/>
  <c r="Y736" i="1" s="1"/>
  <c r="U736" i="1"/>
  <c r="S736" i="1"/>
  <c r="J736" i="1"/>
  <c r="F736" i="1"/>
  <c r="G736" i="1" s="1"/>
  <c r="AA735" i="1"/>
  <c r="Z735" i="1"/>
  <c r="X735" i="1"/>
  <c r="Y735" i="1" s="1"/>
  <c r="U735" i="1"/>
  <c r="S735" i="1"/>
  <c r="J735" i="1"/>
  <c r="F735" i="1"/>
  <c r="G735" i="1" s="1"/>
  <c r="AA734" i="1"/>
  <c r="Z734" i="1"/>
  <c r="X734" i="1"/>
  <c r="Y734" i="1" s="1"/>
  <c r="U734" i="1"/>
  <c r="S734" i="1"/>
  <c r="J734" i="1"/>
  <c r="F734" i="1"/>
  <c r="G734" i="1" s="1"/>
  <c r="AA733" i="1"/>
  <c r="Z733" i="1"/>
  <c r="X733" i="1"/>
  <c r="Y733" i="1" s="1"/>
  <c r="U733" i="1"/>
  <c r="S733" i="1"/>
  <c r="J733" i="1"/>
  <c r="F733" i="1"/>
  <c r="G733" i="1" s="1"/>
  <c r="AA732" i="1"/>
  <c r="Z732" i="1"/>
  <c r="X732" i="1"/>
  <c r="Y732" i="1" s="1"/>
  <c r="U732" i="1"/>
  <c r="S732" i="1"/>
  <c r="J732" i="1"/>
  <c r="F732" i="1"/>
  <c r="G732" i="1" s="1"/>
  <c r="AA731" i="1"/>
  <c r="Z731" i="1"/>
  <c r="X731" i="1"/>
  <c r="Y731" i="1" s="1"/>
  <c r="U731" i="1"/>
  <c r="S731" i="1"/>
  <c r="J731" i="1"/>
  <c r="F731" i="1"/>
  <c r="G731" i="1" s="1"/>
  <c r="AA730" i="1"/>
  <c r="Z730" i="1"/>
  <c r="X730" i="1"/>
  <c r="Y730" i="1" s="1"/>
  <c r="U730" i="1"/>
  <c r="S730" i="1"/>
  <c r="J730" i="1"/>
  <c r="F730" i="1"/>
  <c r="G730" i="1" s="1"/>
  <c r="AA729" i="1"/>
  <c r="Z729" i="1"/>
  <c r="X729" i="1"/>
  <c r="Y729" i="1" s="1"/>
  <c r="U729" i="1"/>
  <c r="S729" i="1"/>
  <c r="J729" i="1"/>
  <c r="F729" i="1"/>
  <c r="G729" i="1" s="1"/>
  <c r="AA728" i="1"/>
  <c r="Z728" i="1"/>
  <c r="X728" i="1"/>
  <c r="Y728" i="1" s="1"/>
  <c r="U728" i="1"/>
  <c r="S728" i="1"/>
  <c r="J728" i="1"/>
  <c r="F728" i="1"/>
  <c r="G728" i="1" s="1"/>
  <c r="AA727" i="1"/>
  <c r="Z727" i="1"/>
  <c r="X727" i="1"/>
  <c r="Y727" i="1" s="1"/>
  <c r="U727" i="1"/>
  <c r="S727" i="1"/>
  <c r="J727" i="1"/>
  <c r="F727" i="1"/>
  <c r="G727" i="1" s="1"/>
  <c r="AA726" i="1"/>
  <c r="Z726" i="1"/>
  <c r="X726" i="1"/>
  <c r="Y726" i="1" s="1"/>
  <c r="U726" i="1"/>
  <c r="S726" i="1"/>
  <c r="J726" i="1"/>
  <c r="F726" i="1"/>
  <c r="G726" i="1" s="1"/>
  <c r="AA725" i="1"/>
  <c r="Z725" i="1"/>
  <c r="X725" i="1"/>
  <c r="Y725" i="1" s="1"/>
  <c r="U725" i="1"/>
  <c r="S725" i="1"/>
  <c r="J725" i="1"/>
  <c r="F725" i="1"/>
  <c r="G725" i="1" s="1"/>
  <c r="AA724" i="1"/>
  <c r="Z724" i="1"/>
  <c r="X724" i="1"/>
  <c r="Y724" i="1" s="1"/>
  <c r="U724" i="1"/>
  <c r="S724" i="1"/>
  <c r="J724" i="1"/>
  <c r="F724" i="1"/>
  <c r="G724" i="1" s="1"/>
  <c r="AA723" i="1"/>
  <c r="Z723" i="1"/>
  <c r="X723" i="1"/>
  <c r="Y723" i="1" s="1"/>
  <c r="U723" i="1"/>
  <c r="S723" i="1"/>
  <c r="J723" i="1"/>
  <c r="F723" i="1"/>
  <c r="G723" i="1" s="1"/>
  <c r="AA722" i="1"/>
  <c r="Z722" i="1"/>
  <c r="X722" i="1"/>
  <c r="Y722" i="1" s="1"/>
  <c r="U722" i="1"/>
  <c r="S722" i="1"/>
  <c r="J722" i="1"/>
  <c r="F722" i="1"/>
  <c r="G722" i="1" s="1"/>
  <c r="AA721" i="1"/>
  <c r="Z721" i="1"/>
  <c r="X721" i="1"/>
  <c r="Y721" i="1" s="1"/>
  <c r="U721" i="1"/>
  <c r="S721" i="1"/>
  <c r="J721" i="1"/>
  <c r="F721" i="1"/>
  <c r="G721" i="1" s="1"/>
  <c r="AA720" i="1"/>
  <c r="Z720" i="1"/>
  <c r="X720" i="1"/>
  <c r="Y720" i="1" s="1"/>
  <c r="U720" i="1"/>
  <c r="S720" i="1"/>
  <c r="J720" i="1"/>
  <c r="F720" i="1"/>
  <c r="G720" i="1" s="1"/>
  <c r="AA719" i="1"/>
  <c r="Z719" i="1"/>
  <c r="X719" i="1"/>
  <c r="Y719" i="1" s="1"/>
  <c r="U719" i="1"/>
  <c r="S719" i="1"/>
  <c r="J719" i="1"/>
  <c r="F719" i="1"/>
  <c r="G719" i="1" s="1"/>
  <c r="AA718" i="1"/>
  <c r="Z718" i="1"/>
  <c r="X718" i="1"/>
  <c r="Y718" i="1" s="1"/>
  <c r="U718" i="1"/>
  <c r="S718" i="1"/>
  <c r="J718" i="1"/>
  <c r="F718" i="1"/>
  <c r="G718" i="1" s="1"/>
  <c r="AA717" i="1"/>
  <c r="Z717" i="1"/>
  <c r="X717" i="1"/>
  <c r="Y717" i="1" s="1"/>
  <c r="U717" i="1"/>
  <c r="S717" i="1"/>
  <c r="J717" i="1"/>
  <c r="F717" i="1"/>
  <c r="G717" i="1" s="1"/>
  <c r="AA716" i="1"/>
  <c r="Z716" i="1"/>
  <c r="X716" i="1"/>
  <c r="Y716" i="1" s="1"/>
  <c r="U716" i="1"/>
  <c r="S716" i="1"/>
  <c r="J716" i="1"/>
  <c r="F716" i="1"/>
  <c r="G716" i="1" s="1"/>
  <c r="AA715" i="1"/>
  <c r="Z715" i="1"/>
  <c r="X715" i="1"/>
  <c r="Y715" i="1" s="1"/>
  <c r="U715" i="1"/>
  <c r="S715" i="1"/>
  <c r="J715" i="1"/>
  <c r="F715" i="1"/>
  <c r="G715" i="1" s="1"/>
  <c r="AA714" i="1"/>
  <c r="Z714" i="1"/>
  <c r="X714" i="1"/>
  <c r="Y714" i="1" s="1"/>
  <c r="U714" i="1"/>
  <c r="S714" i="1"/>
  <c r="J714" i="1"/>
  <c r="F714" i="1"/>
  <c r="G714" i="1" s="1"/>
  <c r="AA713" i="1"/>
  <c r="Z713" i="1"/>
  <c r="X713" i="1"/>
  <c r="Y713" i="1" s="1"/>
  <c r="U713" i="1"/>
  <c r="S713" i="1"/>
  <c r="J713" i="1"/>
  <c r="F713" i="1"/>
  <c r="G713" i="1" s="1"/>
  <c r="AA712" i="1"/>
  <c r="Z712" i="1"/>
  <c r="X712" i="1"/>
  <c r="Y712" i="1" s="1"/>
  <c r="U712" i="1"/>
  <c r="S712" i="1"/>
  <c r="J712" i="1"/>
  <c r="F712" i="1"/>
  <c r="G712" i="1" s="1"/>
  <c r="AA711" i="1"/>
  <c r="Z711" i="1"/>
  <c r="X711" i="1"/>
  <c r="Y711" i="1" s="1"/>
  <c r="U711" i="1"/>
  <c r="S711" i="1"/>
  <c r="J711" i="1"/>
  <c r="F711" i="1"/>
  <c r="G711" i="1" s="1"/>
  <c r="AA710" i="1"/>
  <c r="Z710" i="1"/>
  <c r="X710" i="1"/>
  <c r="Y710" i="1" s="1"/>
  <c r="U710" i="1"/>
  <c r="S710" i="1"/>
  <c r="J710" i="1"/>
  <c r="F710" i="1"/>
  <c r="G710" i="1" s="1"/>
  <c r="AA709" i="1"/>
  <c r="Z709" i="1"/>
  <c r="X709" i="1"/>
  <c r="Y709" i="1" s="1"/>
  <c r="U709" i="1"/>
  <c r="S709" i="1"/>
  <c r="J709" i="1"/>
  <c r="F709" i="1"/>
  <c r="G709" i="1" s="1"/>
  <c r="AA708" i="1"/>
  <c r="Z708" i="1"/>
  <c r="X708" i="1"/>
  <c r="Y708" i="1" s="1"/>
  <c r="U708" i="1"/>
  <c r="S708" i="1"/>
  <c r="J708" i="1"/>
  <c r="F708" i="1"/>
  <c r="G708" i="1" s="1"/>
  <c r="AA707" i="1"/>
  <c r="Z707" i="1"/>
  <c r="X707" i="1"/>
  <c r="Y707" i="1" s="1"/>
  <c r="U707" i="1"/>
  <c r="S707" i="1"/>
  <c r="J707" i="1"/>
  <c r="F707" i="1"/>
  <c r="G707" i="1" s="1"/>
  <c r="AA706" i="1"/>
  <c r="Z706" i="1"/>
  <c r="X706" i="1"/>
  <c r="Y706" i="1" s="1"/>
  <c r="U706" i="1"/>
  <c r="S706" i="1"/>
  <c r="J706" i="1"/>
  <c r="F706" i="1"/>
  <c r="G706" i="1" s="1"/>
  <c r="AA705" i="1"/>
  <c r="Z705" i="1"/>
  <c r="X705" i="1"/>
  <c r="Y705" i="1" s="1"/>
  <c r="U705" i="1"/>
  <c r="S705" i="1"/>
  <c r="J705" i="1"/>
  <c r="F705" i="1"/>
  <c r="G705" i="1" s="1"/>
  <c r="AA704" i="1"/>
  <c r="Z704" i="1"/>
  <c r="X704" i="1"/>
  <c r="Y704" i="1" s="1"/>
  <c r="U704" i="1"/>
  <c r="S704" i="1"/>
  <c r="J704" i="1"/>
  <c r="F704" i="1"/>
  <c r="G704" i="1" s="1"/>
  <c r="AA703" i="1"/>
  <c r="Z703" i="1"/>
  <c r="X703" i="1"/>
  <c r="Y703" i="1" s="1"/>
  <c r="U703" i="1"/>
  <c r="S703" i="1"/>
  <c r="J703" i="1"/>
  <c r="F703" i="1"/>
  <c r="G703" i="1" s="1"/>
  <c r="AA702" i="1"/>
  <c r="Z702" i="1"/>
  <c r="X702" i="1"/>
  <c r="Y702" i="1" s="1"/>
  <c r="U702" i="1"/>
  <c r="S702" i="1"/>
  <c r="J702" i="1"/>
  <c r="F702" i="1"/>
  <c r="G702" i="1" s="1"/>
  <c r="AA701" i="1"/>
  <c r="Z701" i="1"/>
  <c r="X701" i="1"/>
  <c r="Y701" i="1" s="1"/>
  <c r="U701" i="1"/>
  <c r="S701" i="1"/>
  <c r="J701" i="1"/>
  <c r="F701" i="1"/>
  <c r="G701" i="1" s="1"/>
  <c r="AA700" i="1"/>
  <c r="Z700" i="1"/>
  <c r="X700" i="1"/>
  <c r="Y700" i="1" s="1"/>
  <c r="U700" i="1"/>
  <c r="S700" i="1"/>
  <c r="J700" i="1"/>
  <c r="F700" i="1"/>
  <c r="G700" i="1" s="1"/>
  <c r="AA699" i="1"/>
  <c r="Z699" i="1"/>
  <c r="X699" i="1"/>
  <c r="Y699" i="1" s="1"/>
  <c r="U699" i="1"/>
  <c r="S699" i="1"/>
  <c r="J699" i="1"/>
  <c r="F699" i="1"/>
  <c r="G699" i="1" s="1"/>
  <c r="AA698" i="1"/>
  <c r="Z698" i="1"/>
  <c r="X698" i="1"/>
  <c r="Y698" i="1" s="1"/>
  <c r="U698" i="1"/>
  <c r="S698" i="1"/>
  <c r="J698" i="1"/>
  <c r="F698" i="1"/>
  <c r="G698" i="1" s="1"/>
  <c r="AA697" i="1"/>
  <c r="Z697" i="1"/>
  <c r="X697" i="1"/>
  <c r="Y697" i="1" s="1"/>
  <c r="U697" i="1"/>
  <c r="S697" i="1"/>
  <c r="J697" i="1"/>
  <c r="F697" i="1"/>
  <c r="G697" i="1" s="1"/>
  <c r="AA696" i="1"/>
  <c r="Z696" i="1"/>
  <c r="X696" i="1"/>
  <c r="Y696" i="1" s="1"/>
  <c r="U696" i="1"/>
  <c r="S696" i="1"/>
  <c r="J696" i="1"/>
  <c r="F696" i="1"/>
  <c r="G696" i="1" s="1"/>
  <c r="AA695" i="1"/>
  <c r="Z695" i="1"/>
  <c r="X695" i="1"/>
  <c r="Y695" i="1" s="1"/>
  <c r="U695" i="1"/>
  <c r="S695" i="1"/>
  <c r="J695" i="1"/>
  <c r="F695" i="1"/>
  <c r="G695" i="1" s="1"/>
  <c r="AA694" i="1"/>
  <c r="Z694" i="1"/>
  <c r="X694" i="1"/>
  <c r="Y694" i="1" s="1"/>
  <c r="U694" i="1"/>
  <c r="S694" i="1"/>
  <c r="J694" i="1"/>
  <c r="F694" i="1"/>
  <c r="G694" i="1" s="1"/>
  <c r="AA693" i="1"/>
  <c r="Z693" i="1"/>
  <c r="X693" i="1"/>
  <c r="Y693" i="1" s="1"/>
  <c r="U693" i="1"/>
  <c r="S693" i="1"/>
  <c r="J693" i="1"/>
  <c r="F693" i="1"/>
  <c r="G693" i="1" s="1"/>
  <c r="AA692" i="1"/>
  <c r="Z692" i="1"/>
  <c r="X692" i="1"/>
  <c r="Y692" i="1" s="1"/>
  <c r="U692" i="1"/>
  <c r="S692" i="1"/>
  <c r="J692" i="1"/>
  <c r="F692" i="1"/>
  <c r="G692" i="1" s="1"/>
  <c r="AA691" i="1"/>
  <c r="Z691" i="1"/>
  <c r="X691" i="1"/>
  <c r="Y691" i="1" s="1"/>
  <c r="U691" i="1"/>
  <c r="S691" i="1"/>
  <c r="J691" i="1"/>
  <c r="F691" i="1"/>
  <c r="G691" i="1" s="1"/>
  <c r="AA690" i="1"/>
  <c r="Z690" i="1"/>
  <c r="X690" i="1"/>
  <c r="Y690" i="1" s="1"/>
  <c r="U690" i="1"/>
  <c r="S690" i="1"/>
  <c r="J690" i="1"/>
  <c r="F690" i="1"/>
  <c r="G690" i="1" s="1"/>
  <c r="AA689" i="1"/>
  <c r="Z689" i="1"/>
  <c r="X689" i="1"/>
  <c r="Y689" i="1" s="1"/>
  <c r="U689" i="1"/>
  <c r="S689" i="1"/>
  <c r="J689" i="1"/>
  <c r="F689" i="1"/>
  <c r="G689" i="1" s="1"/>
  <c r="AA688" i="1"/>
  <c r="Z688" i="1"/>
  <c r="X688" i="1"/>
  <c r="Y688" i="1" s="1"/>
  <c r="U688" i="1"/>
  <c r="S688" i="1"/>
  <c r="J688" i="1"/>
  <c r="F688" i="1"/>
  <c r="G688" i="1" s="1"/>
  <c r="AA687" i="1"/>
  <c r="Z687" i="1"/>
  <c r="X687" i="1"/>
  <c r="Y687" i="1" s="1"/>
  <c r="U687" i="1"/>
  <c r="S687" i="1"/>
  <c r="J687" i="1"/>
  <c r="F687" i="1"/>
  <c r="G687" i="1" s="1"/>
  <c r="AA686" i="1"/>
  <c r="Z686" i="1"/>
  <c r="X686" i="1"/>
  <c r="Y686" i="1" s="1"/>
  <c r="U686" i="1"/>
  <c r="S686" i="1"/>
  <c r="J686" i="1"/>
  <c r="F686" i="1"/>
  <c r="G686" i="1" s="1"/>
  <c r="AA685" i="1"/>
  <c r="Z685" i="1"/>
  <c r="X685" i="1"/>
  <c r="Y685" i="1" s="1"/>
  <c r="U685" i="1"/>
  <c r="S685" i="1"/>
  <c r="J685" i="1"/>
  <c r="F685" i="1"/>
  <c r="G685" i="1" s="1"/>
  <c r="AA684" i="1"/>
  <c r="Z684" i="1"/>
  <c r="X684" i="1"/>
  <c r="Y684" i="1" s="1"/>
  <c r="U684" i="1"/>
  <c r="S684" i="1"/>
  <c r="J684" i="1"/>
  <c r="F684" i="1"/>
  <c r="G684" i="1" s="1"/>
  <c r="AA683" i="1"/>
  <c r="Z683" i="1"/>
  <c r="X683" i="1"/>
  <c r="Y683" i="1" s="1"/>
  <c r="U683" i="1"/>
  <c r="S683" i="1"/>
  <c r="J683" i="1"/>
  <c r="F683" i="1"/>
  <c r="G683" i="1" s="1"/>
  <c r="AA682" i="1"/>
  <c r="Z682" i="1"/>
  <c r="X682" i="1"/>
  <c r="Y682" i="1" s="1"/>
  <c r="U682" i="1"/>
  <c r="S682" i="1"/>
  <c r="J682" i="1"/>
  <c r="G682" i="1"/>
  <c r="AA681" i="1"/>
  <c r="Z681" i="1"/>
  <c r="X681" i="1"/>
  <c r="Y681" i="1" s="1"/>
  <c r="U681" i="1"/>
  <c r="S681" i="1"/>
  <c r="J681" i="1"/>
  <c r="G681" i="1"/>
  <c r="AA680" i="1"/>
  <c r="Z680" i="1"/>
  <c r="X680" i="1"/>
  <c r="Y680" i="1" s="1"/>
  <c r="U680" i="1"/>
  <c r="S680" i="1"/>
  <c r="J680" i="1"/>
  <c r="F680" i="1"/>
  <c r="G680" i="1" s="1"/>
  <c r="AA679" i="1"/>
  <c r="Z679" i="1"/>
  <c r="X679" i="1"/>
  <c r="Y679" i="1" s="1"/>
  <c r="U679" i="1"/>
  <c r="S679" i="1"/>
  <c r="J679" i="1"/>
  <c r="F679" i="1"/>
  <c r="G679" i="1" s="1"/>
  <c r="AA678" i="1"/>
  <c r="Z678" i="1"/>
  <c r="X678" i="1"/>
  <c r="Y678" i="1" s="1"/>
  <c r="U678" i="1"/>
  <c r="S678" i="1"/>
  <c r="J678" i="1"/>
  <c r="F678" i="1"/>
  <c r="G678" i="1" s="1"/>
  <c r="AA677" i="1"/>
  <c r="Z677" i="1"/>
  <c r="X677" i="1"/>
  <c r="Y677" i="1" s="1"/>
  <c r="U677" i="1"/>
  <c r="S677" i="1"/>
  <c r="J677" i="1"/>
  <c r="F677" i="1"/>
  <c r="G677" i="1" s="1"/>
  <c r="AA676" i="1"/>
  <c r="Z676" i="1"/>
  <c r="X676" i="1"/>
  <c r="Y676" i="1" s="1"/>
  <c r="U676" i="1"/>
  <c r="S676" i="1"/>
  <c r="J676" i="1"/>
  <c r="F676" i="1"/>
  <c r="G676" i="1" s="1"/>
  <c r="AA675" i="1"/>
  <c r="Z675" i="1"/>
  <c r="X675" i="1"/>
  <c r="Y675" i="1" s="1"/>
  <c r="U675" i="1"/>
  <c r="S675" i="1"/>
  <c r="J675" i="1"/>
  <c r="F675" i="1"/>
  <c r="G675" i="1" s="1"/>
  <c r="AA674" i="1"/>
  <c r="Z674" i="1"/>
  <c r="X674" i="1"/>
  <c r="Y674" i="1" s="1"/>
  <c r="U674" i="1"/>
  <c r="S674" i="1"/>
  <c r="J674" i="1"/>
  <c r="F674" i="1"/>
  <c r="G674" i="1" s="1"/>
  <c r="AA673" i="1"/>
  <c r="Z673" i="1"/>
  <c r="X673" i="1"/>
  <c r="Y673" i="1" s="1"/>
  <c r="U673" i="1"/>
  <c r="S673" i="1"/>
  <c r="J673" i="1"/>
  <c r="F673" i="1"/>
  <c r="G673" i="1" s="1"/>
  <c r="AA672" i="1"/>
  <c r="Z672" i="1"/>
  <c r="X672" i="1"/>
  <c r="Y672" i="1" s="1"/>
  <c r="U672" i="1"/>
  <c r="S672" i="1"/>
  <c r="J672" i="1"/>
  <c r="F672" i="1"/>
  <c r="G672" i="1" s="1"/>
  <c r="AA671" i="1"/>
  <c r="Z671" i="1"/>
  <c r="X671" i="1"/>
  <c r="Y671" i="1" s="1"/>
  <c r="U671" i="1"/>
  <c r="S671" i="1"/>
  <c r="J671" i="1"/>
  <c r="F671" i="1"/>
  <c r="G671" i="1" s="1"/>
  <c r="AA670" i="1"/>
  <c r="Z670" i="1"/>
  <c r="X670" i="1"/>
  <c r="Y670" i="1" s="1"/>
  <c r="U670" i="1"/>
  <c r="S670" i="1"/>
  <c r="J670" i="1"/>
  <c r="F670" i="1"/>
  <c r="G670" i="1" s="1"/>
  <c r="AA669" i="1"/>
  <c r="Z669" i="1"/>
  <c r="X669" i="1"/>
  <c r="Y669" i="1" s="1"/>
  <c r="U669" i="1"/>
  <c r="S669" i="1"/>
  <c r="J669" i="1"/>
  <c r="F669" i="1"/>
  <c r="G669" i="1" s="1"/>
  <c r="AA668" i="1"/>
  <c r="Z668" i="1"/>
  <c r="X668" i="1"/>
  <c r="Y668" i="1" s="1"/>
  <c r="U668" i="1"/>
  <c r="S668" i="1"/>
  <c r="J668" i="1"/>
  <c r="G668" i="1"/>
  <c r="AA667" i="1"/>
  <c r="Z667" i="1"/>
  <c r="X667" i="1"/>
  <c r="Y667" i="1" s="1"/>
  <c r="U667" i="1"/>
  <c r="S667" i="1"/>
  <c r="J667" i="1"/>
  <c r="F667" i="1"/>
  <c r="G667" i="1" s="1"/>
  <c r="AA666" i="1"/>
  <c r="Z666" i="1"/>
  <c r="X666" i="1"/>
  <c r="Y666" i="1" s="1"/>
  <c r="U666" i="1"/>
  <c r="S666" i="1"/>
  <c r="J666" i="1"/>
  <c r="F666" i="1"/>
  <c r="G666" i="1" s="1"/>
  <c r="AA665" i="1"/>
  <c r="Z665" i="1"/>
  <c r="X665" i="1"/>
  <c r="Y665" i="1" s="1"/>
  <c r="U665" i="1"/>
  <c r="S665" i="1"/>
  <c r="J665" i="1"/>
  <c r="F665" i="1"/>
  <c r="G665" i="1" s="1"/>
  <c r="AA664" i="1"/>
  <c r="Z664" i="1"/>
  <c r="X664" i="1"/>
  <c r="Y664" i="1" s="1"/>
  <c r="U664" i="1"/>
  <c r="S664" i="1"/>
  <c r="J664" i="1"/>
  <c r="F664" i="1"/>
  <c r="G664" i="1" s="1"/>
  <c r="AA663" i="1"/>
  <c r="Z663" i="1"/>
  <c r="X663" i="1"/>
  <c r="Y663" i="1" s="1"/>
  <c r="U663" i="1"/>
  <c r="S663" i="1"/>
  <c r="J663" i="1"/>
  <c r="F663" i="1"/>
  <c r="G663" i="1" s="1"/>
  <c r="AA662" i="1"/>
  <c r="Z662" i="1"/>
  <c r="X662" i="1"/>
  <c r="Y662" i="1" s="1"/>
  <c r="U662" i="1"/>
  <c r="S662" i="1"/>
  <c r="J662" i="1"/>
  <c r="F662" i="1"/>
  <c r="G662" i="1" s="1"/>
  <c r="AA661" i="1"/>
  <c r="Z661" i="1"/>
  <c r="X661" i="1"/>
  <c r="Y661" i="1" s="1"/>
  <c r="U661" i="1"/>
  <c r="S661" i="1"/>
  <c r="J661" i="1"/>
  <c r="F661" i="1"/>
  <c r="G661" i="1" s="1"/>
  <c r="AA660" i="1"/>
  <c r="Z660" i="1"/>
  <c r="X660" i="1"/>
  <c r="Y660" i="1" s="1"/>
  <c r="U660" i="1"/>
  <c r="S660" i="1"/>
  <c r="J660" i="1"/>
  <c r="F660" i="1"/>
  <c r="G660" i="1" s="1"/>
  <c r="AA659" i="1"/>
  <c r="Z659" i="1"/>
  <c r="X659" i="1"/>
  <c r="Y659" i="1" s="1"/>
  <c r="U659" i="1"/>
  <c r="S659" i="1"/>
  <c r="J659" i="1"/>
  <c r="F659" i="1"/>
  <c r="G659" i="1" s="1"/>
  <c r="AA658" i="1"/>
  <c r="Z658" i="1"/>
  <c r="X658" i="1"/>
  <c r="Y658" i="1" s="1"/>
  <c r="U658" i="1"/>
  <c r="S658" i="1"/>
  <c r="J658" i="1"/>
  <c r="F658" i="1"/>
  <c r="G658" i="1" s="1"/>
  <c r="AA657" i="1"/>
  <c r="Z657" i="1"/>
  <c r="X657" i="1"/>
  <c r="Y657" i="1" s="1"/>
  <c r="U657" i="1"/>
  <c r="S657" i="1"/>
  <c r="J657" i="1"/>
  <c r="F657" i="1"/>
  <c r="G657" i="1" s="1"/>
  <c r="AA656" i="1"/>
  <c r="Z656" i="1"/>
  <c r="X656" i="1"/>
  <c r="Y656" i="1" s="1"/>
  <c r="U656" i="1"/>
  <c r="S656" i="1"/>
  <c r="J656" i="1"/>
  <c r="F656" i="1"/>
  <c r="G656" i="1" s="1"/>
  <c r="AA655" i="1"/>
  <c r="Z655" i="1"/>
  <c r="X655" i="1"/>
  <c r="Y655" i="1" s="1"/>
  <c r="U655" i="1"/>
  <c r="S655" i="1"/>
  <c r="J655" i="1"/>
  <c r="F655" i="1"/>
  <c r="G655" i="1" s="1"/>
  <c r="AA654" i="1"/>
  <c r="Z654" i="1"/>
  <c r="X654" i="1"/>
  <c r="Y654" i="1" s="1"/>
  <c r="U654" i="1"/>
  <c r="S654" i="1"/>
  <c r="J654" i="1"/>
  <c r="F654" i="1"/>
  <c r="G654" i="1" s="1"/>
  <c r="AA653" i="1"/>
  <c r="Z653" i="1"/>
  <c r="X653" i="1"/>
  <c r="Y653" i="1" s="1"/>
  <c r="U653" i="1"/>
  <c r="S653" i="1"/>
  <c r="J653" i="1"/>
  <c r="F653" i="1"/>
  <c r="G653" i="1" s="1"/>
  <c r="AA652" i="1"/>
  <c r="Z652" i="1"/>
  <c r="X652" i="1"/>
  <c r="Y652" i="1" s="1"/>
  <c r="U652" i="1"/>
  <c r="S652" i="1"/>
  <c r="J652" i="1"/>
  <c r="F652" i="1"/>
  <c r="G652" i="1" s="1"/>
  <c r="AA651" i="1"/>
  <c r="Z651" i="1"/>
  <c r="X651" i="1"/>
  <c r="Y651" i="1" s="1"/>
  <c r="U651" i="1"/>
  <c r="S651" i="1"/>
  <c r="J651" i="1"/>
  <c r="F651" i="1"/>
  <c r="G651" i="1" s="1"/>
  <c r="AA650" i="1"/>
  <c r="Z650" i="1"/>
  <c r="X650" i="1"/>
  <c r="Y650" i="1" s="1"/>
  <c r="U650" i="1"/>
  <c r="S650" i="1"/>
  <c r="J650" i="1"/>
  <c r="G650" i="1"/>
  <c r="AA649" i="1"/>
  <c r="Z649" i="1"/>
  <c r="X649" i="1"/>
  <c r="Y649" i="1" s="1"/>
  <c r="U649" i="1"/>
  <c r="S649" i="1"/>
  <c r="J649" i="1"/>
  <c r="F649" i="1"/>
  <c r="G649" i="1" s="1"/>
  <c r="AA648" i="1"/>
  <c r="Z648" i="1"/>
  <c r="X648" i="1"/>
  <c r="Y648" i="1" s="1"/>
  <c r="U648" i="1"/>
  <c r="S648" i="1"/>
  <c r="J648" i="1"/>
  <c r="F648" i="1"/>
  <c r="G648" i="1" s="1"/>
  <c r="AA647" i="1"/>
  <c r="Z647" i="1"/>
  <c r="X647" i="1"/>
  <c r="Y647" i="1" s="1"/>
  <c r="U647" i="1"/>
  <c r="S647" i="1"/>
  <c r="J647" i="1"/>
  <c r="F647" i="1"/>
  <c r="G647" i="1" s="1"/>
  <c r="AA646" i="1"/>
  <c r="Z646" i="1"/>
  <c r="X646" i="1"/>
  <c r="Y646" i="1" s="1"/>
  <c r="U646" i="1"/>
  <c r="S646" i="1"/>
  <c r="J646" i="1"/>
  <c r="F646" i="1"/>
  <c r="G646" i="1" s="1"/>
  <c r="AA645" i="1"/>
  <c r="Z645" i="1"/>
  <c r="X645" i="1"/>
  <c r="Y645" i="1" s="1"/>
  <c r="U645" i="1"/>
  <c r="S645" i="1"/>
  <c r="J645" i="1"/>
  <c r="F645" i="1"/>
  <c r="G645" i="1" s="1"/>
  <c r="AA644" i="1"/>
  <c r="Z644" i="1"/>
  <c r="X644" i="1"/>
  <c r="Y644" i="1" s="1"/>
  <c r="U644" i="1"/>
  <c r="S644" i="1"/>
  <c r="J644" i="1"/>
  <c r="F644" i="1"/>
  <c r="G644" i="1" s="1"/>
  <c r="AA643" i="1"/>
  <c r="Z643" i="1"/>
  <c r="X643" i="1"/>
  <c r="Y643" i="1" s="1"/>
  <c r="U643" i="1"/>
  <c r="S643" i="1"/>
  <c r="J643" i="1"/>
  <c r="F643" i="1"/>
  <c r="G643" i="1" s="1"/>
  <c r="AA642" i="1"/>
  <c r="Z642" i="1"/>
  <c r="X642" i="1"/>
  <c r="Y642" i="1" s="1"/>
  <c r="U642" i="1"/>
  <c r="S642" i="1"/>
  <c r="J642" i="1"/>
  <c r="F642" i="1"/>
  <c r="G642" i="1" s="1"/>
  <c r="AA641" i="1"/>
  <c r="Z641" i="1"/>
  <c r="X641" i="1"/>
  <c r="Y641" i="1" s="1"/>
  <c r="U641" i="1"/>
  <c r="S641" i="1"/>
  <c r="J641" i="1"/>
  <c r="F641" i="1"/>
  <c r="G641" i="1" s="1"/>
  <c r="AA640" i="1"/>
  <c r="Z640" i="1"/>
  <c r="X640" i="1"/>
  <c r="Y640" i="1" s="1"/>
  <c r="U640" i="1"/>
  <c r="S640" i="1"/>
  <c r="J640" i="1"/>
  <c r="F640" i="1"/>
  <c r="G640" i="1" s="1"/>
  <c r="AA639" i="1"/>
  <c r="Z639" i="1"/>
  <c r="X639" i="1"/>
  <c r="Y639" i="1" s="1"/>
  <c r="U639" i="1"/>
  <c r="S639" i="1"/>
  <c r="J639" i="1"/>
  <c r="F639" i="1"/>
  <c r="G639" i="1" s="1"/>
  <c r="AA638" i="1"/>
  <c r="Z638" i="1"/>
  <c r="X638" i="1"/>
  <c r="Y638" i="1" s="1"/>
  <c r="U638" i="1"/>
  <c r="S638" i="1"/>
  <c r="J638" i="1"/>
  <c r="F638" i="1"/>
  <c r="G638" i="1" s="1"/>
  <c r="AA637" i="1"/>
  <c r="Z637" i="1"/>
  <c r="X637" i="1"/>
  <c r="Y637" i="1" s="1"/>
  <c r="U637" i="1"/>
  <c r="S637" i="1"/>
  <c r="J637" i="1"/>
  <c r="G637" i="1"/>
  <c r="AA636" i="1"/>
  <c r="Z636" i="1"/>
  <c r="X636" i="1"/>
  <c r="Y636" i="1" s="1"/>
  <c r="U636" i="1"/>
  <c r="S636" i="1"/>
  <c r="J636" i="1"/>
  <c r="F636" i="1"/>
  <c r="G636" i="1" s="1"/>
  <c r="AA635" i="1"/>
  <c r="Z635" i="1"/>
  <c r="X635" i="1"/>
  <c r="Y635" i="1" s="1"/>
  <c r="U635" i="1"/>
  <c r="S635" i="1"/>
  <c r="J635" i="1"/>
  <c r="F635" i="1"/>
  <c r="G635" i="1" s="1"/>
  <c r="AA634" i="1"/>
  <c r="Z634" i="1"/>
  <c r="X634" i="1"/>
  <c r="Y634" i="1" s="1"/>
  <c r="U634" i="1"/>
  <c r="S634" i="1"/>
  <c r="J634" i="1"/>
  <c r="F634" i="1"/>
  <c r="G634" i="1" s="1"/>
  <c r="AA633" i="1"/>
  <c r="Z633" i="1"/>
  <c r="X633" i="1"/>
  <c r="Y633" i="1" s="1"/>
  <c r="U633" i="1"/>
  <c r="S633" i="1"/>
  <c r="J633" i="1"/>
  <c r="F633" i="1"/>
  <c r="G633" i="1" s="1"/>
  <c r="AA632" i="1"/>
  <c r="Z632" i="1"/>
  <c r="X632" i="1"/>
  <c r="Y632" i="1" s="1"/>
  <c r="U632" i="1"/>
  <c r="S632" i="1"/>
  <c r="J632" i="1"/>
  <c r="F632" i="1"/>
  <c r="G632" i="1" s="1"/>
  <c r="AA631" i="1"/>
  <c r="Z631" i="1"/>
  <c r="X631" i="1"/>
  <c r="Y631" i="1" s="1"/>
  <c r="U631" i="1"/>
  <c r="S631" i="1"/>
  <c r="J631" i="1"/>
  <c r="F631" i="1"/>
  <c r="G631" i="1" s="1"/>
  <c r="AA630" i="1"/>
  <c r="Z630" i="1"/>
  <c r="X630" i="1"/>
  <c r="Y630" i="1" s="1"/>
  <c r="U630" i="1"/>
  <c r="S630" i="1"/>
  <c r="J630" i="1"/>
  <c r="F630" i="1"/>
  <c r="G630" i="1" s="1"/>
  <c r="AA629" i="1"/>
  <c r="Z629" i="1"/>
  <c r="X629" i="1"/>
  <c r="Y629" i="1" s="1"/>
  <c r="U629" i="1"/>
  <c r="S629" i="1"/>
  <c r="J629" i="1"/>
  <c r="F629" i="1"/>
  <c r="G629" i="1" s="1"/>
  <c r="AA628" i="1"/>
  <c r="Z628" i="1"/>
  <c r="X628" i="1"/>
  <c r="Y628" i="1" s="1"/>
  <c r="U628" i="1"/>
  <c r="S628" i="1"/>
  <c r="J628" i="1"/>
  <c r="F628" i="1"/>
  <c r="G628" i="1" s="1"/>
  <c r="AA627" i="1"/>
  <c r="Z627" i="1"/>
  <c r="X627" i="1"/>
  <c r="Y627" i="1" s="1"/>
  <c r="U627" i="1"/>
  <c r="S627" i="1"/>
  <c r="J627" i="1"/>
  <c r="F627" i="1"/>
  <c r="G627" i="1" s="1"/>
  <c r="AA626" i="1"/>
  <c r="Z626" i="1"/>
  <c r="X626" i="1"/>
  <c r="Y626" i="1" s="1"/>
  <c r="U626" i="1"/>
  <c r="S626" i="1"/>
  <c r="J626" i="1"/>
  <c r="F626" i="1"/>
  <c r="G626" i="1" s="1"/>
  <c r="AA625" i="1"/>
  <c r="Z625" i="1"/>
  <c r="X625" i="1"/>
  <c r="Y625" i="1" s="1"/>
  <c r="U625" i="1"/>
  <c r="S625" i="1"/>
  <c r="J625" i="1"/>
  <c r="F625" i="1"/>
  <c r="G625" i="1" s="1"/>
  <c r="AA624" i="1"/>
  <c r="Z624" i="1"/>
  <c r="X624" i="1"/>
  <c r="Y624" i="1" s="1"/>
  <c r="U624" i="1"/>
  <c r="S624" i="1"/>
  <c r="J624" i="1"/>
  <c r="F624" i="1"/>
  <c r="G624" i="1" s="1"/>
  <c r="AA623" i="1"/>
  <c r="Z623" i="1"/>
  <c r="X623" i="1"/>
  <c r="Y623" i="1" s="1"/>
  <c r="U623" i="1"/>
  <c r="S623" i="1"/>
  <c r="J623" i="1"/>
  <c r="F623" i="1"/>
  <c r="G623" i="1" s="1"/>
  <c r="AA622" i="1"/>
  <c r="Z622" i="1"/>
  <c r="X622" i="1"/>
  <c r="Y622" i="1" s="1"/>
  <c r="U622" i="1"/>
  <c r="S622" i="1"/>
  <c r="J622" i="1"/>
  <c r="F622" i="1"/>
  <c r="G622" i="1" s="1"/>
  <c r="AA621" i="1"/>
  <c r="Z621" i="1"/>
  <c r="X621" i="1"/>
  <c r="Y621" i="1" s="1"/>
  <c r="U621" i="1"/>
  <c r="S621" i="1"/>
  <c r="J621" i="1"/>
  <c r="F621" i="1"/>
  <c r="G621" i="1" s="1"/>
  <c r="AA620" i="1"/>
  <c r="Z620" i="1"/>
  <c r="X620" i="1"/>
  <c r="Y620" i="1" s="1"/>
  <c r="U620" i="1"/>
  <c r="S620" i="1"/>
  <c r="J620" i="1"/>
  <c r="F620" i="1"/>
  <c r="G620" i="1" s="1"/>
  <c r="AA619" i="1"/>
  <c r="Z619" i="1"/>
  <c r="X619" i="1"/>
  <c r="Y619" i="1" s="1"/>
  <c r="U619" i="1"/>
  <c r="S619" i="1"/>
  <c r="J619" i="1"/>
  <c r="F619" i="1"/>
  <c r="G619" i="1" s="1"/>
  <c r="AA618" i="1"/>
  <c r="Z618" i="1"/>
  <c r="X618" i="1"/>
  <c r="Y618" i="1" s="1"/>
  <c r="U618" i="1"/>
  <c r="S618" i="1"/>
  <c r="J618" i="1"/>
  <c r="F618" i="1"/>
  <c r="G618" i="1" s="1"/>
  <c r="AA617" i="1"/>
  <c r="Z617" i="1"/>
  <c r="X617" i="1"/>
  <c r="Y617" i="1" s="1"/>
  <c r="U617" i="1"/>
  <c r="S617" i="1"/>
  <c r="J617" i="1"/>
  <c r="F617" i="1"/>
  <c r="G617" i="1" s="1"/>
  <c r="AA616" i="1"/>
  <c r="Z616" i="1"/>
  <c r="X616" i="1"/>
  <c r="Y616" i="1" s="1"/>
  <c r="U616" i="1"/>
  <c r="S616" i="1"/>
  <c r="J616" i="1"/>
  <c r="F616" i="1"/>
  <c r="G616" i="1" s="1"/>
  <c r="AA615" i="1"/>
  <c r="Z615" i="1"/>
  <c r="X615" i="1"/>
  <c r="Y615" i="1" s="1"/>
  <c r="U615" i="1"/>
  <c r="S615" i="1"/>
  <c r="J615" i="1"/>
  <c r="F615" i="1"/>
  <c r="G615" i="1" s="1"/>
  <c r="AA614" i="1"/>
  <c r="Z614" i="1"/>
  <c r="X614" i="1"/>
  <c r="Y614" i="1" s="1"/>
  <c r="U614" i="1"/>
  <c r="S614" i="1"/>
  <c r="J614" i="1"/>
  <c r="F614" i="1"/>
  <c r="G614" i="1" s="1"/>
  <c r="AA613" i="1"/>
  <c r="Z613" i="1"/>
  <c r="X613" i="1"/>
  <c r="Y613" i="1" s="1"/>
  <c r="U613" i="1"/>
  <c r="S613" i="1"/>
  <c r="J613" i="1"/>
  <c r="F613" i="1"/>
  <c r="G613" i="1" s="1"/>
  <c r="AA612" i="1"/>
  <c r="Z612" i="1"/>
  <c r="X612" i="1"/>
  <c r="Y612" i="1" s="1"/>
  <c r="U612" i="1"/>
  <c r="S612" i="1"/>
  <c r="J612" i="1"/>
  <c r="G612" i="1"/>
  <c r="AA611" i="1"/>
  <c r="Z611" i="1"/>
  <c r="X611" i="1"/>
  <c r="Y611" i="1" s="1"/>
  <c r="U611" i="1"/>
  <c r="S611" i="1"/>
  <c r="J611" i="1"/>
  <c r="F611" i="1"/>
  <c r="G611" i="1" s="1"/>
  <c r="AA610" i="1"/>
  <c r="Z610" i="1"/>
  <c r="X610" i="1"/>
  <c r="Y610" i="1" s="1"/>
  <c r="U610" i="1"/>
  <c r="S610" i="1"/>
  <c r="J610" i="1"/>
  <c r="F610" i="1"/>
  <c r="G610" i="1" s="1"/>
  <c r="AA609" i="1"/>
  <c r="Z609" i="1"/>
  <c r="X609" i="1"/>
  <c r="Y609" i="1" s="1"/>
  <c r="U609" i="1"/>
  <c r="S609" i="1"/>
  <c r="J609" i="1"/>
  <c r="F609" i="1"/>
  <c r="G609" i="1" s="1"/>
  <c r="AA608" i="1"/>
  <c r="Z608" i="1"/>
  <c r="X608" i="1"/>
  <c r="Y608" i="1" s="1"/>
  <c r="U608" i="1"/>
  <c r="S608" i="1"/>
  <c r="J608" i="1"/>
  <c r="F608" i="1"/>
  <c r="G608" i="1" s="1"/>
  <c r="AA607" i="1"/>
  <c r="Z607" i="1"/>
  <c r="X607" i="1"/>
  <c r="Y607" i="1" s="1"/>
  <c r="U607" i="1"/>
  <c r="S607" i="1"/>
  <c r="J607" i="1"/>
  <c r="F607" i="1"/>
  <c r="G607" i="1" s="1"/>
  <c r="AA606" i="1"/>
  <c r="Z606" i="1"/>
  <c r="X606" i="1"/>
  <c r="Y606" i="1" s="1"/>
  <c r="U606" i="1"/>
  <c r="S606" i="1"/>
  <c r="J606" i="1"/>
  <c r="F606" i="1"/>
  <c r="G606" i="1" s="1"/>
  <c r="AA605" i="1"/>
  <c r="Z605" i="1"/>
  <c r="X605" i="1"/>
  <c r="Y605" i="1" s="1"/>
  <c r="U605" i="1"/>
  <c r="S605" i="1"/>
  <c r="J605" i="1"/>
  <c r="F605" i="1"/>
  <c r="G605" i="1" s="1"/>
  <c r="AA604" i="1"/>
  <c r="Z604" i="1"/>
  <c r="X604" i="1"/>
  <c r="Y604" i="1" s="1"/>
  <c r="U604" i="1"/>
  <c r="S604" i="1"/>
  <c r="J604" i="1"/>
  <c r="F604" i="1"/>
  <c r="G604" i="1" s="1"/>
  <c r="AA603" i="1"/>
  <c r="Z603" i="1"/>
  <c r="X603" i="1"/>
  <c r="Y603" i="1" s="1"/>
  <c r="U603" i="1"/>
  <c r="S603" i="1"/>
  <c r="J603" i="1"/>
  <c r="F603" i="1"/>
  <c r="G603" i="1" s="1"/>
  <c r="AA602" i="1"/>
  <c r="Z602" i="1"/>
  <c r="X602" i="1"/>
  <c r="Y602" i="1" s="1"/>
  <c r="U602" i="1"/>
  <c r="S602" i="1"/>
  <c r="J602" i="1"/>
  <c r="G602" i="1"/>
  <c r="AA601" i="1"/>
  <c r="Z601" i="1"/>
  <c r="X601" i="1"/>
  <c r="Y601" i="1" s="1"/>
  <c r="U601" i="1"/>
  <c r="S601" i="1"/>
  <c r="J601" i="1"/>
  <c r="F601" i="1"/>
  <c r="G601" i="1" s="1"/>
  <c r="AA600" i="1"/>
  <c r="Z600" i="1"/>
  <c r="X600" i="1"/>
  <c r="Y600" i="1" s="1"/>
  <c r="U600" i="1"/>
  <c r="S600" i="1"/>
  <c r="J600" i="1"/>
  <c r="F600" i="1"/>
  <c r="G600" i="1" s="1"/>
  <c r="AA599" i="1"/>
  <c r="Z599" i="1"/>
  <c r="X599" i="1"/>
  <c r="Y599" i="1" s="1"/>
  <c r="U599" i="1"/>
  <c r="S599" i="1"/>
  <c r="J599" i="1"/>
  <c r="F599" i="1"/>
  <c r="G599" i="1" s="1"/>
  <c r="AA598" i="1"/>
  <c r="Z598" i="1"/>
  <c r="X598" i="1"/>
  <c r="Y598" i="1" s="1"/>
  <c r="U598" i="1"/>
  <c r="S598" i="1"/>
  <c r="J598" i="1"/>
  <c r="F598" i="1"/>
  <c r="G598" i="1" s="1"/>
  <c r="AA597" i="1"/>
  <c r="Z597" i="1"/>
  <c r="X597" i="1"/>
  <c r="Y597" i="1" s="1"/>
  <c r="U597" i="1"/>
  <c r="S597" i="1"/>
  <c r="J597" i="1"/>
  <c r="F597" i="1"/>
  <c r="G597" i="1" s="1"/>
  <c r="AA596" i="1"/>
  <c r="Z596" i="1"/>
  <c r="X596" i="1"/>
  <c r="Y596" i="1" s="1"/>
  <c r="U596" i="1"/>
  <c r="S596" i="1"/>
  <c r="J596" i="1"/>
  <c r="F596" i="1"/>
  <c r="G596" i="1" s="1"/>
  <c r="AA595" i="1"/>
  <c r="Z595" i="1"/>
  <c r="X595" i="1"/>
  <c r="Y595" i="1" s="1"/>
  <c r="U595" i="1"/>
  <c r="S595" i="1"/>
  <c r="J595" i="1"/>
  <c r="F595" i="1"/>
  <c r="G595" i="1" s="1"/>
  <c r="AA594" i="1"/>
  <c r="Z594" i="1"/>
  <c r="X594" i="1"/>
  <c r="Y594" i="1" s="1"/>
  <c r="U594" i="1"/>
  <c r="S594" i="1"/>
  <c r="J594" i="1"/>
  <c r="F594" i="1"/>
  <c r="G594" i="1" s="1"/>
  <c r="AA593" i="1"/>
  <c r="Z593" i="1"/>
  <c r="X593" i="1"/>
  <c r="Y593" i="1" s="1"/>
  <c r="U593" i="1"/>
  <c r="S593" i="1"/>
  <c r="J593" i="1"/>
  <c r="F593" i="1"/>
  <c r="G593" i="1" s="1"/>
  <c r="AA592" i="1"/>
  <c r="Z592" i="1"/>
  <c r="X592" i="1"/>
  <c r="Y592" i="1" s="1"/>
  <c r="U592" i="1"/>
  <c r="S592" i="1"/>
  <c r="J592" i="1"/>
  <c r="F592" i="1"/>
  <c r="G592" i="1" s="1"/>
  <c r="AA591" i="1"/>
  <c r="Z591" i="1"/>
  <c r="X591" i="1"/>
  <c r="Y591" i="1" s="1"/>
  <c r="U591" i="1"/>
  <c r="S591" i="1"/>
  <c r="J591" i="1"/>
  <c r="F591" i="1"/>
  <c r="G591" i="1" s="1"/>
  <c r="AA590" i="1"/>
  <c r="Z590" i="1"/>
  <c r="X590" i="1"/>
  <c r="Y590" i="1" s="1"/>
  <c r="U590" i="1"/>
  <c r="S590" i="1"/>
  <c r="J590" i="1"/>
  <c r="F590" i="1"/>
  <c r="G590" i="1" s="1"/>
  <c r="AA589" i="1"/>
  <c r="Z589" i="1"/>
  <c r="X589" i="1"/>
  <c r="Y589" i="1" s="1"/>
  <c r="U589" i="1"/>
  <c r="S589" i="1"/>
  <c r="J589" i="1"/>
  <c r="F589" i="1"/>
  <c r="G589" i="1" s="1"/>
  <c r="AA588" i="1"/>
  <c r="Z588" i="1"/>
  <c r="X588" i="1"/>
  <c r="Y588" i="1" s="1"/>
  <c r="U588" i="1"/>
  <c r="S588" i="1"/>
  <c r="J588" i="1"/>
  <c r="F588" i="1"/>
  <c r="G588" i="1" s="1"/>
  <c r="AA587" i="1"/>
  <c r="Z587" i="1"/>
  <c r="X587" i="1"/>
  <c r="Y587" i="1" s="1"/>
  <c r="U587" i="1"/>
  <c r="S587" i="1"/>
  <c r="J587" i="1"/>
  <c r="F587" i="1"/>
  <c r="G587" i="1" s="1"/>
  <c r="AA586" i="1"/>
  <c r="Z586" i="1"/>
  <c r="X586" i="1"/>
  <c r="Y586" i="1" s="1"/>
  <c r="U586" i="1"/>
  <c r="S586" i="1"/>
  <c r="J586" i="1"/>
  <c r="F586" i="1"/>
  <c r="G586" i="1" s="1"/>
  <c r="AA585" i="1"/>
  <c r="Z585" i="1"/>
  <c r="X585" i="1"/>
  <c r="Y585" i="1" s="1"/>
  <c r="U585" i="1"/>
  <c r="S585" i="1"/>
  <c r="J585" i="1"/>
  <c r="F585" i="1"/>
  <c r="G585" i="1" s="1"/>
  <c r="AA584" i="1"/>
  <c r="Z584" i="1"/>
  <c r="X584" i="1"/>
  <c r="Y584" i="1" s="1"/>
  <c r="U584" i="1"/>
  <c r="S584" i="1"/>
  <c r="J584" i="1"/>
  <c r="F584" i="1"/>
  <c r="G584" i="1" s="1"/>
  <c r="AA583" i="1"/>
  <c r="Z583" i="1"/>
  <c r="X583" i="1"/>
  <c r="Y583" i="1" s="1"/>
  <c r="U583" i="1"/>
  <c r="S583" i="1"/>
  <c r="J583" i="1"/>
  <c r="F583" i="1"/>
  <c r="G583" i="1" s="1"/>
  <c r="AA582" i="1"/>
  <c r="Z582" i="1"/>
  <c r="X582" i="1"/>
  <c r="Y582" i="1" s="1"/>
  <c r="U582" i="1"/>
  <c r="S582" i="1"/>
  <c r="J582" i="1"/>
  <c r="F582" i="1"/>
  <c r="G582" i="1" s="1"/>
  <c r="AA581" i="1"/>
  <c r="Z581" i="1"/>
  <c r="X581" i="1"/>
  <c r="Y581" i="1" s="1"/>
  <c r="U581" i="1"/>
  <c r="S581" i="1"/>
  <c r="J581" i="1"/>
  <c r="F581" i="1"/>
  <c r="G581" i="1" s="1"/>
  <c r="AA580" i="1"/>
  <c r="Z580" i="1"/>
  <c r="X580" i="1"/>
  <c r="Y580" i="1" s="1"/>
  <c r="U580" i="1"/>
  <c r="S580" i="1"/>
  <c r="J580" i="1"/>
  <c r="F580" i="1"/>
  <c r="G580" i="1" s="1"/>
  <c r="AA579" i="1"/>
  <c r="Z579" i="1"/>
  <c r="X579" i="1"/>
  <c r="Y579" i="1" s="1"/>
  <c r="U579" i="1"/>
  <c r="S579" i="1"/>
  <c r="J579" i="1"/>
  <c r="F579" i="1"/>
  <c r="G579" i="1" s="1"/>
  <c r="AA578" i="1"/>
  <c r="Z578" i="1"/>
  <c r="X578" i="1"/>
  <c r="Y578" i="1" s="1"/>
  <c r="U578" i="1"/>
  <c r="S578" i="1"/>
  <c r="J578" i="1"/>
  <c r="F578" i="1"/>
  <c r="G578" i="1" s="1"/>
  <c r="AA577" i="1"/>
  <c r="Z577" i="1"/>
  <c r="X577" i="1"/>
  <c r="Y577" i="1" s="1"/>
  <c r="U577" i="1"/>
  <c r="S577" i="1"/>
  <c r="J577" i="1"/>
  <c r="F577" i="1"/>
  <c r="G577" i="1" s="1"/>
  <c r="AA576" i="1"/>
  <c r="Z576" i="1"/>
  <c r="X576" i="1"/>
  <c r="Y576" i="1" s="1"/>
  <c r="U576" i="1"/>
  <c r="S576" i="1"/>
  <c r="J576" i="1"/>
  <c r="F576" i="1"/>
  <c r="G576" i="1" s="1"/>
  <c r="AA575" i="1"/>
  <c r="Z575" i="1"/>
  <c r="X575" i="1"/>
  <c r="Y575" i="1" s="1"/>
  <c r="U575" i="1"/>
  <c r="S575" i="1"/>
  <c r="J575" i="1"/>
  <c r="F575" i="1"/>
  <c r="G575" i="1" s="1"/>
  <c r="AA574" i="1"/>
  <c r="Z574" i="1"/>
  <c r="X574" i="1"/>
  <c r="Y574" i="1" s="1"/>
  <c r="U574" i="1"/>
  <c r="S574" i="1"/>
  <c r="J574" i="1"/>
  <c r="F574" i="1"/>
  <c r="G574" i="1" s="1"/>
  <c r="AA573" i="1"/>
  <c r="Z573" i="1"/>
  <c r="X573" i="1"/>
  <c r="Y573" i="1" s="1"/>
  <c r="U573" i="1"/>
  <c r="S573" i="1"/>
  <c r="J573" i="1"/>
  <c r="F573" i="1"/>
  <c r="G573" i="1" s="1"/>
  <c r="AA572" i="1"/>
  <c r="Z572" i="1"/>
  <c r="X572" i="1"/>
  <c r="Y572" i="1" s="1"/>
  <c r="U572" i="1"/>
  <c r="S572" i="1"/>
  <c r="J572" i="1"/>
  <c r="F572" i="1"/>
  <c r="G572" i="1" s="1"/>
  <c r="AA571" i="1"/>
  <c r="Z571" i="1"/>
  <c r="X571" i="1"/>
  <c r="Y571" i="1" s="1"/>
  <c r="U571" i="1"/>
  <c r="S571" i="1"/>
  <c r="J571" i="1"/>
  <c r="F571" i="1"/>
  <c r="G571" i="1" s="1"/>
  <c r="AA570" i="1"/>
  <c r="Z570" i="1"/>
  <c r="X570" i="1"/>
  <c r="Y570" i="1" s="1"/>
  <c r="U570" i="1"/>
  <c r="S570" i="1"/>
  <c r="J570" i="1"/>
  <c r="F570" i="1"/>
  <c r="G570" i="1" s="1"/>
  <c r="AA569" i="1"/>
  <c r="Z569" i="1"/>
  <c r="X569" i="1"/>
  <c r="Y569" i="1" s="1"/>
  <c r="U569" i="1"/>
  <c r="S569" i="1"/>
  <c r="J569" i="1"/>
  <c r="F569" i="1"/>
  <c r="G569" i="1" s="1"/>
  <c r="AA568" i="1"/>
  <c r="Z568" i="1"/>
  <c r="X568" i="1"/>
  <c r="Y568" i="1" s="1"/>
  <c r="U568" i="1"/>
  <c r="S568" i="1"/>
  <c r="J568" i="1"/>
  <c r="F568" i="1"/>
  <c r="G568" i="1" s="1"/>
  <c r="AA567" i="1"/>
  <c r="Z567" i="1"/>
  <c r="X567" i="1"/>
  <c r="Y567" i="1" s="1"/>
  <c r="U567" i="1"/>
  <c r="S567" i="1"/>
  <c r="J567" i="1"/>
  <c r="F567" i="1"/>
  <c r="G567" i="1" s="1"/>
  <c r="AA566" i="1"/>
  <c r="Z566" i="1"/>
  <c r="X566" i="1"/>
  <c r="Y566" i="1" s="1"/>
  <c r="U566" i="1"/>
  <c r="S566" i="1"/>
  <c r="J566" i="1"/>
  <c r="F566" i="1"/>
  <c r="G566" i="1" s="1"/>
  <c r="AA565" i="1"/>
  <c r="Z565" i="1"/>
  <c r="X565" i="1"/>
  <c r="Y565" i="1" s="1"/>
  <c r="U565" i="1"/>
  <c r="S565" i="1"/>
  <c r="J565" i="1"/>
  <c r="F565" i="1"/>
  <c r="G565" i="1" s="1"/>
  <c r="AA564" i="1"/>
  <c r="Z564" i="1"/>
  <c r="X564" i="1"/>
  <c r="Y564" i="1" s="1"/>
  <c r="U564" i="1"/>
  <c r="S564" i="1"/>
  <c r="J564" i="1"/>
  <c r="F564" i="1"/>
  <c r="G564" i="1" s="1"/>
  <c r="AA563" i="1"/>
  <c r="Z563" i="1"/>
  <c r="X563" i="1"/>
  <c r="Y563" i="1" s="1"/>
  <c r="U563" i="1"/>
  <c r="S563" i="1"/>
  <c r="J563" i="1"/>
  <c r="F563" i="1"/>
  <c r="G563" i="1" s="1"/>
  <c r="AA562" i="1"/>
  <c r="Z562" i="1"/>
  <c r="X562" i="1"/>
  <c r="Y562" i="1" s="1"/>
  <c r="U562" i="1"/>
  <c r="S562" i="1"/>
  <c r="J562" i="1"/>
  <c r="F562" i="1"/>
  <c r="G562" i="1" s="1"/>
  <c r="AA561" i="1"/>
  <c r="Z561" i="1"/>
  <c r="X561" i="1"/>
  <c r="Y561" i="1" s="1"/>
  <c r="U561" i="1"/>
  <c r="S561" i="1"/>
  <c r="J561" i="1"/>
  <c r="F561" i="1"/>
  <c r="G561" i="1" s="1"/>
  <c r="AA560" i="1"/>
  <c r="Z560" i="1"/>
  <c r="X560" i="1"/>
  <c r="Y560" i="1" s="1"/>
  <c r="U560" i="1"/>
  <c r="S560" i="1"/>
  <c r="J560" i="1"/>
  <c r="F560" i="1"/>
  <c r="G560" i="1" s="1"/>
  <c r="AA559" i="1"/>
  <c r="Z559" i="1"/>
  <c r="X559" i="1"/>
  <c r="Y559" i="1" s="1"/>
  <c r="U559" i="1"/>
  <c r="S559" i="1"/>
  <c r="J559" i="1"/>
  <c r="F559" i="1"/>
  <c r="G559" i="1" s="1"/>
  <c r="AA558" i="1"/>
  <c r="Z558" i="1"/>
  <c r="X558" i="1"/>
  <c r="Y558" i="1" s="1"/>
  <c r="U558" i="1"/>
  <c r="S558" i="1"/>
  <c r="J558" i="1"/>
  <c r="F558" i="1"/>
  <c r="G558" i="1" s="1"/>
  <c r="AA557" i="1"/>
  <c r="Z557" i="1"/>
  <c r="X557" i="1"/>
  <c r="Y557" i="1" s="1"/>
  <c r="U557" i="1"/>
  <c r="S557" i="1"/>
  <c r="J557" i="1"/>
  <c r="F557" i="1"/>
  <c r="G557" i="1" s="1"/>
  <c r="AA556" i="1"/>
  <c r="Z556" i="1"/>
  <c r="X556" i="1"/>
  <c r="Y556" i="1" s="1"/>
  <c r="U556" i="1"/>
  <c r="S556" i="1"/>
  <c r="J556" i="1"/>
  <c r="F556" i="1"/>
  <c r="G556" i="1" s="1"/>
  <c r="AA555" i="1"/>
  <c r="Z555" i="1"/>
  <c r="X555" i="1"/>
  <c r="Y555" i="1" s="1"/>
  <c r="U555" i="1"/>
  <c r="S555" i="1"/>
  <c r="J555" i="1"/>
  <c r="F555" i="1"/>
  <c r="G555" i="1" s="1"/>
  <c r="AA554" i="1"/>
  <c r="Z554" i="1"/>
  <c r="X554" i="1"/>
  <c r="Y554" i="1" s="1"/>
  <c r="U554" i="1"/>
  <c r="S554" i="1"/>
  <c r="J554" i="1"/>
  <c r="F554" i="1"/>
  <c r="G554" i="1" s="1"/>
  <c r="AA553" i="1"/>
  <c r="Z553" i="1"/>
  <c r="X553" i="1"/>
  <c r="Y553" i="1" s="1"/>
  <c r="U553" i="1"/>
  <c r="S553" i="1"/>
  <c r="J553" i="1"/>
  <c r="F553" i="1"/>
  <c r="G553" i="1" s="1"/>
  <c r="AA552" i="1"/>
  <c r="Z552" i="1"/>
  <c r="X552" i="1"/>
  <c r="Y552" i="1" s="1"/>
  <c r="U552" i="1"/>
  <c r="S552" i="1"/>
  <c r="J552" i="1"/>
  <c r="F552" i="1"/>
  <c r="G552" i="1" s="1"/>
  <c r="AA551" i="1"/>
  <c r="Z551" i="1"/>
  <c r="X551" i="1"/>
  <c r="Y551" i="1" s="1"/>
  <c r="U551" i="1"/>
  <c r="S551" i="1"/>
  <c r="J551" i="1"/>
  <c r="F551" i="1"/>
  <c r="G551" i="1" s="1"/>
  <c r="AA550" i="1"/>
  <c r="Z550" i="1"/>
  <c r="X550" i="1"/>
  <c r="Y550" i="1" s="1"/>
  <c r="U550" i="1"/>
  <c r="S550" i="1"/>
  <c r="J550" i="1"/>
  <c r="F550" i="1"/>
  <c r="G550" i="1" s="1"/>
  <c r="AA549" i="1"/>
  <c r="Z549" i="1"/>
  <c r="X549" i="1"/>
  <c r="Y549" i="1" s="1"/>
  <c r="U549" i="1"/>
  <c r="S549" i="1"/>
  <c r="J549" i="1"/>
  <c r="F549" i="1"/>
  <c r="G549" i="1" s="1"/>
  <c r="AA548" i="1"/>
  <c r="Z548" i="1"/>
  <c r="X548" i="1"/>
  <c r="Y548" i="1" s="1"/>
  <c r="U548" i="1"/>
  <c r="S548" i="1"/>
  <c r="J548" i="1"/>
  <c r="F548" i="1"/>
  <c r="G548" i="1" s="1"/>
  <c r="AA547" i="1"/>
  <c r="Z547" i="1"/>
  <c r="X547" i="1"/>
  <c r="Y547" i="1" s="1"/>
  <c r="U547" i="1"/>
  <c r="S547" i="1"/>
  <c r="J547" i="1"/>
  <c r="F547" i="1"/>
  <c r="G547" i="1" s="1"/>
  <c r="AA546" i="1"/>
  <c r="Z546" i="1"/>
  <c r="X546" i="1"/>
  <c r="Y546" i="1" s="1"/>
  <c r="U546" i="1"/>
  <c r="S546" i="1"/>
  <c r="J546" i="1"/>
  <c r="F546" i="1"/>
  <c r="G546" i="1" s="1"/>
  <c r="AA545" i="1"/>
  <c r="Z545" i="1"/>
  <c r="X545" i="1"/>
  <c r="Y545" i="1" s="1"/>
  <c r="U545" i="1"/>
  <c r="S545" i="1"/>
  <c r="J545" i="1"/>
  <c r="F545" i="1"/>
  <c r="G545" i="1" s="1"/>
  <c r="AA544" i="1"/>
  <c r="Z544" i="1"/>
  <c r="X544" i="1"/>
  <c r="Y544" i="1" s="1"/>
  <c r="U544" i="1"/>
  <c r="S544" i="1"/>
  <c r="J544" i="1"/>
  <c r="F544" i="1"/>
  <c r="G544" i="1" s="1"/>
  <c r="AA543" i="1"/>
  <c r="Z543" i="1"/>
  <c r="X543" i="1"/>
  <c r="Y543" i="1" s="1"/>
  <c r="U543" i="1"/>
  <c r="S543" i="1"/>
  <c r="J543" i="1"/>
  <c r="F543" i="1"/>
  <c r="G543" i="1" s="1"/>
  <c r="AA542" i="1"/>
  <c r="Z542" i="1"/>
  <c r="X542" i="1"/>
  <c r="Y542" i="1" s="1"/>
  <c r="U542" i="1"/>
  <c r="S542" i="1"/>
  <c r="J542" i="1"/>
  <c r="F542" i="1"/>
  <c r="G542" i="1" s="1"/>
  <c r="AA541" i="1"/>
  <c r="Z541" i="1"/>
  <c r="X541" i="1"/>
  <c r="Y541" i="1" s="1"/>
  <c r="U541" i="1"/>
  <c r="S541" i="1"/>
  <c r="J541" i="1"/>
  <c r="F541" i="1"/>
  <c r="G541" i="1" s="1"/>
  <c r="AA540" i="1"/>
  <c r="Z540" i="1"/>
  <c r="X540" i="1"/>
  <c r="Y540" i="1" s="1"/>
  <c r="U540" i="1"/>
  <c r="S540" i="1"/>
  <c r="J540" i="1"/>
  <c r="F540" i="1"/>
  <c r="G540" i="1" s="1"/>
  <c r="AA539" i="1"/>
  <c r="Z539" i="1"/>
  <c r="X539" i="1"/>
  <c r="Y539" i="1" s="1"/>
  <c r="U539" i="1"/>
  <c r="S539" i="1"/>
  <c r="J539" i="1"/>
  <c r="F539" i="1"/>
  <c r="G539" i="1" s="1"/>
  <c r="AA538" i="1"/>
  <c r="Z538" i="1"/>
  <c r="X538" i="1"/>
  <c r="Y538" i="1" s="1"/>
  <c r="U538" i="1"/>
  <c r="S538" i="1"/>
  <c r="J538" i="1"/>
  <c r="F538" i="1"/>
  <c r="G538" i="1" s="1"/>
  <c r="AA537" i="1"/>
  <c r="Z537" i="1"/>
  <c r="X537" i="1"/>
  <c r="Y537" i="1" s="1"/>
  <c r="U537" i="1"/>
  <c r="S537" i="1"/>
  <c r="J537" i="1"/>
  <c r="F537" i="1"/>
  <c r="G537" i="1" s="1"/>
  <c r="AA536" i="1"/>
  <c r="Z536" i="1"/>
  <c r="X536" i="1"/>
  <c r="Y536" i="1" s="1"/>
  <c r="U536" i="1"/>
  <c r="S536" i="1"/>
  <c r="J536" i="1"/>
  <c r="F536" i="1"/>
  <c r="G536" i="1" s="1"/>
  <c r="AA535" i="1"/>
  <c r="Z535" i="1"/>
  <c r="X535" i="1"/>
  <c r="Y535" i="1" s="1"/>
  <c r="U535" i="1"/>
  <c r="S535" i="1"/>
  <c r="J535" i="1"/>
  <c r="F535" i="1"/>
  <c r="G535" i="1" s="1"/>
  <c r="AA534" i="1"/>
  <c r="Z534" i="1"/>
  <c r="X534" i="1"/>
  <c r="Y534" i="1" s="1"/>
  <c r="U534" i="1"/>
  <c r="S534" i="1"/>
  <c r="J534" i="1"/>
  <c r="F534" i="1"/>
  <c r="G534" i="1" s="1"/>
  <c r="AA533" i="1"/>
  <c r="Z533" i="1"/>
  <c r="X533" i="1"/>
  <c r="Y533" i="1" s="1"/>
  <c r="U533" i="1"/>
  <c r="S533" i="1"/>
  <c r="J533" i="1"/>
  <c r="F533" i="1"/>
  <c r="G533" i="1" s="1"/>
  <c r="AA532" i="1"/>
  <c r="Z532" i="1"/>
  <c r="X532" i="1"/>
  <c r="Y532" i="1" s="1"/>
  <c r="U532" i="1"/>
  <c r="S532" i="1"/>
  <c r="J532" i="1"/>
  <c r="F532" i="1"/>
  <c r="G532" i="1" s="1"/>
  <c r="AA531" i="1"/>
  <c r="Z531" i="1"/>
  <c r="X531" i="1"/>
  <c r="Y531" i="1" s="1"/>
  <c r="U531" i="1"/>
  <c r="S531" i="1"/>
  <c r="J531" i="1"/>
  <c r="F531" i="1"/>
  <c r="G531" i="1" s="1"/>
  <c r="AA530" i="1"/>
  <c r="Z530" i="1"/>
  <c r="X530" i="1"/>
  <c r="Y530" i="1" s="1"/>
  <c r="U530" i="1"/>
  <c r="S530" i="1"/>
  <c r="J530" i="1"/>
  <c r="F530" i="1"/>
  <c r="G530" i="1" s="1"/>
  <c r="AA529" i="1"/>
  <c r="Z529" i="1"/>
  <c r="X529" i="1"/>
  <c r="Y529" i="1" s="1"/>
  <c r="U529" i="1"/>
  <c r="S529" i="1"/>
  <c r="J529" i="1"/>
  <c r="F529" i="1"/>
  <c r="G529" i="1" s="1"/>
  <c r="AA528" i="1"/>
  <c r="Z528" i="1"/>
  <c r="X528" i="1"/>
  <c r="Y528" i="1" s="1"/>
  <c r="U528" i="1"/>
  <c r="S528" i="1"/>
  <c r="J528" i="1"/>
  <c r="F528" i="1"/>
  <c r="G528" i="1" s="1"/>
  <c r="AA527" i="1"/>
  <c r="Z527" i="1"/>
  <c r="X527" i="1"/>
  <c r="Y527" i="1" s="1"/>
  <c r="U527" i="1"/>
  <c r="S527" i="1"/>
  <c r="J527" i="1"/>
  <c r="F527" i="1"/>
  <c r="G527" i="1" s="1"/>
  <c r="AA526" i="1"/>
  <c r="Z526" i="1"/>
  <c r="X526" i="1"/>
  <c r="Y526" i="1" s="1"/>
  <c r="U526" i="1"/>
  <c r="S526" i="1"/>
  <c r="J526" i="1"/>
  <c r="F526" i="1"/>
  <c r="G526" i="1" s="1"/>
  <c r="AA525" i="1"/>
  <c r="Z525" i="1"/>
  <c r="X525" i="1"/>
  <c r="Y525" i="1" s="1"/>
  <c r="U525" i="1"/>
  <c r="S525" i="1"/>
  <c r="J525" i="1"/>
  <c r="F525" i="1"/>
  <c r="G525" i="1" s="1"/>
  <c r="AA524" i="1"/>
  <c r="Z524" i="1"/>
  <c r="X524" i="1"/>
  <c r="Y524" i="1" s="1"/>
  <c r="U524" i="1"/>
  <c r="S524" i="1"/>
  <c r="J524" i="1"/>
  <c r="F524" i="1"/>
  <c r="G524" i="1" s="1"/>
  <c r="AA523" i="1"/>
  <c r="Z523" i="1"/>
  <c r="X523" i="1"/>
  <c r="Y523" i="1" s="1"/>
  <c r="U523" i="1"/>
  <c r="S523" i="1"/>
  <c r="J523" i="1"/>
  <c r="F523" i="1"/>
  <c r="G523" i="1" s="1"/>
  <c r="AA522" i="1"/>
  <c r="Z522" i="1"/>
  <c r="X522" i="1"/>
  <c r="Y522" i="1" s="1"/>
  <c r="U522" i="1"/>
  <c r="S522" i="1"/>
  <c r="J522" i="1"/>
  <c r="F522" i="1"/>
  <c r="G522" i="1" s="1"/>
  <c r="AA521" i="1"/>
  <c r="Z521" i="1"/>
  <c r="X521" i="1"/>
  <c r="Y521" i="1" s="1"/>
  <c r="U521" i="1"/>
  <c r="S521" i="1"/>
  <c r="J521" i="1"/>
  <c r="F521" i="1"/>
  <c r="G521" i="1" s="1"/>
  <c r="AA520" i="1"/>
  <c r="Z520" i="1"/>
  <c r="X520" i="1"/>
  <c r="Y520" i="1" s="1"/>
  <c r="U520" i="1"/>
  <c r="S520" i="1"/>
  <c r="J520" i="1"/>
  <c r="F520" i="1"/>
  <c r="G520" i="1" s="1"/>
  <c r="AA519" i="1"/>
  <c r="Z519" i="1"/>
  <c r="X519" i="1"/>
  <c r="Y519" i="1" s="1"/>
  <c r="U519" i="1"/>
  <c r="S519" i="1"/>
  <c r="J519" i="1"/>
  <c r="F519" i="1"/>
  <c r="G519" i="1" s="1"/>
  <c r="AA518" i="1"/>
  <c r="Z518" i="1"/>
  <c r="X518" i="1"/>
  <c r="Y518" i="1" s="1"/>
  <c r="U518" i="1"/>
  <c r="S518" i="1"/>
  <c r="J518" i="1"/>
  <c r="F518" i="1"/>
  <c r="G518" i="1" s="1"/>
  <c r="AA517" i="1"/>
  <c r="Z517" i="1"/>
  <c r="X517" i="1"/>
  <c r="Y517" i="1" s="1"/>
  <c r="U517" i="1"/>
  <c r="S517" i="1"/>
  <c r="J517" i="1"/>
  <c r="F517" i="1"/>
  <c r="G517" i="1" s="1"/>
  <c r="AA516" i="1"/>
  <c r="Z516" i="1"/>
  <c r="X516" i="1"/>
  <c r="Y516" i="1" s="1"/>
  <c r="U516" i="1"/>
  <c r="S516" i="1"/>
  <c r="J516" i="1"/>
  <c r="F516" i="1"/>
  <c r="G516" i="1" s="1"/>
  <c r="AA515" i="1"/>
  <c r="Z515" i="1"/>
  <c r="X515" i="1"/>
  <c r="Y515" i="1" s="1"/>
  <c r="U515" i="1"/>
  <c r="S515" i="1"/>
  <c r="J515" i="1"/>
  <c r="F515" i="1"/>
  <c r="G515" i="1" s="1"/>
  <c r="AA514" i="1"/>
  <c r="Z514" i="1"/>
  <c r="X514" i="1"/>
  <c r="Y514" i="1" s="1"/>
  <c r="U514" i="1"/>
  <c r="S514" i="1"/>
  <c r="J514" i="1"/>
  <c r="F514" i="1"/>
  <c r="G514" i="1" s="1"/>
  <c r="AA513" i="1"/>
  <c r="Z513" i="1"/>
  <c r="X513" i="1"/>
  <c r="Y513" i="1" s="1"/>
  <c r="U513" i="1"/>
  <c r="S513" i="1"/>
  <c r="J513" i="1"/>
  <c r="F513" i="1"/>
  <c r="G513" i="1" s="1"/>
  <c r="AA512" i="1"/>
  <c r="Z512" i="1"/>
  <c r="X512" i="1"/>
  <c r="Y512" i="1" s="1"/>
  <c r="U512" i="1"/>
  <c r="S512" i="1"/>
  <c r="J512" i="1"/>
  <c r="F512" i="1"/>
  <c r="G512" i="1" s="1"/>
  <c r="AA511" i="1"/>
  <c r="Z511" i="1"/>
  <c r="X511" i="1"/>
  <c r="Y511" i="1" s="1"/>
  <c r="U511" i="1"/>
  <c r="S511" i="1"/>
  <c r="J511" i="1"/>
  <c r="F511" i="1"/>
  <c r="G511" i="1" s="1"/>
  <c r="AA510" i="1"/>
  <c r="Z510" i="1"/>
  <c r="X510" i="1"/>
  <c r="Y510" i="1" s="1"/>
  <c r="U510" i="1"/>
  <c r="S510" i="1"/>
  <c r="J510" i="1"/>
  <c r="F510" i="1"/>
  <c r="G510" i="1" s="1"/>
  <c r="AA509" i="1"/>
  <c r="Z509" i="1"/>
  <c r="X509" i="1"/>
  <c r="Y509" i="1" s="1"/>
  <c r="U509" i="1"/>
  <c r="S509" i="1"/>
  <c r="J509" i="1"/>
  <c r="F509" i="1"/>
  <c r="G509" i="1" s="1"/>
  <c r="AA508" i="1"/>
  <c r="Z508" i="1"/>
  <c r="X508" i="1"/>
  <c r="Y508" i="1" s="1"/>
  <c r="U508" i="1"/>
  <c r="S508" i="1"/>
  <c r="J508" i="1"/>
  <c r="F508" i="1"/>
  <c r="G508" i="1" s="1"/>
  <c r="AA507" i="1"/>
  <c r="Z507" i="1"/>
  <c r="X507" i="1"/>
  <c r="Y507" i="1" s="1"/>
  <c r="U507" i="1"/>
  <c r="S507" i="1"/>
  <c r="J507" i="1"/>
  <c r="F507" i="1"/>
  <c r="G507" i="1" s="1"/>
  <c r="AA506" i="1"/>
  <c r="Z506" i="1"/>
  <c r="X506" i="1"/>
  <c r="Y506" i="1" s="1"/>
  <c r="U506" i="1"/>
  <c r="S506" i="1"/>
  <c r="J506" i="1"/>
  <c r="F506" i="1"/>
  <c r="G506" i="1" s="1"/>
  <c r="AA505" i="1"/>
  <c r="Z505" i="1"/>
  <c r="X505" i="1"/>
  <c r="Y505" i="1" s="1"/>
  <c r="U505" i="1"/>
  <c r="S505" i="1"/>
  <c r="J505" i="1"/>
  <c r="F505" i="1"/>
  <c r="G505" i="1" s="1"/>
  <c r="AA504" i="1"/>
  <c r="Z504" i="1"/>
  <c r="X504" i="1"/>
  <c r="Y504" i="1" s="1"/>
  <c r="U504" i="1"/>
  <c r="S504" i="1"/>
  <c r="J504" i="1"/>
  <c r="F504" i="1"/>
  <c r="G504" i="1" s="1"/>
  <c r="AA503" i="1"/>
  <c r="Z503" i="1"/>
  <c r="X503" i="1"/>
  <c r="Y503" i="1" s="1"/>
  <c r="U503" i="1"/>
  <c r="S503" i="1"/>
  <c r="J503" i="1"/>
  <c r="F503" i="1"/>
  <c r="G503" i="1" s="1"/>
  <c r="AA502" i="1"/>
  <c r="Z502" i="1"/>
  <c r="X502" i="1"/>
  <c r="Y502" i="1" s="1"/>
  <c r="U502" i="1"/>
  <c r="S502" i="1"/>
  <c r="J502" i="1"/>
  <c r="F502" i="1"/>
  <c r="G502" i="1" s="1"/>
  <c r="AA501" i="1"/>
  <c r="Z501" i="1"/>
  <c r="X501" i="1"/>
  <c r="Y501" i="1" s="1"/>
  <c r="U501" i="1"/>
  <c r="S501" i="1"/>
  <c r="J501" i="1"/>
  <c r="F501" i="1"/>
  <c r="G501" i="1" s="1"/>
  <c r="AA500" i="1"/>
  <c r="Z500" i="1"/>
  <c r="X500" i="1"/>
  <c r="Y500" i="1" s="1"/>
  <c r="U500" i="1"/>
  <c r="S500" i="1"/>
  <c r="J500" i="1"/>
  <c r="F500" i="1"/>
  <c r="G500" i="1" s="1"/>
  <c r="AA499" i="1"/>
  <c r="Z499" i="1"/>
  <c r="X499" i="1"/>
  <c r="Y499" i="1" s="1"/>
  <c r="U499" i="1"/>
  <c r="S499" i="1"/>
  <c r="J499" i="1"/>
  <c r="F499" i="1"/>
  <c r="G499" i="1" s="1"/>
  <c r="AA498" i="1"/>
  <c r="Z498" i="1"/>
  <c r="X498" i="1"/>
  <c r="Y498" i="1" s="1"/>
  <c r="U498" i="1"/>
  <c r="S498" i="1"/>
  <c r="J498" i="1"/>
  <c r="F498" i="1"/>
  <c r="G498" i="1" s="1"/>
  <c r="AA497" i="1"/>
  <c r="Z497" i="1"/>
  <c r="X497" i="1"/>
  <c r="Y497" i="1" s="1"/>
  <c r="U497" i="1"/>
  <c r="S497" i="1"/>
  <c r="J497" i="1"/>
  <c r="F497" i="1"/>
  <c r="G497" i="1" s="1"/>
  <c r="AA496" i="1"/>
  <c r="Z496" i="1"/>
  <c r="X496" i="1"/>
  <c r="Y496" i="1" s="1"/>
  <c r="U496" i="1"/>
  <c r="S496" i="1"/>
  <c r="J496" i="1"/>
  <c r="F496" i="1"/>
  <c r="G496" i="1" s="1"/>
  <c r="AA495" i="1"/>
  <c r="Z495" i="1"/>
  <c r="X495" i="1"/>
  <c r="Y495" i="1" s="1"/>
  <c r="U495" i="1"/>
  <c r="S495" i="1"/>
  <c r="J495" i="1"/>
  <c r="F495" i="1"/>
  <c r="G495" i="1" s="1"/>
  <c r="AA494" i="1"/>
  <c r="Z494" i="1"/>
  <c r="X494" i="1"/>
  <c r="Y494" i="1" s="1"/>
  <c r="U494" i="1"/>
  <c r="S494" i="1"/>
  <c r="J494" i="1"/>
  <c r="F494" i="1"/>
  <c r="G494" i="1" s="1"/>
  <c r="AA493" i="1"/>
  <c r="Z493" i="1"/>
  <c r="X493" i="1"/>
  <c r="Y493" i="1" s="1"/>
  <c r="U493" i="1"/>
  <c r="S493" i="1"/>
  <c r="J493" i="1"/>
  <c r="F493" i="1"/>
  <c r="G493" i="1" s="1"/>
  <c r="AA492" i="1"/>
  <c r="Z492" i="1"/>
  <c r="X492" i="1"/>
  <c r="Y492" i="1" s="1"/>
  <c r="U492" i="1"/>
  <c r="S492" i="1"/>
  <c r="J492" i="1"/>
  <c r="F492" i="1"/>
  <c r="G492" i="1" s="1"/>
  <c r="AA491" i="1"/>
  <c r="Z491" i="1"/>
  <c r="X491" i="1"/>
  <c r="Y491" i="1" s="1"/>
  <c r="U491" i="1"/>
  <c r="S491" i="1"/>
  <c r="J491" i="1"/>
  <c r="F491" i="1"/>
  <c r="G491" i="1" s="1"/>
  <c r="AA490" i="1"/>
  <c r="Z490" i="1"/>
  <c r="X490" i="1"/>
  <c r="Y490" i="1" s="1"/>
  <c r="U490" i="1"/>
  <c r="S490" i="1"/>
  <c r="J490" i="1"/>
  <c r="F490" i="1"/>
  <c r="G490" i="1" s="1"/>
  <c r="AA489" i="1"/>
  <c r="Z489" i="1"/>
  <c r="X489" i="1"/>
  <c r="Y489" i="1" s="1"/>
  <c r="U489" i="1"/>
  <c r="S489" i="1"/>
  <c r="J489" i="1"/>
  <c r="F489" i="1"/>
  <c r="G489" i="1" s="1"/>
  <c r="AA488" i="1"/>
  <c r="Z488" i="1"/>
  <c r="X488" i="1"/>
  <c r="Y488" i="1" s="1"/>
  <c r="U488" i="1"/>
  <c r="S488" i="1"/>
  <c r="J488" i="1"/>
  <c r="F488" i="1"/>
  <c r="G488" i="1" s="1"/>
  <c r="AA487" i="1"/>
  <c r="Z487" i="1"/>
  <c r="X487" i="1"/>
  <c r="Y487" i="1" s="1"/>
  <c r="U487" i="1"/>
  <c r="S487" i="1"/>
  <c r="J487" i="1"/>
  <c r="F487" i="1"/>
  <c r="G487" i="1" s="1"/>
  <c r="AA486" i="1"/>
  <c r="Z486" i="1"/>
  <c r="X486" i="1"/>
  <c r="Y486" i="1" s="1"/>
  <c r="U486" i="1"/>
  <c r="S486" i="1"/>
  <c r="J486" i="1"/>
  <c r="F486" i="1"/>
  <c r="G486" i="1" s="1"/>
  <c r="AA485" i="1"/>
  <c r="Z485" i="1"/>
  <c r="X485" i="1"/>
  <c r="Y485" i="1" s="1"/>
  <c r="U485" i="1"/>
  <c r="S485" i="1"/>
  <c r="J485" i="1"/>
  <c r="F485" i="1"/>
  <c r="G485" i="1" s="1"/>
  <c r="AA484" i="1"/>
  <c r="Z484" i="1"/>
  <c r="X484" i="1"/>
  <c r="Y484" i="1" s="1"/>
  <c r="U484" i="1"/>
  <c r="S484" i="1"/>
  <c r="J484" i="1"/>
  <c r="F484" i="1"/>
  <c r="G484" i="1" s="1"/>
  <c r="AA483" i="1"/>
  <c r="Z483" i="1"/>
  <c r="X483" i="1"/>
  <c r="Y483" i="1" s="1"/>
  <c r="U483" i="1"/>
  <c r="S483" i="1"/>
  <c r="J483" i="1"/>
  <c r="F483" i="1"/>
  <c r="G483" i="1" s="1"/>
  <c r="AA482" i="1"/>
  <c r="Z482" i="1"/>
  <c r="X482" i="1"/>
  <c r="Y482" i="1" s="1"/>
  <c r="U482" i="1"/>
  <c r="S482" i="1"/>
  <c r="J482" i="1"/>
  <c r="F482" i="1"/>
  <c r="G482" i="1" s="1"/>
  <c r="AA481" i="1"/>
  <c r="Z481" i="1"/>
  <c r="X481" i="1"/>
  <c r="Y481" i="1" s="1"/>
  <c r="U481" i="1"/>
  <c r="S481" i="1"/>
  <c r="J481" i="1"/>
  <c r="F481" i="1"/>
  <c r="G481" i="1" s="1"/>
  <c r="AA480" i="1"/>
  <c r="Z480" i="1"/>
  <c r="X480" i="1"/>
  <c r="Y480" i="1" s="1"/>
  <c r="U480" i="1"/>
  <c r="S480" i="1"/>
  <c r="J480" i="1"/>
  <c r="F480" i="1"/>
  <c r="G480" i="1" s="1"/>
  <c r="AA479" i="1"/>
  <c r="Z479" i="1"/>
  <c r="X479" i="1"/>
  <c r="Y479" i="1" s="1"/>
  <c r="U479" i="1"/>
  <c r="S479" i="1"/>
  <c r="J479" i="1"/>
  <c r="F479" i="1"/>
  <c r="G479" i="1" s="1"/>
  <c r="AA478" i="1"/>
  <c r="Z478" i="1"/>
  <c r="X478" i="1"/>
  <c r="Y478" i="1" s="1"/>
  <c r="U478" i="1"/>
  <c r="S478" i="1"/>
  <c r="J478" i="1"/>
  <c r="F478" i="1"/>
  <c r="G478" i="1" s="1"/>
  <c r="AA477" i="1"/>
  <c r="Z477" i="1"/>
  <c r="X477" i="1"/>
  <c r="Y477" i="1" s="1"/>
  <c r="U477" i="1"/>
  <c r="S477" i="1"/>
  <c r="J477" i="1"/>
  <c r="F477" i="1"/>
  <c r="G477" i="1" s="1"/>
  <c r="AA476" i="1"/>
  <c r="Z476" i="1"/>
  <c r="X476" i="1"/>
  <c r="Y476" i="1" s="1"/>
  <c r="U476" i="1"/>
  <c r="S476" i="1"/>
  <c r="J476" i="1"/>
  <c r="F476" i="1"/>
  <c r="G476" i="1" s="1"/>
  <c r="AA475" i="1"/>
  <c r="Z475" i="1"/>
  <c r="X475" i="1"/>
  <c r="Y475" i="1" s="1"/>
  <c r="U475" i="1"/>
  <c r="S475" i="1"/>
  <c r="J475" i="1"/>
  <c r="F475" i="1"/>
  <c r="G475" i="1" s="1"/>
  <c r="AA474" i="1"/>
  <c r="Z474" i="1"/>
  <c r="X474" i="1"/>
  <c r="Y474" i="1" s="1"/>
  <c r="U474" i="1"/>
  <c r="S474" i="1"/>
  <c r="J474" i="1"/>
  <c r="F474" i="1"/>
  <c r="G474" i="1" s="1"/>
  <c r="AA473" i="1"/>
  <c r="Z473" i="1"/>
  <c r="X473" i="1"/>
  <c r="Y473" i="1" s="1"/>
  <c r="U473" i="1"/>
  <c r="S473" i="1"/>
  <c r="J473" i="1"/>
  <c r="F473" i="1"/>
  <c r="G473" i="1" s="1"/>
  <c r="AA472" i="1"/>
  <c r="Z472" i="1"/>
  <c r="X472" i="1"/>
  <c r="Y472" i="1" s="1"/>
  <c r="U472" i="1"/>
  <c r="S472" i="1"/>
  <c r="J472" i="1"/>
  <c r="F472" i="1"/>
  <c r="G472" i="1" s="1"/>
  <c r="AA471" i="1"/>
  <c r="Z471" i="1"/>
  <c r="X471" i="1"/>
  <c r="Y471" i="1" s="1"/>
  <c r="U471" i="1"/>
  <c r="S471" i="1"/>
  <c r="J471" i="1"/>
  <c r="F471" i="1"/>
  <c r="G471" i="1" s="1"/>
  <c r="AA470" i="1"/>
  <c r="Z470" i="1"/>
  <c r="X470" i="1"/>
  <c r="Y470" i="1" s="1"/>
  <c r="U470" i="1"/>
  <c r="S470" i="1"/>
  <c r="J470" i="1"/>
  <c r="F470" i="1"/>
  <c r="G470" i="1" s="1"/>
  <c r="AA469" i="1"/>
  <c r="Z469" i="1"/>
  <c r="X469" i="1"/>
  <c r="Y469" i="1" s="1"/>
  <c r="U469" i="1"/>
  <c r="S469" i="1"/>
  <c r="J469" i="1"/>
  <c r="F469" i="1"/>
  <c r="G469" i="1" s="1"/>
  <c r="AA468" i="1"/>
  <c r="Z468" i="1"/>
  <c r="X468" i="1"/>
  <c r="Y468" i="1" s="1"/>
  <c r="U468" i="1"/>
  <c r="S468" i="1"/>
  <c r="J468" i="1"/>
  <c r="F468" i="1"/>
  <c r="G468" i="1" s="1"/>
  <c r="AA467" i="1"/>
  <c r="Z467" i="1"/>
  <c r="X467" i="1"/>
  <c r="Y467" i="1" s="1"/>
  <c r="U467" i="1"/>
  <c r="S467" i="1"/>
  <c r="J467" i="1"/>
  <c r="F467" i="1"/>
  <c r="G467" i="1" s="1"/>
  <c r="AA466" i="1"/>
  <c r="Z466" i="1"/>
  <c r="X466" i="1"/>
  <c r="Y466" i="1" s="1"/>
  <c r="U466" i="1"/>
  <c r="S466" i="1"/>
  <c r="J466" i="1"/>
  <c r="F466" i="1"/>
  <c r="G466" i="1" s="1"/>
  <c r="AA465" i="1"/>
  <c r="Z465" i="1"/>
  <c r="X465" i="1"/>
  <c r="Y465" i="1" s="1"/>
  <c r="U465" i="1"/>
  <c r="S465" i="1"/>
  <c r="J465" i="1"/>
  <c r="F465" i="1"/>
  <c r="G465" i="1" s="1"/>
  <c r="AA464" i="1"/>
  <c r="Z464" i="1"/>
  <c r="X464" i="1"/>
  <c r="Y464" i="1" s="1"/>
  <c r="U464" i="1"/>
  <c r="S464" i="1"/>
  <c r="J464" i="1"/>
  <c r="F464" i="1"/>
  <c r="G464" i="1" s="1"/>
  <c r="AA463" i="1"/>
  <c r="Z463" i="1"/>
  <c r="X463" i="1"/>
  <c r="Y463" i="1" s="1"/>
  <c r="U463" i="1"/>
  <c r="S463" i="1"/>
  <c r="J463" i="1"/>
  <c r="F463" i="1"/>
  <c r="G463" i="1" s="1"/>
  <c r="AA462" i="1"/>
  <c r="Z462" i="1"/>
  <c r="X462" i="1"/>
  <c r="Y462" i="1" s="1"/>
  <c r="U462" i="1"/>
  <c r="S462" i="1"/>
  <c r="J462" i="1"/>
  <c r="F462" i="1"/>
  <c r="G462" i="1" s="1"/>
  <c r="AA461" i="1"/>
  <c r="Z461" i="1"/>
  <c r="X461" i="1"/>
  <c r="Y461" i="1" s="1"/>
  <c r="U461" i="1"/>
  <c r="S461" i="1"/>
  <c r="J461" i="1"/>
  <c r="F461" i="1"/>
  <c r="G461" i="1" s="1"/>
  <c r="AA460" i="1"/>
  <c r="Z460" i="1"/>
  <c r="X460" i="1"/>
  <c r="Y460" i="1" s="1"/>
  <c r="U460" i="1"/>
  <c r="S460" i="1"/>
  <c r="J460" i="1"/>
  <c r="F460" i="1"/>
  <c r="G460" i="1" s="1"/>
  <c r="AA459" i="1"/>
  <c r="Z459" i="1"/>
  <c r="X459" i="1"/>
  <c r="Y459" i="1" s="1"/>
  <c r="U459" i="1"/>
  <c r="S459" i="1"/>
  <c r="J459" i="1"/>
  <c r="F459" i="1"/>
  <c r="G459" i="1" s="1"/>
  <c r="AA458" i="1"/>
  <c r="Z458" i="1"/>
  <c r="X458" i="1"/>
  <c r="Y458" i="1" s="1"/>
  <c r="U458" i="1"/>
  <c r="S458" i="1"/>
  <c r="J458" i="1"/>
  <c r="F458" i="1"/>
  <c r="G458" i="1" s="1"/>
  <c r="AA457" i="1"/>
  <c r="Z457" i="1"/>
  <c r="X457" i="1"/>
  <c r="Y457" i="1" s="1"/>
  <c r="U457" i="1"/>
  <c r="S457" i="1"/>
  <c r="J457" i="1"/>
  <c r="F457" i="1"/>
  <c r="G457" i="1" s="1"/>
  <c r="AA456" i="1"/>
  <c r="Z456" i="1"/>
  <c r="X456" i="1"/>
  <c r="Y456" i="1" s="1"/>
  <c r="U456" i="1"/>
  <c r="S456" i="1"/>
  <c r="J456" i="1"/>
  <c r="F456" i="1"/>
  <c r="G456" i="1" s="1"/>
  <c r="AA455" i="1"/>
  <c r="Z455" i="1"/>
  <c r="X455" i="1"/>
  <c r="Y455" i="1" s="1"/>
  <c r="U455" i="1"/>
  <c r="S455" i="1"/>
  <c r="J455" i="1"/>
  <c r="F455" i="1"/>
  <c r="G455" i="1" s="1"/>
  <c r="AA454" i="1"/>
  <c r="Z454" i="1"/>
  <c r="X454" i="1"/>
  <c r="Y454" i="1" s="1"/>
  <c r="U454" i="1"/>
  <c r="S454" i="1"/>
  <c r="J454" i="1"/>
  <c r="F454" i="1"/>
  <c r="G454" i="1" s="1"/>
  <c r="AA453" i="1"/>
  <c r="Z453" i="1"/>
  <c r="X453" i="1"/>
  <c r="Y453" i="1" s="1"/>
  <c r="U453" i="1"/>
  <c r="S453" i="1"/>
  <c r="J453" i="1"/>
  <c r="F453" i="1"/>
  <c r="G453" i="1" s="1"/>
  <c r="AA452" i="1"/>
  <c r="Z452" i="1"/>
  <c r="X452" i="1"/>
  <c r="Y452" i="1" s="1"/>
  <c r="U452" i="1"/>
  <c r="S452" i="1"/>
  <c r="J452" i="1"/>
  <c r="F452" i="1"/>
  <c r="G452" i="1" s="1"/>
  <c r="AA451" i="1"/>
  <c r="Z451" i="1"/>
  <c r="X451" i="1"/>
  <c r="Y451" i="1" s="1"/>
  <c r="U451" i="1"/>
  <c r="S451" i="1"/>
  <c r="J451" i="1"/>
  <c r="F451" i="1"/>
  <c r="G451" i="1" s="1"/>
  <c r="AA450" i="1"/>
  <c r="Z450" i="1"/>
  <c r="X450" i="1"/>
  <c r="Y450" i="1" s="1"/>
  <c r="U450" i="1"/>
  <c r="S450" i="1"/>
  <c r="J450" i="1"/>
  <c r="F450" i="1"/>
  <c r="G450" i="1" s="1"/>
  <c r="AA449" i="1"/>
  <c r="Z449" i="1"/>
  <c r="X449" i="1"/>
  <c r="Y449" i="1" s="1"/>
  <c r="U449" i="1"/>
  <c r="S449" i="1"/>
  <c r="J449" i="1"/>
  <c r="F449" i="1"/>
  <c r="G449" i="1" s="1"/>
  <c r="AA448" i="1"/>
  <c r="Z448" i="1"/>
  <c r="X448" i="1"/>
  <c r="Y448" i="1" s="1"/>
  <c r="U448" i="1"/>
  <c r="S448" i="1"/>
  <c r="J448" i="1"/>
  <c r="F448" i="1"/>
  <c r="G448" i="1" s="1"/>
  <c r="AA447" i="1"/>
  <c r="Z447" i="1"/>
  <c r="X447" i="1"/>
  <c r="Y447" i="1" s="1"/>
  <c r="U447" i="1"/>
  <c r="S447" i="1"/>
  <c r="J447" i="1"/>
  <c r="F447" i="1"/>
  <c r="G447" i="1" s="1"/>
  <c r="AA446" i="1"/>
  <c r="Z446" i="1"/>
  <c r="X446" i="1"/>
  <c r="Y446" i="1" s="1"/>
  <c r="U446" i="1"/>
  <c r="S446" i="1"/>
  <c r="J446" i="1"/>
  <c r="F446" i="1"/>
  <c r="G446" i="1" s="1"/>
  <c r="AA445" i="1"/>
  <c r="Z445" i="1"/>
  <c r="X445" i="1"/>
  <c r="Y445" i="1" s="1"/>
  <c r="U445" i="1"/>
  <c r="S445" i="1"/>
  <c r="J445" i="1"/>
  <c r="F445" i="1"/>
  <c r="G445" i="1" s="1"/>
  <c r="AA444" i="1"/>
  <c r="Z444" i="1"/>
  <c r="X444" i="1"/>
  <c r="Y444" i="1" s="1"/>
  <c r="U444" i="1"/>
  <c r="S444" i="1"/>
  <c r="J444" i="1"/>
  <c r="F444" i="1"/>
  <c r="G444" i="1" s="1"/>
  <c r="AA443" i="1"/>
  <c r="Z443" i="1"/>
  <c r="X443" i="1"/>
  <c r="Y443" i="1" s="1"/>
  <c r="U443" i="1"/>
  <c r="S443" i="1"/>
  <c r="J443" i="1"/>
  <c r="F443" i="1"/>
  <c r="G443" i="1" s="1"/>
  <c r="AA442" i="1"/>
  <c r="Z442" i="1"/>
  <c r="X442" i="1"/>
  <c r="Y442" i="1" s="1"/>
  <c r="U442" i="1"/>
  <c r="S442" i="1"/>
  <c r="J442" i="1"/>
  <c r="F442" i="1"/>
  <c r="G442" i="1" s="1"/>
  <c r="AA441" i="1"/>
  <c r="Z441" i="1"/>
  <c r="X441" i="1"/>
  <c r="Y441" i="1" s="1"/>
  <c r="U441" i="1"/>
  <c r="S441" i="1"/>
  <c r="J441" i="1"/>
  <c r="F441" i="1"/>
  <c r="G441" i="1" s="1"/>
  <c r="AA440" i="1"/>
  <c r="Z440" i="1"/>
  <c r="X440" i="1"/>
  <c r="Y440" i="1" s="1"/>
  <c r="U440" i="1"/>
  <c r="S440" i="1"/>
  <c r="J440" i="1"/>
  <c r="F440" i="1"/>
  <c r="G440" i="1" s="1"/>
  <c r="AA439" i="1"/>
  <c r="Z439" i="1"/>
  <c r="X439" i="1"/>
  <c r="Y439" i="1" s="1"/>
  <c r="U439" i="1"/>
  <c r="S439" i="1"/>
  <c r="J439" i="1"/>
  <c r="F439" i="1"/>
  <c r="G439" i="1" s="1"/>
  <c r="AA438" i="1"/>
  <c r="Z438" i="1"/>
  <c r="X438" i="1"/>
  <c r="Y438" i="1" s="1"/>
  <c r="U438" i="1"/>
  <c r="S438" i="1"/>
  <c r="J438" i="1"/>
  <c r="F438" i="1"/>
  <c r="G438" i="1" s="1"/>
  <c r="AA437" i="1"/>
  <c r="Z437" i="1"/>
  <c r="X437" i="1"/>
  <c r="Y437" i="1" s="1"/>
  <c r="U437" i="1"/>
  <c r="S437" i="1"/>
  <c r="J437" i="1"/>
  <c r="F437" i="1"/>
  <c r="G437" i="1" s="1"/>
  <c r="AA436" i="1"/>
  <c r="Z436" i="1"/>
  <c r="X436" i="1"/>
  <c r="Y436" i="1" s="1"/>
  <c r="U436" i="1"/>
  <c r="S436" i="1"/>
  <c r="J436" i="1"/>
  <c r="F436" i="1"/>
  <c r="G436" i="1" s="1"/>
  <c r="AA435" i="1"/>
  <c r="Z435" i="1"/>
  <c r="X435" i="1"/>
  <c r="Y435" i="1" s="1"/>
  <c r="U435" i="1"/>
  <c r="S435" i="1"/>
  <c r="J435" i="1"/>
  <c r="F435" i="1"/>
  <c r="G435" i="1" s="1"/>
  <c r="AA434" i="1"/>
  <c r="Z434" i="1"/>
  <c r="X434" i="1"/>
  <c r="Y434" i="1" s="1"/>
  <c r="U434" i="1"/>
  <c r="S434" i="1"/>
  <c r="J434" i="1"/>
  <c r="F434" i="1"/>
  <c r="G434" i="1" s="1"/>
  <c r="AA433" i="1"/>
  <c r="Z433" i="1"/>
  <c r="X433" i="1"/>
  <c r="Y433" i="1" s="1"/>
  <c r="U433" i="1"/>
  <c r="S433" i="1"/>
  <c r="J433" i="1"/>
  <c r="F433" i="1"/>
  <c r="G433" i="1" s="1"/>
  <c r="AA432" i="1"/>
  <c r="Z432" i="1"/>
  <c r="X432" i="1"/>
  <c r="Y432" i="1" s="1"/>
  <c r="U432" i="1"/>
  <c r="S432" i="1"/>
  <c r="J432" i="1"/>
  <c r="F432" i="1"/>
  <c r="G432" i="1" s="1"/>
  <c r="AA431" i="1"/>
  <c r="Z431" i="1"/>
  <c r="X431" i="1"/>
  <c r="Y431" i="1" s="1"/>
  <c r="U431" i="1"/>
  <c r="S431" i="1"/>
  <c r="J431" i="1"/>
  <c r="F431" i="1"/>
  <c r="G431" i="1" s="1"/>
  <c r="AA430" i="1"/>
  <c r="Z430" i="1"/>
  <c r="X430" i="1"/>
  <c r="Y430" i="1" s="1"/>
  <c r="U430" i="1"/>
  <c r="S430" i="1"/>
  <c r="J430" i="1"/>
  <c r="F430" i="1"/>
  <c r="G430" i="1" s="1"/>
  <c r="AA429" i="1"/>
  <c r="Z429" i="1"/>
  <c r="X429" i="1"/>
  <c r="Y429" i="1" s="1"/>
  <c r="U429" i="1"/>
  <c r="S429" i="1"/>
  <c r="J429" i="1"/>
  <c r="F429" i="1"/>
  <c r="G429" i="1" s="1"/>
  <c r="AA428" i="1"/>
  <c r="Z428" i="1"/>
  <c r="X428" i="1"/>
  <c r="Y428" i="1" s="1"/>
  <c r="U428" i="1"/>
  <c r="S428" i="1"/>
  <c r="J428" i="1"/>
  <c r="F428" i="1"/>
  <c r="G428" i="1" s="1"/>
  <c r="AA427" i="1"/>
  <c r="Z427" i="1"/>
  <c r="X427" i="1"/>
  <c r="Y427" i="1" s="1"/>
  <c r="U427" i="1"/>
  <c r="S427" i="1"/>
  <c r="J427" i="1"/>
  <c r="F427" i="1"/>
  <c r="G427" i="1" s="1"/>
  <c r="AA426" i="1"/>
  <c r="Z426" i="1"/>
  <c r="X426" i="1"/>
  <c r="Y426" i="1" s="1"/>
  <c r="U426" i="1"/>
  <c r="S426" i="1"/>
  <c r="J426" i="1"/>
  <c r="F426" i="1"/>
  <c r="G426" i="1" s="1"/>
  <c r="AA425" i="1"/>
  <c r="Z425" i="1"/>
  <c r="X425" i="1"/>
  <c r="Y425" i="1" s="1"/>
  <c r="U425" i="1"/>
  <c r="S425" i="1"/>
  <c r="J425" i="1"/>
  <c r="F425" i="1"/>
  <c r="G425" i="1" s="1"/>
  <c r="AA424" i="1"/>
  <c r="Z424" i="1"/>
  <c r="X424" i="1"/>
  <c r="Y424" i="1" s="1"/>
  <c r="U424" i="1"/>
  <c r="S424" i="1"/>
  <c r="J424" i="1"/>
  <c r="F424" i="1"/>
  <c r="G424" i="1" s="1"/>
  <c r="AA423" i="1"/>
  <c r="Z423" i="1"/>
  <c r="X423" i="1"/>
  <c r="Y423" i="1" s="1"/>
  <c r="U423" i="1"/>
  <c r="S423" i="1"/>
  <c r="J423" i="1"/>
  <c r="F423" i="1"/>
  <c r="G423" i="1" s="1"/>
  <c r="AA422" i="1"/>
  <c r="Z422" i="1"/>
  <c r="X422" i="1"/>
  <c r="Y422" i="1" s="1"/>
  <c r="U422" i="1"/>
  <c r="S422" i="1"/>
  <c r="J422" i="1"/>
  <c r="F422" i="1"/>
  <c r="G422" i="1" s="1"/>
  <c r="AA421" i="1"/>
  <c r="Z421" i="1"/>
  <c r="X421" i="1"/>
  <c r="Y421" i="1" s="1"/>
  <c r="U421" i="1"/>
  <c r="S421" i="1"/>
  <c r="J421" i="1"/>
  <c r="F421" i="1"/>
  <c r="G421" i="1" s="1"/>
  <c r="AA420" i="1"/>
  <c r="Z420" i="1"/>
  <c r="X420" i="1"/>
  <c r="Y420" i="1" s="1"/>
  <c r="U420" i="1"/>
  <c r="S420" i="1"/>
  <c r="J420" i="1"/>
  <c r="F420" i="1"/>
  <c r="G420" i="1" s="1"/>
  <c r="AA419" i="1"/>
  <c r="Z419" i="1"/>
  <c r="X419" i="1"/>
  <c r="Y419" i="1" s="1"/>
  <c r="U419" i="1"/>
  <c r="S419" i="1"/>
  <c r="J419" i="1"/>
  <c r="F419" i="1"/>
  <c r="G419" i="1" s="1"/>
  <c r="AA418" i="1"/>
  <c r="Z418" i="1"/>
  <c r="X418" i="1"/>
  <c r="Y418" i="1" s="1"/>
  <c r="U418" i="1"/>
  <c r="S418" i="1"/>
  <c r="J418" i="1"/>
  <c r="F418" i="1"/>
  <c r="G418" i="1" s="1"/>
  <c r="AA417" i="1"/>
  <c r="Z417" i="1"/>
  <c r="X417" i="1"/>
  <c r="Y417" i="1" s="1"/>
  <c r="U417" i="1"/>
  <c r="S417" i="1"/>
  <c r="J417" i="1"/>
  <c r="F417" i="1"/>
  <c r="G417" i="1" s="1"/>
  <c r="AA416" i="1"/>
  <c r="Z416" i="1"/>
  <c r="X416" i="1"/>
  <c r="Y416" i="1" s="1"/>
  <c r="U416" i="1"/>
  <c r="S416" i="1"/>
  <c r="J416" i="1"/>
  <c r="F416" i="1"/>
  <c r="G416" i="1" s="1"/>
  <c r="AA415" i="1"/>
  <c r="Z415" i="1"/>
  <c r="X415" i="1"/>
  <c r="Y415" i="1" s="1"/>
  <c r="U415" i="1"/>
  <c r="S415" i="1"/>
  <c r="J415" i="1"/>
  <c r="F415" i="1"/>
  <c r="G415" i="1" s="1"/>
  <c r="AA414" i="1"/>
  <c r="Z414" i="1"/>
  <c r="X414" i="1"/>
  <c r="Y414" i="1" s="1"/>
  <c r="U414" i="1"/>
  <c r="S414" i="1"/>
  <c r="J414" i="1"/>
  <c r="F414" i="1"/>
  <c r="G414" i="1" s="1"/>
  <c r="AA413" i="1"/>
  <c r="Z413" i="1"/>
  <c r="X413" i="1"/>
  <c r="Y413" i="1" s="1"/>
  <c r="U413" i="1"/>
  <c r="S413" i="1"/>
  <c r="J413" i="1"/>
  <c r="F413" i="1"/>
  <c r="G413" i="1" s="1"/>
  <c r="AA412" i="1"/>
  <c r="Z412" i="1"/>
  <c r="X412" i="1"/>
  <c r="Y412" i="1" s="1"/>
  <c r="U412" i="1"/>
  <c r="S412" i="1"/>
  <c r="J412" i="1"/>
  <c r="F412" i="1"/>
  <c r="G412" i="1" s="1"/>
  <c r="AA411" i="1"/>
  <c r="Z411" i="1"/>
  <c r="X411" i="1"/>
  <c r="Y411" i="1" s="1"/>
  <c r="U411" i="1"/>
  <c r="S411" i="1"/>
  <c r="J411" i="1"/>
  <c r="F411" i="1"/>
  <c r="G411" i="1" s="1"/>
  <c r="AA410" i="1"/>
  <c r="Z410" i="1"/>
  <c r="X410" i="1"/>
  <c r="Y410" i="1" s="1"/>
  <c r="U410" i="1"/>
  <c r="S410" i="1"/>
  <c r="J410" i="1"/>
  <c r="F410" i="1"/>
  <c r="G410" i="1" s="1"/>
  <c r="AA409" i="1"/>
  <c r="Z409" i="1"/>
  <c r="X409" i="1"/>
  <c r="Y409" i="1" s="1"/>
  <c r="U409" i="1"/>
  <c r="S409" i="1"/>
  <c r="J409" i="1"/>
  <c r="F409" i="1"/>
  <c r="G409" i="1" s="1"/>
  <c r="AA408" i="1"/>
  <c r="Z408" i="1"/>
  <c r="X408" i="1"/>
  <c r="Y408" i="1" s="1"/>
  <c r="U408" i="1"/>
  <c r="S408" i="1"/>
  <c r="J408" i="1"/>
  <c r="F408" i="1"/>
  <c r="G408" i="1" s="1"/>
  <c r="AA407" i="1"/>
  <c r="Z407" i="1"/>
  <c r="X407" i="1"/>
  <c r="Y407" i="1" s="1"/>
  <c r="U407" i="1"/>
  <c r="S407" i="1"/>
  <c r="J407" i="1"/>
  <c r="F407" i="1"/>
  <c r="G407" i="1" s="1"/>
  <c r="AA406" i="1"/>
  <c r="Z406" i="1"/>
  <c r="X406" i="1"/>
  <c r="Y406" i="1" s="1"/>
  <c r="U406" i="1"/>
  <c r="S406" i="1"/>
  <c r="J406" i="1"/>
  <c r="F406" i="1"/>
  <c r="G406" i="1" s="1"/>
  <c r="AA405" i="1"/>
  <c r="Z405" i="1"/>
  <c r="X405" i="1"/>
  <c r="Y405" i="1" s="1"/>
  <c r="U405" i="1"/>
  <c r="S405" i="1"/>
  <c r="J405" i="1"/>
  <c r="F405" i="1"/>
  <c r="G405" i="1" s="1"/>
  <c r="AA404" i="1"/>
  <c r="Z404" i="1"/>
  <c r="X404" i="1"/>
  <c r="Y404" i="1" s="1"/>
  <c r="U404" i="1"/>
  <c r="S404" i="1"/>
  <c r="J404" i="1"/>
  <c r="F404" i="1"/>
  <c r="G404" i="1" s="1"/>
  <c r="AA403" i="1"/>
  <c r="Z403" i="1"/>
  <c r="X403" i="1"/>
  <c r="Y403" i="1" s="1"/>
  <c r="U403" i="1"/>
  <c r="S403" i="1"/>
  <c r="J403" i="1"/>
  <c r="F403" i="1"/>
  <c r="G403" i="1" s="1"/>
  <c r="AA402" i="1"/>
  <c r="Z402" i="1"/>
  <c r="X402" i="1"/>
  <c r="Y402" i="1" s="1"/>
  <c r="U402" i="1"/>
  <c r="S402" i="1"/>
  <c r="J402" i="1"/>
  <c r="F402" i="1"/>
  <c r="G402" i="1" s="1"/>
  <c r="AA401" i="1"/>
  <c r="Z401" i="1"/>
  <c r="X401" i="1"/>
  <c r="Y401" i="1" s="1"/>
  <c r="U401" i="1"/>
  <c r="S401" i="1"/>
  <c r="J401" i="1"/>
  <c r="F401" i="1"/>
  <c r="G401" i="1" s="1"/>
  <c r="AA400" i="1"/>
  <c r="Z400" i="1"/>
  <c r="X400" i="1"/>
  <c r="Y400" i="1" s="1"/>
  <c r="U400" i="1"/>
  <c r="S400" i="1"/>
  <c r="J400" i="1"/>
  <c r="F400" i="1"/>
  <c r="G400" i="1" s="1"/>
  <c r="AA399" i="1"/>
  <c r="Z399" i="1"/>
  <c r="X399" i="1"/>
  <c r="Y399" i="1" s="1"/>
  <c r="U399" i="1"/>
  <c r="S399" i="1"/>
  <c r="J399" i="1"/>
  <c r="F399" i="1"/>
  <c r="G399" i="1" s="1"/>
  <c r="AA398" i="1"/>
  <c r="Z398" i="1"/>
  <c r="X398" i="1"/>
  <c r="Y398" i="1" s="1"/>
  <c r="U398" i="1"/>
  <c r="S398" i="1"/>
  <c r="J398" i="1"/>
  <c r="F398" i="1"/>
  <c r="G398" i="1" s="1"/>
  <c r="AA397" i="1"/>
  <c r="Z397" i="1"/>
  <c r="X397" i="1"/>
  <c r="Y397" i="1" s="1"/>
  <c r="U397" i="1"/>
  <c r="S397" i="1"/>
  <c r="J397" i="1"/>
  <c r="F397" i="1"/>
  <c r="G397" i="1" s="1"/>
  <c r="AA396" i="1"/>
  <c r="Z396" i="1"/>
  <c r="X396" i="1"/>
  <c r="Y396" i="1" s="1"/>
  <c r="U396" i="1"/>
  <c r="S396" i="1"/>
  <c r="J396" i="1"/>
  <c r="F396" i="1"/>
  <c r="G396" i="1" s="1"/>
  <c r="AA395" i="1"/>
  <c r="Z395" i="1"/>
  <c r="X395" i="1"/>
  <c r="Y395" i="1" s="1"/>
  <c r="U395" i="1"/>
  <c r="S395" i="1"/>
  <c r="J395" i="1"/>
  <c r="F395" i="1"/>
  <c r="G395" i="1" s="1"/>
  <c r="AA394" i="1"/>
  <c r="Z394" i="1"/>
  <c r="X394" i="1"/>
  <c r="Y394" i="1" s="1"/>
  <c r="U394" i="1"/>
  <c r="S394" i="1"/>
  <c r="J394" i="1"/>
  <c r="F394" i="1"/>
  <c r="G394" i="1" s="1"/>
  <c r="AA393" i="1"/>
  <c r="Z393" i="1"/>
  <c r="X393" i="1"/>
  <c r="Y393" i="1" s="1"/>
  <c r="U393" i="1"/>
  <c r="S393" i="1"/>
  <c r="J393" i="1"/>
  <c r="F393" i="1"/>
  <c r="G393" i="1" s="1"/>
  <c r="AA392" i="1"/>
  <c r="Z392" i="1"/>
  <c r="X392" i="1"/>
  <c r="Y392" i="1" s="1"/>
  <c r="U392" i="1"/>
  <c r="S392" i="1"/>
  <c r="J392" i="1"/>
  <c r="F392" i="1"/>
  <c r="G392" i="1" s="1"/>
  <c r="AA391" i="1"/>
  <c r="Z391" i="1"/>
  <c r="X391" i="1"/>
  <c r="Y391" i="1" s="1"/>
  <c r="U391" i="1"/>
  <c r="S391" i="1"/>
  <c r="J391" i="1"/>
  <c r="F391" i="1"/>
  <c r="G391" i="1" s="1"/>
  <c r="AA390" i="1"/>
  <c r="Z390" i="1"/>
  <c r="X390" i="1"/>
  <c r="Y390" i="1" s="1"/>
  <c r="U390" i="1"/>
  <c r="S390" i="1"/>
  <c r="J390" i="1"/>
  <c r="F390" i="1"/>
  <c r="G390" i="1" s="1"/>
  <c r="AA389" i="1"/>
  <c r="Z389" i="1"/>
  <c r="X389" i="1"/>
  <c r="Y389" i="1" s="1"/>
  <c r="U389" i="1"/>
  <c r="S389" i="1"/>
  <c r="J389" i="1"/>
  <c r="F389" i="1"/>
  <c r="G389" i="1" s="1"/>
  <c r="AA388" i="1"/>
  <c r="Z388" i="1"/>
  <c r="X388" i="1"/>
  <c r="Y388" i="1" s="1"/>
  <c r="U388" i="1"/>
  <c r="S388" i="1"/>
  <c r="J388" i="1"/>
  <c r="F388" i="1"/>
  <c r="G388" i="1" s="1"/>
  <c r="AA387" i="1"/>
  <c r="Z387" i="1"/>
  <c r="X387" i="1"/>
  <c r="Y387" i="1" s="1"/>
  <c r="U387" i="1"/>
  <c r="S387" i="1"/>
  <c r="J387" i="1"/>
  <c r="F387" i="1"/>
  <c r="G387" i="1" s="1"/>
  <c r="AA386" i="1"/>
  <c r="Z386" i="1"/>
  <c r="X386" i="1"/>
  <c r="Y386" i="1" s="1"/>
  <c r="U386" i="1"/>
  <c r="S386" i="1"/>
  <c r="J386" i="1"/>
  <c r="F386" i="1"/>
  <c r="G386" i="1" s="1"/>
  <c r="AA385" i="1"/>
  <c r="Z385" i="1"/>
  <c r="X385" i="1"/>
  <c r="Y385" i="1" s="1"/>
  <c r="U385" i="1"/>
  <c r="S385" i="1"/>
  <c r="J385" i="1"/>
  <c r="F385" i="1"/>
  <c r="G385" i="1" s="1"/>
  <c r="AA384" i="1"/>
  <c r="Z384" i="1"/>
  <c r="X384" i="1"/>
  <c r="Y384" i="1" s="1"/>
  <c r="U384" i="1"/>
  <c r="S384" i="1"/>
  <c r="J384" i="1"/>
  <c r="F384" i="1"/>
  <c r="G384" i="1" s="1"/>
  <c r="AA383" i="1"/>
  <c r="Z383" i="1"/>
  <c r="X383" i="1"/>
  <c r="Y383" i="1" s="1"/>
  <c r="U383" i="1"/>
  <c r="S383" i="1"/>
  <c r="J383" i="1"/>
  <c r="F383" i="1"/>
  <c r="G383" i="1" s="1"/>
  <c r="AA382" i="1"/>
  <c r="Z382" i="1"/>
  <c r="X382" i="1"/>
  <c r="Y382" i="1" s="1"/>
  <c r="U382" i="1"/>
  <c r="S382" i="1"/>
  <c r="J382" i="1"/>
  <c r="F382" i="1"/>
  <c r="G382" i="1" s="1"/>
  <c r="AA381" i="1"/>
  <c r="Z381" i="1"/>
  <c r="X381" i="1"/>
  <c r="Y381" i="1" s="1"/>
  <c r="U381" i="1"/>
  <c r="S381" i="1"/>
  <c r="J381" i="1"/>
  <c r="F381" i="1"/>
  <c r="G381" i="1" s="1"/>
  <c r="AA380" i="1"/>
  <c r="Z380" i="1"/>
  <c r="X380" i="1"/>
  <c r="Y380" i="1" s="1"/>
  <c r="U380" i="1"/>
  <c r="S380" i="1"/>
  <c r="J380" i="1"/>
  <c r="F380" i="1"/>
  <c r="G380" i="1" s="1"/>
  <c r="AA379" i="1"/>
  <c r="Z379" i="1"/>
  <c r="X379" i="1"/>
  <c r="Y379" i="1" s="1"/>
  <c r="U379" i="1"/>
  <c r="S379" i="1"/>
  <c r="J379" i="1"/>
  <c r="F379" i="1"/>
  <c r="G379" i="1" s="1"/>
  <c r="AA378" i="1"/>
  <c r="Z378" i="1"/>
  <c r="X378" i="1"/>
  <c r="Y378" i="1" s="1"/>
  <c r="U378" i="1"/>
  <c r="S378" i="1"/>
  <c r="J378" i="1"/>
  <c r="F378" i="1"/>
  <c r="G378" i="1" s="1"/>
  <c r="AA377" i="1"/>
  <c r="Z377" i="1"/>
  <c r="X377" i="1"/>
  <c r="Y377" i="1" s="1"/>
  <c r="U377" i="1"/>
  <c r="S377" i="1"/>
  <c r="J377" i="1"/>
  <c r="F377" i="1"/>
  <c r="G377" i="1" s="1"/>
  <c r="AA376" i="1"/>
  <c r="Z376" i="1"/>
  <c r="X376" i="1"/>
  <c r="Y376" i="1" s="1"/>
  <c r="U376" i="1"/>
  <c r="S376" i="1"/>
  <c r="J376" i="1"/>
  <c r="F376" i="1"/>
  <c r="G376" i="1" s="1"/>
  <c r="AA375" i="1"/>
  <c r="Z375" i="1"/>
  <c r="X375" i="1"/>
  <c r="Y375" i="1" s="1"/>
  <c r="U375" i="1"/>
  <c r="S375" i="1"/>
  <c r="J375" i="1"/>
  <c r="F375" i="1"/>
  <c r="G375" i="1" s="1"/>
  <c r="AA374" i="1"/>
  <c r="Z374" i="1"/>
  <c r="X374" i="1"/>
  <c r="Y374" i="1" s="1"/>
  <c r="U374" i="1"/>
  <c r="S374" i="1"/>
  <c r="J374" i="1"/>
  <c r="F374" i="1"/>
  <c r="G374" i="1" s="1"/>
  <c r="AA373" i="1"/>
  <c r="Z373" i="1"/>
  <c r="X373" i="1"/>
  <c r="Y373" i="1" s="1"/>
  <c r="U373" i="1"/>
  <c r="S373" i="1"/>
  <c r="J373" i="1"/>
  <c r="F373" i="1"/>
  <c r="G373" i="1" s="1"/>
  <c r="AA372" i="1"/>
  <c r="Z372" i="1"/>
  <c r="X372" i="1"/>
  <c r="Y372" i="1" s="1"/>
  <c r="U372" i="1"/>
  <c r="S372" i="1"/>
  <c r="J372" i="1"/>
  <c r="F372" i="1"/>
  <c r="G372" i="1" s="1"/>
  <c r="AA371" i="1"/>
  <c r="Z371" i="1"/>
  <c r="X371" i="1"/>
  <c r="Y371" i="1" s="1"/>
  <c r="U371" i="1"/>
  <c r="S371" i="1"/>
  <c r="J371" i="1"/>
  <c r="F371" i="1"/>
  <c r="G371" i="1" s="1"/>
  <c r="AA370" i="1"/>
  <c r="Z370" i="1"/>
  <c r="X370" i="1"/>
  <c r="Y370" i="1" s="1"/>
  <c r="U370" i="1"/>
  <c r="S370" i="1"/>
  <c r="J370" i="1"/>
  <c r="F370" i="1"/>
  <c r="G370" i="1" s="1"/>
  <c r="AA369" i="1"/>
  <c r="Z369" i="1"/>
  <c r="X369" i="1"/>
  <c r="Y369" i="1" s="1"/>
  <c r="U369" i="1"/>
  <c r="S369" i="1"/>
  <c r="J369" i="1"/>
  <c r="F369" i="1"/>
  <c r="G369" i="1" s="1"/>
  <c r="AA368" i="1"/>
  <c r="Z368" i="1"/>
  <c r="X368" i="1"/>
  <c r="Y368" i="1" s="1"/>
  <c r="U368" i="1"/>
  <c r="S368" i="1"/>
  <c r="J368" i="1"/>
  <c r="F368" i="1"/>
  <c r="G368" i="1" s="1"/>
  <c r="AA367" i="1"/>
  <c r="Z367" i="1"/>
  <c r="X367" i="1"/>
  <c r="Y367" i="1" s="1"/>
  <c r="U367" i="1"/>
  <c r="S367" i="1"/>
  <c r="J367" i="1"/>
  <c r="F367" i="1"/>
  <c r="G367" i="1" s="1"/>
  <c r="AA366" i="1"/>
  <c r="Z366" i="1"/>
  <c r="X366" i="1"/>
  <c r="Y366" i="1" s="1"/>
  <c r="U366" i="1"/>
  <c r="S366" i="1"/>
  <c r="J366" i="1"/>
  <c r="F366" i="1"/>
  <c r="G366" i="1" s="1"/>
  <c r="AA365" i="1"/>
  <c r="Z365" i="1"/>
  <c r="X365" i="1"/>
  <c r="Y365" i="1" s="1"/>
  <c r="U365" i="1"/>
  <c r="S365" i="1"/>
  <c r="J365" i="1"/>
  <c r="F365" i="1"/>
  <c r="G365" i="1" s="1"/>
  <c r="AA364" i="1"/>
  <c r="Z364" i="1"/>
  <c r="X364" i="1"/>
  <c r="Y364" i="1" s="1"/>
  <c r="U364" i="1"/>
  <c r="S364" i="1"/>
  <c r="J364" i="1"/>
  <c r="F364" i="1"/>
  <c r="G364" i="1" s="1"/>
  <c r="AA363" i="1"/>
  <c r="Z363" i="1"/>
  <c r="X363" i="1"/>
  <c r="Y363" i="1" s="1"/>
  <c r="U363" i="1"/>
  <c r="S363" i="1"/>
  <c r="J363" i="1"/>
  <c r="F363" i="1"/>
  <c r="G363" i="1" s="1"/>
  <c r="AA362" i="1"/>
  <c r="Z362" i="1"/>
  <c r="X362" i="1"/>
  <c r="Y362" i="1" s="1"/>
  <c r="U362" i="1"/>
  <c r="S362" i="1"/>
  <c r="J362" i="1"/>
  <c r="F362" i="1"/>
  <c r="G362" i="1" s="1"/>
  <c r="AA361" i="1"/>
  <c r="Z361" i="1"/>
  <c r="X361" i="1"/>
  <c r="Y361" i="1" s="1"/>
  <c r="U361" i="1"/>
  <c r="S361" i="1"/>
  <c r="J361" i="1"/>
  <c r="F361" i="1"/>
  <c r="G361" i="1" s="1"/>
  <c r="AA360" i="1"/>
  <c r="Z360" i="1"/>
  <c r="X360" i="1"/>
  <c r="Y360" i="1" s="1"/>
  <c r="U360" i="1"/>
  <c r="S360" i="1"/>
  <c r="J360" i="1"/>
  <c r="F360" i="1"/>
  <c r="G360" i="1" s="1"/>
  <c r="AA359" i="1"/>
  <c r="Z359" i="1"/>
  <c r="X359" i="1"/>
  <c r="Y359" i="1" s="1"/>
  <c r="U359" i="1"/>
  <c r="S359" i="1"/>
  <c r="J359" i="1"/>
  <c r="F359" i="1"/>
  <c r="G359" i="1" s="1"/>
  <c r="AA358" i="1"/>
  <c r="Z358" i="1"/>
  <c r="X358" i="1"/>
  <c r="Y358" i="1" s="1"/>
  <c r="U358" i="1"/>
  <c r="S358" i="1"/>
  <c r="J358" i="1"/>
  <c r="F358" i="1"/>
  <c r="G358" i="1" s="1"/>
  <c r="AA357" i="1"/>
  <c r="Z357" i="1"/>
  <c r="X357" i="1"/>
  <c r="Y357" i="1" s="1"/>
  <c r="U357" i="1"/>
  <c r="S357" i="1"/>
  <c r="J357" i="1"/>
  <c r="F357" i="1"/>
  <c r="G357" i="1" s="1"/>
  <c r="AA356" i="1"/>
  <c r="Z356" i="1"/>
  <c r="X356" i="1"/>
  <c r="Y356" i="1" s="1"/>
  <c r="U356" i="1"/>
  <c r="S356" i="1"/>
  <c r="J356" i="1"/>
  <c r="F356" i="1"/>
  <c r="G356" i="1" s="1"/>
  <c r="AA355" i="1"/>
  <c r="Z355" i="1"/>
  <c r="X355" i="1"/>
  <c r="Y355" i="1" s="1"/>
  <c r="U355" i="1"/>
  <c r="S355" i="1"/>
  <c r="J355" i="1"/>
  <c r="F355" i="1"/>
  <c r="G355" i="1" s="1"/>
  <c r="AA354" i="1"/>
  <c r="Z354" i="1"/>
  <c r="X354" i="1"/>
  <c r="Y354" i="1" s="1"/>
  <c r="U354" i="1"/>
  <c r="S354" i="1"/>
  <c r="J354" i="1"/>
  <c r="F354" i="1"/>
  <c r="G354" i="1" s="1"/>
  <c r="AA353" i="1"/>
  <c r="Z353" i="1"/>
  <c r="X353" i="1"/>
  <c r="Y353" i="1" s="1"/>
  <c r="U353" i="1"/>
  <c r="S353" i="1"/>
  <c r="J353" i="1"/>
  <c r="F353" i="1"/>
  <c r="G353" i="1" s="1"/>
  <c r="AA352" i="1"/>
  <c r="Z352" i="1"/>
  <c r="X352" i="1"/>
  <c r="Y352" i="1" s="1"/>
  <c r="U352" i="1"/>
  <c r="S352" i="1"/>
  <c r="J352" i="1"/>
  <c r="F352" i="1"/>
  <c r="G352" i="1" s="1"/>
  <c r="AA351" i="1"/>
  <c r="Z351" i="1"/>
  <c r="X351" i="1"/>
  <c r="Y351" i="1" s="1"/>
  <c r="U351" i="1"/>
  <c r="S351" i="1"/>
  <c r="J351" i="1"/>
  <c r="F351" i="1"/>
  <c r="G351" i="1" s="1"/>
  <c r="AA350" i="1"/>
  <c r="Z350" i="1"/>
  <c r="X350" i="1"/>
  <c r="Y350" i="1" s="1"/>
  <c r="U350" i="1"/>
  <c r="S350" i="1"/>
  <c r="J350" i="1"/>
  <c r="F350" i="1"/>
  <c r="G350" i="1" s="1"/>
  <c r="AA349" i="1"/>
  <c r="Z349" i="1"/>
  <c r="X349" i="1"/>
  <c r="Y349" i="1" s="1"/>
  <c r="U349" i="1"/>
  <c r="S349" i="1"/>
  <c r="J349" i="1"/>
  <c r="F349" i="1"/>
  <c r="G349" i="1" s="1"/>
  <c r="AA348" i="1"/>
  <c r="Z348" i="1"/>
  <c r="X348" i="1"/>
  <c r="Y348" i="1" s="1"/>
  <c r="U348" i="1"/>
  <c r="S348" i="1"/>
  <c r="J348" i="1"/>
  <c r="F348" i="1"/>
  <c r="G348" i="1" s="1"/>
  <c r="AA347" i="1"/>
  <c r="Z347" i="1"/>
  <c r="X347" i="1"/>
  <c r="Y347" i="1" s="1"/>
  <c r="U347" i="1"/>
  <c r="S347" i="1"/>
  <c r="J347" i="1"/>
  <c r="F347" i="1"/>
  <c r="G347" i="1" s="1"/>
  <c r="AA346" i="1"/>
  <c r="Z346" i="1"/>
  <c r="X346" i="1"/>
  <c r="Y346" i="1" s="1"/>
  <c r="U346" i="1"/>
  <c r="S346" i="1"/>
  <c r="J346" i="1"/>
  <c r="F346" i="1"/>
  <c r="G346" i="1" s="1"/>
  <c r="AA345" i="1"/>
  <c r="Z345" i="1"/>
  <c r="X345" i="1"/>
  <c r="Y345" i="1" s="1"/>
  <c r="U345" i="1"/>
  <c r="S345" i="1"/>
  <c r="J345" i="1"/>
  <c r="F345" i="1"/>
  <c r="G345" i="1" s="1"/>
  <c r="AA344" i="1"/>
  <c r="Z344" i="1"/>
  <c r="X344" i="1"/>
  <c r="Y344" i="1" s="1"/>
  <c r="U344" i="1"/>
  <c r="S344" i="1"/>
  <c r="J344" i="1"/>
  <c r="F344" i="1"/>
  <c r="G344" i="1" s="1"/>
  <c r="AA343" i="1"/>
  <c r="Z343" i="1"/>
  <c r="X343" i="1"/>
  <c r="Y343" i="1" s="1"/>
  <c r="U343" i="1"/>
  <c r="S343" i="1"/>
  <c r="J343" i="1"/>
  <c r="F343" i="1"/>
  <c r="G343" i="1" s="1"/>
  <c r="AA342" i="1"/>
  <c r="Z342" i="1"/>
  <c r="X342" i="1"/>
  <c r="Y342" i="1" s="1"/>
  <c r="U342" i="1"/>
  <c r="S342" i="1"/>
  <c r="J342" i="1"/>
  <c r="F342" i="1"/>
  <c r="G342" i="1" s="1"/>
  <c r="AA341" i="1"/>
  <c r="Z341" i="1"/>
  <c r="X341" i="1"/>
  <c r="Y341" i="1" s="1"/>
  <c r="U341" i="1"/>
  <c r="S341" i="1"/>
  <c r="J341" i="1"/>
  <c r="F341" i="1"/>
  <c r="G341" i="1" s="1"/>
  <c r="AA340" i="1"/>
  <c r="Z340" i="1"/>
  <c r="X340" i="1"/>
  <c r="Y340" i="1" s="1"/>
  <c r="U340" i="1"/>
  <c r="S340" i="1"/>
  <c r="J340" i="1"/>
  <c r="F340" i="1"/>
  <c r="G340" i="1" s="1"/>
  <c r="AA339" i="1"/>
  <c r="Z339" i="1"/>
  <c r="X339" i="1"/>
  <c r="Y339" i="1" s="1"/>
  <c r="U339" i="1"/>
  <c r="S339" i="1"/>
  <c r="J339" i="1"/>
  <c r="F339" i="1"/>
  <c r="G339" i="1" s="1"/>
  <c r="AA338" i="1"/>
  <c r="Z338" i="1"/>
  <c r="X338" i="1"/>
  <c r="Y338" i="1" s="1"/>
  <c r="U338" i="1"/>
  <c r="S338" i="1"/>
  <c r="J338" i="1"/>
  <c r="F338" i="1"/>
  <c r="G338" i="1" s="1"/>
  <c r="AA337" i="1"/>
  <c r="Z337" i="1"/>
  <c r="X337" i="1"/>
  <c r="Y337" i="1" s="1"/>
  <c r="U337" i="1"/>
  <c r="S337" i="1"/>
  <c r="J337" i="1"/>
  <c r="F337" i="1"/>
  <c r="G337" i="1" s="1"/>
  <c r="AA336" i="1"/>
  <c r="Z336" i="1"/>
  <c r="X336" i="1"/>
  <c r="Y336" i="1" s="1"/>
  <c r="U336" i="1"/>
  <c r="S336" i="1"/>
  <c r="J336" i="1"/>
  <c r="F336" i="1"/>
  <c r="G336" i="1" s="1"/>
  <c r="AA335" i="1"/>
  <c r="Z335" i="1"/>
  <c r="X335" i="1"/>
  <c r="Y335" i="1" s="1"/>
  <c r="U335" i="1"/>
  <c r="S335" i="1"/>
  <c r="J335" i="1"/>
  <c r="F335" i="1"/>
  <c r="G335" i="1" s="1"/>
  <c r="AA334" i="1"/>
  <c r="Z334" i="1"/>
  <c r="X334" i="1"/>
  <c r="Y334" i="1" s="1"/>
  <c r="U334" i="1"/>
  <c r="S334" i="1"/>
  <c r="J334" i="1"/>
  <c r="F334" i="1"/>
  <c r="G334" i="1" s="1"/>
  <c r="AA333" i="1"/>
  <c r="Z333" i="1"/>
  <c r="X333" i="1"/>
  <c r="Y333" i="1" s="1"/>
  <c r="U333" i="1"/>
  <c r="S333" i="1"/>
  <c r="J333" i="1"/>
  <c r="F333" i="1"/>
  <c r="G333" i="1" s="1"/>
  <c r="AA332" i="1"/>
  <c r="Z332" i="1"/>
  <c r="X332" i="1"/>
  <c r="Y332" i="1" s="1"/>
  <c r="U332" i="1"/>
  <c r="S332" i="1"/>
  <c r="J332" i="1"/>
  <c r="F332" i="1"/>
  <c r="G332" i="1" s="1"/>
  <c r="AA331" i="1"/>
  <c r="Z331" i="1"/>
  <c r="X331" i="1"/>
  <c r="Y331" i="1" s="1"/>
  <c r="U331" i="1"/>
  <c r="S331" i="1"/>
  <c r="J331" i="1"/>
  <c r="F331" i="1"/>
  <c r="G331" i="1" s="1"/>
  <c r="AA330" i="1"/>
  <c r="Z330" i="1"/>
  <c r="X330" i="1"/>
  <c r="Y330" i="1" s="1"/>
  <c r="U330" i="1"/>
  <c r="S330" i="1"/>
  <c r="J330" i="1"/>
  <c r="F330" i="1"/>
  <c r="G330" i="1" s="1"/>
  <c r="AA329" i="1"/>
  <c r="Z329" i="1"/>
  <c r="X329" i="1"/>
  <c r="Y329" i="1" s="1"/>
  <c r="U329" i="1"/>
  <c r="S329" i="1"/>
  <c r="J329" i="1"/>
  <c r="F329" i="1"/>
  <c r="G329" i="1" s="1"/>
  <c r="AA328" i="1"/>
  <c r="Z328" i="1"/>
  <c r="X328" i="1"/>
  <c r="Y328" i="1" s="1"/>
  <c r="U328" i="1"/>
  <c r="S328" i="1"/>
  <c r="J328" i="1"/>
  <c r="F328" i="1"/>
  <c r="G328" i="1" s="1"/>
  <c r="AA327" i="1"/>
  <c r="Z327" i="1"/>
  <c r="X327" i="1"/>
  <c r="Y327" i="1" s="1"/>
  <c r="U327" i="1"/>
  <c r="S327" i="1"/>
  <c r="J327" i="1"/>
  <c r="F327" i="1"/>
  <c r="G327" i="1" s="1"/>
  <c r="AA326" i="1"/>
  <c r="Z326" i="1"/>
  <c r="X326" i="1"/>
  <c r="Y326" i="1" s="1"/>
  <c r="U326" i="1"/>
  <c r="S326" i="1"/>
  <c r="J326" i="1"/>
  <c r="F326" i="1"/>
  <c r="G326" i="1" s="1"/>
  <c r="AA325" i="1"/>
  <c r="Z325" i="1"/>
  <c r="X325" i="1"/>
  <c r="Y325" i="1" s="1"/>
  <c r="U325" i="1"/>
  <c r="S325" i="1"/>
  <c r="J325" i="1"/>
  <c r="F325" i="1"/>
  <c r="G325" i="1" s="1"/>
  <c r="AA324" i="1"/>
  <c r="Z324" i="1"/>
  <c r="X324" i="1"/>
  <c r="Y324" i="1" s="1"/>
  <c r="U324" i="1"/>
  <c r="S324" i="1"/>
  <c r="J324" i="1"/>
  <c r="F324" i="1"/>
  <c r="G324" i="1" s="1"/>
  <c r="AA323" i="1"/>
  <c r="Z323" i="1"/>
  <c r="X323" i="1"/>
  <c r="Y323" i="1" s="1"/>
  <c r="U323" i="1"/>
  <c r="S323" i="1"/>
  <c r="J323" i="1"/>
  <c r="F323" i="1"/>
  <c r="G323" i="1" s="1"/>
  <c r="AA322" i="1"/>
  <c r="Z322" i="1"/>
  <c r="X322" i="1"/>
  <c r="Y322" i="1" s="1"/>
  <c r="U322" i="1"/>
  <c r="S322" i="1"/>
  <c r="J322" i="1"/>
  <c r="F322" i="1"/>
  <c r="G322" i="1" s="1"/>
  <c r="AA321" i="1"/>
  <c r="Z321" i="1"/>
  <c r="X321" i="1"/>
  <c r="Y321" i="1" s="1"/>
  <c r="U321" i="1"/>
  <c r="S321" i="1"/>
  <c r="J321" i="1"/>
  <c r="F321" i="1"/>
  <c r="G321" i="1" s="1"/>
  <c r="AA320" i="1"/>
  <c r="Z320" i="1"/>
  <c r="X320" i="1"/>
  <c r="Y320" i="1" s="1"/>
  <c r="U320" i="1"/>
  <c r="S320" i="1"/>
  <c r="J320" i="1"/>
  <c r="F320" i="1"/>
  <c r="G320" i="1" s="1"/>
  <c r="AA319" i="1"/>
  <c r="Z319" i="1"/>
  <c r="X319" i="1"/>
  <c r="Y319" i="1" s="1"/>
  <c r="U319" i="1"/>
  <c r="S319" i="1"/>
  <c r="J319" i="1"/>
  <c r="F319" i="1"/>
  <c r="G319" i="1" s="1"/>
  <c r="AA318" i="1"/>
  <c r="Z318" i="1"/>
  <c r="X318" i="1"/>
  <c r="Y318" i="1" s="1"/>
  <c r="U318" i="1"/>
  <c r="S318" i="1"/>
  <c r="J318" i="1"/>
  <c r="F318" i="1"/>
  <c r="G318" i="1" s="1"/>
  <c r="AA317" i="1"/>
  <c r="Z317" i="1"/>
  <c r="X317" i="1"/>
  <c r="Y317" i="1" s="1"/>
  <c r="U317" i="1"/>
  <c r="S317" i="1"/>
  <c r="J317" i="1"/>
  <c r="F317" i="1"/>
  <c r="G317" i="1" s="1"/>
  <c r="AA316" i="1"/>
  <c r="Z316" i="1"/>
  <c r="X316" i="1"/>
  <c r="Y316" i="1" s="1"/>
  <c r="U316" i="1"/>
  <c r="S316" i="1"/>
  <c r="J316" i="1"/>
  <c r="F316" i="1"/>
  <c r="G316" i="1" s="1"/>
  <c r="AA315" i="1"/>
  <c r="Z315" i="1"/>
  <c r="X315" i="1"/>
  <c r="Y315" i="1" s="1"/>
  <c r="U315" i="1"/>
  <c r="S315" i="1"/>
  <c r="J315" i="1"/>
  <c r="F315" i="1"/>
  <c r="G315" i="1" s="1"/>
  <c r="AA314" i="1"/>
  <c r="Z314" i="1"/>
  <c r="X314" i="1"/>
  <c r="Y314" i="1" s="1"/>
  <c r="U314" i="1"/>
  <c r="S314" i="1"/>
  <c r="J314" i="1"/>
  <c r="F314" i="1"/>
  <c r="G314" i="1" s="1"/>
  <c r="AA313" i="1"/>
  <c r="Z313" i="1"/>
  <c r="X313" i="1"/>
  <c r="Y313" i="1" s="1"/>
  <c r="U313" i="1"/>
  <c r="S313" i="1"/>
  <c r="J313" i="1"/>
  <c r="F313" i="1"/>
  <c r="G313" i="1" s="1"/>
  <c r="AA312" i="1"/>
  <c r="Z312" i="1"/>
  <c r="X312" i="1"/>
  <c r="Y312" i="1" s="1"/>
  <c r="U312" i="1"/>
  <c r="S312" i="1"/>
  <c r="J312" i="1"/>
  <c r="F312" i="1"/>
  <c r="G312" i="1" s="1"/>
  <c r="AA311" i="1"/>
  <c r="Z311" i="1"/>
  <c r="X311" i="1"/>
  <c r="Y311" i="1" s="1"/>
  <c r="U311" i="1"/>
  <c r="S311" i="1"/>
  <c r="J311" i="1"/>
  <c r="F311" i="1"/>
  <c r="G311" i="1" s="1"/>
  <c r="AA310" i="1"/>
  <c r="Z310" i="1"/>
  <c r="X310" i="1"/>
  <c r="Y310" i="1" s="1"/>
  <c r="U310" i="1"/>
  <c r="S310" i="1"/>
  <c r="J310" i="1"/>
  <c r="F310" i="1"/>
  <c r="G310" i="1" s="1"/>
  <c r="AA309" i="1"/>
  <c r="Z309" i="1"/>
  <c r="X309" i="1"/>
  <c r="Y309" i="1" s="1"/>
  <c r="U309" i="1"/>
  <c r="S309" i="1"/>
  <c r="J309" i="1"/>
  <c r="F309" i="1"/>
  <c r="G309" i="1" s="1"/>
  <c r="AA308" i="1"/>
  <c r="Z308" i="1"/>
  <c r="X308" i="1"/>
  <c r="Y308" i="1" s="1"/>
  <c r="U308" i="1"/>
  <c r="S308" i="1"/>
  <c r="J308" i="1"/>
  <c r="F308" i="1"/>
  <c r="G308" i="1" s="1"/>
  <c r="AA307" i="1"/>
  <c r="Z307" i="1"/>
  <c r="X307" i="1"/>
  <c r="Y307" i="1" s="1"/>
  <c r="U307" i="1"/>
  <c r="S307" i="1"/>
  <c r="J307" i="1"/>
  <c r="F307" i="1"/>
  <c r="G307" i="1" s="1"/>
  <c r="AA306" i="1"/>
  <c r="Z306" i="1"/>
  <c r="X306" i="1"/>
  <c r="Y306" i="1" s="1"/>
  <c r="U306" i="1"/>
  <c r="S306" i="1"/>
  <c r="J306" i="1"/>
  <c r="F306" i="1"/>
  <c r="G306" i="1" s="1"/>
  <c r="AA305" i="1"/>
  <c r="Z305" i="1"/>
  <c r="X305" i="1"/>
  <c r="Y305" i="1" s="1"/>
  <c r="U305" i="1"/>
  <c r="S305" i="1"/>
  <c r="J305" i="1"/>
  <c r="F305" i="1"/>
  <c r="G305" i="1" s="1"/>
  <c r="AA304" i="1"/>
  <c r="Z304" i="1"/>
  <c r="X304" i="1"/>
  <c r="Y304" i="1" s="1"/>
  <c r="U304" i="1"/>
  <c r="S304" i="1"/>
  <c r="J304" i="1"/>
  <c r="F304" i="1"/>
  <c r="G304" i="1" s="1"/>
  <c r="AA303" i="1"/>
  <c r="Z303" i="1"/>
  <c r="X303" i="1"/>
  <c r="Y303" i="1" s="1"/>
  <c r="U303" i="1"/>
  <c r="S303" i="1"/>
  <c r="J303" i="1"/>
  <c r="F303" i="1"/>
  <c r="G303" i="1" s="1"/>
  <c r="AA302" i="1"/>
  <c r="Z302" i="1"/>
  <c r="X302" i="1"/>
  <c r="Y302" i="1" s="1"/>
  <c r="U302" i="1"/>
  <c r="S302" i="1"/>
  <c r="J302" i="1"/>
  <c r="F302" i="1"/>
  <c r="G302" i="1" s="1"/>
  <c r="AA301" i="1"/>
  <c r="Z301" i="1"/>
  <c r="X301" i="1"/>
  <c r="Y301" i="1" s="1"/>
  <c r="U301" i="1"/>
  <c r="S301" i="1"/>
  <c r="J301" i="1"/>
  <c r="F301" i="1"/>
  <c r="G301" i="1" s="1"/>
  <c r="AA300" i="1"/>
  <c r="Z300" i="1"/>
  <c r="X300" i="1"/>
  <c r="Y300" i="1" s="1"/>
  <c r="U300" i="1"/>
  <c r="S300" i="1"/>
  <c r="J300" i="1"/>
  <c r="F300" i="1"/>
  <c r="G300" i="1" s="1"/>
  <c r="AA299" i="1"/>
  <c r="Z299" i="1"/>
  <c r="X299" i="1"/>
  <c r="Y299" i="1" s="1"/>
  <c r="U299" i="1"/>
  <c r="S299" i="1"/>
  <c r="J299" i="1"/>
  <c r="F299" i="1"/>
  <c r="G299" i="1" s="1"/>
  <c r="AA298" i="1"/>
  <c r="Z298" i="1"/>
  <c r="X298" i="1"/>
  <c r="Y298" i="1" s="1"/>
  <c r="U298" i="1"/>
  <c r="S298" i="1"/>
  <c r="J298" i="1"/>
  <c r="F298" i="1"/>
  <c r="G298" i="1" s="1"/>
  <c r="AA297" i="1"/>
  <c r="Z297" i="1"/>
  <c r="X297" i="1"/>
  <c r="Y297" i="1" s="1"/>
  <c r="U297" i="1"/>
  <c r="S297" i="1"/>
  <c r="J297" i="1"/>
  <c r="F297" i="1"/>
  <c r="G297" i="1" s="1"/>
  <c r="AA296" i="1"/>
  <c r="Z296" i="1"/>
  <c r="X296" i="1"/>
  <c r="Y296" i="1" s="1"/>
  <c r="U296" i="1"/>
  <c r="S296" i="1"/>
  <c r="J296" i="1"/>
  <c r="F296" i="1"/>
  <c r="G296" i="1" s="1"/>
  <c r="AA295" i="1"/>
  <c r="Z295" i="1"/>
  <c r="X295" i="1"/>
  <c r="Y295" i="1" s="1"/>
  <c r="U295" i="1"/>
  <c r="S295" i="1"/>
  <c r="J295" i="1"/>
  <c r="F295" i="1"/>
  <c r="G295" i="1" s="1"/>
  <c r="AA294" i="1"/>
  <c r="Z294" i="1"/>
  <c r="X294" i="1"/>
  <c r="Y294" i="1" s="1"/>
  <c r="U294" i="1"/>
  <c r="S294" i="1"/>
  <c r="J294" i="1"/>
  <c r="F294" i="1"/>
  <c r="G294" i="1" s="1"/>
  <c r="AA293" i="1"/>
  <c r="Z293" i="1"/>
  <c r="X293" i="1"/>
  <c r="Y293" i="1" s="1"/>
  <c r="U293" i="1"/>
  <c r="S293" i="1"/>
  <c r="J293" i="1"/>
  <c r="F293" i="1"/>
  <c r="G293" i="1" s="1"/>
  <c r="AA292" i="1"/>
  <c r="Z292" i="1"/>
  <c r="X292" i="1"/>
  <c r="Y292" i="1" s="1"/>
  <c r="U292" i="1"/>
  <c r="S292" i="1"/>
  <c r="J292" i="1"/>
  <c r="F292" i="1"/>
  <c r="G292" i="1" s="1"/>
  <c r="AA291" i="1"/>
  <c r="Z291" i="1"/>
  <c r="X291" i="1"/>
  <c r="Y291" i="1" s="1"/>
  <c r="U291" i="1"/>
  <c r="S291" i="1"/>
  <c r="J291" i="1"/>
  <c r="F291" i="1"/>
  <c r="G291" i="1" s="1"/>
  <c r="AA290" i="1"/>
  <c r="Z290" i="1"/>
  <c r="X290" i="1"/>
  <c r="Y290" i="1" s="1"/>
  <c r="U290" i="1"/>
  <c r="S290" i="1"/>
  <c r="J290" i="1"/>
  <c r="F290" i="1"/>
  <c r="G290" i="1" s="1"/>
  <c r="AA289" i="1"/>
  <c r="Z289" i="1"/>
  <c r="X289" i="1"/>
  <c r="Y289" i="1" s="1"/>
  <c r="U289" i="1"/>
  <c r="S289" i="1"/>
  <c r="J289" i="1"/>
  <c r="F289" i="1"/>
  <c r="G289" i="1" s="1"/>
  <c r="AA288" i="1"/>
  <c r="Z288" i="1"/>
  <c r="X288" i="1"/>
  <c r="Y288" i="1" s="1"/>
  <c r="U288" i="1"/>
  <c r="S288" i="1"/>
  <c r="J288" i="1"/>
  <c r="F288" i="1"/>
  <c r="G288" i="1" s="1"/>
  <c r="AA287" i="1"/>
  <c r="Z287" i="1"/>
  <c r="X287" i="1"/>
  <c r="Y287" i="1" s="1"/>
  <c r="U287" i="1"/>
  <c r="S287" i="1"/>
  <c r="J287" i="1"/>
  <c r="F287" i="1"/>
  <c r="G287" i="1" s="1"/>
  <c r="AA286" i="1"/>
  <c r="Z286" i="1"/>
  <c r="X286" i="1"/>
  <c r="Y286" i="1" s="1"/>
  <c r="U286" i="1"/>
  <c r="S286" i="1"/>
  <c r="J286" i="1"/>
  <c r="F286" i="1"/>
  <c r="G286" i="1" s="1"/>
  <c r="AA285" i="1"/>
  <c r="Z285" i="1"/>
  <c r="X285" i="1"/>
  <c r="Y285" i="1" s="1"/>
  <c r="U285" i="1"/>
  <c r="S285" i="1"/>
  <c r="J285" i="1"/>
  <c r="F285" i="1"/>
  <c r="G285" i="1" s="1"/>
  <c r="AA284" i="1"/>
  <c r="Z284" i="1"/>
  <c r="X284" i="1"/>
  <c r="Y284" i="1" s="1"/>
  <c r="U284" i="1"/>
  <c r="S284" i="1"/>
  <c r="J284" i="1"/>
  <c r="F284" i="1"/>
  <c r="G284" i="1" s="1"/>
  <c r="AA283" i="1"/>
  <c r="Z283" i="1"/>
  <c r="X283" i="1"/>
  <c r="Y283" i="1" s="1"/>
  <c r="U283" i="1"/>
  <c r="S283" i="1"/>
  <c r="J283" i="1"/>
  <c r="F283" i="1"/>
  <c r="G283" i="1" s="1"/>
  <c r="AA282" i="1"/>
  <c r="Z282" i="1"/>
  <c r="X282" i="1"/>
  <c r="Y282" i="1" s="1"/>
  <c r="U282" i="1"/>
  <c r="S282" i="1"/>
  <c r="J282" i="1"/>
  <c r="F282" i="1"/>
  <c r="G282" i="1" s="1"/>
  <c r="AA281" i="1"/>
  <c r="Z281" i="1"/>
  <c r="X281" i="1"/>
  <c r="Y281" i="1" s="1"/>
  <c r="U281" i="1"/>
  <c r="S281" i="1"/>
  <c r="J281" i="1"/>
  <c r="F281" i="1"/>
  <c r="G281" i="1" s="1"/>
  <c r="AA280" i="1"/>
  <c r="Z280" i="1"/>
  <c r="X280" i="1"/>
  <c r="Y280" i="1" s="1"/>
  <c r="U280" i="1"/>
  <c r="S280" i="1"/>
  <c r="J280" i="1"/>
  <c r="F280" i="1"/>
  <c r="G280" i="1" s="1"/>
  <c r="AA279" i="1"/>
  <c r="Z279" i="1"/>
  <c r="X279" i="1"/>
  <c r="Y279" i="1" s="1"/>
  <c r="U279" i="1"/>
  <c r="S279" i="1"/>
  <c r="J279" i="1"/>
  <c r="F279" i="1"/>
  <c r="G279" i="1" s="1"/>
  <c r="AA278" i="1"/>
  <c r="Z278" i="1"/>
  <c r="X278" i="1"/>
  <c r="Y278" i="1" s="1"/>
  <c r="U278" i="1"/>
  <c r="S278" i="1"/>
  <c r="J278" i="1"/>
  <c r="F278" i="1"/>
  <c r="G278" i="1" s="1"/>
  <c r="AA277" i="1"/>
  <c r="Z277" i="1"/>
  <c r="X277" i="1"/>
  <c r="Y277" i="1" s="1"/>
  <c r="U277" i="1"/>
  <c r="S277" i="1"/>
  <c r="J277" i="1"/>
  <c r="F277" i="1"/>
  <c r="G277" i="1" s="1"/>
  <c r="AA276" i="1"/>
  <c r="Z276" i="1"/>
  <c r="X276" i="1"/>
  <c r="Y276" i="1" s="1"/>
  <c r="U276" i="1"/>
  <c r="S276" i="1"/>
  <c r="J276" i="1"/>
  <c r="F276" i="1"/>
  <c r="G276" i="1" s="1"/>
  <c r="AA275" i="1"/>
  <c r="Z275" i="1"/>
  <c r="X275" i="1"/>
  <c r="Y275" i="1" s="1"/>
  <c r="U275" i="1"/>
  <c r="S275" i="1"/>
  <c r="J275" i="1"/>
  <c r="F275" i="1"/>
  <c r="G275" i="1" s="1"/>
  <c r="AA274" i="1"/>
  <c r="Z274" i="1"/>
  <c r="X274" i="1"/>
  <c r="Y274" i="1" s="1"/>
  <c r="U274" i="1"/>
  <c r="S274" i="1"/>
  <c r="J274" i="1"/>
  <c r="F274" i="1"/>
  <c r="G274" i="1" s="1"/>
  <c r="AA273" i="1"/>
  <c r="Z273" i="1"/>
  <c r="X273" i="1"/>
  <c r="Y273" i="1" s="1"/>
  <c r="U273" i="1"/>
  <c r="S273" i="1"/>
  <c r="J273" i="1"/>
  <c r="F273" i="1"/>
  <c r="G273" i="1" s="1"/>
  <c r="AA272" i="1"/>
  <c r="Z272" i="1"/>
  <c r="X272" i="1"/>
  <c r="Y272" i="1" s="1"/>
  <c r="U272" i="1"/>
  <c r="S272" i="1"/>
  <c r="J272" i="1"/>
  <c r="F272" i="1"/>
  <c r="G272" i="1" s="1"/>
  <c r="AA271" i="1"/>
  <c r="Z271" i="1"/>
  <c r="X271" i="1"/>
  <c r="Y271" i="1" s="1"/>
  <c r="U271" i="1"/>
  <c r="S271" i="1"/>
  <c r="J271" i="1"/>
  <c r="F271" i="1"/>
  <c r="G271" i="1" s="1"/>
  <c r="AA270" i="1"/>
  <c r="Z270" i="1"/>
  <c r="X270" i="1"/>
  <c r="Y270" i="1" s="1"/>
  <c r="U270" i="1"/>
  <c r="S270" i="1"/>
  <c r="J270" i="1"/>
  <c r="F270" i="1"/>
  <c r="G270" i="1" s="1"/>
  <c r="AA269" i="1"/>
  <c r="Z269" i="1"/>
  <c r="X269" i="1"/>
  <c r="Y269" i="1" s="1"/>
  <c r="U269" i="1"/>
  <c r="S269" i="1"/>
  <c r="J269" i="1"/>
  <c r="F269" i="1"/>
  <c r="G269" i="1" s="1"/>
  <c r="AA268" i="1"/>
  <c r="Z268" i="1"/>
  <c r="X268" i="1"/>
  <c r="Y268" i="1" s="1"/>
  <c r="U268" i="1"/>
  <c r="S268" i="1"/>
  <c r="J268" i="1"/>
  <c r="F268" i="1"/>
  <c r="G268" i="1" s="1"/>
  <c r="AA267" i="1"/>
  <c r="Z267" i="1"/>
  <c r="X267" i="1"/>
  <c r="Y267" i="1" s="1"/>
  <c r="U267" i="1"/>
  <c r="S267" i="1"/>
  <c r="J267" i="1"/>
  <c r="F267" i="1"/>
  <c r="G267" i="1" s="1"/>
  <c r="AA266" i="1"/>
  <c r="Z266" i="1"/>
  <c r="X266" i="1"/>
  <c r="Y266" i="1" s="1"/>
  <c r="U266" i="1"/>
  <c r="S266" i="1"/>
  <c r="J266" i="1"/>
  <c r="F266" i="1"/>
  <c r="G266" i="1" s="1"/>
  <c r="AA265" i="1"/>
  <c r="Z265" i="1"/>
  <c r="X265" i="1"/>
  <c r="Y265" i="1" s="1"/>
  <c r="U265" i="1"/>
  <c r="S265" i="1"/>
  <c r="J265" i="1"/>
  <c r="F265" i="1"/>
  <c r="G265" i="1" s="1"/>
  <c r="AA264" i="1"/>
  <c r="Z264" i="1"/>
  <c r="X264" i="1"/>
  <c r="Y264" i="1" s="1"/>
  <c r="U264" i="1"/>
  <c r="S264" i="1"/>
  <c r="J264" i="1"/>
  <c r="F264" i="1"/>
  <c r="G264" i="1" s="1"/>
  <c r="AA263" i="1"/>
  <c r="Z263" i="1"/>
  <c r="X263" i="1"/>
  <c r="Y263" i="1" s="1"/>
  <c r="U263" i="1"/>
  <c r="S263" i="1"/>
  <c r="J263" i="1"/>
  <c r="F263" i="1"/>
  <c r="G263" i="1" s="1"/>
  <c r="AA262" i="1"/>
  <c r="Z262" i="1"/>
  <c r="X262" i="1"/>
  <c r="Y262" i="1" s="1"/>
  <c r="U262" i="1"/>
  <c r="S262" i="1"/>
  <c r="J262" i="1"/>
  <c r="F262" i="1"/>
  <c r="G262" i="1" s="1"/>
  <c r="AA261" i="1"/>
  <c r="Z261" i="1"/>
  <c r="X261" i="1"/>
  <c r="Y261" i="1" s="1"/>
  <c r="U261" i="1"/>
  <c r="S261" i="1"/>
  <c r="J261" i="1"/>
  <c r="F261" i="1"/>
  <c r="G261" i="1" s="1"/>
  <c r="AA260" i="1"/>
  <c r="Z260" i="1"/>
  <c r="X260" i="1"/>
  <c r="Y260" i="1" s="1"/>
  <c r="U260" i="1"/>
  <c r="S260" i="1"/>
  <c r="J260" i="1"/>
  <c r="F260" i="1"/>
  <c r="G260" i="1" s="1"/>
  <c r="AA259" i="1"/>
  <c r="Z259" i="1"/>
  <c r="X259" i="1"/>
  <c r="Y259" i="1" s="1"/>
  <c r="U259" i="1"/>
  <c r="S259" i="1"/>
  <c r="J259" i="1"/>
  <c r="F259" i="1"/>
  <c r="G259" i="1" s="1"/>
  <c r="AA258" i="1"/>
  <c r="Z258" i="1"/>
  <c r="X258" i="1"/>
  <c r="Y258" i="1" s="1"/>
  <c r="U258" i="1"/>
  <c r="S258" i="1"/>
  <c r="J258" i="1"/>
  <c r="F258" i="1"/>
  <c r="G258" i="1" s="1"/>
  <c r="AA257" i="1"/>
  <c r="Z257" i="1"/>
  <c r="X257" i="1"/>
  <c r="Y257" i="1" s="1"/>
  <c r="U257" i="1"/>
  <c r="S257" i="1"/>
  <c r="J257" i="1"/>
  <c r="F257" i="1"/>
  <c r="G257" i="1" s="1"/>
  <c r="AA256" i="1"/>
  <c r="Z256" i="1"/>
  <c r="X256" i="1"/>
  <c r="Y256" i="1" s="1"/>
  <c r="U256" i="1"/>
  <c r="S256" i="1"/>
  <c r="J256" i="1"/>
  <c r="F256" i="1"/>
  <c r="G256" i="1" s="1"/>
  <c r="AA255" i="1"/>
  <c r="Z255" i="1"/>
  <c r="X255" i="1"/>
  <c r="Y255" i="1" s="1"/>
  <c r="U255" i="1"/>
  <c r="S255" i="1"/>
  <c r="J255" i="1"/>
  <c r="F255" i="1"/>
  <c r="G255" i="1" s="1"/>
  <c r="AA254" i="1"/>
  <c r="Z254" i="1"/>
  <c r="X254" i="1"/>
  <c r="Y254" i="1" s="1"/>
  <c r="U254" i="1"/>
  <c r="S254" i="1"/>
  <c r="J254" i="1"/>
  <c r="F254" i="1"/>
  <c r="G254" i="1" s="1"/>
  <c r="AA253" i="1"/>
  <c r="Z253" i="1"/>
  <c r="X253" i="1"/>
  <c r="Y253" i="1" s="1"/>
  <c r="U253" i="1"/>
  <c r="S253" i="1"/>
  <c r="J253" i="1"/>
  <c r="F253" i="1"/>
  <c r="G253" i="1" s="1"/>
  <c r="AA252" i="1"/>
  <c r="Z252" i="1"/>
  <c r="X252" i="1"/>
  <c r="Y252" i="1" s="1"/>
  <c r="U252" i="1"/>
  <c r="S252" i="1"/>
  <c r="J252" i="1"/>
  <c r="F252" i="1"/>
  <c r="G252" i="1" s="1"/>
  <c r="AA251" i="1"/>
  <c r="Z251" i="1"/>
  <c r="X251" i="1"/>
  <c r="Y251" i="1" s="1"/>
  <c r="U251" i="1"/>
  <c r="S251" i="1"/>
  <c r="J251" i="1"/>
  <c r="F251" i="1"/>
  <c r="G251" i="1" s="1"/>
  <c r="AA250" i="1"/>
  <c r="Z250" i="1"/>
  <c r="X250" i="1"/>
  <c r="Y250" i="1" s="1"/>
  <c r="U250" i="1"/>
  <c r="S250" i="1"/>
  <c r="J250" i="1"/>
  <c r="F250" i="1"/>
  <c r="G250" i="1" s="1"/>
  <c r="AA249" i="1"/>
  <c r="Z249" i="1"/>
  <c r="X249" i="1"/>
  <c r="Y249" i="1" s="1"/>
  <c r="U249" i="1"/>
  <c r="S249" i="1"/>
  <c r="J249" i="1"/>
  <c r="F249" i="1"/>
  <c r="G249" i="1" s="1"/>
  <c r="AA248" i="1"/>
  <c r="Z248" i="1"/>
  <c r="X248" i="1"/>
  <c r="Y248" i="1" s="1"/>
  <c r="U248" i="1"/>
  <c r="S248" i="1"/>
  <c r="J248" i="1"/>
  <c r="F248" i="1"/>
  <c r="G248" i="1" s="1"/>
  <c r="AA247" i="1"/>
  <c r="Z247" i="1"/>
  <c r="X247" i="1"/>
  <c r="Y247" i="1" s="1"/>
  <c r="U247" i="1"/>
  <c r="S247" i="1"/>
  <c r="J247" i="1"/>
  <c r="F247" i="1"/>
  <c r="G247" i="1" s="1"/>
  <c r="AA246" i="1"/>
  <c r="Z246" i="1"/>
  <c r="X246" i="1"/>
  <c r="Y246" i="1" s="1"/>
  <c r="U246" i="1"/>
  <c r="S246" i="1"/>
  <c r="J246" i="1"/>
  <c r="F246" i="1"/>
  <c r="G246" i="1" s="1"/>
  <c r="AA245" i="1"/>
  <c r="Z245" i="1"/>
  <c r="X245" i="1"/>
  <c r="Y245" i="1" s="1"/>
  <c r="U245" i="1"/>
  <c r="S245" i="1"/>
  <c r="J245" i="1"/>
  <c r="F245" i="1"/>
  <c r="G245" i="1" s="1"/>
  <c r="AA244" i="1"/>
  <c r="Z244" i="1"/>
  <c r="X244" i="1"/>
  <c r="Y244" i="1" s="1"/>
  <c r="U244" i="1"/>
  <c r="S244" i="1"/>
  <c r="J244" i="1"/>
  <c r="F244" i="1"/>
  <c r="G244" i="1" s="1"/>
  <c r="AA243" i="1"/>
  <c r="Z243" i="1"/>
  <c r="X243" i="1"/>
  <c r="Y243" i="1" s="1"/>
  <c r="U243" i="1"/>
  <c r="S243" i="1"/>
  <c r="J243" i="1"/>
  <c r="F243" i="1"/>
  <c r="G243" i="1" s="1"/>
  <c r="AA242" i="1"/>
  <c r="Z242" i="1"/>
  <c r="X242" i="1"/>
  <c r="Y242" i="1" s="1"/>
  <c r="U242" i="1"/>
  <c r="S242" i="1"/>
  <c r="J242" i="1"/>
  <c r="F242" i="1"/>
  <c r="G242" i="1" s="1"/>
  <c r="AA241" i="1"/>
  <c r="Z241" i="1"/>
  <c r="X241" i="1"/>
  <c r="Y241" i="1" s="1"/>
  <c r="U241" i="1"/>
  <c r="S241" i="1"/>
  <c r="J241" i="1"/>
  <c r="F241" i="1"/>
  <c r="G241" i="1" s="1"/>
  <c r="AA240" i="1"/>
  <c r="Z240" i="1"/>
  <c r="X240" i="1"/>
  <c r="Y240" i="1" s="1"/>
  <c r="U240" i="1"/>
  <c r="S240" i="1"/>
  <c r="J240" i="1"/>
  <c r="F240" i="1"/>
  <c r="G240" i="1" s="1"/>
  <c r="AA239" i="1"/>
  <c r="Z239" i="1"/>
  <c r="X239" i="1"/>
  <c r="Y239" i="1" s="1"/>
  <c r="U239" i="1"/>
  <c r="S239" i="1"/>
  <c r="J239" i="1"/>
  <c r="F239" i="1"/>
  <c r="G239" i="1" s="1"/>
  <c r="AA238" i="1"/>
  <c r="Z238" i="1"/>
  <c r="X238" i="1"/>
  <c r="Y238" i="1" s="1"/>
  <c r="U238" i="1"/>
  <c r="S238" i="1"/>
  <c r="J238" i="1"/>
  <c r="F238" i="1"/>
  <c r="G238" i="1" s="1"/>
  <c r="AA237" i="1"/>
  <c r="Z237" i="1"/>
  <c r="X237" i="1"/>
  <c r="Y237" i="1" s="1"/>
  <c r="U237" i="1"/>
  <c r="S237" i="1"/>
  <c r="J237" i="1"/>
  <c r="F237" i="1"/>
  <c r="G237" i="1" s="1"/>
  <c r="AA236" i="1"/>
  <c r="Z236" i="1"/>
  <c r="X236" i="1"/>
  <c r="Y236" i="1" s="1"/>
  <c r="U236" i="1"/>
  <c r="S236" i="1"/>
  <c r="J236" i="1"/>
  <c r="F236" i="1"/>
  <c r="G236" i="1" s="1"/>
  <c r="AA235" i="1"/>
  <c r="Z235" i="1"/>
  <c r="X235" i="1"/>
  <c r="Y235" i="1" s="1"/>
  <c r="U235" i="1"/>
  <c r="S235" i="1"/>
  <c r="J235" i="1"/>
  <c r="F235" i="1"/>
  <c r="G235" i="1" s="1"/>
  <c r="AA234" i="1"/>
  <c r="Z234" i="1"/>
  <c r="X234" i="1"/>
  <c r="Y234" i="1" s="1"/>
  <c r="U234" i="1"/>
  <c r="S234" i="1"/>
  <c r="J234" i="1"/>
  <c r="F234" i="1"/>
  <c r="G234" i="1" s="1"/>
  <c r="AA233" i="1"/>
  <c r="Z233" i="1"/>
  <c r="X233" i="1"/>
  <c r="Y233" i="1" s="1"/>
  <c r="U233" i="1"/>
  <c r="S233" i="1"/>
  <c r="J233" i="1"/>
  <c r="F233" i="1"/>
  <c r="G233" i="1" s="1"/>
  <c r="AA232" i="1"/>
  <c r="Z232" i="1"/>
  <c r="X232" i="1"/>
  <c r="Y232" i="1" s="1"/>
  <c r="U232" i="1"/>
  <c r="S232" i="1"/>
  <c r="J232" i="1"/>
  <c r="F232" i="1"/>
  <c r="G232" i="1" s="1"/>
  <c r="AA231" i="1"/>
  <c r="Z231" i="1"/>
  <c r="X231" i="1"/>
  <c r="Y231" i="1" s="1"/>
  <c r="U231" i="1"/>
  <c r="S231" i="1"/>
  <c r="J231" i="1"/>
  <c r="F231" i="1"/>
  <c r="G231" i="1" s="1"/>
  <c r="AA230" i="1"/>
  <c r="Z230" i="1"/>
  <c r="X230" i="1"/>
  <c r="Y230" i="1" s="1"/>
  <c r="U230" i="1"/>
  <c r="S230" i="1"/>
  <c r="J230" i="1"/>
  <c r="F230" i="1"/>
  <c r="G230" i="1" s="1"/>
  <c r="AA229" i="1"/>
  <c r="Z229" i="1"/>
  <c r="X229" i="1"/>
  <c r="Y229" i="1" s="1"/>
  <c r="U229" i="1"/>
  <c r="S229" i="1"/>
  <c r="J229" i="1"/>
  <c r="F229" i="1"/>
  <c r="G229" i="1" s="1"/>
  <c r="AA228" i="1"/>
  <c r="Z228" i="1"/>
  <c r="X228" i="1"/>
  <c r="Y228" i="1" s="1"/>
  <c r="U228" i="1"/>
  <c r="S228" i="1"/>
  <c r="J228" i="1"/>
  <c r="F228" i="1"/>
  <c r="G228" i="1" s="1"/>
  <c r="AA227" i="1"/>
  <c r="Z227" i="1"/>
  <c r="X227" i="1"/>
  <c r="Y227" i="1" s="1"/>
  <c r="U227" i="1"/>
  <c r="S227" i="1"/>
  <c r="J227" i="1"/>
  <c r="F227" i="1"/>
  <c r="G227" i="1" s="1"/>
  <c r="AA226" i="1"/>
  <c r="Z226" i="1"/>
  <c r="X226" i="1"/>
  <c r="Y226" i="1" s="1"/>
  <c r="U226" i="1"/>
  <c r="S226" i="1"/>
  <c r="J226" i="1"/>
  <c r="F226" i="1"/>
  <c r="G226" i="1" s="1"/>
  <c r="AA225" i="1"/>
  <c r="Z225" i="1"/>
  <c r="X225" i="1"/>
  <c r="Y225" i="1" s="1"/>
  <c r="U225" i="1"/>
  <c r="S225" i="1"/>
  <c r="J225" i="1"/>
  <c r="F225" i="1"/>
  <c r="G225" i="1" s="1"/>
  <c r="AA224" i="1"/>
  <c r="Z224" i="1"/>
  <c r="X224" i="1"/>
  <c r="Y224" i="1" s="1"/>
  <c r="U224" i="1"/>
  <c r="S224" i="1"/>
  <c r="J224" i="1"/>
  <c r="F224" i="1"/>
  <c r="G224" i="1" s="1"/>
  <c r="AA223" i="1"/>
  <c r="Z223" i="1"/>
  <c r="X223" i="1"/>
  <c r="Y223" i="1" s="1"/>
  <c r="U223" i="1"/>
  <c r="S223" i="1"/>
  <c r="J223" i="1"/>
  <c r="F223" i="1"/>
  <c r="G223" i="1" s="1"/>
  <c r="AA222" i="1"/>
  <c r="Z222" i="1"/>
  <c r="X222" i="1"/>
  <c r="Y222" i="1" s="1"/>
  <c r="U222" i="1"/>
  <c r="S222" i="1"/>
  <c r="J222" i="1"/>
  <c r="F222" i="1"/>
  <c r="G222" i="1" s="1"/>
  <c r="AA221" i="1"/>
  <c r="Z221" i="1"/>
  <c r="X221" i="1"/>
  <c r="Y221" i="1" s="1"/>
  <c r="U221" i="1"/>
  <c r="S221" i="1"/>
  <c r="J221" i="1"/>
  <c r="F221" i="1"/>
  <c r="G221" i="1" s="1"/>
  <c r="AA220" i="1"/>
  <c r="Z220" i="1"/>
  <c r="X220" i="1"/>
  <c r="Y220" i="1" s="1"/>
  <c r="U220" i="1"/>
  <c r="S220" i="1"/>
  <c r="J220" i="1"/>
  <c r="F220" i="1"/>
  <c r="G220" i="1" s="1"/>
  <c r="AA219" i="1"/>
  <c r="Z219" i="1"/>
  <c r="X219" i="1"/>
  <c r="Y219" i="1" s="1"/>
  <c r="U219" i="1"/>
  <c r="S219" i="1"/>
  <c r="J219" i="1"/>
  <c r="F219" i="1"/>
  <c r="G219" i="1" s="1"/>
  <c r="AA218" i="1"/>
  <c r="Z218" i="1"/>
  <c r="X218" i="1"/>
  <c r="Y218" i="1" s="1"/>
  <c r="U218" i="1"/>
  <c r="S218" i="1"/>
  <c r="J218" i="1"/>
  <c r="F218" i="1"/>
  <c r="G218" i="1" s="1"/>
  <c r="AA217" i="1"/>
  <c r="Z217" i="1"/>
  <c r="X217" i="1"/>
  <c r="Y217" i="1" s="1"/>
  <c r="U217" i="1"/>
  <c r="S217" i="1"/>
  <c r="J217" i="1"/>
  <c r="F217" i="1"/>
  <c r="G217" i="1" s="1"/>
  <c r="AA216" i="1"/>
  <c r="Z216" i="1"/>
  <c r="X216" i="1"/>
  <c r="Y216" i="1" s="1"/>
  <c r="U216" i="1"/>
  <c r="S216" i="1"/>
  <c r="J216" i="1"/>
  <c r="F216" i="1"/>
  <c r="G216" i="1" s="1"/>
  <c r="AA215" i="1"/>
  <c r="Z215" i="1"/>
  <c r="X215" i="1"/>
  <c r="Y215" i="1" s="1"/>
  <c r="U215" i="1"/>
  <c r="S215" i="1"/>
  <c r="J215" i="1"/>
  <c r="F215" i="1"/>
  <c r="G215" i="1" s="1"/>
  <c r="AA214" i="1"/>
  <c r="Z214" i="1"/>
  <c r="X214" i="1"/>
  <c r="Y214" i="1" s="1"/>
  <c r="U214" i="1"/>
  <c r="S214" i="1"/>
  <c r="J214" i="1"/>
  <c r="F214" i="1"/>
  <c r="G214" i="1" s="1"/>
  <c r="AA213" i="1"/>
  <c r="Z213" i="1"/>
  <c r="X213" i="1"/>
  <c r="Y213" i="1" s="1"/>
  <c r="U213" i="1"/>
  <c r="S213" i="1"/>
  <c r="J213" i="1"/>
  <c r="F213" i="1"/>
  <c r="G213" i="1" s="1"/>
  <c r="AA212" i="1"/>
  <c r="Z212" i="1"/>
  <c r="X212" i="1"/>
  <c r="Y212" i="1" s="1"/>
  <c r="U212" i="1"/>
  <c r="S212" i="1"/>
  <c r="J212" i="1"/>
  <c r="F212" i="1"/>
  <c r="G212" i="1" s="1"/>
  <c r="AA211" i="1"/>
  <c r="Z211" i="1"/>
  <c r="X211" i="1"/>
  <c r="Y211" i="1" s="1"/>
  <c r="U211" i="1"/>
  <c r="S211" i="1"/>
  <c r="J211" i="1"/>
  <c r="F211" i="1"/>
  <c r="G211" i="1" s="1"/>
  <c r="AA210" i="1"/>
  <c r="Z210" i="1"/>
  <c r="X210" i="1"/>
  <c r="Y210" i="1" s="1"/>
  <c r="U210" i="1"/>
  <c r="S210" i="1"/>
  <c r="J210" i="1"/>
  <c r="F210" i="1"/>
  <c r="G210" i="1" s="1"/>
  <c r="AA209" i="1"/>
  <c r="Z209" i="1"/>
  <c r="X209" i="1"/>
  <c r="Y209" i="1" s="1"/>
  <c r="U209" i="1"/>
  <c r="S209" i="1"/>
  <c r="J209" i="1"/>
  <c r="F209" i="1"/>
  <c r="G209" i="1" s="1"/>
  <c r="AA208" i="1"/>
  <c r="Z208" i="1"/>
  <c r="X208" i="1"/>
  <c r="Y208" i="1" s="1"/>
  <c r="U208" i="1"/>
  <c r="S208" i="1"/>
  <c r="J208" i="1"/>
  <c r="F208" i="1"/>
  <c r="G208" i="1" s="1"/>
  <c r="AA207" i="1"/>
  <c r="Z207" i="1"/>
  <c r="X207" i="1"/>
  <c r="Y207" i="1" s="1"/>
  <c r="U207" i="1"/>
  <c r="S207" i="1"/>
  <c r="J207" i="1"/>
  <c r="F207" i="1"/>
  <c r="G207" i="1" s="1"/>
  <c r="AA206" i="1"/>
  <c r="Z206" i="1"/>
  <c r="X206" i="1"/>
  <c r="Y206" i="1" s="1"/>
  <c r="U206" i="1"/>
  <c r="S206" i="1"/>
  <c r="J206" i="1"/>
  <c r="F206" i="1"/>
  <c r="G206" i="1" s="1"/>
  <c r="AA205" i="1"/>
  <c r="Z205" i="1"/>
  <c r="X205" i="1"/>
  <c r="Y205" i="1" s="1"/>
  <c r="U205" i="1"/>
  <c r="S205" i="1"/>
  <c r="J205" i="1"/>
  <c r="F205" i="1"/>
  <c r="G205" i="1" s="1"/>
  <c r="AA204" i="1"/>
  <c r="Z204" i="1"/>
  <c r="X204" i="1"/>
  <c r="Y204" i="1" s="1"/>
  <c r="U204" i="1"/>
  <c r="S204" i="1"/>
  <c r="J204" i="1"/>
  <c r="F204" i="1"/>
  <c r="G204" i="1" s="1"/>
  <c r="AA203" i="1"/>
  <c r="Z203" i="1"/>
  <c r="X203" i="1"/>
  <c r="Y203" i="1" s="1"/>
  <c r="U203" i="1"/>
  <c r="S203" i="1"/>
  <c r="J203" i="1"/>
  <c r="F203" i="1"/>
  <c r="G203" i="1" s="1"/>
  <c r="AA202" i="1"/>
  <c r="Z202" i="1"/>
  <c r="X202" i="1"/>
  <c r="Y202" i="1" s="1"/>
  <c r="U202" i="1"/>
  <c r="S202" i="1"/>
  <c r="J202" i="1"/>
  <c r="F202" i="1"/>
  <c r="G202" i="1" s="1"/>
  <c r="AA201" i="1"/>
  <c r="Z201" i="1"/>
  <c r="X201" i="1"/>
  <c r="Y201" i="1" s="1"/>
  <c r="U201" i="1"/>
  <c r="S201" i="1"/>
  <c r="J201" i="1"/>
  <c r="F201" i="1"/>
  <c r="G201" i="1" s="1"/>
  <c r="AA200" i="1"/>
  <c r="Z200" i="1"/>
  <c r="X200" i="1"/>
  <c r="Y200" i="1" s="1"/>
  <c r="U200" i="1"/>
  <c r="S200" i="1"/>
  <c r="J200" i="1"/>
  <c r="F200" i="1"/>
  <c r="G200" i="1" s="1"/>
  <c r="AA199" i="1"/>
  <c r="Z199" i="1"/>
  <c r="X199" i="1"/>
  <c r="Y199" i="1" s="1"/>
  <c r="U199" i="1"/>
  <c r="S199" i="1"/>
  <c r="J199" i="1"/>
  <c r="F199" i="1"/>
  <c r="G199" i="1" s="1"/>
  <c r="AA198" i="1"/>
  <c r="Z198" i="1"/>
  <c r="X198" i="1"/>
  <c r="Y198" i="1" s="1"/>
  <c r="U198" i="1"/>
  <c r="S198" i="1"/>
  <c r="J198" i="1"/>
  <c r="F198" i="1"/>
  <c r="G198" i="1" s="1"/>
  <c r="AA197" i="1"/>
  <c r="Z197" i="1"/>
  <c r="X197" i="1"/>
  <c r="Y197" i="1" s="1"/>
  <c r="U197" i="1"/>
  <c r="S197" i="1"/>
  <c r="J197" i="1"/>
  <c r="F197" i="1"/>
  <c r="G197" i="1" s="1"/>
  <c r="AA196" i="1"/>
  <c r="Z196" i="1"/>
  <c r="X196" i="1"/>
  <c r="Y196" i="1" s="1"/>
  <c r="U196" i="1"/>
  <c r="S196" i="1"/>
  <c r="J196" i="1"/>
  <c r="F196" i="1"/>
  <c r="G196" i="1" s="1"/>
  <c r="AA195" i="1"/>
  <c r="Z195" i="1"/>
  <c r="X195" i="1"/>
  <c r="Y195" i="1" s="1"/>
  <c r="U195" i="1"/>
  <c r="S195" i="1"/>
  <c r="J195" i="1"/>
  <c r="F195" i="1"/>
  <c r="G195" i="1" s="1"/>
  <c r="AA194" i="1"/>
  <c r="Z194" i="1"/>
  <c r="X194" i="1"/>
  <c r="Y194" i="1" s="1"/>
  <c r="U194" i="1"/>
  <c r="S194" i="1"/>
  <c r="J194" i="1"/>
  <c r="F194" i="1"/>
  <c r="G194" i="1" s="1"/>
  <c r="AA193" i="1"/>
  <c r="Z193" i="1"/>
  <c r="X193" i="1"/>
  <c r="Y193" i="1" s="1"/>
  <c r="U193" i="1"/>
  <c r="S193" i="1"/>
  <c r="J193" i="1"/>
  <c r="F193" i="1"/>
  <c r="G193" i="1" s="1"/>
  <c r="AA192" i="1"/>
  <c r="Z192" i="1"/>
  <c r="X192" i="1"/>
  <c r="Y192" i="1" s="1"/>
  <c r="U192" i="1"/>
  <c r="S192" i="1"/>
  <c r="J192" i="1"/>
  <c r="F192" i="1"/>
  <c r="G192" i="1" s="1"/>
  <c r="AA191" i="1"/>
  <c r="Z191" i="1"/>
  <c r="X191" i="1"/>
  <c r="Y191" i="1" s="1"/>
  <c r="U191" i="1"/>
  <c r="S191" i="1"/>
  <c r="J191" i="1"/>
  <c r="F191" i="1"/>
  <c r="G191" i="1" s="1"/>
  <c r="AA190" i="1"/>
  <c r="Z190" i="1"/>
  <c r="X190" i="1"/>
  <c r="Y190" i="1" s="1"/>
  <c r="U190" i="1"/>
  <c r="S190" i="1"/>
  <c r="J190" i="1"/>
  <c r="F190" i="1"/>
  <c r="G190" i="1" s="1"/>
  <c r="AA189" i="1"/>
  <c r="Z189" i="1"/>
  <c r="X189" i="1"/>
  <c r="Y189" i="1" s="1"/>
  <c r="U189" i="1"/>
  <c r="S189" i="1"/>
  <c r="J189" i="1"/>
  <c r="F189" i="1"/>
  <c r="G189" i="1" s="1"/>
  <c r="AA188" i="1"/>
  <c r="Z188" i="1"/>
  <c r="X188" i="1"/>
  <c r="Y188" i="1" s="1"/>
  <c r="U188" i="1"/>
  <c r="S188" i="1"/>
  <c r="J188" i="1"/>
  <c r="F188" i="1"/>
  <c r="G188" i="1" s="1"/>
  <c r="AA187" i="1"/>
  <c r="Z187" i="1"/>
  <c r="X187" i="1"/>
  <c r="Y187" i="1" s="1"/>
  <c r="U187" i="1"/>
  <c r="S187" i="1"/>
  <c r="J187" i="1"/>
  <c r="F187" i="1"/>
  <c r="G187" i="1" s="1"/>
  <c r="AA186" i="1"/>
  <c r="Z186" i="1"/>
  <c r="X186" i="1"/>
  <c r="Y186" i="1" s="1"/>
  <c r="U186" i="1"/>
  <c r="S186" i="1"/>
  <c r="J186" i="1"/>
  <c r="F186" i="1"/>
  <c r="G186" i="1" s="1"/>
  <c r="AA185" i="1"/>
  <c r="Z185" i="1"/>
  <c r="X185" i="1"/>
  <c r="Y185" i="1" s="1"/>
  <c r="U185" i="1"/>
  <c r="S185" i="1"/>
  <c r="J185" i="1"/>
  <c r="F185" i="1"/>
  <c r="G185" i="1" s="1"/>
  <c r="AA184" i="1"/>
  <c r="Z184" i="1"/>
  <c r="X184" i="1"/>
  <c r="Y184" i="1" s="1"/>
  <c r="U184" i="1"/>
  <c r="S184" i="1"/>
  <c r="J184" i="1"/>
  <c r="F184" i="1"/>
  <c r="G184" i="1" s="1"/>
  <c r="AA183" i="1"/>
  <c r="Z183" i="1"/>
  <c r="X183" i="1"/>
  <c r="Y183" i="1" s="1"/>
  <c r="U183" i="1"/>
  <c r="S183" i="1"/>
  <c r="J183" i="1"/>
  <c r="F183" i="1"/>
  <c r="G183" i="1" s="1"/>
  <c r="AA182" i="1"/>
  <c r="Z182" i="1"/>
  <c r="X182" i="1"/>
  <c r="Y182" i="1" s="1"/>
  <c r="U182" i="1"/>
  <c r="S182" i="1"/>
  <c r="J182" i="1"/>
  <c r="F182" i="1"/>
  <c r="G182" i="1" s="1"/>
  <c r="AA181" i="1"/>
  <c r="Z181" i="1"/>
  <c r="X181" i="1"/>
  <c r="Y181" i="1" s="1"/>
  <c r="U181" i="1"/>
  <c r="S181" i="1"/>
  <c r="J181" i="1"/>
  <c r="F181" i="1"/>
  <c r="G181" i="1" s="1"/>
  <c r="AA180" i="1"/>
  <c r="Z180" i="1"/>
  <c r="X180" i="1"/>
  <c r="Y180" i="1" s="1"/>
  <c r="U180" i="1"/>
  <c r="S180" i="1"/>
  <c r="J180" i="1"/>
  <c r="F180" i="1"/>
  <c r="G180" i="1" s="1"/>
  <c r="AA179" i="1"/>
  <c r="Z179" i="1"/>
  <c r="X179" i="1"/>
  <c r="Y179" i="1" s="1"/>
  <c r="U179" i="1"/>
  <c r="S179" i="1"/>
  <c r="J179" i="1"/>
  <c r="F179" i="1"/>
  <c r="G179" i="1" s="1"/>
  <c r="AA178" i="1"/>
  <c r="Z178" i="1"/>
  <c r="X178" i="1"/>
  <c r="Y178" i="1" s="1"/>
  <c r="U178" i="1"/>
  <c r="S178" i="1"/>
  <c r="J178" i="1"/>
  <c r="F178" i="1"/>
  <c r="G178" i="1" s="1"/>
  <c r="AA177" i="1"/>
  <c r="Z177" i="1"/>
  <c r="X177" i="1"/>
  <c r="Y177" i="1" s="1"/>
  <c r="U177" i="1"/>
  <c r="S177" i="1"/>
  <c r="J177" i="1"/>
  <c r="F177" i="1"/>
  <c r="G177" i="1" s="1"/>
  <c r="AA176" i="1"/>
  <c r="Z176" i="1"/>
  <c r="X176" i="1"/>
  <c r="Y176" i="1" s="1"/>
  <c r="U176" i="1"/>
  <c r="S176" i="1"/>
  <c r="J176" i="1"/>
  <c r="F176" i="1"/>
  <c r="G176" i="1" s="1"/>
  <c r="AA175" i="1"/>
  <c r="Z175" i="1"/>
  <c r="X175" i="1"/>
  <c r="Y175" i="1" s="1"/>
  <c r="U175" i="1"/>
  <c r="S175" i="1"/>
  <c r="J175" i="1"/>
  <c r="F175" i="1"/>
  <c r="G175" i="1" s="1"/>
  <c r="AA174" i="1"/>
  <c r="Z174" i="1"/>
  <c r="X174" i="1"/>
  <c r="Y174" i="1" s="1"/>
  <c r="U174" i="1"/>
  <c r="S174" i="1"/>
  <c r="J174" i="1"/>
  <c r="F174" i="1"/>
  <c r="G174" i="1" s="1"/>
  <c r="AA173" i="1"/>
  <c r="Z173" i="1"/>
  <c r="X173" i="1"/>
  <c r="Y173" i="1" s="1"/>
  <c r="U173" i="1"/>
  <c r="S173" i="1"/>
  <c r="J173" i="1"/>
  <c r="F173" i="1"/>
  <c r="G173" i="1" s="1"/>
  <c r="AA172" i="1"/>
  <c r="Z172" i="1"/>
  <c r="X172" i="1"/>
  <c r="Y172" i="1" s="1"/>
  <c r="U172" i="1"/>
  <c r="S172" i="1"/>
  <c r="J172" i="1"/>
  <c r="F172" i="1"/>
  <c r="G172" i="1" s="1"/>
  <c r="AA171" i="1"/>
  <c r="Z171" i="1"/>
  <c r="X171" i="1"/>
  <c r="Y171" i="1" s="1"/>
  <c r="U171" i="1"/>
  <c r="S171" i="1"/>
  <c r="J171" i="1"/>
  <c r="F171" i="1"/>
  <c r="G171" i="1" s="1"/>
  <c r="AA170" i="1"/>
  <c r="Z170" i="1"/>
  <c r="X170" i="1"/>
  <c r="Y170" i="1" s="1"/>
  <c r="U170" i="1"/>
  <c r="S170" i="1"/>
  <c r="J170" i="1"/>
  <c r="F170" i="1"/>
  <c r="G170" i="1" s="1"/>
  <c r="AA169" i="1"/>
  <c r="Z169" i="1"/>
  <c r="X169" i="1"/>
  <c r="Y169" i="1" s="1"/>
  <c r="U169" i="1"/>
  <c r="S169" i="1"/>
  <c r="J169" i="1"/>
  <c r="F169" i="1"/>
  <c r="G169" i="1" s="1"/>
  <c r="AA168" i="1"/>
  <c r="Z168" i="1"/>
  <c r="X168" i="1"/>
  <c r="Y168" i="1" s="1"/>
  <c r="U168" i="1"/>
  <c r="S168" i="1"/>
  <c r="J168" i="1"/>
  <c r="F168" i="1"/>
  <c r="G168" i="1" s="1"/>
  <c r="AA167" i="1"/>
  <c r="Z167" i="1"/>
  <c r="X167" i="1"/>
  <c r="Y167" i="1" s="1"/>
  <c r="U167" i="1"/>
  <c r="S167" i="1"/>
  <c r="J167" i="1"/>
  <c r="F167" i="1"/>
  <c r="G167" i="1" s="1"/>
  <c r="AA166" i="1"/>
  <c r="Z166" i="1"/>
  <c r="X166" i="1"/>
  <c r="Y166" i="1" s="1"/>
  <c r="U166" i="1"/>
  <c r="S166" i="1"/>
  <c r="J166" i="1"/>
  <c r="F166" i="1"/>
  <c r="G166" i="1" s="1"/>
  <c r="AA165" i="1"/>
  <c r="Z165" i="1"/>
  <c r="X165" i="1"/>
  <c r="Y165" i="1" s="1"/>
  <c r="U165" i="1"/>
  <c r="S165" i="1"/>
  <c r="J165" i="1"/>
  <c r="F165" i="1"/>
  <c r="G165" i="1" s="1"/>
  <c r="AA164" i="1"/>
  <c r="Z164" i="1"/>
  <c r="X164" i="1"/>
  <c r="Y164" i="1" s="1"/>
  <c r="U164" i="1"/>
  <c r="S164" i="1"/>
  <c r="J164" i="1"/>
  <c r="F164" i="1"/>
  <c r="G164" i="1" s="1"/>
  <c r="AA163" i="1"/>
  <c r="Z163" i="1"/>
  <c r="X163" i="1"/>
  <c r="Y163" i="1" s="1"/>
  <c r="U163" i="1"/>
  <c r="S163" i="1"/>
  <c r="J163" i="1"/>
  <c r="F163" i="1"/>
  <c r="G163" i="1" s="1"/>
  <c r="AA162" i="1"/>
  <c r="Z162" i="1"/>
  <c r="X162" i="1"/>
  <c r="Y162" i="1" s="1"/>
  <c r="U162" i="1"/>
  <c r="S162" i="1"/>
  <c r="J162" i="1"/>
  <c r="F162" i="1"/>
  <c r="G162" i="1" s="1"/>
  <c r="AA161" i="1"/>
  <c r="Z161" i="1"/>
  <c r="X161" i="1"/>
  <c r="Y161" i="1" s="1"/>
  <c r="U161" i="1"/>
  <c r="S161" i="1"/>
  <c r="J161" i="1"/>
  <c r="F161" i="1"/>
  <c r="G161" i="1" s="1"/>
  <c r="AA160" i="1"/>
  <c r="Z160" i="1"/>
  <c r="X160" i="1"/>
  <c r="Y160" i="1" s="1"/>
  <c r="U160" i="1"/>
  <c r="S160" i="1"/>
  <c r="J160" i="1"/>
  <c r="F160" i="1"/>
  <c r="G160" i="1" s="1"/>
  <c r="AA159" i="1"/>
  <c r="Z159" i="1"/>
  <c r="X159" i="1"/>
  <c r="Y159" i="1" s="1"/>
  <c r="U159" i="1"/>
  <c r="S159" i="1"/>
  <c r="J159" i="1"/>
  <c r="F159" i="1"/>
  <c r="G159" i="1" s="1"/>
  <c r="AA158" i="1"/>
  <c r="Z158" i="1"/>
  <c r="X158" i="1"/>
  <c r="Y158" i="1" s="1"/>
  <c r="U158" i="1"/>
  <c r="S158" i="1"/>
  <c r="J158" i="1"/>
  <c r="F158" i="1"/>
  <c r="G158" i="1" s="1"/>
  <c r="AA157" i="1"/>
  <c r="Z157" i="1"/>
  <c r="X157" i="1"/>
  <c r="Y157" i="1" s="1"/>
  <c r="U157" i="1"/>
  <c r="S157" i="1"/>
  <c r="J157" i="1"/>
  <c r="F157" i="1"/>
  <c r="G157" i="1" s="1"/>
  <c r="AA156" i="1"/>
  <c r="Z156" i="1"/>
  <c r="X156" i="1"/>
  <c r="Y156" i="1" s="1"/>
  <c r="U156" i="1"/>
  <c r="S156" i="1"/>
  <c r="J156" i="1"/>
  <c r="F156" i="1"/>
  <c r="G156" i="1" s="1"/>
  <c r="AA155" i="1"/>
  <c r="Z155" i="1"/>
  <c r="X155" i="1"/>
  <c r="Y155" i="1" s="1"/>
  <c r="U155" i="1"/>
  <c r="S155" i="1"/>
  <c r="J155" i="1"/>
  <c r="F155" i="1"/>
  <c r="G155" i="1" s="1"/>
  <c r="AA154" i="1"/>
  <c r="Z154" i="1"/>
  <c r="X154" i="1"/>
  <c r="Y154" i="1" s="1"/>
  <c r="U154" i="1"/>
  <c r="S154" i="1"/>
  <c r="J154" i="1"/>
  <c r="F154" i="1"/>
  <c r="G154" i="1" s="1"/>
  <c r="AA153" i="1"/>
  <c r="Z153" i="1"/>
  <c r="X153" i="1"/>
  <c r="Y153" i="1" s="1"/>
  <c r="U153" i="1"/>
  <c r="S153" i="1"/>
  <c r="J153" i="1"/>
  <c r="F153" i="1"/>
  <c r="G153" i="1" s="1"/>
  <c r="AA152" i="1"/>
  <c r="Z152" i="1"/>
  <c r="X152" i="1"/>
  <c r="Y152" i="1" s="1"/>
  <c r="U152" i="1"/>
  <c r="S152" i="1"/>
  <c r="J152" i="1"/>
  <c r="F152" i="1"/>
  <c r="G152" i="1" s="1"/>
  <c r="AA151" i="1"/>
  <c r="Z151" i="1"/>
  <c r="X151" i="1"/>
  <c r="Y151" i="1" s="1"/>
  <c r="U151" i="1"/>
  <c r="S151" i="1"/>
  <c r="J151" i="1"/>
  <c r="F151" i="1"/>
  <c r="G151" i="1" s="1"/>
  <c r="AA150" i="1"/>
  <c r="Z150" i="1"/>
  <c r="X150" i="1"/>
  <c r="Y150" i="1" s="1"/>
  <c r="U150" i="1"/>
  <c r="S150" i="1"/>
  <c r="J150" i="1"/>
  <c r="F150" i="1"/>
  <c r="G150" i="1" s="1"/>
  <c r="AA149" i="1"/>
  <c r="Z149" i="1"/>
  <c r="X149" i="1"/>
  <c r="Y149" i="1" s="1"/>
  <c r="U149" i="1"/>
  <c r="S149" i="1"/>
  <c r="J149" i="1"/>
  <c r="F149" i="1"/>
  <c r="G149" i="1" s="1"/>
  <c r="AA148" i="1"/>
  <c r="Z148" i="1"/>
  <c r="X148" i="1"/>
  <c r="Y148" i="1" s="1"/>
  <c r="U148" i="1"/>
  <c r="S148" i="1"/>
  <c r="J148" i="1"/>
  <c r="F148" i="1"/>
  <c r="G148" i="1" s="1"/>
  <c r="AA147" i="1"/>
  <c r="Z147" i="1"/>
  <c r="X147" i="1"/>
  <c r="Y147" i="1" s="1"/>
  <c r="U147" i="1"/>
  <c r="S147" i="1"/>
  <c r="J147" i="1"/>
  <c r="F147" i="1"/>
  <c r="G147" i="1" s="1"/>
  <c r="AA146" i="1"/>
  <c r="Z146" i="1"/>
  <c r="X146" i="1"/>
  <c r="Y146" i="1" s="1"/>
  <c r="U146" i="1"/>
  <c r="S146" i="1"/>
  <c r="J146" i="1"/>
  <c r="F146" i="1"/>
  <c r="G146" i="1" s="1"/>
  <c r="AA145" i="1"/>
  <c r="Z145" i="1"/>
  <c r="X145" i="1"/>
  <c r="Y145" i="1" s="1"/>
  <c r="U145" i="1"/>
  <c r="S145" i="1"/>
  <c r="J145" i="1"/>
  <c r="F145" i="1"/>
  <c r="G145" i="1" s="1"/>
  <c r="AA144" i="1"/>
  <c r="Z144" i="1"/>
  <c r="X144" i="1"/>
  <c r="Y144" i="1" s="1"/>
  <c r="U144" i="1"/>
  <c r="S144" i="1"/>
  <c r="J144" i="1"/>
  <c r="F144" i="1"/>
  <c r="G144" i="1" s="1"/>
  <c r="AA143" i="1"/>
  <c r="Z143" i="1"/>
  <c r="X143" i="1"/>
  <c r="Y143" i="1" s="1"/>
  <c r="U143" i="1"/>
  <c r="S143" i="1"/>
  <c r="J143" i="1"/>
  <c r="F143" i="1"/>
  <c r="G143" i="1" s="1"/>
  <c r="AA142" i="1"/>
  <c r="Z142" i="1"/>
  <c r="X142" i="1"/>
  <c r="Y142" i="1" s="1"/>
  <c r="U142" i="1"/>
  <c r="S142" i="1"/>
  <c r="J142" i="1"/>
  <c r="F142" i="1"/>
  <c r="G142" i="1" s="1"/>
  <c r="AA141" i="1"/>
  <c r="Z141" i="1"/>
  <c r="X141" i="1"/>
  <c r="Y141" i="1" s="1"/>
  <c r="U141" i="1"/>
  <c r="S141" i="1"/>
  <c r="J141" i="1"/>
  <c r="F141" i="1"/>
  <c r="G141" i="1" s="1"/>
  <c r="AA140" i="1"/>
  <c r="Z140" i="1"/>
  <c r="X140" i="1"/>
  <c r="Y140" i="1" s="1"/>
  <c r="U140" i="1"/>
  <c r="S140" i="1"/>
  <c r="J140" i="1"/>
  <c r="F140" i="1"/>
  <c r="G140" i="1" s="1"/>
  <c r="AA139" i="1"/>
  <c r="Z139" i="1"/>
  <c r="X139" i="1"/>
  <c r="Y139" i="1" s="1"/>
  <c r="U139" i="1"/>
  <c r="S139" i="1"/>
  <c r="J139" i="1"/>
  <c r="F139" i="1"/>
  <c r="G139" i="1" s="1"/>
  <c r="AA138" i="1"/>
  <c r="Z138" i="1"/>
  <c r="X138" i="1"/>
  <c r="Y138" i="1" s="1"/>
  <c r="U138" i="1"/>
  <c r="S138" i="1"/>
  <c r="J138" i="1"/>
  <c r="F138" i="1"/>
  <c r="G138" i="1" s="1"/>
  <c r="AA137" i="1"/>
  <c r="Z137" i="1"/>
  <c r="X137" i="1"/>
  <c r="Y137" i="1" s="1"/>
  <c r="U137" i="1"/>
  <c r="S137" i="1"/>
  <c r="J137" i="1"/>
  <c r="F137" i="1"/>
  <c r="G137" i="1" s="1"/>
  <c r="AA136" i="1"/>
  <c r="Z136" i="1"/>
  <c r="X136" i="1"/>
  <c r="Y136" i="1" s="1"/>
  <c r="U136" i="1"/>
  <c r="S136" i="1"/>
  <c r="J136" i="1"/>
  <c r="F136" i="1"/>
  <c r="G136" i="1" s="1"/>
  <c r="AA135" i="1"/>
  <c r="Z135" i="1"/>
  <c r="X135" i="1"/>
  <c r="Y135" i="1" s="1"/>
  <c r="U135" i="1"/>
  <c r="S135" i="1"/>
  <c r="J135" i="1"/>
  <c r="F135" i="1"/>
  <c r="G135" i="1" s="1"/>
  <c r="AA134" i="1"/>
  <c r="Z134" i="1"/>
  <c r="X134" i="1"/>
  <c r="Y134" i="1" s="1"/>
  <c r="U134" i="1"/>
  <c r="S134" i="1"/>
  <c r="J134" i="1"/>
  <c r="F134" i="1"/>
  <c r="G134" i="1" s="1"/>
  <c r="AA133" i="1"/>
  <c r="Z133" i="1"/>
  <c r="X133" i="1"/>
  <c r="Y133" i="1" s="1"/>
  <c r="U133" i="1"/>
  <c r="S133" i="1"/>
  <c r="J133" i="1"/>
  <c r="F133" i="1"/>
  <c r="G133" i="1" s="1"/>
  <c r="AA132" i="1"/>
  <c r="Z132" i="1"/>
  <c r="X132" i="1"/>
  <c r="Y132" i="1" s="1"/>
  <c r="U132" i="1"/>
  <c r="S132" i="1"/>
  <c r="J132" i="1"/>
  <c r="F132" i="1"/>
  <c r="G132" i="1" s="1"/>
  <c r="AA131" i="1"/>
  <c r="Z131" i="1"/>
  <c r="X131" i="1"/>
  <c r="Y131" i="1" s="1"/>
  <c r="U131" i="1"/>
  <c r="S131" i="1"/>
  <c r="J131" i="1"/>
  <c r="F131" i="1"/>
  <c r="G131" i="1" s="1"/>
  <c r="AA130" i="1"/>
  <c r="Z130" i="1"/>
  <c r="X130" i="1"/>
  <c r="Y130" i="1" s="1"/>
  <c r="U130" i="1"/>
  <c r="S130" i="1"/>
  <c r="J130" i="1"/>
  <c r="F130" i="1"/>
  <c r="G130" i="1" s="1"/>
  <c r="AA129" i="1"/>
  <c r="Z129" i="1"/>
  <c r="X129" i="1"/>
  <c r="Y129" i="1" s="1"/>
  <c r="U129" i="1"/>
  <c r="S129" i="1"/>
  <c r="J129" i="1"/>
  <c r="F129" i="1"/>
  <c r="G129" i="1" s="1"/>
  <c r="AA128" i="1"/>
  <c r="Z128" i="1"/>
  <c r="X128" i="1"/>
  <c r="Y128" i="1" s="1"/>
  <c r="U128" i="1"/>
  <c r="S128" i="1"/>
  <c r="J128" i="1"/>
  <c r="F128" i="1"/>
  <c r="G128" i="1" s="1"/>
  <c r="AA127" i="1"/>
  <c r="Z127" i="1"/>
  <c r="X127" i="1"/>
  <c r="Y127" i="1" s="1"/>
  <c r="U127" i="1"/>
  <c r="S127" i="1"/>
  <c r="J127" i="1"/>
  <c r="F127" i="1"/>
  <c r="G127" i="1" s="1"/>
  <c r="AA126" i="1"/>
  <c r="Z126" i="1"/>
  <c r="X126" i="1"/>
  <c r="Y126" i="1" s="1"/>
  <c r="U126" i="1"/>
  <c r="S126" i="1"/>
  <c r="J126" i="1"/>
  <c r="F126" i="1"/>
  <c r="G126" i="1" s="1"/>
  <c r="AA125" i="1"/>
  <c r="Z125" i="1"/>
  <c r="X125" i="1"/>
  <c r="Y125" i="1" s="1"/>
  <c r="U125" i="1"/>
  <c r="S125" i="1"/>
  <c r="J125" i="1"/>
  <c r="F125" i="1"/>
  <c r="G125" i="1" s="1"/>
  <c r="AA124" i="1"/>
  <c r="Z124" i="1"/>
  <c r="X124" i="1"/>
  <c r="Y124" i="1" s="1"/>
  <c r="U124" i="1"/>
  <c r="S124" i="1"/>
  <c r="J124" i="1"/>
  <c r="F124" i="1"/>
  <c r="G124" i="1" s="1"/>
  <c r="AA123" i="1"/>
  <c r="Z123" i="1"/>
  <c r="X123" i="1"/>
  <c r="Y123" i="1" s="1"/>
  <c r="U123" i="1"/>
  <c r="S123" i="1"/>
  <c r="J123" i="1"/>
  <c r="F123" i="1"/>
  <c r="G123" i="1" s="1"/>
  <c r="AA122" i="1"/>
  <c r="Z122" i="1"/>
  <c r="X122" i="1"/>
  <c r="Y122" i="1" s="1"/>
  <c r="U122" i="1"/>
  <c r="S122" i="1"/>
  <c r="J122" i="1"/>
  <c r="F122" i="1"/>
  <c r="G122" i="1" s="1"/>
  <c r="AA121" i="1"/>
  <c r="Z121" i="1"/>
  <c r="X121" i="1"/>
  <c r="Y121" i="1" s="1"/>
  <c r="U121" i="1"/>
  <c r="S121" i="1"/>
  <c r="J121" i="1"/>
  <c r="F121" i="1"/>
  <c r="G121" i="1" s="1"/>
  <c r="AA120" i="1"/>
  <c r="Z120" i="1"/>
  <c r="X120" i="1"/>
  <c r="Y120" i="1" s="1"/>
  <c r="U120" i="1"/>
  <c r="S120" i="1"/>
  <c r="J120" i="1"/>
  <c r="F120" i="1"/>
  <c r="G120" i="1" s="1"/>
  <c r="AA119" i="1"/>
  <c r="Z119" i="1"/>
  <c r="X119" i="1"/>
  <c r="Y119" i="1" s="1"/>
  <c r="U119" i="1"/>
  <c r="S119" i="1"/>
  <c r="J119" i="1"/>
  <c r="F119" i="1"/>
  <c r="G119" i="1" s="1"/>
  <c r="AA118" i="1"/>
  <c r="Z118" i="1"/>
  <c r="X118" i="1"/>
  <c r="Y118" i="1" s="1"/>
  <c r="U118" i="1"/>
  <c r="S118" i="1"/>
  <c r="J118" i="1"/>
  <c r="F118" i="1"/>
  <c r="G118" i="1" s="1"/>
  <c r="AA117" i="1"/>
  <c r="Z117" i="1"/>
  <c r="X117" i="1"/>
  <c r="Y117" i="1" s="1"/>
  <c r="U117" i="1"/>
  <c r="S117" i="1"/>
  <c r="J117" i="1"/>
  <c r="F117" i="1"/>
  <c r="G117" i="1" s="1"/>
  <c r="AA116" i="1"/>
  <c r="Z116" i="1"/>
  <c r="X116" i="1"/>
  <c r="Y116" i="1" s="1"/>
  <c r="U116" i="1"/>
  <c r="S116" i="1"/>
  <c r="J116" i="1"/>
  <c r="F116" i="1"/>
  <c r="G116" i="1" s="1"/>
  <c r="AA115" i="1"/>
  <c r="Z115" i="1"/>
  <c r="X115" i="1"/>
  <c r="Y115" i="1" s="1"/>
  <c r="U115" i="1"/>
  <c r="S115" i="1"/>
  <c r="J115" i="1"/>
  <c r="F115" i="1"/>
  <c r="G115" i="1" s="1"/>
  <c r="AA114" i="1"/>
  <c r="Z114" i="1"/>
  <c r="X114" i="1"/>
  <c r="Y114" i="1" s="1"/>
  <c r="U114" i="1"/>
  <c r="S114" i="1"/>
  <c r="J114" i="1"/>
  <c r="F114" i="1"/>
  <c r="G114" i="1" s="1"/>
  <c r="AA113" i="1"/>
  <c r="Z113" i="1"/>
  <c r="X113" i="1"/>
  <c r="Y113" i="1" s="1"/>
  <c r="U113" i="1"/>
  <c r="S113" i="1"/>
  <c r="J113" i="1"/>
  <c r="F113" i="1"/>
  <c r="G113" i="1" s="1"/>
  <c r="AA112" i="1"/>
  <c r="Z112" i="1"/>
  <c r="X112" i="1"/>
  <c r="Y112" i="1" s="1"/>
  <c r="U112" i="1"/>
  <c r="S112" i="1"/>
  <c r="J112" i="1"/>
  <c r="F112" i="1"/>
  <c r="G112" i="1" s="1"/>
  <c r="AA111" i="1"/>
  <c r="Z111" i="1"/>
  <c r="X111" i="1"/>
  <c r="Y111" i="1" s="1"/>
  <c r="U111" i="1"/>
  <c r="S111" i="1"/>
  <c r="J111" i="1"/>
  <c r="F111" i="1"/>
  <c r="G111" i="1" s="1"/>
  <c r="AA110" i="1"/>
  <c r="Z110" i="1"/>
  <c r="X110" i="1"/>
  <c r="Y110" i="1" s="1"/>
  <c r="U110" i="1"/>
  <c r="S110" i="1"/>
  <c r="J110" i="1"/>
  <c r="F110" i="1"/>
  <c r="G110" i="1" s="1"/>
  <c r="AA109" i="1"/>
  <c r="Z109" i="1"/>
  <c r="X109" i="1"/>
  <c r="Y109" i="1" s="1"/>
  <c r="U109" i="1"/>
  <c r="S109" i="1"/>
  <c r="J109" i="1"/>
  <c r="F109" i="1"/>
  <c r="G109" i="1" s="1"/>
  <c r="AA108" i="1"/>
  <c r="Z108" i="1"/>
  <c r="X108" i="1"/>
  <c r="Y108" i="1" s="1"/>
  <c r="U108" i="1"/>
  <c r="S108" i="1"/>
  <c r="J108" i="1"/>
  <c r="F108" i="1"/>
  <c r="G108" i="1" s="1"/>
  <c r="AA107" i="1"/>
  <c r="Z107" i="1"/>
  <c r="X107" i="1"/>
  <c r="Y107" i="1" s="1"/>
  <c r="U107" i="1"/>
  <c r="S107" i="1"/>
  <c r="J107" i="1"/>
  <c r="F107" i="1"/>
  <c r="G107" i="1" s="1"/>
  <c r="AA106" i="1"/>
  <c r="Z106" i="1"/>
  <c r="X106" i="1"/>
  <c r="Y106" i="1" s="1"/>
  <c r="U106" i="1"/>
  <c r="S106" i="1"/>
  <c r="J106" i="1"/>
  <c r="F106" i="1"/>
  <c r="G106" i="1" s="1"/>
  <c r="AA105" i="1"/>
  <c r="Z105" i="1"/>
  <c r="X105" i="1"/>
  <c r="Y105" i="1" s="1"/>
  <c r="U105" i="1"/>
  <c r="S105" i="1"/>
  <c r="J105" i="1"/>
  <c r="F105" i="1"/>
  <c r="G105" i="1" s="1"/>
  <c r="AA104" i="1"/>
  <c r="Z104" i="1"/>
  <c r="X104" i="1"/>
  <c r="Y104" i="1" s="1"/>
  <c r="U104" i="1"/>
  <c r="S104" i="1"/>
  <c r="J104" i="1"/>
  <c r="F104" i="1"/>
  <c r="G104" i="1" s="1"/>
  <c r="AA103" i="1"/>
  <c r="Z103" i="1"/>
  <c r="X103" i="1"/>
  <c r="Y103" i="1" s="1"/>
  <c r="U103" i="1"/>
  <c r="S103" i="1"/>
  <c r="J103" i="1"/>
  <c r="F103" i="1"/>
  <c r="G103" i="1" s="1"/>
  <c r="AA102" i="1"/>
  <c r="Z102" i="1"/>
  <c r="X102" i="1"/>
  <c r="Y102" i="1" s="1"/>
  <c r="U102" i="1"/>
  <c r="S102" i="1"/>
  <c r="J102" i="1"/>
  <c r="F102" i="1"/>
  <c r="G102" i="1" s="1"/>
  <c r="AA101" i="1"/>
  <c r="Z101" i="1"/>
  <c r="X101" i="1"/>
  <c r="Y101" i="1" s="1"/>
  <c r="U101" i="1"/>
  <c r="S101" i="1"/>
  <c r="J101" i="1"/>
  <c r="F101" i="1"/>
  <c r="G101" i="1" s="1"/>
  <c r="AA100" i="1"/>
  <c r="Z100" i="1"/>
  <c r="X100" i="1"/>
  <c r="Y100" i="1" s="1"/>
  <c r="U100" i="1"/>
  <c r="S100" i="1"/>
  <c r="J100" i="1"/>
  <c r="F100" i="1"/>
  <c r="G100" i="1" s="1"/>
  <c r="AA99" i="1"/>
  <c r="Z99" i="1"/>
  <c r="X99" i="1"/>
  <c r="Y99" i="1" s="1"/>
  <c r="U99" i="1"/>
  <c r="S99" i="1"/>
  <c r="J99" i="1"/>
  <c r="F99" i="1"/>
  <c r="G99" i="1" s="1"/>
  <c r="AA98" i="1"/>
  <c r="Z98" i="1"/>
  <c r="X98" i="1"/>
  <c r="Y98" i="1" s="1"/>
  <c r="U98" i="1"/>
  <c r="S98" i="1"/>
  <c r="J98" i="1"/>
  <c r="F98" i="1"/>
  <c r="G98" i="1" s="1"/>
  <c r="AA97" i="1"/>
  <c r="Z97" i="1"/>
  <c r="X97" i="1"/>
  <c r="Y97" i="1" s="1"/>
  <c r="U97" i="1"/>
  <c r="S97" i="1"/>
  <c r="J97" i="1"/>
  <c r="F97" i="1"/>
  <c r="G97" i="1" s="1"/>
  <c r="AA96" i="1"/>
  <c r="Z96" i="1"/>
  <c r="X96" i="1"/>
  <c r="Y96" i="1" s="1"/>
  <c r="U96" i="1"/>
  <c r="S96" i="1"/>
  <c r="J96" i="1"/>
  <c r="F96" i="1"/>
  <c r="G96" i="1" s="1"/>
  <c r="AA95" i="1"/>
  <c r="Z95" i="1"/>
  <c r="X95" i="1"/>
  <c r="Y95" i="1" s="1"/>
  <c r="U95" i="1"/>
  <c r="S95" i="1"/>
  <c r="J95" i="1"/>
  <c r="F95" i="1"/>
  <c r="G95" i="1" s="1"/>
  <c r="AA94" i="1"/>
  <c r="Z94" i="1"/>
  <c r="X94" i="1"/>
  <c r="Y94" i="1" s="1"/>
  <c r="U94" i="1"/>
  <c r="S94" i="1"/>
  <c r="J94" i="1"/>
  <c r="F94" i="1"/>
  <c r="G94" i="1" s="1"/>
  <c r="AA93" i="1"/>
  <c r="Z93" i="1"/>
  <c r="X93" i="1"/>
  <c r="Y93" i="1" s="1"/>
  <c r="U93" i="1"/>
  <c r="S93" i="1"/>
  <c r="J93" i="1"/>
  <c r="F93" i="1"/>
  <c r="G93" i="1" s="1"/>
  <c r="AA92" i="1"/>
  <c r="Z92" i="1"/>
  <c r="X92" i="1"/>
  <c r="Y92" i="1" s="1"/>
  <c r="U92" i="1"/>
  <c r="S92" i="1"/>
  <c r="J92" i="1"/>
  <c r="F92" i="1"/>
  <c r="G92" i="1" s="1"/>
  <c r="AA91" i="1"/>
  <c r="Z91" i="1"/>
  <c r="X91" i="1"/>
  <c r="Y91" i="1" s="1"/>
  <c r="U91" i="1"/>
  <c r="S91" i="1"/>
  <c r="J91" i="1"/>
  <c r="F91" i="1"/>
  <c r="G91" i="1" s="1"/>
  <c r="AA90" i="1"/>
  <c r="Z90" i="1"/>
  <c r="X90" i="1"/>
  <c r="Y90" i="1" s="1"/>
  <c r="U90" i="1"/>
  <c r="S90" i="1"/>
  <c r="J90" i="1"/>
  <c r="F90" i="1"/>
  <c r="G90" i="1" s="1"/>
  <c r="AA89" i="1"/>
  <c r="Z89" i="1"/>
  <c r="X89" i="1"/>
  <c r="Y89" i="1" s="1"/>
  <c r="U89" i="1"/>
  <c r="S89" i="1"/>
  <c r="J89" i="1"/>
  <c r="F89" i="1"/>
  <c r="G89" i="1" s="1"/>
  <c r="AA88" i="1"/>
  <c r="Z88" i="1"/>
  <c r="X88" i="1"/>
  <c r="Y88" i="1" s="1"/>
  <c r="U88" i="1"/>
  <c r="S88" i="1"/>
  <c r="J88" i="1"/>
  <c r="F88" i="1"/>
  <c r="G88" i="1" s="1"/>
  <c r="AA87" i="1"/>
  <c r="Z87" i="1"/>
  <c r="X87" i="1"/>
  <c r="Y87" i="1" s="1"/>
  <c r="U87" i="1"/>
  <c r="S87" i="1"/>
  <c r="J87" i="1"/>
  <c r="F87" i="1"/>
  <c r="G87" i="1" s="1"/>
  <c r="AA86" i="1"/>
  <c r="Z86" i="1"/>
  <c r="X86" i="1"/>
  <c r="Y86" i="1" s="1"/>
  <c r="U86" i="1"/>
  <c r="S86" i="1"/>
  <c r="J86" i="1"/>
  <c r="F86" i="1"/>
  <c r="G86" i="1" s="1"/>
  <c r="AA85" i="1"/>
  <c r="Z85" i="1"/>
  <c r="X85" i="1"/>
  <c r="Y85" i="1" s="1"/>
  <c r="U85" i="1"/>
  <c r="S85" i="1"/>
  <c r="J85" i="1"/>
  <c r="F85" i="1"/>
  <c r="G85" i="1" s="1"/>
  <c r="AA84" i="1"/>
  <c r="Z84" i="1"/>
  <c r="X84" i="1"/>
  <c r="Y84" i="1" s="1"/>
  <c r="U84" i="1"/>
  <c r="S84" i="1"/>
  <c r="J84" i="1"/>
  <c r="F84" i="1"/>
  <c r="G84" i="1" s="1"/>
  <c r="AA83" i="1"/>
  <c r="Z83" i="1"/>
  <c r="X83" i="1"/>
  <c r="Y83" i="1" s="1"/>
  <c r="U83" i="1"/>
  <c r="S83" i="1"/>
  <c r="J83" i="1"/>
  <c r="F83" i="1"/>
  <c r="G83" i="1" s="1"/>
  <c r="AA82" i="1"/>
  <c r="Z82" i="1"/>
  <c r="X82" i="1"/>
  <c r="Y82" i="1" s="1"/>
  <c r="U82" i="1"/>
  <c r="S82" i="1"/>
  <c r="J82" i="1"/>
  <c r="F82" i="1"/>
  <c r="G82" i="1" s="1"/>
  <c r="AA81" i="1"/>
  <c r="Z81" i="1"/>
  <c r="X81" i="1"/>
  <c r="Y81" i="1" s="1"/>
  <c r="U81" i="1"/>
  <c r="S81" i="1"/>
  <c r="J81" i="1"/>
  <c r="F81" i="1"/>
  <c r="G81" i="1" s="1"/>
  <c r="AA80" i="1"/>
  <c r="Z80" i="1"/>
  <c r="X80" i="1"/>
  <c r="Y80" i="1" s="1"/>
  <c r="U80" i="1"/>
  <c r="S80" i="1"/>
  <c r="J80" i="1"/>
  <c r="F80" i="1"/>
  <c r="G80" i="1" s="1"/>
  <c r="AA79" i="1"/>
  <c r="Z79" i="1"/>
  <c r="X79" i="1"/>
  <c r="Y79" i="1" s="1"/>
  <c r="U79" i="1"/>
  <c r="S79" i="1"/>
  <c r="J79" i="1"/>
  <c r="F79" i="1"/>
  <c r="G79" i="1" s="1"/>
  <c r="AA78" i="1"/>
  <c r="Z78" i="1"/>
  <c r="X78" i="1"/>
  <c r="Y78" i="1" s="1"/>
  <c r="U78" i="1"/>
  <c r="S78" i="1"/>
  <c r="J78" i="1"/>
  <c r="F78" i="1"/>
  <c r="G78" i="1" s="1"/>
  <c r="AA77" i="1"/>
  <c r="Z77" i="1"/>
  <c r="X77" i="1"/>
  <c r="Y77" i="1" s="1"/>
  <c r="U77" i="1"/>
  <c r="S77" i="1"/>
  <c r="J77" i="1"/>
  <c r="F77" i="1"/>
  <c r="G77" i="1" s="1"/>
  <c r="AA76" i="1"/>
  <c r="Z76" i="1"/>
  <c r="X76" i="1"/>
  <c r="Y76" i="1" s="1"/>
  <c r="U76" i="1"/>
  <c r="S76" i="1"/>
  <c r="J76" i="1"/>
  <c r="F76" i="1"/>
  <c r="G76" i="1" s="1"/>
  <c r="AA75" i="1"/>
  <c r="Z75" i="1"/>
  <c r="X75" i="1"/>
  <c r="Y75" i="1" s="1"/>
  <c r="U75" i="1"/>
  <c r="S75" i="1"/>
  <c r="J75" i="1"/>
  <c r="F75" i="1"/>
  <c r="G75" i="1" s="1"/>
  <c r="AA74" i="1"/>
  <c r="Z74" i="1"/>
  <c r="X74" i="1"/>
  <c r="Y74" i="1" s="1"/>
  <c r="U74" i="1"/>
  <c r="S74" i="1"/>
  <c r="J74" i="1"/>
  <c r="F74" i="1"/>
  <c r="G74" i="1" s="1"/>
  <c r="AA73" i="1"/>
  <c r="Z73" i="1"/>
  <c r="X73" i="1"/>
  <c r="Y73" i="1" s="1"/>
  <c r="U73" i="1"/>
  <c r="S73" i="1"/>
  <c r="J73" i="1"/>
  <c r="F73" i="1"/>
  <c r="G73" i="1" s="1"/>
  <c r="AA72" i="1"/>
  <c r="Z72" i="1"/>
  <c r="X72" i="1"/>
  <c r="Y72" i="1" s="1"/>
  <c r="U72" i="1"/>
  <c r="S72" i="1"/>
  <c r="J72" i="1"/>
  <c r="F72" i="1"/>
  <c r="G72" i="1" s="1"/>
  <c r="AA71" i="1"/>
  <c r="Z71" i="1"/>
  <c r="X71" i="1"/>
  <c r="Y71" i="1" s="1"/>
  <c r="U71" i="1"/>
  <c r="S71" i="1"/>
  <c r="J71" i="1"/>
  <c r="F71" i="1"/>
  <c r="G71" i="1" s="1"/>
  <c r="AA70" i="1"/>
  <c r="Z70" i="1"/>
  <c r="X70" i="1"/>
  <c r="Y70" i="1" s="1"/>
  <c r="U70" i="1"/>
  <c r="S70" i="1"/>
  <c r="J70" i="1"/>
  <c r="F70" i="1"/>
  <c r="G70" i="1" s="1"/>
  <c r="AA69" i="1"/>
  <c r="Z69" i="1"/>
  <c r="X69" i="1"/>
  <c r="Y69" i="1" s="1"/>
  <c r="U69" i="1"/>
  <c r="S69" i="1"/>
  <c r="J69" i="1"/>
  <c r="F69" i="1"/>
  <c r="G69" i="1" s="1"/>
  <c r="AA68" i="1"/>
  <c r="Z68" i="1"/>
  <c r="X68" i="1"/>
  <c r="Y68" i="1" s="1"/>
  <c r="U68" i="1"/>
  <c r="S68" i="1"/>
  <c r="J68" i="1"/>
  <c r="F68" i="1"/>
  <c r="G68" i="1" s="1"/>
  <c r="AA67" i="1"/>
  <c r="Z67" i="1"/>
  <c r="X67" i="1"/>
  <c r="Y67" i="1" s="1"/>
  <c r="U67" i="1"/>
  <c r="S67" i="1"/>
  <c r="J67" i="1"/>
  <c r="F67" i="1"/>
  <c r="G67" i="1" s="1"/>
  <c r="AA66" i="1"/>
  <c r="Z66" i="1"/>
  <c r="X66" i="1"/>
  <c r="Y66" i="1" s="1"/>
  <c r="U66" i="1"/>
  <c r="S66" i="1"/>
  <c r="J66" i="1"/>
  <c r="F66" i="1"/>
  <c r="G66" i="1" s="1"/>
  <c r="AA65" i="1"/>
  <c r="Z65" i="1"/>
  <c r="X65" i="1"/>
  <c r="Y65" i="1" s="1"/>
  <c r="U65" i="1"/>
  <c r="S65" i="1"/>
  <c r="J65" i="1"/>
  <c r="F65" i="1"/>
  <c r="G65" i="1" s="1"/>
  <c r="AA64" i="1"/>
  <c r="Z64" i="1"/>
  <c r="X64" i="1"/>
  <c r="Y64" i="1" s="1"/>
  <c r="U64" i="1"/>
  <c r="S64" i="1"/>
  <c r="J64" i="1"/>
  <c r="F64" i="1"/>
  <c r="G64" i="1" s="1"/>
  <c r="AA63" i="1"/>
  <c r="Z63" i="1"/>
  <c r="X63" i="1"/>
  <c r="Y63" i="1" s="1"/>
  <c r="U63" i="1"/>
  <c r="S63" i="1"/>
  <c r="J63" i="1"/>
  <c r="F63" i="1"/>
  <c r="G63" i="1" s="1"/>
  <c r="AA62" i="1"/>
  <c r="Z62" i="1"/>
  <c r="X62" i="1"/>
  <c r="Y62" i="1" s="1"/>
  <c r="U62" i="1"/>
  <c r="S62" i="1"/>
  <c r="J62" i="1"/>
  <c r="F62" i="1"/>
  <c r="G62" i="1" s="1"/>
  <c r="AA61" i="1"/>
  <c r="Z61" i="1"/>
  <c r="X61" i="1"/>
  <c r="Y61" i="1" s="1"/>
  <c r="U61" i="1"/>
  <c r="S61" i="1"/>
  <c r="J61" i="1"/>
  <c r="F61" i="1"/>
  <c r="G61" i="1" s="1"/>
  <c r="AA60" i="1"/>
  <c r="Z60" i="1"/>
  <c r="X60" i="1"/>
  <c r="Y60" i="1" s="1"/>
  <c r="U60" i="1"/>
  <c r="S60" i="1"/>
  <c r="J60" i="1"/>
  <c r="F60" i="1"/>
  <c r="G60" i="1" s="1"/>
  <c r="AA59" i="1"/>
  <c r="Z59" i="1"/>
  <c r="X59" i="1"/>
  <c r="Y59" i="1" s="1"/>
  <c r="U59" i="1"/>
  <c r="S59" i="1"/>
  <c r="J59" i="1"/>
  <c r="F59" i="1"/>
  <c r="G59" i="1" s="1"/>
  <c r="AA58" i="1"/>
  <c r="Z58" i="1"/>
  <c r="X58" i="1"/>
  <c r="Y58" i="1" s="1"/>
  <c r="U58" i="1"/>
  <c r="S58" i="1"/>
  <c r="J58" i="1"/>
  <c r="F58" i="1"/>
  <c r="G58" i="1" s="1"/>
  <c r="AA57" i="1"/>
  <c r="Z57" i="1"/>
  <c r="X57" i="1"/>
  <c r="Y57" i="1" s="1"/>
  <c r="U57" i="1"/>
  <c r="S57" i="1"/>
  <c r="J57" i="1"/>
  <c r="F57" i="1"/>
  <c r="G57" i="1" s="1"/>
  <c r="AA56" i="1"/>
  <c r="Z56" i="1"/>
  <c r="X56" i="1"/>
  <c r="Y56" i="1" s="1"/>
  <c r="U56" i="1"/>
  <c r="S56" i="1"/>
  <c r="J56" i="1"/>
  <c r="F56" i="1"/>
  <c r="G56" i="1" s="1"/>
  <c r="AA55" i="1"/>
  <c r="Z55" i="1"/>
  <c r="X55" i="1"/>
  <c r="Y55" i="1" s="1"/>
  <c r="U55" i="1"/>
  <c r="S55" i="1"/>
  <c r="J55" i="1"/>
  <c r="F55" i="1"/>
  <c r="G55" i="1" s="1"/>
  <c r="AA54" i="1"/>
  <c r="Z54" i="1"/>
  <c r="X54" i="1"/>
  <c r="Y54" i="1" s="1"/>
  <c r="U54" i="1"/>
  <c r="S54" i="1"/>
  <c r="J54" i="1"/>
  <c r="F54" i="1"/>
  <c r="G54" i="1" s="1"/>
  <c r="AA53" i="1"/>
  <c r="Z53" i="1"/>
  <c r="X53" i="1"/>
  <c r="Y53" i="1" s="1"/>
  <c r="U53" i="1"/>
  <c r="S53" i="1"/>
  <c r="J53" i="1"/>
  <c r="F53" i="1"/>
  <c r="G53" i="1" s="1"/>
  <c r="AA52" i="1"/>
  <c r="Z52" i="1"/>
  <c r="X52" i="1"/>
  <c r="Y52" i="1" s="1"/>
  <c r="U52" i="1"/>
  <c r="S52" i="1"/>
  <c r="J52" i="1"/>
  <c r="F52" i="1"/>
  <c r="G52" i="1" s="1"/>
  <c r="AA51" i="1"/>
  <c r="Z51" i="1"/>
  <c r="X51" i="1"/>
  <c r="Y51" i="1" s="1"/>
  <c r="U51" i="1"/>
  <c r="S51" i="1"/>
  <c r="J51" i="1"/>
  <c r="F51" i="1"/>
  <c r="G51" i="1" s="1"/>
  <c r="AA50" i="1"/>
  <c r="Z50" i="1"/>
  <c r="X50" i="1"/>
  <c r="Y50" i="1" s="1"/>
  <c r="U50" i="1"/>
  <c r="S50" i="1"/>
  <c r="J50" i="1"/>
  <c r="F50" i="1"/>
  <c r="G50" i="1" s="1"/>
  <c r="AA49" i="1"/>
  <c r="Z49" i="1"/>
  <c r="X49" i="1"/>
  <c r="Y49" i="1" s="1"/>
  <c r="U49" i="1"/>
  <c r="S49" i="1"/>
  <c r="J49" i="1"/>
  <c r="F49" i="1"/>
  <c r="G49" i="1" s="1"/>
  <c r="AA48" i="1"/>
  <c r="Z48" i="1"/>
  <c r="X48" i="1"/>
  <c r="Y48" i="1" s="1"/>
  <c r="U48" i="1"/>
  <c r="S48" i="1"/>
  <c r="J48" i="1"/>
  <c r="F48" i="1"/>
  <c r="G48" i="1" s="1"/>
  <c r="AA47" i="1"/>
  <c r="Z47" i="1"/>
  <c r="X47" i="1"/>
  <c r="Y47" i="1" s="1"/>
  <c r="U47" i="1"/>
  <c r="S47" i="1"/>
  <c r="J47" i="1"/>
  <c r="F47" i="1"/>
  <c r="G47" i="1" s="1"/>
  <c r="AA46" i="1"/>
  <c r="Z46" i="1"/>
  <c r="X46" i="1"/>
  <c r="Y46" i="1" s="1"/>
  <c r="U46" i="1"/>
  <c r="S46" i="1"/>
  <c r="J46" i="1"/>
  <c r="F46" i="1"/>
  <c r="G46" i="1" s="1"/>
  <c r="AA45" i="1"/>
  <c r="Z45" i="1"/>
  <c r="X45" i="1"/>
  <c r="Y45" i="1" s="1"/>
  <c r="U45" i="1"/>
  <c r="S45" i="1"/>
  <c r="J45" i="1"/>
  <c r="F45" i="1"/>
  <c r="G45" i="1" s="1"/>
  <c r="AA44" i="1"/>
  <c r="Z44" i="1"/>
  <c r="X44" i="1"/>
  <c r="Y44" i="1" s="1"/>
  <c r="U44" i="1"/>
  <c r="S44" i="1"/>
  <c r="J44" i="1"/>
  <c r="F44" i="1"/>
  <c r="G44" i="1" s="1"/>
  <c r="AA43" i="1"/>
  <c r="Z43" i="1"/>
  <c r="X43" i="1"/>
  <c r="Y43" i="1" s="1"/>
  <c r="U43" i="1"/>
  <c r="S43" i="1"/>
  <c r="J43" i="1"/>
  <c r="F43" i="1"/>
  <c r="G43" i="1" s="1"/>
  <c r="AA42" i="1"/>
  <c r="Z42" i="1"/>
  <c r="X42" i="1"/>
  <c r="Y42" i="1" s="1"/>
  <c r="U42" i="1"/>
  <c r="S42" i="1"/>
  <c r="J42" i="1"/>
  <c r="F42" i="1"/>
  <c r="G42" i="1" s="1"/>
  <c r="AA41" i="1"/>
  <c r="Z41" i="1"/>
  <c r="X41" i="1"/>
  <c r="Y41" i="1" s="1"/>
  <c r="U41" i="1"/>
  <c r="S41" i="1"/>
  <c r="J41" i="1"/>
  <c r="F41" i="1"/>
  <c r="G41" i="1" s="1"/>
  <c r="AA40" i="1"/>
  <c r="Z40" i="1"/>
  <c r="X40" i="1"/>
  <c r="Y40" i="1" s="1"/>
  <c r="U40" i="1"/>
  <c r="S40" i="1"/>
  <c r="J40" i="1"/>
  <c r="F40" i="1"/>
  <c r="G40" i="1" s="1"/>
  <c r="AA39" i="1"/>
  <c r="Z39" i="1"/>
  <c r="X39" i="1"/>
  <c r="Y39" i="1" s="1"/>
  <c r="U39" i="1"/>
  <c r="S39" i="1"/>
  <c r="J39" i="1"/>
  <c r="F39" i="1"/>
  <c r="G39" i="1" s="1"/>
  <c r="AA38" i="1"/>
  <c r="Z38" i="1"/>
  <c r="X38" i="1"/>
  <c r="Y38" i="1" s="1"/>
  <c r="U38" i="1"/>
  <c r="S38" i="1"/>
  <c r="J38" i="1"/>
  <c r="F38" i="1"/>
  <c r="G38" i="1" s="1"/>
  <c r="AA37" i="1"/>
  <c r="Z37" i="1"/>
  <c r="X37" i="1"/>
  <c r="Y37" i="1" s="1"/>
  <c r="U37" i="1"/>
  <c r="S37" i="1"/>
  <c r="J37" i="1"/>
  <c r="F37" i="1"/>
  <c r="G37" i="1" s="1"/>
  <c r="AA36" i="1"/>
  <c r="Z36" i="1"/>
  <c r="X36" i="1"/>
  <c r="Y36" i="1" s="1"/>
  <c r="U36" i="1"/>
  <c r="S36" i="1"/>
  <c r="J36" i="1"/>
  <c r="F36" i="1"/>
  <c r="G36" i="1" s="1"/>
  <c r="AA35" i="1"/>
  <c r="Z35" i="1"/>
  <c r="X35" i="1"/>
  <c r="Y35" i="1" s="1"/>
  <c r="U35" i="1"/>
  <c r="S35" i="1"/>
  <c r="J35" i="1"/>
  <c r="F35" i="1"/>
  <c r="G35" i="1" s="1"/>
  <c r="AA34" i="1"/>
  <c r="Z34" i="1"/>
  <c r="X34" i="1"/>
  <c r="Y34" i="1" s="1"/>
  <c r="U34" i="1"/>
  <c r="S34" i="1"/>
  <c r="J34" i="1"/>
  <c r="F34" i="1"/>
  <c r="G34" i="1" s="1"/>
  <c r="AA33" i="1"/>
  <c r="Z33" i="1"/>
  <c r="X33" i="1"/>
  <c r="Y33" i="1" s="1"/>
  <c r="U33" i="1"/>
  <c r="S33" i="1"/>
  <c r="J33" i="1"/>
  <c r="F33" i="1"/>
  <c r="G33" i="1" s="1"/>
  <c r="AA32" i="1"/>
  <c r="Z32" i="1"/>
  <c r="X32" i="1"/>
  <c r="Y32" i="1" s="1"/>
  <c r="U32" i="1"/>
  <c r="S32" i="1"/>
  <c r="J32" i="1"/>
  <c r="F32" i="1"/>
  <c r="G32" i="1" s="1"/>
  <c r="AA31" i="1"/>
  <c r="Z31" i="1"/>
  <c r="X31" i="1"/>
  <c r="Y31" i="1" s="1"/>
  <c r="U31" i="1"/>
  <c r="S31" i="1"/>
  <c r="J31" i="1"/>
  <c r="F31" i="1"/>
  <c r="G31" i="1" s="1"/>
  <c r="AA30" i="1"/>
  <c r="Z30" i="1"/>
  <c r="X30" i="1"/>
  <c r="Y30" i="1" s="1"/>
  <c r="U30" i="1"/>
  <c r="S30" i="1"/>
  <c r="J30" i="1"/>
  <c r="F30" i="1"/>
  <c r="G30" i="1" s="1"/>
  <c r="AA29" i="1"/>
  <c r="Z29" i="1"/>
  <c r="X29" i="1"/>
  <c r="Y29" i="1" s="1"/>
  <c r="U29" i="1"/>
  <c r="S29" i="1"/>
  <c r="J29" i="1"/>
  <c r="F29" i="1"/>
  <c r="G29" i="1" s="1"/>
  <c r="AA28" i="1"/>
  <c r="Z28" i="1"/>
  <c r="X28" i="1"/>
  <c r="Y28" i="1" s="1"/>
  <c r="U28" i="1"/>
  <c r="S28" i="1"/>
  <c r="J28" i="1"/>
  <c r="F28" i="1"/>
  <c r="G28" i="1" s="1"/>
  <c r="AA27" i="1"/>
  <c r="Z27" i="1"/>
  <c r="X27" i="1"/>
  <c r="Y27" i="1" s="1"/>
  <c r="U27" i="1"/>
  <c r="S27" i="1"/>
  <c r="J27" i="1"/>
  <c r="F27" i="1"/>
  <c r="G27" i="1" s="1"/>
  <c r="AA26" i="1"/>
  <c r="Z26" i="1"/>
  <c r="X26" i="1"/>
  <c r="Y26" i="1" s="1"/>
  <c r="U26" i="1"/>
  <c r="S26" i="1"/>
  <c r="J26" i="1"/>
  <c r="F26" i="1"/>
  <c r="G26" i="1" s="1"/>
  <c r="AA25" i="1"/>
  <c r="Z25" i="1"/>
  <c r="X25" i="1"/>
  <c r="Y25" i="1" s="1"/>
  <c r="U25" i="1"/>
  <c r="S25" i="1"/>
  <c r="J25" i="1"/>
  <c r="F25" i="1"/>
  <c r="G25" i="1" s="1"/>
  <c r="AA24" i="1"/>
  <c r="Z24" i="1"/>
  <c r="X24" i="1"/>
  <c r="Y24" i="1" s="1"/>
  <c r="U24" i="1"/>
  <c r="S24" i="1"/>
  <c r="J24" i="1"/>
  <c r="F24" i="1"/>
  <c r="G24" i="1" s="1"/>
  <c r="AA23" i="1"/>
  <c r="Z23" i="1"/>
  <c r="X23" i="1"/>
  <c r="Y23" i="1" s="1"/>
  <c r="U23" i="1"/>
  <c r="S23" i="1"/>
  <c r="J23" i="1"/>
  <c r="F23" i="1"/>
  <c r="G23" i="1" s="1"/>
  <c r="AA22" i="1"/>
  <c r="Z22" i="1"/>
  <c r="X22" i="1"/>
  <c r="Y22" i="1" s="1"/>
  <c r="U22" i="1"/>
  <c r="S22" i="1"/>
  <c r="J22" i="1"/>
  <c r="F22" i="1"/>
  <c r="G22" i="1" s="1"/>
  <c r="AA21" i="1"/>
  <c r="Z21" i="1"/>
  <c r="X21" i="1"/>
  <c r="Y21" i="1" s="1"/>
  <c r="U21" i="1"/>
  <c r="S21" i="1"/>
  <c r="J21" i="1"/>
  <c r="F21" i="1"/>
  <c r="G21" i="1" s="1"/>
  <c r="AA20" i="1"/>
  <c r="Z20" i="1"/>
  <c r="X20" i="1"/>
  <c r="Y20" i="1" s="1"/>
  <c r="U20" i="1"/>
  <c r="S20" i="1"/>
  <c r="J20" i="1"/>
  <c r="F20" i="1"/>
  <c r="G20" i="1" s="1"/>
  <c r="AA19" i="1"/>
  <c r="Z19" i="1"/>
  <c r="X19" i="1"/>
  <c r="Y19" i="1" s="1"/>
  <c r="U19" i="1"/>
  <c r="S19" i="1"/>
  <c r="J19" i="1"/>
  <c r="F19" i="1"/>
  <c r="G19" i="1" s="1"/>
  <c r="AA18" i="1"/>
  <c r="Z18" i="1"/>
  <c r="X18" i="1"/>
  <c r="Y18" i="1" s="1"/>
  <c r="U18" i="1"/>
  <c r="S18" i="1"/>
  <c r="J18" i="1"/>
  <c r="F18" i="1"/>
  <c r="G18" i="1" s="1"/>
  <c r="AA17" i="1"/>
  <c r="Z17" i="1"/>
  <c r="X17" i="1"/>
  <c r="Y17" i="1" s="1"/>
  <c r="U17" i="1"/>
  <c r="S17" i="1"/>
  <c r="J17" i="1"/>
  <c r="F17" i="1"/>
  <c r="G17" i="1" s="1"/>
  <c r="AA16" i="1"/>
  <c r="Z16" i="1"/>
  <c r="X16" i="1"/>
  <c r="Y16" i="1" s="1"/>
  <c r="U16" i="1"/>
  <c r="S16" i="1"/>
  <c r="J16" i="1"/>
  <c r="F16" i="1"/>
  <c r="G16" i="1" s="1"/>
  <c r="AA15" i="1"/>
  <c r="Z15" i="1"/>
  <c r="X15" i="1"/>
  <c r="Y15" i="1" s="1"/>
  <c r="U15" i="1"/>
  <c r="S15" i="1"/>
  <c r="J15" i="1"/>
  <c r="F15" i="1"/>
  <c r="G15" i="1" s="1"/>
  <c r="AA14" i="1"/>
  <c r="Z14" i="1"/>
  <c r="X14" i="1"/>
  <c r="Y14" i="1" s="1"/>
  <c r="U14" i="1"/>
  <c r="S14" i="1"/>
  <c r="J14" i="1"/>
  <c r="F14" i="1"/>
  <c r="G14" i="1" s="1"/>
  <c r="AA13" i="1"/>
  <c r="Z13" i="1"/>
  <c r="X13" i="1"/>
  <c r="Y13" i="1" s="1"/>
  <c r="U13" i="1"/>
  <c r="S13" i="1"/>
  <c r="J13" i="1"/>
  <c r="F13" i="1"/>
  <c r="G13" i="1" s="1"/>
  <c r="AA12" i="1"/>
  <c r="Z12" i="1"/>
  <c r="X12" i="1"/>
  <c r="Y12" i="1" s="1"/>
  <c r="U12" i="1"/>
  <c r="S12" i="1"/>
  <c r="J12" i="1"/>
  <c r="F12" i="1"/>
  <c r="G12" i="1" s="1"/>
  <c r="AA11" i="1"/>
  <c r="Z11" i="1"/>
  <c r="X11" i="1"/>
  <c r="Y11" i="1" s="1"/>
  <c r="U11" i="1"/>
  <c r="S11" i="1"/>
  <c r="J11" i="1"/>
  <c r="F11" i="1"/>
  <c r="G11" i="1" s="1"/>
  <c r="AA10" i="1"/>
  <c r="Z10" i="1"/>
  <c r="X10" i="1"/>
  <c r="Y10" i="1" s="1"/>
  <c r="U10" i="1"/>
  <c r="S10" i="1"/>
  <c r="J10" i="1"/>
  <c r="F10" i="1"/>
  <c r="G10" i="1" s="1"/>
  <c r="AA9" i="1"/>
  <c r="Z9" i="1"/>
  <c r="X9" i="1"/>
  <c r="Y9" i="1" s="1"/>
  <c r="U9" i="1"/>
  <c r="S9" i="1"/>
  <c r="J9" i="1"/>
  <c r="F9" i="1"/>
  <c r="G9" i="1" s="1"/>
  <c r="AA8" i="1"/>
  <c r="Z8" i="1"/>
  <c r="X8" i="1"/>
  <c r="Y8" i="1" s="1"/>
  <c r="U8" i="1"/>
  <c r="S8" i="1"/>
  <c r="J8" i="1"/>
  <c r="F8" i="1"/>
  <c r="G8" i="1" s="1"/>
  <c r="AA7" i="1"/>
  <c r="Z7" i="1"/>
  <c r="X7" i="1"/>
  <c r="Y7" i="1" s="1"/>
  <c r="U7" i="1"/>
  <c r="S7" i="1"/>
  <c r="J7" i="1"/>
  <c r="F7" i="1"/>
  <c r="G7" i="1" s="1"/>
  <c r="AA6" i="1"/>
  <c r="Z6" i="1"/>
  <c r="X6" i="1"/>
  <c r="Y6" i="1" s="1"/>
  <c r="U6" i="1"/>
  <c r="S6" i="1"/>
  <c r="J6" i="1"/>
  <c r="F6" i="1"/>
  <c r="G6" i="1" s="1"/>
  <c r="AA5" i="1"/>
  <c r="Z5" i="1"/>
  <c r="X5" i="1"/>
  <c r="Y5" i="1" s="1"/>
  <c r="U5" i="1"/>
  <c r="S5" i="1"/>
  <c r="J5" i="1"/>
  <c r="F5" i="1"/>
  <c r="G5" i="1" s="1"/>
  <c r="AA4" i="1"/>
  <c r="Z4" i="1"/>
  <c r="X4" i="1"/>
  <c r="Y4" i="1" s="1"/>
  <c r="U4" i="1"/>
  <c r="S4" i="1"/>
  <c r="J4" i="1"/>
  <c r="F4" i="1"/>
  <c r="G4" i="1" s="1"/>
  <c r="AA3" i="1"/>
  <c r="Z3" i="1"/>
  <c r="X3" i="1"/>
  <c r="Y3" i="1" s="1"/>
  <c r="U3" i="1"/>
  <c r="S3" i="1"/>
  <c r="J3" i="1"/>
  <c r="F3" i="1"/>
  <c r="G3" i="1" s="1"/>
  <c r="AA2" i="1"/>
  <c r="Z2" i="1"/>
  <c r="X2" i="1"/>
  <c r="Y2" i="1" s="1"/>
  <c r="U2" i="1"/>
  <c r="S2" i="1"/>
</calcChain>
</file>

<file path=xl/sharedStrings.xml><?xml version="1.0" encoding="utf-8"?>
<sst xmlns="http://schemas.openxmlformats.org/spreadsheetml/2006/main" count="6762" uniqueCount="64">
  <si>
    <t>P_ALB</t>
  </si>
  <si>
    <t>YH</t>
  </si>
  <si>
    <t>YD</t>
  </si>
  <si>
    <t>YI</t>
  </si>
  <si>
    <t>HU</t>
  </si>
  <si>
    <t>RK</t>
  </si>
  <si>
    <t>OBS</t>
  </si>
  <si>
    <t>%_CA</t>
  </si>
  <si>
    <t>%_GE</t>
  </si>
  <si>
    <t>%_ALB</t>
  </si>
  <si>
    <t>B</t>
  </si>
  <si>
    <t>TEMPO</t>
  </si>
  <si>
    <t>I_FOR</t>
  </si>
  <si>
    <t>CLA_I_FOR</t>
  </si>
  <si>
    <t>VOL_OVO</t>
  </si>
  <si>
    <t>S_OVO</t>
  </si>
  <si>
    <t>AA</t>
  </si>
  <si>
    <t>casca_suja</t>
  </si>
  <si>
    <t>In_natura</t>
  </si>
  <si>
    <t>Processamento</t>
  </si>
  <si>
    <t>Descarte</t>
  </si>
  <si>
    <t xml:space="preserve">A </t>
  </si>
  <si>
    <t>trincado</t>
  </si>
  <si>
    <t xml:space="preserve">B </t>
  </si>
  <si>
    <t>duas_gemas</t>
  </si>
  <si>
    <t>sangue_na_gema</t>
  </si>
  <si>
    <t xml:space="preserve">C </t>
  </si>
  <si>
    <t>mancha_branca_gema</t>
  </si>
  <si>
    <t>Mancha_branca_gema</t>
  </si>
  <si>
    <t>Casca_Suja</t>
  </si>
  <si>
    <t>Casca_suja</t>
  </si>
  <si>
    <t>Ovo_podre</t>
  </si>
  <si>
    <t>Extra</t>
  </si>
  <si>
    <t>83</t>
  </si>
  <si>
    <t>Jumbo</t>
  </si>
  <si>
    <t>Sujo</t>
  </si>
  <si>
    <t>Grande</t>
  </si>
  <si>
    <t>Chalaza_solta</t>
  </si>
  <si>
    <t>Trincado</t>
  </si>
  <si>
    <t>Mancha_sangue</t>
  </si>
  <si>
    <t>Sujo_chalaza_solta</t>
  </si>
  <si>
    <t xml:space="preserve">Sujo </t>
  </si>
  <si>
    <t>Médio</t>
  </si>
  <si>
    <t>85</t>
  </si>
  <si>
    <t>Sujo_trincado</t>
  </si>
  <si>
    <t>Sujo_mancha_sangue</t>
  </si>
  <si>
    <t>sujo</t>
  </si>
  <si>
    <t>77</t>
  </si>
  <si>
    <t>80</t>
  </si>
  <si>
    <t>A</t>
  </si>
  <si>
    <t>E_CA</t>
  </si>
  <si>
    <t>AL_ALB</t>
  </si>
  <si>
    <t>P_OVO</t>
  </si>
  <si>
    <t>N_OVO</t>
  </si>
  <si>
    <t>PH_ALB</t>
  </si>
  <si>
    <t>P_GE</t>
  </si>
  <si>
    <t>C_GE</t>
  </si>
  <si>
    <t>F_Q</t>
  </si>
  <si>
    <t>P_CA</t>
  </si>
  <si>
    <t>CL_PESO</t>
  </si>
  <si>
    <t>L</t>
  </si>
  <si>
    <t>OV</t>
  </si>
  <si>
    <t>IDADE_AVES</t>
  </si>
  <si>
    <t>DESTINACAO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</si>
</sst>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"/>
  </numFmts>
  <fonts count="9" x14ac:knownFonts="1">
    <font>
      <sz val="10"/>
      <color rgb="FF000000"/>
      <name val="Arial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  <scheme val="major"/>
    </font>
    <font>
      <sz val="12"/>
      <name val="Aptos Narrow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name val="Aptos Narrow"/>
      <family val="2"/>
    </font>
    <font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6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6" fontId="2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0" fontId="2" fillId="2" borderId="0" xfId="0" applyFont="1" applyFill="1"/>
    <xf numFmtId="49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right" wrapText="1"/>
    </xf>
    <xf numFmtId="2" fontId="2" fillId="2" borderId="6" xfId="0" applyNumberFormat="1" applyFont="1" applyFill="1" applyBorder="1"/>
    <xf numFmtId="0" fontId="2" fillId="2" borderId="4" xfId="0" applyFont="1" applyFill="1" applyBorder="1"/>
    <xf numFmtId="0" fontId="6" fillId="2" borderId="7" xfId="0" applyFont="1" applyFill="1" applyBorder="1" applyAlignment="1">
      <alignment horizontal="right" wrapText="1"/>
    </xf>
    <xf numFmtId="2" fontId="2" fillId="2" borderId="6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right"/>
    </xf>
    <xf numFmtId="0" fontId="3" fillId="2" borderId="6" xfId="0" applyFont="1" applyFill="1" applyBorder="1"/>
    <xf numFmtId="0" fontId="2" fillId="2" borderId="2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right"/>
    </xf>
    <xf numFmtId="165" fontId="2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6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right"/>
    </xf>
    <xf numFmtId="0" fontId="3" fillId="2" borderId="9" xfId="0" applyFont="1" applyFill="1" applyBorder="1"/>
    <xf numFmtId="0" fontId="7" fillId="2" borderId="7" xfId="0" applyFont="1" applyFill="1" applyBorder="1" applyAlignment="1">
      <alignment horizontal="right" wrapText="1"/>
    </xf>
    <xf numFmtId="0" fontId="3" fillId="2" borderId="2" xfId="0" applyFont="1" applyFill="1" applyBorder="1"/>
    <xf numFmtId="0" fontId="3" fillId="2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151"/>
  <sheetViews>
    <sheetView tabSelected="1" workbookViewId="0"/>
  </sheetViews>
  <sheetFormatPr defaultColWidth="12.6640625" defaultRowHeight="15.75" customHeight="1" x14ac:dyDescent="0.25"/>
  <cols>
    <col min="1" max="1" width="12.6640625" style="19"/>
    <col min="2" max="2" width="12.6640625" style="39"/>
    <col min="3" max="6" width="12.6640625" style="40"/>
    <col min="7" max="7" width="12.6640625" style="19"/>
    <col min="8" max="8" width="12.6640625" style="41"/>
    <col min="9" max="9" width="12.6640625" style="39"/>
    <col min="10" max="10" width="12.6640625" style="19"/>
    <col min="11" max="11" width="12.6640625" style="40"/>
    <col min="12" max="12" width="12.6640625" style="42"/>
    <col min="13" max="15" width="12.6640625" style="40"/>
    <col min="16" max="16" width="12.6640625" style="43"/>
    <col min="17" max="17" width="12.6640625" style="44"/>
    <col min="18" max="18" width="12.6640625" style="40"/>
    <col min="19" max="19" width="12.6640625" style="39"/>
    <col min="20" max="20" width="12.6640625" style="19"/>
    <col min="21" max="22" width="12.6640625" style="43"/>
    <col min="23" max="24" width="12.6640625" style="39"/>
    <col min="25" max="25" width="12.6640625" style="40"/>
    <col min="26" max="26" width="12.6640625" style="19"/>
    <col min="27" max="27" width="14.88671875" style="19" customWidth="1"/>
    <col min="28" max="28" width="12.6640625" style="39"/>
    <col min="29" max="29" width="13.6640625" style="19" customWidth="1"/>
    <col min="30" max="30" width="22.88671875" style="39" customWidth="1"/>
    <col min="31" max="16384" width="12.6640625" style="19"/>
  </cols>
  <sheetData>
    <row r="1" spans="1:30" s="7" customFormat="1" ht="15.75" customHeight="1" x14ac:dyDescent="0.3">
      <c r="A1" s="1" t="s">
        <v>53</v>
      </c>
      <c r="B1" s="2" t="s">
        <v>62</v>
      </c>
      <c r="C1" s="1" t="s">
        <v>52</v>
      </c>
      <c r="D1" s="1" t="s">
        <v>51</v>
      </c>
      <c r="E1" s="1" t="s">
        <v>54</v>
      </c>
      <c r="F1" s="1" t="s">
        <v>0</v>
      </c>
      <c r="G1" s="2" t="s">
        <v>9</v>
      </c>
      <c r="H1" s="3" t="s">
        <v>55</v>
      </c>
      <c r="I1" s="1" t="s">
        <v>56</v>
      </c>
      <c r="J1" s="2" t="s">
        <v>8</v>
      </c>
      <c r="K1" s="4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5" t="s">
        <v>57</v>
      </c>
      <c r="Q1" s="1" t="s">
        <v>58</v>
      </c>
      <c r="R1" s="5" t="s">
        <v>50</v>
      </c>
      <c r="S1" s="2" t="s">
        <v>7</v>
      </c>
      <c r="T1" s="2" t="s">
        <v>61</v>
      </c>
      <c r="U1" s="1" t="s">
        <v>59</v>
      </c>
      <c r="V1" s="1" t="s">
        <v>60</v>
      </c>
      <c r="W1" s="1" t="s">
        <v>10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6</v>
      </c>
      <c r="AC1" s="1" t="s">
        <v>11</v>
      </c>
      <c r="AD1" s="6" t="s">
        <v>63</v>
      </c>
    </row>
    <row r="2" spans="1:30" ht="15" x14ac:dyDescent="0.25">
      <c r="A2" s="8">
        <v>1</v>
      </c>
      <c r="B2" s="8">
        <v>53</v>
      </c>
      <c r="C2" s="9">
        <v>70.599999999999994</v>
      </c>
      <c r="D2" s="9">
        <v>10</v>
      </c>
      <c r="E2" s="9">
        <v>8</v>
      </c>
      <c r="F2" s="10">
        <f>IF(AND(NOT(ISBLANK(C2)), NOT(ISBLANK(H2)), NOT(ISBLANK(Q2))), C2-H2-Q2, "")</f>
        <v>45.866999999999997</v>
      </c>
      <c r="G2" s="11">
        <f>IF(AND(F2&lt;&gt;"", C2&lt;&gt;"", C2&lt;&gt;0), F2*100/C2, "")</f>
        <v>64.967422096317279</v>
      </c>
      <c r="H2" s="10">
        <v>18.433</v>
      </c>
      <c r="I2" s="12">
        <v>6</v>
      </c>
      <c r="J2" s="11">
        <f>IF(AND(H2&lt;&gt;"", C2&lt;&gt;"", C2&lt;&gt;0), H2*100/C2, "")</f>
        <v>26.109065155807368</v>
      </c>
      <c r="K2" s="9">
        <v>18.8</v>
      </c>
      <c r="L2" s="9">
        <v>41.7</v>
      </c>
      <c r="M2" s="13">
        <v>0.45100000000000001</v>
      </c>
      <c r="N2" s="9">
        <v>97.3</v>
      </c>
      <c r="O2" s="14" t="s">
        <v>16</v>
      </c>
      <c r="P2" s="15">
        <v>5.54</v>
      </c>
      <c r="Q2" s="13">
        <v>6.3</v>
      </c>
      <c r="R2" s="15">
        <v>0.39</v>
      </c>
      <c r="S2" s="11">
        <f>IF(AND(Q2&lt;&gt;"", C2&lt;&gt;"", C2&lt;&gt;0), Q2*100/C2, "")</f>
        <v>8.9235127478753551</v>
      </c>
      <c r="T2" s="16">
        <v>2</v>
      </c>
      <c r="U2" s="17" t="str">
        <f>IF(C2&gt;=68,"JUMBO",IF(C2&gt;=58,"EXTRA",IF(C2&gt;=48,"GRANDE",IF(C2&gt;=38,"MÉDIO","Fora da faixa"))))</f>
        <v>JUMBO</v>
      </c>
      <c r="V2" s="11">
        <v>59.16</v>
      </c>
      <c r="W2" s="11">
        <v>43.8</v>
      </c>
      <c r="X2" s="11">
        <f>IF(AND(W2&lt;&gt;"", V2&lt;&gt;"", V2&lt;&gt;0), (W2/V2)*100, "")</f>
        <v>74.036511156186606</v>
      </c>
      <c r="Y2" s="8" t="str">
        <f>IF(X2&lt;72,"Pontiagudo",IF(X2&lt;=76,"Padrão","Redondo"))</f>
        <v>Padrão</v>
      </c>
      <c r="Z2" s="11">
        <f>IF(AND(W2&lt;&gt;"", V2&lt;&gt;"", V2&lt;&gt;0), (0.6057-0.0018*W2)*V2*(W2^2)/1000, "")</f>
        <v>59.795928493343993</v>
      </c>
      <c r="AA2" s="11">
        <f>((3.155 - 0.0136*V2 + 0.00155*W2)*V2*W2)/100</f>
        <v>62.663545833119976</v>
      </c>
      <c r="AB2" s="14" t="s">
        <v>17</v>
      </c>
      <c r="AC2" s="12">
        <v>0</v>
      </c>
      <c r="AD2" s="18" t="s">
        <v>19</v>
      </c>
    </row>
    <row r="3" spans="1:30" ht="15" x14ac:dyDescent="0.25">
      <c r="A3" s="8">
        <v>2</v>
      </c>
      <c r="B3" s="8">
        <v>53</v>
      </c>
      <c r="C3" s="9">
        <v>70.900000000000006</v>
      </c>
      <c r="D3" s="9">
        <v>9.6</v>
      </c>
      <c r="E3" s="9">
        <v>7.8</v>
      </c>
      <c r="F3" s="10">
        <f>IF(AND(NOT(ISBLANK(C3)), NOT(ISBLANK(H3)), NOT(ISBLANK(Q3))), C3-H3-Q3, "")</f>
        <v>45.483000000000004</v>
      </c>
      <c r="G3" s="11">
        <f>IF(AND(F3&lt;&gt;"", C3&lt;&gt;"", C3&lt;&gt;0), F3*100/C3, "")</f>
        <v>64.150916784203105</v>
      </c>
      <c r="H3" s="10">
        <v>17.715</v>
      </c>
      <c r="I3" s="12">
        <v>6</v>
      </c>
      <c r="J3" s="11">
        <f>IF(AND(H3&lt;&gt;"", C3&lt;&gt;"", C3&lt;&gt;0), H3*100/C3, "")</f>
        <v>24.985895627644567</v>
      </c>
      <c r="K3" s="9">
        <v>18</v>
      </c>
      <c r="L3" s="9">
        <v>41.7</v>
      </c>
      <c r="M3" s="13">
        <v>0.432</v>
      </c>
      <c r="N3" s="9">
        <v>95.3</v>
      </c>
      <c r="O3" s="14" t="s">
        <v>16</v>
      </c>
      <c r="P3" s="15">
        <v>4.9400000000000004</v>
      </c>
      <c r="Q3" s="13">
        <v>7.702</v>
      </c>
      <c r="R3" s="15">
        <v>0.43</v>
      </c>
      <c r="S3" s="11">
        <f>IF(AND(Q3&lt;&gt;"", C3&lt;&gt;"", C3&lt;&gt;0), Q3*100/C3, "")</f>
        <v>10.863187588152327</v>
      </c>
      <c r="T3" s="16">
        <v>1</v>
      </c>
      <c r="U3" s="17" t="str">
        <f>IF(C3&gt;=68,"JUMBO",IF(C3&gt;=58,"EXTRA",IF(C3&gt;=48,"GRANDE",IF(C3&gt;=38,"MÉDIO","Fora da faixa"))))</f>
        <v>JUMBO</v>
      </c>
      <c r="V3" s="11">
        <v>59.47</v>
      </c>
      <c r="W3" s="11">
        <v>44.67</v>
      </c>
      <c r="X3" s="11">
        <f>IF(AND(W3&lt;&gt;"", V3&lt;&gt;"", V3&lt;&gt;0), (W3/V3)*100, "")</f>
        <v>75.11350260635615</v>
      </c>
      <c r="Y3" s="8" t="str">
        <f>IF(X3&lt;72,"Pontiagudo",IF(X3&lt;=76,"Padrão","Redondo"))</f>
        <v>Padrão</v>
      </c>
      <c r="Z3" s="11">
        <f>IF(AND(W3&lt;&gt;"", V3&lt;&gt;"", V3&lt;&gt;0), (0.6057-0.0018*W3)*V3*(W3^2)/1000, "")</f>
        <v>62.335045911956207</v>
      </c>
      <c r="AA3" s="11">
        <f>((3.155 - 0.0136*V3 + 0.00155*W3)*V3*W3)/100</f>
        <v>64.166937718678497</v>
      </c>
      <c r="AB3" s="14"/>
      <c r="AC3" s="12">
        <v>0</v>
      </c>
      <c r="AD3" s="18" t="s">
        <v>19</v>
      </c>
    </row>
    <row r="4" spans="1:30" ht="15" x14ac:dyDescent="0.25">
      <c r="A4" s="8">
        <v>3</v>
      </c>
      <c r="B4" s="8">
        <v>53</v>
      </c>
      <c r="C4" s="9">
        <v>61.8</v>
      </c>
      <c r="D4" s="9">
        <v>9.3000000000000007</v>
      </c>
      <c r="E4" s="9">
        <v>7.8</v>
      </c>
      <c r="F4" s="10">
        <f>IF(AND(NOT(ISBLANK(C4)), NOT(ISBLANK(H4)), NOT(ISBLANK(Q4))), C4-H4-Q4, "")</f>
        <v>39.630999999999993</v>
      </c>
      <c r="G4" s="11">
        <f>IF(AND(F4&lt;&gt;"", C4&lt;&gt;"", C4&lt;&gt;0), F4*100/C4, "")</f>
        <v>64.127831715210348</v>
      </c>
      <c r="H4" s="10">
        <v>15.542</v>
      </c>
      <c r="I4" s="12">
        <v>7</v>
      </c>
      <c r="J4" s="11">
        <f>IF(AND(H4&lt;&gt;"", C4&lt;&gt;"", C4&lt;&gt;0), H4*100/C4, "")</f>
        <v>25.148867313915858</v>
      </c>
      <c r="K4" s="9">
        <v>17.600000000000001</v>
      </c>
      <c r="L4" s="9">
        <v>40.700000000000003</v>
      </c>
      <c r="M4" s="13">
        <v>0.432</v>
      </c>
      <c r="N4" s="9">
        <v>95.8</v>
      </c>
      <c r="O4" s="14" t="s">
        <v>16</v>
      </c>
      <c r="P4" s="15">
        <v>5.1100000000000003</v>
      </c>
      <c r="Q4" s="13">
        <v>6.6269999999999998</v>
      </c>
      <c r="R4" s="15">
        <v>0.4</v>
      </c>
      <c r="S4" s="11">
        <f>IF(AND(Q4&lt;&gt;"", C4&lt;&gt;"", C4&lt;&gt;0), Q4*100/C4, "")</f>
        <v>10.723300970873785</v>
      </c>
      <c r="T4" s="16">
        <v>2</v>
      </c>
      <c r="U4" s="17" t="str">
        <f>IF(C4&gt;=68,"JUMBO",IF(C4&gt;=58,"EXTRA",IF(C4&gt;=48,"GRANDE",IF(C4&gt;=38,"MÉDIO","Fora da faixa"))))</f>
        <v>EXTRA</v>
      </c>
      <c r="V4" s="11">
        <v>59.24</v>
      </c>
      <c r="W4" s="11">
        <v>45.3</v>
      </c>
      <c r="X4" s="11">
        <f>IF(AND(W4&lt;&gt;"", V4&lt;&gt;"", V4&lt;&gt;0), (W4/V4)*100, "")</f>
        <v>76.468602295746109</v>
      </c>
      <c r="Y4" s="8" t="str">
        <f>IF(X4&lt;72,"Pontiagudo",IF(X4&lt;=76,"Padrão","Redondo"))</f>
        <v>Redondo</v>
      </c>
      <c r="Z4" s="11">
        <f>IF(AND(W4&lt;&gt;"", V4&lt;&gt;"", V4&lt;&gt;0), (0.6057-0.0018*W4)*V4*(W4^2)/1000, "")</f>
        <v>63.719935808256004</v>
      </c>
      <c r="AA4" s="11">
        <f>((3.155 - 0.0136*V4 + 0.00155*W4)*V4*W4)/100</f>
        <v>64.930393161720019</v>
      </c>
      <c r="AB4" s="14"/>
      <c r="AC4" s="12">
        <v>0</v>
      </c>
      <c r="AD4" s="18" t="s">
        <v>19</v>
      </c>
    </row>
    <row r="5" spans="1:30" ht="15" x14ac:dyDescent="0.25">
      <c r="A5" s="8">
        <v>4</v>
      </c>
      <c r="B5" s="8">
        <v>53</v>
      </c>
      <c r="C5" s="9">
        <v>65</v>
      </c>
      <c r="D5" s="9">
        <v>8.5</v>
      </c>
      <c r="E5" s="9">
        <v>7.8</v>
      </c>
      <c r="F5" s="10">
        <f>IF(AND(NOT(ISBLANK(C5)), NOT(ISBLANK(H5)), NOT(ISBLANK(Q5))), C5-H5-Q5, "")</f>
        <v>42.789000000000001</v>
      </c>
      <c r="G5" s="11">
        <f>IF(AND(F5&lt;&gt;"", C5&lt;&gt;"", C5&lt;&gt;0), F5*100/C5, "")</f>
        <v>65.829230769230776</v>
      </c>
      <c r="H5" s="10">
        <v>16.425999999999998</v>
      </c>
      <c r="I5" s="12">
        <v>6</v>
      </c>
      <c r="J5" s="11">
        <f>IF(AND(H5&lt;&gt;"", C5&lt;&gt;"", C5&lt;&gt;0), H5*100/C5, "")</f>
        <v>25.270769230769229</v>
      </c>
      <c r="K5" s="9">
        <v>17.899999999999999</v>
      </c>
      <c r="L5" s="9">
        <v>41</v>
      </c>
      <c r="M5" s="13">
        <v>0.437</v>
      </c>
      <c r="N5" s="9">
        <v>91</v>
      </c>
      <c r="O5" s="14" t="s">
        <v>16</v>
      </c>
      <c r="P5" s="15">
        <v>4.2300000000000004</v>
      </c>
      <c r="Q5" s="13">
        <v>5.7850000000000001</v>
      </c>
      <c r="R5" s="15">
        <v>0.39</v>
      </c>
      <c r="S5" s="11">
        <f>IF(AND(Q5&lt;&gt;"", C5&lt;&gt;"", C5&lt;&gt;0), Q5*100/C5, "")</f>
        <v>8.9</v>
      </c>
      <c r="T5" s="16">
        <v>2</v>
      </c>
      <c r="U5" s="17" t="str">
        <f>IF(C5&gt;=68,"JUMBO",IF(C5&gt;=58,"EXTRA",IF(C5&gt;=48,"GRANDE",IF(C5&gt;=38,"MÉDIO","Fora da faixa"))))</f>
        <v>EXTRA</v>
      </c>
      <c r="V5" s="11">
        <v>56.53</v>
      </c>
      <c r="W5" s="11">
        <v>43.3</v>
      </c>
      <c r="X5" s="11">
        <f>IF(AND(W5&lt;&gt;"", V5&lt;&gt;"", V5&lt;&gt;0), (W5/V5)*100, "")</f>
        <v>76.596497434990269</v>
      </c>
      <c r="Y5" s="8" t="str">
        <f>IF(X5&lt;72,"Pontiagudo",IF(X5&lt;=76,"Padrão","Redondo"))</f>
        <v>Redondo</v>
      </c>
      <c r="Z5" s="11">
        <f>IF(AND(W5&lt;&gt;"", V5&lt;&gt;"", V5&lt;&gt;0), (0.6057-0.0018*W5)*V5*(W5^2)/1000, "")</f>
        <v>55.935979729991985</v>
      </c>
      <c r="AA5" s="11">
        <f>((3.155 - 0.0136*V5 + 0.00155*W5)*V5*W5)/100</f>
        <v>60.050797559429995</v>
      </c>
      <c r="AB5" s="14"/>
      <c r="AC5" s="12">
        <v>0</v>
      </c>
      <c r="AD5" s="18" t="s">
        <v>19</v>
      </c>
    </row>
    <row r="6" spans="1:30" ht="15" x14ac:dyDescent="0.25">
      <c r="A6" s="8">
        <v>5</v>
      </c>
      <c r="B6" s="8">
        <v>53</v>
      </c>
      <c r="C6" s="9">
        <v>66.7</v>
      </c>
      <c r="D6" s="9">
        <v>9.1</v>
      </c>
      <c r="E6" s="9">
        <v>8.1999999999999993</v>
      </c>
      <c r="F6" s="10">
        <f>IF(AND(NOT(ISBLANK(C6)), NOT(ISBLANK(H6)), NOT(ISBLANK(Q6))), C6-H6-Q6, "")</f>
        <v>42.878</v>
      </c>
      <c r="G6" s="11">
        <f>IF(AND(F6&lt;&gt;"", C6&lt;&gt;"", C6&lt;&gt;0), F6*100/C6, "")</f>
        <v>64.284857571214388</v>
      </c>
      <c r="H6" s="10">
        <v>17.474</v>
      </c>
      <c r="I6" s="12">
        <v>7</v>
      </c>
      <c r="J6" s="11">
        <f>IF(AND(H6&lt;&gt;"", C6&lt;&gt;"", C6&lt;&gt;0), H6*100/C6, "")</f>
        <v>26.197901049475263</v>
      </c>
      <c r="K6" s="9">
        <v>18.5</v>
      </c>
      <c r="L6" s="9">
        <v>48.3</v>
      </c>
      <c r="M6" s="13">
        <v>0.38300000000000001</v>
      </c>
      <c r="N6" s="9">
        <v>93.7</v>
      </c>
      <c r="O6" s="14" t="s">
        <v>16</v>
      </c>
      <c r="P6" s="15">
        <v>4.83</v>
      </c>
      <c r="Q6" s="13">
        <v>6.3479999999999999</v>
      </c>
      <c r="R6" s="15">
        <v>0.42</v>
      </c>
      <c r="S6" s="11">
        <f>IF(AND(Q6&lt;&gt;"", C6&lt;&gt;"", C6&lt;&gt;0), Q6*100/C6, "")</f>
        <v>9.5172413793103434</v>
      </c>
      <c r="T6" s="16">
        <v>1</v>
      </c>
      <c r="U6" s="17" t="str">
        <f>IF(C6&gt;=68,"JUMBO",IF(C6&gt;=58,"EXTRA",IF(C6&gt;=48,"GRANDE",IF(C6&gt;=38,"MÉDIO","Fora da faixa"))))</f>
        <v>EXTRA</v>
      </c>
      <c r="V6" s="11">
        <v>56.19</v>
      </c>
      <c r="W6" s="11">
        <v>43.15</v>
      </c>
      <c r="X6" s="11">
        <f>IF(AND(W6&lt;&gt;"", V6&lt;&gt;"", V6&lt;&gt;0), (W6/V6)*100, "")</f>
        <v>76.793023669692118</v>
      </c>
      <c r="Y6" s="8" t="str">
        <f>IF(X6&lt;72,"Pontiagudo",IF(X6&lt;=76,"Padrão","Redondo"))</f>
        <v>Redondo</v>
      </c>
      <c r="Z6" s="11">
        <f>IF(AND(W6&lt;&gt;"", V6&lt;&gt;"", V6&lt;&gt;0), (0.6057-0.0018*W6)*V6*(W6^2)/1000, "")</f>
        <v>55.243251187958244</v>
      </c>
      <c r="AA6" s="11">
        <f>((3.155 - 0.0136*V6 + 0.00155*W6)*V6*W6)/100</f>
        <v>59.589320965522504</v>
      </c>
      <c r="AB6" s="14" t="s">
        <v>17</v>
      </c>
      <c r="AC6" s="12">
        <v>0</v>
      </c>
      <c r="AD6" s="18" t="s">
        <v>19</v>
      </c>
    </row>
    <row r="7" spans="1:30" ht="15" x14ac:dyDescent="0.25">
      <c r="A7" s="8">
        <v>6</v>
      </c>
      <c r="B7" s="8">
        <v>53</v>
      </c>
      <c r="C7" s="9">
        <v>65.400000000000006</v>
      </c>
      <c r="D7" s="9">
        <v>7.4</v>
      </c>
      <c r="E7" s="9">
        <v>8.1</v>
      </c>
      <c r="F7" s="10">
        <f>IF(AND(NOT(ISBLANK(C7)), NOT(ISBLANK(H7)), NOT(ISBLANK(Q7))), C7-H7-Q7, "")</f>
        <v>41.095000000000006</v>
      </c>
      <c r="G7" s="11">
        <f>IF(AND(F7&lt;&gt;"", C7&lt;&gt;"", C7&lt;&gt;0), F7*100/C7, "")</f>
        <v>62.836391437308876</v>
      </c>
      <c r="H7" s="10">
        <v>17.280999999999999</v>
      </c>
      <c r="I7" s="12">
        <v>5</v>
      </c>
      <c r="J7" s="11">
        <f>IF(AND(H7&lt;&gt;"", C7&lt;&gt;"", C7&lt;&gt;0), H7*100/C7, "")</f>
        <v>26.423547400611618</v>
      </c>
      <c r="K7" s="9">
        <v>16.600000000000001</v>
      </c>
      <c r="L7" s="9">
        <v>42.3</v>
      </c>
      <c r="M7" s="13">
        <v>0.39200000000000002</v>
      </c>
      <c r="N7" s="9">
        <v>84.6</v>
      </c>
      <c r="O7" s="14" t="s">
        <v>16</v>
      </c>
      <c r="P7" s="15">
        <v>5.03</v>
      </c>
      <c r="Q7" s="13">
        <v>7.024</v>
      </c>
      <c r="R7" s="15">
        <v>0.44</v>
      </c>
      <c r="S7" s="11">
        <f>IF(AND(Q7&lt;&gt;"", C7&lt;&gt;"", C7&lt;&gt;0), Q7*100/C7, "")</f>
        <v>10.74006116207951</v>
      </c>
      <c r="T7" s="16">
        <v>2</v>
      </c>
      <c r="U7" s="17" t="str">
        <f>IF(C7&gt;=68,"JUMBO",IF(C7&gt;=58,"EXTRA",IF(C7&gt;=48,"GRANDE",IF(C7&gt;=38,"MÉDIO","Fora da faixa"))))</f>
        <v>EXTRA</v>
      </c>
      <c r="V7" s="11">
        <v>60.28</v>
      </c>
      <c r="W7" s="11">
        <v>44.94</v>
      </c>
      <c r="X7" s="11">
        <f>IF(AND(W7&lt;&gt;"", V7&lt;&gt;"", V7&lt;&gt;0), (W7/V7)*100, "")</f>
        <v>74.552090245520901</v>
      </c>
      <c r="Y7" s="8" t="str">
        <f>IF(X7&lt;72,"Pontiagudo",IF(X7&lt;=76,"Padrão","Redondo"))</f>
        <v>Padrão</v>
      </c>
      <c r="Z7" s="11">
        <f>IF(AND(W7&lt;&gt;"", V7&lt;&gt;"", V7&lt;&gt;0), (0.6057-0.0018*W7)*V7*(W7^2)/1000, "")</f>
        <v>63.891020721838458</v>
      </c>
      <c r="AA7" s="11">
        <f>((3.155 - 0.0136*V7 + 0.00155*W7)*V7*W7)/100</f>
        <v>65.146955395367996</v>
      </c>
      <c r="AB7" s="14"/>
      <c r="AC7" s="12">
        <v>0</v>
      </c>
      <c r="AD7" s="18" t="s">
        <v>19</v>
      </c>
    </row>
    <row r="8" spans="1:30" ht="15" x14ac:dyDescent="0.25">
      <c r="A8" s="8">
        <v>7</v>
      </c>
      <c r="B8" s="8">
        <v>53</v>
      </c>
      <c r="C8" s="9">
        <v>58.5</v>
      </c>
      <c r="D8" s="9">
        <v>8.9</v>
      </c>
      <c r="E8" s="9">
        <v>8.1</v>
      </c>
      <c r="F8" s="10">
        <f>IF(AND(NOT(ISBLANK(C8)), NOT(ISBLANK(H8)), NOT(ISBLANK(Q8))), C8-H8-Q8, "")</f>
        <v>35.954000000000001</v>
      </c>
      <c r="G8" s="11">
        <f>IF(AND(F8&lt;&gt;"", C8&lt;&gt;"", C8&lt;&gt;0), F8*100/C8, "")</f>
        <v>61.459829059829062</v>
      </c>
      <c r="H8" s="10">
        <v>16.707999999999998</v>
      </c>
      <c r="I8" s="12">
        <v>8</v>
      </c>
      <c r="J8" s="11">
        <f>IF(AND(H8&lt;&gt;"", C8&lt;&gt;"", C8&lt;&gt;0), H8*100/C8, "")</f>
        <v>28.560683760683755</v>
      </c>
      <c r="K8" s="9">
        <v>19.3</v>
      </c>
      <c r="L8" s="9">
        <v>41.3</v>
      </c>
      <c r="M8" s="13">
        <v>0.46700000000000003</v>
      </c>
      <c r="N8" s="9">
        <v>94.6</v>
      </c>
      <c r="O8" s="14" t="s">
        <v>16</v>
      </c>
      <c r="P8" s="15">
        <v>4.24</v>
      </c>
      <c r="Q8" s="13">
        <v>5.8380000000000001</v>
      </c>
      <c r="R8" s="15">
        <v>0.4</v>
      </c>
      <c r="S8" s="11">
        <f>IF(AND(Q8&lt;&gt;"", C8&lt;&gt;"", C8&lt;&gt;0), Q8*100/C8, "")</f>
        <v>9.9794871794871796</v>
      </c>
      <c r="T8" s="16">
        <v>1</v>
      </c>
      <c r="U8" s="17" t="str">
        <f>IF(C8&gt;=68,"JUMBO",IF(C8&gt;=58,"EXTRA",IF(C8&gt;=48,"GRANDE",IF(C8&gt;=38,"MÉDIO","Fora da faixa"))))</f>
        <v>EXTRA</v>
      </c>
      <c r="V8" s="11">
        <v>54.94</v>
      </c>
      <c r="W8" s="11">
        <v>44.49</v>
      </c>
      <c r="X8" s="11">
        <f>IF(AND(W8&lt;&gt;"", V8&lt;&gt;"", V8&lt;&gt;0), (W8/V8)*100, "")</f>
        <v>80.979250091008382</v>
      </c>
      <c r="Y8" s="8" t="str">
        <f>IF(X8&lt;72,"Pontiagudo",IF(X8&lt;=76,"Padrão","Redondo"))</f>
        <v>Redondo</v>
      </c>
      <c r="Z8" s="11">
        <f>IF(AND(W8&lt;&gt;"", V8&lt;&gt;"", V8&lt;&gt;0), (0.6057-0.0018*W8)*V8*(W8^2)/1000, "")</f>
        <v>57.158878099476496</v>
      </c>
      <c r="AA8" s="11">
        <f>((3.155 - 0.0136*V8 + 0.00155*W8)*V8*W8)/100</f>
        <v>60.539343052052999</v>
      </c>
      <c r="AB8" s="14"/>
      <c r="AC8" s="12">
        <v>0</v>
      </c>
      <c r="AD8" s="18" t="s">
        <v>19</v>
      </c>
    </row>
    <row r="9" spans="1:30" ht="15" x14ac:dyDescent="0.25">
      <c r="A9" s="8">
        <v>8</v>
      </c>
      <c r="B9" s="8">
        <v>53</v>
      </c>
      <c r="C9" s="9">
        <v>67.5</v>
      </c>
      <c r="D9" s="9">
        <v>7.9</v>
      </c>
      <c r="E9" s="9">
        <v>8.1999999999999993</v>
      </c>
      <c r="F9" s="10">
        <f>IF(AND(NOT(ISBLANK(C9)), NOT(ISBLANK(H9)), NOT(ISBLANK(Q9))), C9-H9-Q9, "")</f>
        <v>44.766999999999996</v>
      </c>
      <c r="G9" s="11">
        <f>IF(AND(F9&lt;&gt;"", C9&lt;&gt;"", C9&lt;&gt;0), F9*100/C9, "")</f>
        <v>66.321481481481484</v>
      </c>
      <c r="H9" s="10">
        <v>16.951000000000001</v>
      </c>
      <c r="I9" s="12">
        <v>6</v>
      </c>
      <c r="J9" s="11">
        <f>IF(AND(H9&lt;&gt;"", C9&lt;&gt;"", C9&lt;&gt;0), H9*100/C9, "")</f>
        <v>25.112592592592595</v>
      </c>
      <c r="K9" s="9">
        <v>18.399999999999999</v>
      </c>
      <c r="L9" s="9">
        <v>43.3</v>
      </c>
      <c r="M9" s="13">
        <v>0.42499999999999999</v>
      </c>
      <c r="N9" s="9">
        <v>87.1</v>
      </c>
      <c r="O9" s="14" t="s">
        <v>16</v>
      </c>
      <c r="P9" s="15">
        <v>2.6</v>
      </c>
      <c r="Q9" s="13">
        <v>5.782</v>
      </c>
      <c r="R9" s="15">
        <v>0.39</v>
      </c>
      <c r="S9" s="11">
        <f>IF(AND(Q9&lt;&gt;"", C9&lt;&gt;"", C9&lt;&gt;0), Q9*100/C9, "")</f>
        <v>8.5659259259259262</v>
      </c>
      <c r="T9" s="16">
        <v>1</v>
      </c>
      <c r="U9" s="17" t="str">
        <f>IF(C9&gt;=68,"JUMBO",IF(C9&gt;=58,"EXTRA",IF(C9&gt;=48,"GRANDE",IF(C9&gt;=38,"MÉDIO","Fora da faixa"))))</f>
        <v>EXTRA</v>
      </c>
      <c r="V9" s="11">
        <v>56.17</v>
      </c>
      <c r="W9" s="11">
        <v>44.76</v>
      </c>
      <c r="X9" s="11">
        <f>IF(AND(W9&lt;&gt;"", V9&lt;&gt;"", V9&lt;&gt;0), (W9/V9)*100, "")</f>
        <v>79.686665479793476</v>
      </c>
      <c r="Y9" s="8" t="str">
        <f>IF(X9&lt;72,"Pontiagudo",IF(X9&lt;=76,"Padrão","Redondo"))</f>
        <v>Redondo</v>
      </c>
      <c r="Z9" s="11">
        <f>IF(AND(W9&lt;&gt;"", V9&lt;&gt;"", V9&lt;&gt;0), (0.6057-0.0018*W9)*V9*(W9^2)/1000, "")</f>
        <v>59.095316546967737</v>
      </c>
      <c r="AA9" s="11">
        <f>((3.155 - 0.0136*V9 + 0.00155*W9)*V9*W9)/100</f>
        <v>61.860278348472001</v>
      </c>
      <c r="AB9" s="14"/>
      <c r="AC9" s="12">
        <v>0</v>
      </c>
      <c r="AD9" s="18" t="s">
        <v>19</v>
      </c>
    </row>
    <row r="10" spans="1:30" ht="15" x14ac:dyDescent="0.25">
      <c r="A10" s="8">
        <v>9</v>
      </c>
      <c r="B10" s="8">
        <v>53</v>
      </c>
      <c r="C10" s="9">
        <v>70.3</v>
      </c>
      <c r="D10" s="9">
        <v>7.6</v>
      </c>
      <c r="E10" s="9">
        <v>7.7</v>
      </c>
      <c r="F10" s="10">
        <f>IF(AND(NOT(ISBLANK(C10)), NOT(ISBLANK(H10)), NOT(ISBLANK(Q10))), C10-H10-Q10, "")</f>
        <v>43.188999999999993</v>
      </c>
      <c r="G10" s="11">
        <f>IF(AND(F10&lt;&gt;"", C10&lt;&gt;"", C10&lt;&gt;0), F10*100/C10, "")</f>
        <v>61.435277382645801</v>
      </c>
      <c r="H10" s="10">
        <v>19.969000000000001</v>
      </c>
      <c r="I10" s="12">
        <v>7</v>
      </c>
      <c r="J10" s="11">
        <f>IF(AND(H10&lt;&gt;"", C10&lt;&gt;"", C10&lt;&gt;0), H10*100/C10, "")</f>
        <v>28.405405405405407</v>
      </c>
      <c r="K10" s="9">
        <v>18.399999999999999</v>
      </c>
      <c r="L10" s="9">
        <v>43</v>
      </c>
      <c r="M10" s="13">
        <v>0.42799999999999999</v>
      </c>
      <c r="N10" s="9">
        <v>84.5</v>
      </c>
      <c r="O10" s="14" t="s">
        <v>16</v>
      </c>
      <c r="P10" s="15">
        <v>3.84</v>
      </c>
      <c r="Q10" s="13">
        <v>7.1420000000000003</v>
      </c>
      <c r="R10" s="15">
        <v>0.39</v>
      </c>
      <c r="S10" s="11">
        <f>IF(AND(Q10&lt;&gt;"", C10&lt;&gt;"", C10&lt;&gt;0), Q10*100/C10, "")</f>
        <v>10.159317211948792</v>
      </c>
      <c r="T10" s="16">
        <v>1</v>
      </c>
      <c r="U10" s="17" t="str">
        <f>IF(C10&gt;=68,"JUMBO",IF(C10&gt;=58,"EXTRA",IF(C10&gt;=48,"GRANDE",IF(C10&gt;=38,"MÉDIO","Fora da faixa"))))</f>
        <v>JUMBO</v>
      </c>
      <c r="V10" s="11">
        <v>59.37</v>
      </c>
      <c r="W10" s="11">
        <v>47.7</v>
      </c>
      <c r="X10" s="11">
        <f>IF(AND(W10&lt;&gt;"", V10&lt;&gt;"", V10&lt;&gt;0), (W10/V10)*100, "")</f>
        <v>80.343607882769092</v>
      </c>
      <c r="Y10" s="8" t="str">
        <f>IF(X10&lt;72,"Pontiagudo",IF(X10&lt;=76,"Padrão","Redondo"))</f>
        <v>Redondo</v>
      </c>
      <c r="Z10" s="11">
        <f>IF(AND(W10&lt;&gt;"", V10&lt;&gt;"", V10&lt;&gt;0), (0.6057-0.0018*W10)*V10*(W10^2)/1000, "")</f>
        <v>70.222049561232012</v>
      </c>
      <c r="AA10" s="11">
        <f>((3.155 - 0.0136*V10 + 0.00155*W10)*V10*W10)/100</f>
        <v>68.575729993470006</v>
      </c>
      <c r="AB10" s="14" t="s">
        <v>17</v>
      </c>
      <c r="AC10" s="12">
        <v>0</v>
      </c>
      <c r="AD10" s="18" t="s">
        <v>19</v>
      </c>
    </row>
    <row r="11" spans="1:30" ht="15" x14ac:dyDescent="0.25">
      <c r="A11" s="8">
        <v>10</v>
      </c>
      <c r="B11" s="8">
        <v>53</v>
      </c>
      <c r="C11" s="9">
        <v>72.900000000000006</v>
      </c>
      <c r="D11" s="9">
        <v>8.6</v>
      </c>
      <c r="E11" s="9">
        <v>7.7</v>
      </c>
      <c r="F11" s="10">
        <f>IF(AND(NOT(ISBLANK(C11)), NOT(ISBLANK(H11)), NOT(ISBLANK(Q11))), C11-H11-Q11, "")</f>
        <v>46.079000000000008</v>
      </c>
      <c r="G11" s="11">
        <f>IF(AND(F11&lt;&gt;"", C11&lt;&gt;"", C11&lt;&gt;0), F11*100/C11, "")</f>
        <v>63.208504801097398</v>
      </c>
      <c r="H11" s="10">
        <v>20.225000000000001</v>
      </c>
      <c r="I11" s="12">
        <v>6</v>
      </c>
      <c r="J11" s="11">
        <f>IF(AND(H11&lt;&gt;"", C11&lt;&gt;"", C11&lt;&gt;0), H11*100/C11, "")</f>
        <v>27.743484224965709</v>
      </c>
      <c r="K11" s="9">
        <v>18.100000000000001</v>
      </c>
      <c r="L11" s="9">
        <v>40.299999999999997</v>
      </c>
      <c r="M11" s="13">
        <v>0.44900000000000001</v>
      </c>
      <c r="N11" s="9">
        <v>89.7</v>
      </c>
      <c r="O11" s="14" t="s">
        <v>16</v>
      </c>
      <c r="P11" s="15">
        <v>5.14</v>
      </c>
      <c r="Q11" s="13">
        <v>6.5960000000000001</v>
      </c>
      <c r="R11" s="15">
        <v>0.39</v>
      </c>
      <c r="S11" s="11">
        <f>IF(AND(Q11&lt;&gt;"", C11&lt;&gt;"", C11&lt;&gt;0), Q11*100/C11, "")</f>
        <v>9.0480109739368988</v>
      </c>
      <c r="T11" s="16">
        <v>1</v>
      </c>
      <c r="U11" s="17" t="str">
        <f>IF(C11&gt;=68,"JUMBO",IF(C11&gt;=58,"EXTRA",IF(C11&gt;=48,"GRANDE",IF(C11&gt;=38,"MÉDIO","Fora da faixa"))))</f>
        <v>JUMBO</v>
      </c>
      <c r="V11" s="11">
        <v>59.69</v>
      </c>
      <c r="W11" s="11">
        <v>47.78</v>
      </c>
      <c r="X11" s="11">
        <f>IF(AND(W11&lt;&gt;"", V11&lt;&gt;"", V11&lt;&gt;0), (W11/V11)*100, "")</f>
        <v>80.046909029988285</v>
      </c>
      <c r="Y11" s="8" t="str">
        <f>IF(X11&lt;72,"Pontiagudo",IF(X11&lt;=76,"Padrão","Redondo"))</f>
        <v>Redondo</v>
      </c>
      <c r="Z11" s="11">
        <f>IF(AND(W11&lt;&gt;"", V11&lt;&gt;"", V11&lt;&gt;0), (0.6057-0.0018*W11)*V11*(W11^2)/1000, "")</f>
        <v>70.817932551076439</v>
      </c>
      <c r="AA11" s="11">
        <f>((3.155 - 0.0136*V11 + 0.00155*W11)*V11*W11)/100</f>
        <v>68.940397761550003</v>
      </c>
      <c r="AB11" s="14" t="s">
        <v>17</v>
      </c>
      <c r="AC11" s="12">
        <v>0</v>
      </c>
      <c r="AD11" s="18" t="s">
        <v>20</v>
      </c>
    </row>
    <row r="12" spans="1:30" ht="15" x14ac:dyDescent="0.25">
      <c r="A12" s="8">
        <v>11</v>
      </c>
      <c r="B12" s="8">
        <v>53</v>
      </c>
      <c r="C12" s="9">
        <v>73.7</v>
      </c>
      <c r="D12" s="9">
        <v>6.3</v>
      </c>
      <c r="E12" s="9">
        <v>7.8</v>
      </c>
      <c r="F12" s="10">
        <f>IF(AND(NOT(ISBLANK(C12)), NOT(ISBLANK(H12)), NOT(ISBLANK(Q12))), C12-H12-Q12, "")</f>
        <v>52.946000000000005</v>
      </c>
      <c r="G12" s="11">
        <f>IF(AND(F12&lt;&gt;"", C12&lt;&gt;"", C12&lt;&gt;0), F12*100/C12, "")</f>
        <v>71.839891451831747</v>
      </c>
      <c r="H12" s="10">
        <v>14.592000000000001</v>
      </c>
      <c r="I12" s="12">
        <v>7</v>
      </c>
      <c r="J12" s="11">
        <f>IF(AND(H12&lt;&gt;"", C12&lt;&gt;"", C12&lt;&gt;0), H12*100/C12, "")</f>
        <v>19.799185888738126</v>
      </c>
      <c r="K12" s="9">
        <v>18</v>
      </c>
      <c r="L12" s="9">
        <v>45</v>
      </c>
      <c r="M12" s="13">
        <v>0.4</v>
      </c>
      <c r="N12" s="9">
        <v>74.5</v>
      </c>
      <c r="O12" s="14" t="s">
        <v>16</v>
      </c>
      <c r="P12" s="15">
        <v>4.55</v>
      </c>
      <c r="Q12" s="13">
        <v>6.1619999999999999</v>
      </c>
      <c r="R12" s="15">
        <v>0.4</v>
      </c>
      <c r="S12" s="11">
        <f>IF(AND(Q12&lt;&gt;"", C12&lt;&gt;"", C12&lt;&gt;0), Q12*100/C12, "")</f>
        <v>8.3609226594301216</v>
      </c>
      <c r="T12" s="16">
        <v>1</v>
      </c>
      <c r="U12" s="17" t="str">
        <f>IF(C12&gt;=68,"JUMBO",IF(C12&gt;=58,"EXTRA",IF(C12&gt;=48,"GRANDE",IF(C12&gt;=38,"MÉDIO","Fora da faixa"))))</f>
        <v>JUMBO</v>
      </c>
      <c r="V12" s="11">
        <v>55.87</v>
      </c>
      <c r="W12" s="11">
        <v>41.24</v>
      </c>
      <c r="X12" s="11">
        <f>IF(AND(W12&lt;&gt;"", V12&lt;&gt;"", V12&lt;&gt;0), (W12/V12)*100, "")</f>
        <v>73.81421156255594</v>
      </c>
      <c r="Y12" s="8" t="str">
        <f>IF(X12&lt;72,"Pontiagudo",IF(X12&lt;=76,"Padrão","Redondo"))</f>
        <v>Padrão</v>
      </c>
      <c r="Z12" s="11">
        <f>IF(AND(W12&lt;&gt;"", V12&lt;&gt;"", V12&lt;&gt;0), (0.6057-0.0018*W12)*V12*(W12^2)/1000, "")</f>
        <v>50.500200815217219</v>
      </c>
      <c r="AA12" s="11">
        <f>((3.155 - 0.0136*V12 + 0.00155*W12)*V12*W12)/100</f>
        <v>56.659371362919991</v>
      </c>
      <c r="AB12" s="14"/>
      <c r="AC12" s="12">
        <v>0</v>
      </c>
      <c r="AD12" s="18" t="s">
        <v>19</v>
      </c>
    </row>
    <row r="13" spans="1:30" ht="15" x14ac:dyDescent="0.25">
      <c r="A13" s="8">
        <v>12</v>
      </c>
      <c r="B13" s="8">
        <v>53</v>
      </c>
      <c r="C13" s="9">
        <v>73.400000000000006</v>
      </c>
      <c r="D13" s="9">
        <v>8.6</v>
      </c>
      <c r="E13" s="9">
        <v>7.8</v>
      </c>
      <c r="F13" s="10">
        <f>IF(AND(NOT(ISBLANK(C13)), NOT(ISBLANK(H13)), NOT(ISBLANK(Q13))), C13-H13-Q13, "")</f>
        <v>49.349000000000011</v>
      </c>
      <c r="G13" s="11">
        <f>IF(AND(F13&lt;&gt;"", C13&lt;&gt;"", C13&lt;&gt;0), F13*100/C13, "")</f>
        <v>67.232970027247973</v>
      </c>
      <c r="H13" s="10">
        <v>18.032</v>
      </c>
      <c r="I13" s="12">
        <v>7</v>
      </c>
      <c r="J13" s="11">
        <f>IF(AND(H13&lt;&gt;"", C13&lt;&gt;"", C13&lt;&gt;0), H13*100/C13, "")</f>
        <v>24.56675749318801</v>
      </c>
      <c r="K13" s="9">
        <v>18.399999999999999</v>
      </c>
      <c r="L13" s="9">
        <v>45.7</v>
      </c>
      <c r="M13" s="13">
        <v>0.40300000000000002</v>
      </c>
      <c r="N13" s="9">
        <v>89.6</v>
      </c>
      <c r="O13" s="14" t="s">
        <v>16</v>
      </c>
      <c r="P13" s="15">
        <v>1.03</v>
      </c>
      <c r="Q13" s="13">
        <v>6.0190000000000001</v>
      </c>
      <c r="R13" s="15">
        <v>0.39</v>
      </c>
      <c r="S13" s="11">
        <f>IF(AND(Q13&lt;&gt;"", C13&lt;&gt;"", C13&lt;&gt;0), Q13*100/C13, "")</f>
        <v>8.2002724795640312</v>
      </c>
      <c r="T13" s="16">
        <v>1</v>
      </c>
      <c r="U13" s="17" t="str">
        <f>IF(C13&gt;=68,"JUMBO",IF(C13&gt;=58,"EXTRA",IF(C13&gt;=48,"GRANDE",IF(C13&gt;=38,"MÉDIO","Fora da faixa"))))</f>
        <v>JUMBO</v>
      </c>
      <c r="V13" s="11">
        <v>57.57</v>
      </c>
      <c r="W13" s="11">
        <v>45.62</v>
      </c>
      <c r="X13" s="11">
        <f>IF(AND(W13&lt;&gt;"", V13&lt;&gt;"", V13&lt;&gt;0), (W13/V13)*100, "")</f>
        <v>79.242661108216083</v>
      </c>
      <c r="Y13" s="8" t="str">
        <f>IF(X13&lt;72,"Pontiagudo",IF(X13&lt;=76,"Padrão","Redondo"))</f>
        <v>Redondo</v>
      </c>
      <c r="Z13" s="11">
        <f>IF(AND(W13&lt;&gt;"", V13&lt;&gt;"", V13&lt;&gt;0), (0.6057-0.0018*W13)*V13*(W13^2)/1000, "")</f>
        <v>62.732581280854269</v>
      </c>
      <c r="AA13" s="11">
        <f>((3.155 - 0.0136*V13 + 0.00155*W13)*V13*W13)/100</f>
        <v>64.155239774405985</v>
      </c>
      <c r="AB13" s="14"/>
      <c r="AC13" s="12">
        <v>0</v>
      </c>
      <c r="AD13" s="18" t="s">
        <v>19</v>
      </c>
    </row>
    <row r="14" spans="1:30" ht="15" x14ac:dyDescent="0.25">
      <c r="A14" s="8">
        <v>13</v>
      </c>
      <c r="B14" s="8">
        <v>53</v>
      </c>
      <c r="C14" s="9">
        <v>58.5</v>
      </c>
      <c r="D14" s="9">
        <v>8.9</v>
      </c>
      <c r="E14" s="9">
        <v>7.8</v>
      </c>
      <c r="F14" s="10">
        <f>IF(AND(NOT(ISBLANK(C14)), NOT(ISBLANK(H14)), NOT(ISBLANK(Q14))), C14-H14-Q14, "")</f>
        <v>33.042999999999999</v>
      </c>
      <c r="G14" s="11">
        <f>IF(AND(F14&lt;&gt;"", C14&lt;&gt;"", C14&lt;&gt;0), F14*100/C14, "")</f>
        <v>56.483760683760678</v>
      </c>
      <c r="H14" s="10">
        <v>18.597999999999999</v>
      </c>
      <c r="I14" s="12">
        <v>6</v>
      </c>
      <c r="J14" s="11">
        <f>IF(AND(H14&lt;&gt;"", C14&lt;&gt;"", C14&lt;&gt;0), H14*100/C14, "")</f>
        <v>31.791452991452992</v>
      </c>
      <c r="K14" s="9">
        <v>16.899999999999999</v>
      </c>
      <c r="L14" s="9"/>
      <c r="M14" s="13"/>
      <c r="N14" s="9">
        <v>94.6</v>
      </c>
      <c r="O14" s="14" t="s">
        <v>16</v>
      </c>
      <c r="P14" s="15">
        <v>4.2699999999999996</v>
      </c>
      <c r="Q14" s="13">
        <v>6.859</v>
      </c>
      <c r="R14" s="15">
        <v>0.4</v>
      </c>
      <c r="S14" s="11">
        <f>IF(AND(Q14&lt;&gt;"", C14&lt;&gt;"", C14&lt;&gt;0), Q14*100/C14, "")</f>
        <v>11.724786324786324</v>
      </c>
      <c r="T14" s="16">
        <v>1</v>
      </c>
      <c r="U14" s="17" t="str">
        <f>IF(C14&gt;=68,"JUMBO",IF(C14&gt;=58,"EXTRA",IF(C14&gt;=48,"GRANDE",IF(C14&gt;=38,"MÉDIO","Fora da faixa"))))</f>
        <v>EXTRA</v>
      </c>
      <c r="V14" s="11">
        <v>58.49</v>
      </c>
      <c r="W14" s="11">
        <v>45.58</v>
      </c>
      <c r="X14" s="11">
        <f>IF(AND(W14&lt;&gt;"", V14&lt;&gt;"", V14&lt;&gt;0), (W14/V14)*100, "")</f>
        <v>77.927850914686275</v>
      </c>
      <c r="Y14" s="8" t="str">
        <f>IF(X14&lt;72,"Pontiagudo",IF(X14&lt;=76,"Padrão","Redondo"))</f>
        <v>Redondo</v>
      </c>
      <c r="Z14" s="11">
        <f>IF(AND(W14&lt;&gt;"", V14&lt;&gt;"", V14&lt;&gt;0), (0.6057-0.0018*W14)*V14*(W14^2)/1000, "")</f>
        <v>63.632113319075614</v>
      </c>
      <c r="AA14" s="11">
        <f>((3.155 - 0.0136*V14 + 0.00155*W14)*V14*W14)/100</f>
        <v>64.788105112269989</v>
      </c>
      <c r="AB14" s="14"/>
      <c r="AC14" s="12">
        <v>0</v>
      </c>
      <c r="AD14" s="18" t="s">
        <v>19</v>
      </c>
    </row>
    <row r="15" spans="1:30" ht="15" x14ac:dyDescent="0.25">
      <c r="A15" s="8">
        <v>14</v>
      </c>
      <c r="B15" s="8">
        <v>53</v>
      </c>
      <c r="C15" s="9">
        <v>61.6</v>
      </c>
      <c r="D15" s="9">
        <v>10</v>
      </c>
      <c r="E15" s="9">
        <v>7.9</v>
      </c>
      <c r="F15" s="10">
        <f>IF(AND(NOT(ISBLANK(C15)), NOT(ISBLANK(H15)), NOT(ISBLANK(Q15))), C15-H15-Q15, "")</f>
        <v>38.033000000000001</v>
      </c>
      <c r="G15" s="11">
        <f>IF(AND(F15&lt;&gt;"", C15&lt;&gt;"", C15&lt;&gt;0), F15*100/C15, "")</f>
        <v>61.741883116883116</v>
      </c>
      <c r="H15" s="10">
        <v>16.75</v>
      </c>
      <c r="I15" s="12">
        <v>7</v>
      </c>
      <c r="J15" s="11">
        <f>IF(AND(H15&lt;&gt;"", C15&lt;&gt;"", C15&lt;&gt;0), H15*100/C15, "")</f>
        <v>27.191558441558442</v>
      </c>
      <c r="K15" s="9">
        <v>18</v>
      </c>
      <c r="L15" s="9">
        <v>41.3</v>
      </c>
      <c r="M15" s="13">
        <v>0.436</v>
      </c>
      <c r="N15" s="9">
        <v>99.1</v>
      </c>
      <c r="O15" s="14" t="s">
        <v>16</v>
      </c>
      <c r="P15" s="15">
        <v>5.52</v>
      </c>
      <c r="Q15" s="13">
        <v>6.8170000000000002</v>
      </c>
      <c r="R15" s="15">
        <v>0.42</v>
      </c>
      <c r="S15" s="11">
        <f>IF(AND(Q15&lt;&gt;"", C15&lt;&gt;"", C15&lt;&gt;0), Q15*100/C15, "")</f>
        <v>11.066558441558442</v>
      </c>
      <c r="T15" s="16">
        <v>1</v>
      </c>
      <c r="U15" s="17" t="str">
        <f>IF(C15&gt;=68,"JUMBO",IF(C15&gt;=58,"EXTRA",IF(C15&gt;=48,"GRANDE",IF(C15&gt;=38,"MÉDIO","Fora da faixa"))))</f>
        <v>EXTRA</v>
      </c>
      <c r="V15" s="11">
        <v>58.94</v>
      </c>
      <c r="W15" s="11">
        <v>44.34</v>
      </c>
      <c r="X15" s="11">
        <f>IF(AND(W15&lt;&gt;"", V15&lt;&gt;"", V15&lt;&gt;0), (W15/V15)*100, "")</f>
        <v>75.229046487953852</v>
      </c>
      <c r="Y15" s="8" t="str">
        <f>IF(X15&lt;72,"Pontiagudo",IF(X15&lt;=76,"Padrão","Redondo"))</f>
        <v>Padrão</v>
      </c>
      <c r="Z15" s="11">
        <f>IF(AND(W15&lt;&gt;"", V15&lt;&gt;"", V15&lt;&gt;0), (0.6057-0.0018*W15)*V15*(W15^2)/1000, "")</f>
        <v>60.938922375378446</v>
      </c>
      <c r="AA15" s="11">
        <f>((3.155 - 0.0136*V15 + 0.00155*W15)*V15*W15)/100</f>
        <v>63.300275473427995</v>
      </c>
      <c r="AB15" s="14"/>
      <c r="AC15" s="12">
        <v>0</v>
      </c>
      <c r="AD15" s="18" t="s">
        <v>19</v>
      </c>
    </row>
    <row r="16" spans="1:30" ht="15" x14ac:dyDescent="0.25">
      <c r="A16" s="8">
        <v>15</v>
      </c>
      <c r="B16" s="8">
        <v>53</v>
      </c>
      <c r="C16" s="9">
        <v>62.3</v>
      </c>
      <c r="D16" s="9">
        <v>9.3000000000000007</v>
      </c>
      <c r="E16" s="9">
        <v>7.8</v>
      </c>
      <c r="F16" s="10">
        <f>IF(AND(NOT(ISBLANK(C16)), NOT(ISBLANK(H16)), NOT(ISBLANK(Q16))), C16-H16-Q16, "")</f>
        <v>38.517999999999994</v>
      </c>
      <c r="G16" s="11">
        <f>IF(AND(F16&lt;&gt;"", C16&lt;&gt;"", C16&lt;&gt;0), F16*100/C16, "")</f>
        <v>61.826645264847507</v>
      </c>
      <c r="H16" s="10">
        <v>16.550999999999998</v>
      </c>
      <c r="I16" s="12">
        <v>6</v>
      </c>
      <c r="J16" s="11">
        <f>IF(AND(H16&lt;&gt;"", C16&lt;&gt;"", C16&lt;&gt;0), H16*100/C16, "")</f>
        <v>26.566613162118781</v>
      </c>
      <c r="K16" s="9">
        <v>17.399999999999999</v>
      </c>
      <c r="L16" s="9">
        <v>41.7</v>
      </c>
      <c r="M16" s="13">
        <v>0.41699999999999998</v>
      </c>
      <c r="N16" s="9">
        <v>95.7</v>
      </c>
      <c r="O16" s="14" t="s">
        <v>16</v>
      </c>
      <c r="P16" s="15">
        <v>4.83</v>
      </c>
      <c r="Q16" s="13">
        <v>7.2309999999999999</v>
      </c>
      <c r="R16" s="15">
        <v>0.41</v>
      </c>
      <c r="S16" s="11">
        <f>IF(AND(Q16&lt;&gt;"", C16&lt;&gt;"", C16&lt;&gt;0), Q16*100/C16, "")</f>
        <v>11.606741573033709</v>
      </c>
      <c r="T16" s="16">
        <v>1</v>
      </c>
      <c r="U16" s="17" t="str">
        <f>IF(C16&gt;=68,"JUMBO",IF(C16&gt;=58,"EXTRA",IF(C16&gt;=48,"GRANDE",IF(C16&gt;=38,"MÉDIO","Fora da faixa"))))</f>
        <v>EXTRA</v>
      </c>
      <c r="V16" s="11">
        <v>57.36</v>
      </c>
      <c r="W16" s="11">
        <v>44.47</v>
      </c>
      <c r="X16" s="11">
        <f>IF(AND(W16&lt;&gt;"", V16&lt;&gt;"", V16&lt;&gt;0), (W16/V16)*100, "")</f>
        <v>77.527894002789395</v>
      </c>
      <c r="Y16" s="8" t="str">
        <f>IF(X16&lt;72,"Pontiagudo",IF(X16&lt;=76,"Padrão","Redondo"))</f>
        <v>Redondo</v>
      </c>
      <c r="Z16" s="11">
        <f>IF(AND(W16&lt;&gt;"", V16&lt;&gt;"", V16&lt;&gt;0), (0.6057-0.0018*W16)*V16*(W16^2)/1000, "")</f>
        <v>59.627057085037293</v>
      </c>
      <c r="AA16" s="11">
        <f>((3.155 - 0.0136*V16 + 0.00155*W16)*V16*W16)/100</f>
        <v>62.337259859339994</v>
      </c>
      <c r="AB16" s="14" t="s">
        <v>17</v>
      </c>
      <c r="AC16" s="12">
        <v>0</v>
      </c>
      <c r="AD16" s="18" t="s">
        <v>19</v>
      </c>
    </row>
    <row r="17" spans="1:30" ht="15" x14ac:dyDescent="0.25">
      <c r="A17" s="8">
        <v>16</v>
      </c>
      <c r="B17" s="8">
        <v>53</v>
      </c>
      <c r="C17" s="9">
        <v>67.099999999999994</v>
      </c>
      <c r="D17" s="9">
        <v>7.9</v>
      </c>
      <c r="E17" s="9">
        <v>7.9</v>
      </c>
      <c r="F17" s="10">
        <f>IF(AND(NOT(ISBLANK(C17)), NOT(ISBLANK(H17)), NOT(ISBLANK(Q17))), C17-H17-Q17, "")</f>
        <v>40.088999999999992</v>
      </c>
      <c r="G17" s="11">
        <f>IF(AND(F17&lt;&gt;"", C17&lt;&gt;"", C17&lt;&gt;0), F17*100/C17, "")</f>
        <v>59.745156482861397</v>
      </c>
      <c r="H17" s="10">
        <v>19.193999999999999</v>
      </c>
      <c r="I17" s="12">
        <v>6</v>
      </c>
      <c r="J17" s="11">
        <f>IF(AND(H17&lt;&gt;"", C17&lt;&gt;"", C17&lt;&gt;0), H17*100/C17, "")</f>
        <v>28.605067064083457</v>
      </c>
      <c r="K17" s="9">
        <v>18.399999999999999</v>
      </c>
      <c r="L17" s="9">
        <v>41.3</v>
      </c>
      <c r="M17" s="13">
        <v>0.44600000000000001</v>
      </c>
      <c r="N17" s="9">
        <v>87.2</v>
      </c>
      <c r="O17" s="14" t="s">
        <v>16</v>
      </c>
      <c r="P17" s="15">
        <v>4.03</v>
      </c>
      <c r="Q17" s="13">
        <v>7.8170000000000002</v>
      </c>
      <c r="R17" s="15">
        <v>0.4</v>
      </c>
      <c r="S17" s="11">
        <f>IF(AND(Q17&lt;&gt;"", C17&lt;&gt;"", C17&lt;&gt;0), Q17*100/C17, "")</f>
        <v>11.649776453055143</v>
      </c>
      <c r="T17" s="16">
        <v>2</v>
      </c>
      <c r="U17" s="17" t="str">
        <f>IF(C17&gt;=68,"JUMBO",IF(C17&gt;=58,"EXTRA",IF(C17&gt;=48,"GRANDE",IF(C17&gt;=38,"MÉDIO","Fora da faixa"))))</f>
        <v>EXTRA</v>
      </c>
      <c r="V17" s="11">
        <v>60.88</v>
      </c>
      <c r="W17" s="11">
        <v>46.19</v>
      </c>
      <c r="X17" s="11">
        <f>IF(AND(W17&lt;&gt;"", V17&lt;&gt;"", V17&lt;&gt;0), (W17/V17)*100, "")</f>
        <v>75.870565045992109</v>
      </c>
      <c r="Y17" s="8" t="str">
        <f>IF(X17&lt;72,"Pontiagudo",IF(X17&lt;=76,"Padrão","Redondo"))</f>
        <v>Padrão</v>
      </c>
      <c r="Z17" s="11">
        <f>IF(AND(W17&lt;&gt;"", V17&lt;&gt;"", V17&lt;&gt;0), (0.6057-0.0018*W17)*V17*(W17^2)/1000, "")</f>
        <v>67.874253968469759</v>
      </c>
      <c r="AA17" s="11">
        <f>((3.155 - 0.0136*V17 + 0.00155*W17)*V17*W17)/100</f>
        <v>67.450509331707991</v>
      </c>
      <c r="AB17" s="14" t="s">
        <v>17</v>
      </c>
      <c r="AC17" s="12">
        <v>0</v>
      </c>
      <c r="AD17" s="18" t="s">
        <v>19</v>
      </c>
    </row>
    <row r="18" spans="1:30" ht="15" x14ac:dyDescent="0.25">
      <c r="A18" s="8">
        <v>17</v>
      </c>
      <c r="B18" s="8">
        <v>53</v>
      </c>
      <c r="C18" s="9">
        <v>66.3</v>
      </c>
      <c r="D18" s="9">
        <v>8.8000000000000007</v>
      </c>
      <c r="E18" s="9">
        <v>8.1999999999999993</v>
      </c>
      <c r="F18" s="10">
        <f>IF(AND(NOT(ISBLANK(C18)), NOT(ISBLANK(H18)), NOT(ISBLANK(Q18))), C18-H18-Q18, "")</f>
        <v>39.199999999999996</v>
      </c>
      <c r="G18" s="11">
        <f>IF(AND(F18&lt;&gt;"", C18&lt;&gt;"", C18&lt;&gt;0), F18*100/C18, "")</f>
        <v>59.125188536953239</v>
      </c>
      <c r="H18" s="10">
        <v>19.96</v>
      </c>
      <c r="I18" s="12">
        <v>6</v>
      </c>
      <c r="J18" s="11">
        <f>IF(AND(H18&lt;&gt;"", C18&lt;&gt;"", C18&lt;&gt;0), H18*100/C18, "")</f>
        <v>30.105580693815988</v>
      </c>
      <c r="K18" s="9">
        <v>19.8</v>
      </c>
      <c r="L18" s="9">
        <v>43.7</v>
      </c>
      <c r="M18" s="13">
        <v>0.45300000000000001</v>
      </c>
      <c r="N18" s="9">
        <v>92.3</v>
      </c>
      <c r="O18" s="14" t="s">
        <v>16</v>
      </c>
      <c r="P18" s="15">
        <v>5.33</v>
      </c>
      <c r="Q18" s="13">
        <v>7.14</v>
      </c>
      <c r="R18" s="15">
        <v>0.4</v>
      </c>
      <c r="S18" s="11">
        <f>IF(AND(Q18&lt;&gt;"", C18&lt;&gt;"", C18&lt;&gt;0), Q18*100/C18, "")</f>
        <v>10.76923076923077</v>
      </c>
      <c r="T18" s="16">
        <v>1</v>
      </c>
      <c r="U18" s="17" t="str">
        <f>IF(C18&gt;=68,"JUMBO",IF(C18&gt;=58,"EXTRA",IF(C18&gt;=48,"GRANDE",IF(C18&gt;=38,"MÉDIO","Fora da faixa"))))</f>
        <v>EXTRA</v>
      </c>
      <c r="V18" s="11">
        <v>61.43</v>
      </c>
      <c r="W18" s="11">
        <v>46.92</v>
      </c>
      <c r="X18" s="11">
        <f>IF(AND(W18&lt;&gt;"", V18&lt;&gt;"", V18&lt;&gt;0), (W18/V18)*100, "")</f>
        <v>76.379619078626078</v>
      </c>
      <c r="Y18" s="8" t="str">
        <f>IF(X18&lt;72,"Pontiagudo",IF(X18&lt;=76,"Padrão","Redondo"))</f>
        <v>Redondo</v>
      </c>
      <c r="Z18" s="11">
        <f>IF(AND(W18&lt;&gt;"", V18&lt;&gt;"", V18&lt;&gt;0), (0.6057-0.0018*W18)*V18*(W18^2)/1000, "")</f>
        <v>70.491636180122697</v>
      </c>
      <c r="AA18" s="11">
        <f>((3.155 - 0.0136*V18 + 0.00155*W18)*V18*W18)/100</f>
        <v>68.952523533767987</v>
      </c>
      <c r="AB18" s="14"/>
      <c r="AC18" s="12">
        <v>0</v>
      </c>
      <c r="AD18" s="18" t="s">
        <v>19</v>
      </c>
    </row>
    <row r="19" spans="1:30" ht="15" x14ac:dyDescent="0.25">
      <c r="A19" s="8">
        <v>18</v>
      </c>
      <c r="B19" s="8">
        <v>53</v>
      </c>
      <c r="C19" s="9">
        <v>66.7</v>
      </c>
      <c r="D19" s="9">
        <v>8.3000000000000007</v>
      </c>
      <c r="E19" s="9">
        <v>8.1999999999999993</v>
      </c>
      <c r="F19" s="10">
        <f>IF(AND(NOT(ISBLANK(C19)), NOT(ISBLANK(H19)), NOT(ISBLANK(Q19))), C19-H19-Q19, "")</f>
        <v>43.722000000000001</v>
      </c>
      <c r="G19" s="11">
        <f>IF(AND(F19&lt;&gt;"", C19&lt;&gt;"", C19&lt;&gt;0), F19*100/C19, "")</f>
        <v>65.550224887556212</v>
      </c>
      <c r="H19" s="10">
        <v>16.62</v>
      </c>
      <c r="I19" s="12">
        <v>6</v>
      </c>
      <c r="J19" s="11">
        <f>IF(AND(H19&lt;&gt;"", C19&lt;&gt;"", C19&lt;&gt;0), H19*100/C19, "")</f>
        <v>24.917541229385307</v>
      </c>
      <c r="K19" s="9">
        <v>18.5</v>
      </c>
      <c r="L19" s="9">
        <v>42</v>
      </c>
      <c r="M19" s="13">
        <v>0.44</v>
      </c>
      <c r="N19" s="9">
        <v>89.5</v>
      </c>
      <c r="O19" s="14" t="s">
        <v>16</v>
      </c>
      <c r="P19" s="15">
        <v>3.07</v>
      </c>
      <c r="Q19" s="13">
        <v>6.3579999999999997</v>
      </c>
      <c r="R19" s="15">
        <v>0.38</v>
      </c>
      <c r="S19" s="11">
        <f>IF(AND(Q19&lt;&gt;"", C19&lt;&gt;"", C19&lt;&gt;0), Q19*100/C19, "")</f>
        <v>9.5322338830584705</v>
      </c>
      <c r="T19" s="16">
        <v>1</v>
      </c>
      <c r="U19" s="17" t="str">
        <f>IF(C19&gt;=68,"JUMBO",IF(C19&gt;=58,"EXTRA",IF(C19&gt;=48,"GRANDE",IF(C19&gt;=38,"MÉDIO","Fora da faixa"))))</f>
        <v>EXTRA</v>
      </c>
      <c r="V19" s="11">
        <v>58.42</v>
      </c>
      <c r="W19" s="11">
        <v>45.18</v>
      </c>
      <c r="X19" s="11">
        <f>IF(AND(W19&lt;&gt;"", V19&lt;&gt;"", V19&lt;&gt;0), (W19/V19)*100, "")</f>
        <v>77.336528586100656</v>
      </c>
      <c r="Y19" s="8" t="str">
        <f>IF(X19&lt;72,"Pontiagudo",IF(X19&lt;=76,"Padrão","Redondo"))</f>
        <v>Redondo</v>
      </c>
      <c r="Z19" s="11">
        <f>IF(AND(W19&lt;&gt;"", V19&lt;&gt;"", V19&lt;&gt;0), (0.6057-0.0018*W19)*V19*(W19^2)/1000, "")</f>
        <v>62.531207074991812</v>
      </c>
      <c r="AA19" s="11">
        <f>((3.155 - 0.0136*V19 + 0.00155*W19)*V19*W19)/100</f>
        <v>64.151444858651985</v>
      </c>
      <c r="AB19" s="14"/>
      <c r="AC19" s="12">
        <v>0</v>
      </c>
      <c r="AD19" s="18" t="s">
        <v>19</v>
      </c>
    </row>
    <row r="20" spans="1:30" ht="15" x14ac:dyDescent="0.25">
      <c r="A20" s="8">
        <v>19</v>
      </c>
      <c r="B20" s="8">
        <v>53</v>
      </c>
      <c r="C20" s="9">
        <v>62.9</v>
      </c>
      <c r="D20" s="9">
        <v>8.1</v>
      </c>
      <c r="E20" s="9">
        <v>8</v>
      </c>
      <c r="F20" s="10">
        <f>IF(AND(NOT(ISBLANK(C20)), NOT(ISBLANK(H20)), NOT(ISBLANK(Q20))), C20-H20-Q20, "")</f>
        <v>39.777000000000001</v>
      </c>
      <c r="G20" s="11">
        <f>IF(AND(F20&lt;&gt;"", C20&lt;&gt;"", C20&lt;&gt;0), F20*100/C20, "")</f>
        <v>63.238473767885537</v>
      </c>
      <c r="H20" s="10">
        <v>16.012</v>
      </c>
      <c r="I20" s="12">
        <v>7</v>
      </c>
      <c r="J20" s="11">
        <f>IF(AND(H20&lt;&gt;"", C20&lt;&gt;"", C20&lt;&gt;0), H20*100/C20, "")</f>
        <v>25.456279809220987</v>
      </c>
      <c r="K20" s="9">
        <v>17.3</v>
      </c>
      <c r="L20" s="9">
        <v>46.3</v>
      </c>
      <c r="M20" s="13">
        <v>0.374</v>
      </c>
      <c r="N20" s="9">
        <v>89.4</v>
      </c>
      <c r="O20" s="14" t="s">
        <v>16</v>
      </c>
      <c r="P20" s="15">
        <v>5.14</v>
      </c>
      <c r="Q20" s="13">
        <v>7.1109999999999998</v>
      </c>
      <c r="R20" s="15">
        <v>0.4</v>
      </c>
      <c r="S20" s="11">
        <f>IF(AND(Q20&lt;&gt;"", C20&lt;&gt;"", C20&lt;&gt;0), Q20*100/C20, "")</f>
        <v>11.305246422893482</v>
      </c>
      <c r="T20" s="16">
        <v>2</v>
      </c>
      <c r="U20" s="17" t="str">
        <f>IF(C20&gt;=68,"JUMBO",IF(C20&gt;=58,"EXTRA",IF(C20&gt;=48,"GRANDE",IF(C20&gt;=38,"MÉDIO","Fora da faixa"))))</f>
        <v>EXTRA</v>
      </c>
      <c r="V20" s="11">
        <v>62.92</v>
      </c>
      <c r="W20" s="11">
        <v>47.15</v>
      </c>
      <c r="X20" s="11">
        <f>IF(AND(W20&lt;&gt;"", V20&lt;&gt;"", V20&lt;&gt;0), (W20/V20)*100, "")</f>
        <v>74.936427209154473</v>
      </c>
      <c r="Y20" s="8" t="str">
        <f>IF(X20&lt;72,"Pontiagudo",IF(X20&lt;=76,"Padrão","Redondo"))</f>
        <v>Padrão</v>
      </c>
      <c r="Z20" s="11">
        <f>IF(AND(W20&lt;&gt;"", V20&lt;&gt;"", V20&lt;&gt;0), (0.6057-0.0018*W20)*V20*(W20^2)/1000, "")</f>
        <v>72.853110664191007</v>
      </c>
      <c r="AA20" s="11">
        <f>((3.155 - 0.0136*V20 + 0.00155*W20)*V20*W20)/100</f>
        <v>70.380593701989994</v>
      </c>
      <c r="AB20" s="14"/>
      <c r="AC20" s="12">
        <v>0</v>
      </c>
      <c r="AD20" s="18" t="s">
        <v>19</v>
      </c>
    </row>
    <row r="21" spans="1:30" ht="15" x14ac:dyDescent="0.25">
      <c r="A21" s="8">
        <v>20</v>
      </c>
      <c r="B21" s="8">
        <v>53</v>
      </c>
      <c r="C21" s="9">
        <v>61</v>
      </c>
      <c r="D21" s="9">
        <v>9</v>
      </c>
      <c r="E21" s="9">
        <v>8.1</v>
      </c>
      <c r="F21" s="10">
        <f>IF(AND(NOT(ISBLANK(C21)), NOT(ISBLANK(H21)), NOT(ISBLANK(Q21))), C21-H21-Q21, "")</f>
        <v>34.817000000000007</v>
      </c>
      <c r="G21" s="11">
        <f>IF(AND(F21&lt;&gt;"", C21&lt;&gt;"", C21&lt;&gt;0), F21*100/C21, "")</f>
        <v>57.077049180327883</v>
      </c>
      <c r="H21" s="10">
        <v>19.495999999999999</v>
      </c>
      <c r="I21" s="12">
        <v>7</v>
      </c>
      <c r="J21" s="11">
        <f>IF(AND(H21&lt;&gt;"", C21&lt;&gt;"", C21&lt;&gt;0), H21*100/C21, "")</f>
        <v>31.960655737704915</v>
      </c>
      <c r="K21" s="9">
        <v>17.899999999999999</v>
      </c>
      <c r="L21" s="9"/>
      <c r="M21" s="13"/>
      <c r="N21" s="9">
        <v>94.5</v>
      </c>
      <c r="O21" s="14" t="s">
        <v>16</v>
      </c>
      <c r="P21" s="15">
        <v>5.56</v>
      </c>
      <c r="Q21" s="13">
        <v>6.6870000000000003</v>
      </c>
      <c r="R21" s="15">
        <v>0.4</v>
      </c>
      <c r="S21" s="11">
        <f>IF(AND(Q21&lt;&gt;"", C21&lt;&gt;"", C21&lt;&gt;0), Q21*100/C21, "")</f>
        <v>10.962295081967214</v>
      </c>
      <c r="T21" s="16">
        <v>1</v>
      </c>
      <c r="U21" s="17" t="str">
        <f>IF(C21&gt;=68,"JUMBO",IF(C21&gt;=58,"EXTRA",IF(C21&gt;=48,"GRANDE",IF(C21&gt;=38,"MÉDIO","Fora da faixa"))))</f>
        <v>EXTRA</v>
      </c>
      <c r="V21" s="11">
        <v>59.1</v>
      </c>
      <c r="W21" s="11">
        <v>44.67</v>
      </c>
      <c r="X21" s="11">
        <f>IF(AND(W21&lt;&gt;"", V21&lt;&gt;"", V21&lt;&gt;0), (W21/V21)*100, "")</f>
        <v>75.583756345177662</v>
      </c>
      <c r="Y21" s="8" t="str">
        <f>IF(X21&lt;72,"Pontiagudo",IF(X21&lt;=76,"Padrão","Redondo"))</f>
        <v>Padrão</v>
      </c>
      <c r="Z21" s="11">
        <f>IF(AND(W21&lt;&gt;"", V21&lt;&gt;"", V21&lt;&gt;0), (0.6057-0.0018*W21)*V21*(W21^2)/1000, "")</f>
        <v>61.947220672551069</v>
      </c>
      <c r="AA21" s="11">
        <f>((3.155 - 0.0136*V21 + 0.00155*W21)*V21*W21)/100</f>
        <v>63.900559785644994</v>
      </c>
      <c r="AB21" s="14"/>
      <c r="AC21" s="12">
        <v>0</v>
      </c>
      <c r="AD21" s="18" t="s">
        <v>19</v>
      </c>
    </row>
    <row r="22" spans="1:30" ht="15" x14ac:dyDescent="0.25">
      <c r="A22" s="8">
        <v>21</v>
      </c>
      <c r="B22" s="8">
        <v>53</v>
      </c>
      <c r="C22" s="9">
        <v>65.5</v>
      </c>
      <c r="D22" s="9">
        <v>8.9</v>
      </c>
      <c r="E22" s="9">
        <v>7.6</v>
      </c>
      <c r="F22" s="10">
        <f>IF(AND(NOT(ISBLANK(C22)), NOT(ISBLANK(H22)), NOT(ISBLANK(Q22))), C22-H22-Q22, "")</f>
        <v>38.876000000000005</v>
      </c>
      <c r="G22" s="11">
        <f>IF(AND(F22&lt;&gt;"", C22&lt;&gt;"", C22&lt;&gt;0), F22*100/C22, "")</f>
        <v>59.352671755725197</v>
      </c>
      <c r="H22" s="10">
        <v>19.038</v>
      </c>
      <c r="I22" s="12">
        <v>7</v>
      </c>
      <c r="J22" s="11">
        <f>IF(AND(H22&lt;&gt;"", C22&lt;&gt;"", C22&lt;&gt;0), H22*100/C22, "")</f>
        <v>29.065648854961832</v>
      </c>
      <c r="K22" s="9">
        <v>17.899999999999999</v>
      </c>
      <c r="L22" s="9">
        <v>42.3</v>
      </c>
      <c r="M22" s="13">
        <v>0.42299999999999999</v>
      </c>
      <c r="N22" s="9">
        <v>93</v>
      </c>
      <c r="O22" s="14" t="s">
        <v>16</v>
      </c>
      <c r="P22" s="15">
        <v>5.3</v>
      </c>
      <c r="Q22" s="13">
        <v>7.5860000000000003</v>
      </c>
      <c r="R22" s="15">
        <v>0.42</v>
      </c>
      <c r="S22" s="11">
        <f>IF(AND(Q22&lt;&gt;"", C22&lt;&gt;"", C22&lt;&gt;0), Q22*100/C22, "")</f>
        <v>11.581679389312978</v>
      </c>
      <c r="T22" s="16">
        <v>2</v>
      </c>
      <c r="U22" s="17" t="str">
        <f>IF(C22&gt;=68,"JUMBO",IF(C22&gt;=58,"EXTRA",IF(C22&gt;=48,"GRANDE",IF(C22&gt;=38,"MÉDIO","Fora da faixa"))))</f>
        <v>EXTRA</v>
      </c>
      <c r="V22" s="11">
        <v>58.7</v>
      </c>
      <c r="W22" s="11">
        <v>46.49</v>
      </c>
      <c r="X22" s="11">
        <f>IF(AND(W22&lt;&gt;"", V22&lt;&gt;"", V22&lt;&gt;0), (W22/V22)*100, "")</f>
        <v>79.199318568994897</v>
      </c>
      <c r="Y22" s="8" t="str">
        <f>IF(X22&lt;72,"Pontiagudo",IF(X22&lt;=76,"Padrão","Redondo"))</f>
        <v>Redondo</v>
      </c>
      <c r="Z22" s="11">
        <f>IF(AND(W22&lt;&gt;"", V22&lt;&gt;"", V22&lt;&gt;0), (0.6057-0.0018*W22)*V22*(W22^2)/1000, "")</f>
        <v>66.228157362957674</v>
      </c>
      <c r="AA22" s="11">
        <f>((3.155 - 0.0136*V22 + 0.00155*W22)*V22*W22)/100</f>
        <v>66.279402321384993</v>
      </c>
      <c r="AB22" s="14"/>
      <c r="AC22" s="12">
        <v>0</v>
      </c>
      <c r="AD22" s="18" t="s">
        <v>19</v>
      </c>
    </row>
    <row r="23" spans="1:30" ht="15" x14ac:dyDescent="0.25">
      <c r="A23" s="8">
        <v>22</v>
      </c>
      <c r="B23" s="8">
        <v>53</v>
      </c>
      <c r="C23" s="9">
        <v>66.400000000000006</v>
      </c>
      <c r="D23" s="9">
        <v>8.8000000000000007</v>
      </c>
      <c r="E23" s="9">
        <v>7.7</v>
      </c>
      <c r="F23" s="10">
        <f>IF(AND(NOT(ISBLANK(C23)), NOT(ISBLANK(H23)), NOT(ISBLANK(Q23))), C23-H23-Q23, "")</f>
        <v>44.249000000000009</v>
      </c>
      <c r="G23" s="11">
        <f>IF(AND(F23&lt;&gt;"", C23&lt;&gt;"", C23&lt;&gt;0), F23*100/C23, "")</f>
        <v>66.640060240963862</v>
      </c>
      <c r="H23" s="10">
        <v>15.97</v>
      </c>
      <c r="I23" s="12">
        <v>6</v>
      </c>
      <c r="J23" s="11">
        <f>IF(AND(H23&lt;&gt;"", C23&lt;&gt;"", C23&lt;&gt;0), H23*100/C23, "")</f>
        <v>24.051204819277107</v>
      </c>
      <c r="K23" s="9">
        <v>17.600000000000001</v>
      </c>
      <c r="L23" s="9">
        <v>44</v>
      </c>
      <c r="M23" s="13">
        <v>0.4</v>
      </c>
      <c r="N23" s="9">
        <v>92.3</v>
      </c>
      <c r="O23" s="14" t="s">
        <v>16</v>
      </c>
      <c r="P23" s="15">
        <v>4.9800000000000004</v>
      </c>
      <c r="Q23" s="13">
        <v>6.181</v>
      </c>
      <c r="R23" s="15">
        <v>0.42</v>
      </c>
      <c r="S23" s="11">
        <f>IF(AND(Q23&lt;&gt;"", C23&lt;&gt;"", C23&lt;&gt;0), Q23*100/C23, "")</f>
        <v>9.3087349397590362</v>
      </c>
      <c r="T23" s="16">
        <v>2</v>
      </c>
      <c r="U23" s="17" t="str">
        <f>IF(C23&gt;=68,"JUMBO",IF(C23&gt;=58,"EXTRA",IF(C23&gt;=48,"GRANDE",IF(C23&gt;=38,"MÉDIO","Fora da faixa"))))</f>
        <v>EXTRA</v>
      </c>
      <c r="V23" s="11">
        <v>57.78</v>
      </c>
      <c r="W23" s="11">
        <v>42.68</v>
      </c>
      <c r="X23" s="11">
        <f>IF(AND(W23&lt;&gt;"", V23&lt;&gt;"", V23&lt;&gt;0), (W23/V23)*100, "")</f>
        <v>73.866389754240231</v>
      </c>
      <c r="Y23" s="8" t="str">
        <f>IF(X23&lt;72,"Pontiagudo",IF(X23&lt;=76,"Padrão","Redondo"))</f>
        <v>Padrão</v>
      </c>
      <c r="Z23" s="11">
        <f>IF(AND(W23&lt;&gt;"", V23&lt;&gt;"", V23&lt;&gt;0), (0.6057-0.0018*W23)*V23*(W23^2)/1000, "")</f>
        <v>55.664744309235076</v>
      </c>
      <c r="AA23" s="11">
        <f>((3.155 - 0.0136*V23 + 0.00155*W23)*V23*W23)/100</f>
        <v>60.056859774383994</v>
      </c>
      <c r="AB23" s="14"/>
      <c r="AC23" s="12">
        <v>0</v>
      </c>
      <c r="AD23" s="18" t="s">
        <v>19</v>
      </c>
    </row>
    <row r="24" spans="1:30" ht="15" x14ac:dyDescent="0.25">
      <c r="A24" s="8">
        <v>23</v>
      </c>
      <c r="B24" s="8">
        <v>53</v>
      </c>
      <c r="C24" s="9">
        <v>69.8</v>
      </c>
      <c r="D24" s="9">
        <v>7.9</v>
      </c>
      <c r="E24" s="9">
        <v>7.5</v>
      </c>
      <c r="F24" s="10">
        <f>IF(AND(NOT(ISBLANK(C24)), NOT(ISBLANK(H24)), NOT(ISBLANK(Q24))), C24-H24-Q24, "")</f>
        <v>45.792999999999992</v>
      </c>
      <c r="G24" s="11">
        <f>IF(AND(F24&lt;&gt;"", C24&lt;&gt;"", C24&lt;&gt;0), F24*100/C24, "")</f>
        <v>65.606017191977074</v>
      </c>
      <c r="H24" s="10">
        <v>17.742000000000001</v>
      </c>
      <c r="I24" s="12">
        <v>7</v>
      </c>
      <c r="J24" s="11">
        <f>IF(AND(H24&lt;&gt;"", C24&lt;&gt;"", C24&lt;&gt;0), H24*100/C24, "")</f>
        <v>25.418338108882523</v>
      </c>
      <c r="K24" s="9">
        <v>17.8</v>
      </c>
      <c r="L24" s="9">
        <v>43.7</v>
      </c>
      <c r="M24" s="13">
        <v>0.40699999999999997</v>
      </c>
      <c r="N24" s="9">
        <v>86.5</v>
      </c>
      <c r="O24" s="14" t="s">
        <v>16</v>
      </c>
      <c r="P24" s="15">
        <v>5.25</v>
      </c>
      <c r="Q24" s="13">
        <v>6.2649999999999997</v>
      </c>
      <c r="R24" s="15">
        <v>0.4</v>
      </c>
      <c r="S24" s="11">
        <f>IF(AND(Q24&lt;&gt;"", C24&lt;&gt;"", C24&lt;&gt;0), Q24*100/C24, "")</f>
        <v>8.9756446991404015</v>
      </c>
      <c r="T24" s="16">
        <v>3</v>
      </c>
      <c r="U24" s="17" t="str">
        <f>IF(C24&gt;=68,"JUMBO",IF(C24&gt;=58,"EXTRA",IF(C24&gt;=48,"GRANDE",IF(C24&gt;=38,"MÉDIO","Fora da faixa"))))</f>
        <v>JUMBO</v>
      </c>
      <c r="V24" s="11">
        <v>60.12</v>
      </c>
      <c r="W24" s="11">
        <v>46.24</v>
      </c>
      <c r="X24" s="11">
        <f>IF(AND(W24&lt;&gt;"", V24&lt;&gt;"", V24&lt;&gt;0), (W24/V24)*100, "")</f>
        <v>76.912840984697283</v>
      </c>
      <c r="Y24" s="8" t="str">
        <f>IF(X24&lt;72,"Pontiagudo",IF(X24&lt;=76,"Padrão","Redondo"))</f>
        <v>Redondo</v>
      </c>
      <c r="Z24" s="11">
        <f>IF(AND(W24&lt;&gt;"", V24&lt;&gt;"", V24&lt;&gt;0), (0.6057-0.0018*W24)*V24*(W24^2)/1000, "")</f>
        <v>67.160561552879614</v>
      </c>
      <c r="AA24" s="11">
        <f>((3.155 - 0.0136*V24 + 0.00155*W24)*V24*W24)/100</f>
        <v>66.970078571519991</v>
      </c>
      <c r="AB24" s="14"/>
      <c r="AC24" s="12">
        <v>0</v>
      </c>
      <c r="AD24" s="18" t="s">
        <v>19</v>
      </c>
    </row>
    <row r="25" spans="1:30" ht="15" x14ac:dyDescent="0.25">
      <c r="A25" s="8">
        <v>24</v>
      </c>
      <c r="B25" s="8">
        <v>53</v>
      </c>
      <c r="C25" s="9">
        <v>57.8</v>
      </c>
      <c r="D25" s="9">
        <v>8.4</v>
      </c>
      <c r="E25" s="9">
        <v>7.9</v>
      </c>
      <c r="F25" s="10">
        <f>IF(AND(NOT(ISBLANK(C25)), NOT(ISBLANK(H25)), NOT(ISBLANK(Q25))), C25-H25-Q25, "")</f>
        <v>35.317</v>
      </c>
      <c r="G25" s="11">
        <f>IF(AND(F25&lt;&gt;"", C25&lt;&gt;"", C25&lt;&gt;0), F25*100/C25, "")</f>
        <v>61.102076124567475</v>
      </c>
      <c r="H25" s="10">
        <v>16.347999999999999</v>
      </c>
      <c r="I25" s="12">
        <v>7</v>
      </c>
      <c r="J25" s="11">
        <f>IF(AND(H25&lt;&gt;"", C25&lt;&gt;"", C25&lt;&gt;0), H25*100/C25, "")</f>
        <v>28.283737024221455</v>
      </c>
      <c r="K25" s="9">
        <v>16.5</v>
      </c>
      <c r="L25" s="9">
        <v>43</v>
      </c>
      <c r="M25" s="13">
        <v>0.38400000000000001</v>
      </c>
      <c r="N25" s="9">
        <v>92.3</v>
      </c>
      <c r="O25" s="14" t="s">
        <v>16</v>
      </c>
      <c r="P25" s="15">
        <v>3.72</v>
      </c>
      <c r="Q25" s="13">
        <v>6.1349999999999998</v>
      </c>
      <c r="R25" s="15">
        <v>0.37</v>
      </c>
      <c r="S25" s="11">
        <f>IF(AND(Q25&lt;&gt;"", C25&lt;&gt;"", C25&lt;&gt;0), Q25*100/C25, "")</f>
        <v>10.614186851211073</v>
      </c>
      <c r="T25" s="16">
        <v>2</v>
      </c>
      <c r="U25" s="17" t="str">
        <f>IF(C25&gt;=68,"JUMBO",IF(C25&gt;=58,"EXTRA",IF(C25&gt;=48,"GRANDE",IF(C25&gt;=38,"MÉDIO","Fora da faixa"))))</f>
        <v>GRANDE</v>
      </c>
      <c r="V25" s="11">
        <v>59.25</v>
      </c>
      <c r="W25" s="11">
        <v>42.98</v>
      </c>
      <c r="X25" s="11">
        <f>IF(AND(W25&lt;&gt;"", V25&lt;&gt;"", V25&lt;&gt;0), (W25/V25)*100, "")</f>
        <v>72.540084388185647</v>
      </c>
      <c r="Y25" s="8" t="str">
        <f>IF(X25&lt;72,"Pontiagudo",IF(X25&lt;=76,"Padrão","Redondo"))</f>
        <v>Padrão</v>
      </c>
      <c r="Z25" s="11">
        <f>IF(AND(W25&lt;&gt;"", V25&lt;&gt;"", V25&lt;&gt;0), (0.6057-0.0018*W25)*V25*(W25^2)/1000, "")</f>
        <v>57.827095691803194</v>
      </c>
      <c r="AA25" s="11">
        <f>((3.155 - 0.0136*V25 + 0.00155*W25)*V25*W25)/100</f>
        <v>61.520401117349991</v>
      </c>
      <c r="AB25" s="14"/>
      <c r="AC25" s="12">
        <v>0</v>
      </c>
      <c r="AD25" s="18" t="s">
        <v>19</v>
      </c>
    </row>
    <row r="26" spans="1:30" ht="15" x14ac:dyDescent="0.25">
      <c r="A26" s="8">
        <v>25</v>
      </c>
      <c r="B26" s="8">
        <v>53</v>
      </c>
      <c r="C26" s="9">
        <v>63</v>
      </c>
      <c r="D26" s="9">
        <v>8.6</v>
      </c>
      <c r="E26" s="9">
        <v>8.1999999999999993</v>
      </c>
      <c r="F26" s="10">
        <f>IF(AND(NOT(ISBLANK(C26)), NOT(ISBLANK(H26)), NOT(ISBLANK(Q26))), C26-H26-Q26, "")</f>
        <v>37.536000000000001</v>
      </c>
      <c r="G26" s="11">
        <f>IF(AND(F26&lt;&gt;"", C26&lt;&gt;"", C26&lt;&gt;0), F26*100/C26, "")</f>
        <v>59.58095238095239</v>
      </c>
      <c r="H26" s="10">
        <v>18.872</v>
      </c>
      <c r="I26" s="12">
        <v>7</v>
      </c>
      <c r="J26" s="11">
        <f>IF(AND(H26&lt;&gt;"", C26&lt;&gt;"", C26&lt;&gt;0), H26*100/C26, "")</f>
        <v>29.955555555555556</v>
      </c>
      <c r="K26" s="9">
        <v>18.399999999999999</v>
      </c>
      <c r="L26" s="9">
        <v>42.7</v>
      </c>
      <c r="M26" s="13">
        <v>0.43099999999999999</v>
      </c>
      <c r="N26" s="9">
        <v>92</v>
      </c>
      <c r="O26" s="14" t="s">
        <v>16</v>
      </c>
      <c r="P26" s="15">
        <v>4.83</v>
      </c>
      <c r="Q26" s="13">
        <v>6.5919999999999996</v>
      </c>
      <c r="R26" s="15">
        <v>0.41</v>
      </c>
      <c r="S26" s="11">
        <f>IF(AND(Q26&lt;&gt;"", C26&lt;&gt;"", C26&lt;&gt;0), Q26*100/C26, "")</f>
        <v>10.463492063492062</v>
      </c>
      <c r="T26" s="16">
        <v>2</v>
      </c>
      <c r="U26" s="17" t="str">
        <f>IF(C26&gt;=68,"JUMBO",IF(C26&gt;=58,"EXTRA",IF(C26&gt;=48,"GRANDE",IF(C26&gt;=38,"MÉDIO","Fora da faixa"))))</f>
        <v>EXTRA</v>
      </c>
      <c r="V26" s="11">
        <v>58.12</v>
      </c>
      <c r="W26" s="11">
        <v>45.17</v>
      </c>
      <c r="X26" s="11">
        <f>IF(AND(W26&lt;&gt;"", V26&lt;&gt;"", V26&lt;&gt;0), (W26/V26)*100, "")</f>
        <v>77.718513420509296</v>
      </c>
      <c r="Y26" s="8" t="str">
        <f>IF(X26&lt;72,"Pontiagudo",IF(X26&lt;=76,"Padrão","Redondo"))</f>
        <v>Redondo</v>
      </c>
      <c r="Z26" s="11">
        <f>IF(AND(W26&lt;&gt;"", V26&lt;&gt;"", V26&lt;&gt;0), (0.6057-0.0018*W26)*V26*(W26^2)/1000, "")</f>
        <v>62.184693872805198</v>
      </c>
      <c r="AA26" s="11">
        <f>((3.155 - 0.0136*V26 + 0.00155*W26)*V26*W26)/100</f>
        <v>63.914590941525994</v>
      </c>
      <c r="AB26" s="14"/>
      <c r="AC26" s="12">
        <v>0</v>
      </c>
      <c r="AD26" s="18" t="s">
        <v>19</v>
      </c>
    </row>
    <row r="27" spans="1:30" ht="15" x14ac:dyDescent="0.25">
      <c r="A27" s="8">
        <v>26</v>
      </c>
      <c r="B27" s="8">
        <v>53</v>
      </c>
      <c r="C27" s="9">
        <v>56.3</v>
      </c>
      <c r="D27" s="9">
        <v>7.6</v>
      </c>
      <c r="E27" s="9">
        <v>8.4</v>
      </c>
      <c r="F27" s="10">
        <f>IF(AND(NOT(ISBLANK(C27)), NOT(ISBLANK(H27)), NOT(ISBLANK(Q27))), C27-H27-Q27, "")</f>
        <v>30.304999999999996</v>
      </c>
      <c r="G27" s="11">
        <f>IF(AND(F27&lt;&gt;"", C27&lt;&gt;"", C27&lt;&gt;0), F27*100/C27, "")</f>
        <v>53.827708703374775</v>
      </c>
      <c r="H27" s="10">
        <v>18.494</v>
      </c>
      <c r="I27" s="12">
        <v>6</v>
      </c>
      <c r="J27" s="11">
        <f>IF(AND(H27&lt;&gt;"", C27&lt;&gt;"", C27&lt;&gt;0), H27*100/C27, "")</f>
        <v>32.849023090586151</v>
      </c>
      <c r="K27" s="9">
        <v>17.100000000000001</v>
      </c>
      <c r="L27" s="9">
        <v>39.700000000000003</v>
      </c>
      <c r="M27" s="13">
        <v>0.43099999999999999</v>
      </c>
      <c r="N27" s="9">
        <v>88.3</v>
      </c>
      <c r="O27" s="14" t="s">
        <v>16</v>
      </c>
      <c r="P27" s="15">
        <v>5.03</v>
      </c>
      <c r="Q27" s="13">
        <v>7.5010000000000003</v>
      </c>
      <c r="R27" s="15">
        <v>0.44</v>
      </c>
      <c r="S27" s="11">
        <f>IF(AND(Q27&lt;&gt;"", C27&lt;&gt;"", C27&lt;&gt;0), Q27*100/C27, "")</f>
        <v>13.323268206039078</v>
      </c>
      <c r="T27" s="16">
        <v>1</v>
      </c>
      <c r="U27" s="17" t="str">
        <f>IF(C27&gt;=68,"JUMBO",IF(C27&gt;=58,"EXTRA",IF(C27&gt;=48,"GRANDE",IF(C27&gt;=38,"MÉDIO","Fora da faixa"))))</f>
        <v>GRANDE</v>
      </c>
      <c r="V27" s="11">
        <v>59.84</v>
      </c>
      <c r="W27" s="11">
        <v>45.74</v>
      </c>
      <c r="X27" s="11">
        <f>IF(AND(W27&lt;&gt;"", V27&lt;&gt;"", V27&lt;&gt;0), (W27/V27)*100, "")</f>
        <v>76.43716577540107</v>
      </c>
      <c r="Y27" s="8" t="str">
        <f>IF(X27&lt;72,"Pontiagudo",IF(X27&lt;=76,"Padrão","Redondo"))</f>
        <v>Redondo</v>
      </c>
      <c r="Z27" s="11">
        <f>IF(AND(W27&lt;&gt;"", V27&lt;&gt;"", V27&lt;&gt;0), (0.6057-0.0018*W27)*V27*(W27^2)/1000, "")</f>
        <v>65.52259221018933</v>
      </c>
      <c r="AA27" s="11">
        <f>((3.155 - 0.0136*V27 + 0.00155*W27)*V27*W27)/100</f>
        <v>66.020406261567999</v>
      </c>
      <c r="AB27" s="14"/>
      <c r="AC27" s="12">
        <v>0</v>
      </c>
      <c r="AD27" s="18" t="s">
        <v>19</v>
      </c>
    </row>
    <row r="28" spans="1:30" ht="15" x14ac:dyDescent="0.25">
      <c r="A28" s="8">
        <v>27</v>
      </c>
      <c r="B28" s="8">
        <v>53</v>
      </c>
      <c r="C28" s="9">
        <v>65.400000000000006</v>
      </c>
      <c r="D28" s="9">
        <v>8.4</v>
      </c>
      <c r="E28" s="9">
        <v>8.5</v>
      </c>
      <c r="F28" s="10">
        <f>IF(AND(NOT(ISBLANK(C28)), NOT(ISBLANK(H28)), NOT(ISBLANK(Q28))), C28-H28-Q28, "")</f>
        <v>43.924000000000007</v>
      </c>
      <c r="G28" s="11">
        <f>IF(AND(F28&lt;&gt;"", C28&lt;&gt;"", C28&lt;&gt;0), F28*100/C28, "")</f>
        <v>67.162079510703364</v>
      </c>
      <c r="H28" s="10">
        <v>16.948</v>
      </c>
      <c r="I28" s="12">
        <v>7</v>
      </c>
      <c r="J28" s="11">
        <f>IF(AND(H28&lt;&gt;"", C28&lt;&gt;"", C28&lt;&gt;0), H28*100/C28, "")</f>
        <v>25.914373088685011</v>
      </c>
      <c r="K28" s="9">
        <v>19</v>
      </c>
      <c r="L28" s="9">
        <v>44.7</v>
      </c>
      <c r="M28" s="13">
        <v>0.42499999999999999</v>
      </c>
      <c r="N28" s="9">
        <v>90.4</v>
      </c>
      <c r="O28" s="14" t="s">
        <v>16</v>
      </c>
      <c r="P28" s="15">
        <v>4.5999999999999996</v>
      </c>
      <c r="Q28" s="13">
        <v>4.5279999999999996</v>
      </c>
      <c r="R28" s="15">
        <v>0.28999999999999998</v>
      </c>
      <c r="S28" s="11">
        <f>IF(AND(Q28&lt;&gt;"", C28&lt;&gt;"", C28&lt;&gt;0), Q28*100/C28, "")</f>
        <v>6.9235474006116196</v>
      </c>
      <c r="T28" s="16">
        <v>1</v>
      </c>
      <c r="U28" s="17" t="str">
        <f>IF(C28&gt;=68,"JUMBO",IF(C28&gt;=58,"EXTRA",IF(C28&gt;=48,"GRANDE",IF(C28&gt;=38,"MÉDIO","Fora da faixa"))))</f>
        <v>EXTRA</v>
      </c>
      <c r="V28" s="11">
        <v>58.87</v>
      </c>
      <c r="W28" s="11">
        <v>45.95</v>
      </c>
      <c r="X28" s="11">
        <f>IF(AND(W28&lt;&gt;"", V28&lt;&gt;"", V28&lt;&gt;0), (W28/V28)*100, "")</f>
        <v>78.053337863088174</v>
      </c>
      <c r="Y28" s="8" t="str">
        <f>IF(X28&lt;72,"Pontiagudo",IF(X28&lt;=76,"Padrão","Redondo"))</f>
        <v>Redondo</v>
      </c>
      <c r="Z28" s="11">
        <f>IF(AND(W28&lt;&gt;"", V28&lt;&gt;"", V28&lt;&gt;0), (0.6057-0.0018*W28)*V28*(W28^2)/1000, "")</f>
        <v>65.006749703873268</v>
      </c>
      <c r="AA28" s="11">
        <f>((3.155 - 0.0136*V28 + 0.00155*W28)*V28*W28)/100</f>
        <v>65.614078601732501</v>
      </c>
      <c r="AB28" s="14"/>
      <c r="AC28" s="12">
        <v>0</v>
      </c>
      <c r="AD28" s="18" t="s">
        <v>19</v>
      </c>
    </row>
    <row r="29" spans="1:30" ht="15" x14ac:dyDescent="0.25">
      <c r="A29" s="8">
        <v>28</v>
      </c>
      <c r="B29" s="8">
        <v>53</v>
      </c>
      <c r="C29" s="9">
        <v>69.2</v>
      </c>
      <c r="D29" s="9">
        <v>7.5</v>
      </c>
      <c r="E29" s="9">
        <v>8.4</v>
      </c>
      <c r="F29" s="10">
        <f>IF(AND(NOT(ISBLANK(C29)), NOT(ISBLANK(H29)), NOT(ISBLANK(Q29))), C29-H29-Q29, "")</f>
        <v>46.076000000000008</v>
      </c>
      <c r="G29" s="11">
        <f>IF(AND(F29&lt;&gt;"", C29&lt;&gt;"", C29&lt;&gt;0), F29*100/C29, "")</f>
        <v>66.583815028901739</v>
      </c>
      <c r="H29" s="10">
        <v>17.568000000000001</v>
      </c>
      <c r="I29" s="12">
        <v>6</v>
      </c>
      <c r="J29" s="11">
        <f>IF(AND(H29&lt;&gt;"", C29&lt;&gt;"", C29&lt;&gt;0), H29*100/C29, "")</f>
        <v>25.387283236994222</v>
      </c>
      <c r="K29" s="9">
        <v>18.3</v>
      </c>
      <c r="L29" s="9">
        <v>45</v>
      </c>
      <c r="M29" s="13">
        <v>0.40699999999999997</v>
      </c>
      <c r="N29" s="9">
        <v>84.2</v>
      </c>
      <c r="O29" s="14" t="s">
        <v>16</v>
      </c>
      <c r="P29" s="15">
        <v>4.7</v>
      </c>
      <c r="Q29" s="13">
        <v>5.556</v>
      </c>
      <c r="R29" s="15">
        <v>0.41</v>
      </c>
      <c r="S29" s="11">
        <f>IF(AND(Q29&lt;&gt;"", C29&lt;&gt;"", C29&lt;&gt;0), Q29*100/C29, "")</f>
        <v>8.0289017341040463</v>
      </c>
      <c r="T29" s="16">
        <v>1</v>
      </c>
      <c r="U29" s="17" t="str">
        <f>IF(C29&gt;=68,"JUMBO",IF(C29&gt;=58,"EXTRA",IF(C29&gt;=48,"GRANDE",IF(C29&gt;=38,"MÉDIO","Fora da faixa"))))</f>
        <v>JUMBO</v>
      </c>
      <c r="V29" s="11">
        <v>55.79</v>
      </c>
      <c r="W29" s="11">
        <v>45.29</v>
      </c>
      <c r="X29" s="11">
        <f>IF(AND(W29&lt;&gt;"", V29&lt;&gt;"", V29&lt;&gt;0), (W29/V29)*100, "")</f>
        <v>81.17942283563363</v>
      </c>
      <c r="Y29" s="8" t="str">
        <f>IF(X29&lt;72,"Pontiagudo",IF(X29&lt;=76,"Padrão","Redondo"))</f>
        <v>Redondo</v>
      </c>
      <c r="Z29" s="11">
        <f>IF(AND(W29&lt;&gt;"", V29&lt;&gt;"", V29&lt;&gt;0), (0.6057-0.0018*W29)*V29*(W29^2)/1000, "")</f>
        <v>59.984603461883147</v>
      </c>
      <c r="AA29" s="11">
        <f>((3.155 - 0.0136*V29 + 0.00155*W29)*V29*W29)/100</f>
        <v>62.3206488570505</v>
      </c>
      <c r="AB29" s="14"/>
      <c r="AC29" s="12">
        <v>0</v>
      </c>
      <c r="AD29" s="18" t="s">
        <v>19</v>
      </c>
    </row>
    <row r="30" spans="1:30" ht="15" x14ac:dyDescent="0.25">
      <c r="A30" s="8">
        <v>29</v>
      </c>
      <c r="B30" s="8">
        <v>53</v>
      </c>
      <c r="C30" s="9">
        <v>60.1</v>
      </c>
      <c r="D30" s="9">
        <v>7.5</v>
      </c>
      <c r="E30" s="9">
        <v>7.8</v>
      </c>
      <c r="F30" s="10">
        <f>IF(AND(NOT(ISBLANK(C30)), NOT(ISBLANK(H30)), NOT(ISBLANK(Q30))), C30-H30-Q30, "")</f>
        <v>36.905999999999999</v>
      </c>
      <c r="G30" s="11">
        <f>IF(AND(F30&lt;&gt;"", C30&lt;&gt;"", C30&lt;&gt;0), F30*100/C30, "")</f>
        <v>61.407653910149747</v>
      </c>
      <c r="H30" s="10">
        <v>16.905000000000001</v>
      </c>
      <c r="I30" s="12">
        <v>7</v>
      </c>
      <c r="J30" s="11">
        <f>IF(AND(H30&lt;&gt;"", C30&lt;&gt;"", C30&lt;&gt;0), H30*100/C30, "")</f>
        <v>28.128119800332779</v>
      </c>
      <c r="K30" s="9">
        <v>17</v>
      </c>
      <c r="L30" s="9">
        <v>43</v>
      </c>
      <c r="M30" s="13">
        <v>0.39500000000000002</v>
      </c>
      <c r="N30" s="9">
        <v>86.7</v>
      </c>
      <c r="O30" s="14" t="s">
        <v>16</v>
      </c>
      <c r="P30" s="15">
        <v>3</v>
      </c>
      <c r="Q30" s="13">
        <v>6.2889999999999997</v>
      </c>
      <c r="R30" s="15">
        <v>0.41</v>
      </c>
      <c r="S30" s="11">
        <f>IF(AND(Q30&lt;&gt;"", C30&lt;&gt;"", C30&lt;&gt;0), Q30*100/C30, "")</f>
        <v>10.46422628951747</v>
      </c>
      <c r="T30" s="16">
        <v>2</v>
      </c>
      <c r="U30" s="17" t="str">
        <f>IF(C30&gt;=68,"JUMBO",IF(C30&gt;=58,"EXTRA",IF(C30&gt;=48,"GRANDE",IF(C30&gt;=38,"MÉDIO","Fora da faixa"))))</f>
        <v>EXTRA</v>
      </c>
      <c r="V30" s="11">
        <v>57.42</v>
      </c>
      <c r="W30" s="11">
        <v>44.2</v>
      </c>
      <c r="X30" s="11">
        <f>IF(AND(W30&lt;&gt;"", V30&lt;&gt;"", V30&lt;&gt;0), (W30/V30)*100, "")</f>
        <v>76.976663183559737</v>
      </c>
      <c r="Y30" s="8" t="str">
        <f>IF(X30&lt;72,"Pontiagudo",IF(X30&lt;=76,"Padrão","Redondo"))</f>
        <v>Redondo</v>
      </c>
      <c r="Z30" s="11">
        <f>IF(AND(W30&lt;&gt;"", V30&lt;&gt;"", V30&lt;&gt;0), (0.6057-0.0018*W30)*V30*(W30^2)/1000, "")</f>
        <v>59.021337550032015</v>
      </c>
      <c r="AA30" s="11">
        <f>((3.155 - 0.0136*V30 + 0.00155*W30)*V30*W30)/100</f>
        <v>61.992257904720006</v>
      </c>
      <c r="AB30" s="14"/>
      <c r="AC30" s="12">
        <v>0</v>
      </c>
      <c r="AD30" s="18" t="s">
        <v>19</v>
      </c>
    </row>
    <row r="31" spans="1:30" ht="15" x14ac:dyDescent="0.25">
      <c r="A31" s="8">
        <v>30</v>
      </c>
      <c r="B31" s="8">
        <v>53</v>
      </c>
      <c r="C31" s="9">
        <v>65.3</v>
      </c>
      <c r="D31" s="9">
        <v>8</v>
      </c>
      <c r="E31" s="9">
        <v>8</v>
      </c>
      <c r="F31" s="10">
        <f>IF(AND(NOT(ISBLANK(C31)), NOT(ISBLANK(H31)), NOT(ISBLANK(Q31))), C31-H31-Q31, "")</f>
        <v>39.915999999999997</v>
      </c>
      <c r="G31" s="11">
        <f>IF(AND(F31&lt;&gt;"", C31&lt;&gt;"", C31&lt;&gt;0), F31*100/C31, "")</f>
        <v>61.127105666156197</v>
      </c>
      <c r="H31" s="10">
        <v>18.207000000000001</v>
      </c>
      <c r="I31" s="12">
        <v>6</v>
      </c>
      <c r="J31" s="11">
        <f>IF(AND(H31&lt;&gt;"", C31&lt;&gt;"", C31&lt;&gt;0), H31*100/C31, "")</f>
        <v>27.882082695252681</v>
      </c>
      <c r="K31" s="9">
        <v>18.100000000000001</v>
      </c>
      <c r="L31" s="9">
        <v>46</v>
      </c>
      <c r="M31" s="13">
        <v>0.39300000000000002</v>
      </c>
      <c r="N31" s="9">
        <v>88.2</v>
      </c>
      <c r="O31" s="14" t="s">
        <v>16</v>
      </c>
      <c r="P31" s="15">
        <v>3.67</v>
      </c>
      <c r="Q31" s="13">
        <v>7.1769999999999996</v>
      </c>
      <c r="R31" s="15">
        <v>0.41</v>
      </c>
      <c r="S31" s="11">
        <f>IF(AND(Q31&lt;&gt;"", C31&lt;&gt;"", C31&lt;&gt;0), Q31*100/C31, "")</f>
        <v>10.990811638591117</v>
      </c>
      <c r="T31" s="16">
        <v>2</v>
      </c>
      <c r="U31" s="17" t="str">
        <f>IF(C31&gt;=68,"JUMBO",IF(C31&gt;=58,"EXTRA",IF(C31&gt;=48,"GRANDE",IF(C31&gt;=38,"MÉDIO","Fora da faixa"))))</f>
        <v>EXTRA</v>
      </c>
      <c r="V31" s="11">
        <v>58.93</v>
      </c>
      <c r="W31" s="11">
        <v>47.04</v>
      </c>
      <c r="X31" s="11">
        <f>IF(AND(W31&lt;&gt;"", V31&lt;&gt;"", V31&lt;&gt;0), (W31/V31)*100, "")</f>
        <v>79.823519429832004</v>
      </c>
      <c r="Y31" s="8" t="str">
        <f>IF(X31&lt;72,"Pontiagudo",IF(X31&lt;=76,"Padrão","Redondo"))</f>
        <v>Redondo</v>
      </c>
      <c r="Z31" s="11">
        <f>IF(AND(W31&lt;&gt;"", V31&lt;&gt;"", V31&lt;&gt;0), (0.6057-0.0018*W31)*V31*(W31^2)/1000, "")</f>
        <v>67.941030551998466</v>
      </c>
      <c r="AA31" s="11">
        <f>((3.155 - 0.0136*V31 + 0.00155*W31)*V31*W31)/100</f>
        <v>67.263212663807991</v>
      </c>
      <c r="AB31" s="14"/>
      <c r="AC31" s="12">
        <v>0</v>
      </c>
      <c r="AD31" s="18" t="s">
        <v>19</v>
      </c>
    </row>
    <row r="32" spans="1:30" ht="15" x14ac:dyDescent="0.25">
      <c r="A32" s="8">
        <v>31</v>
      </c>
      <c r="B32" s="8">
        <v>53</v>
      </c>
      <c r="C32" s="9">
        <v>62.9</v>
      </c>
      <c r="D32" s="9">
        <v>9.1</v>
      </c>
      <c r="E32" s="9">
        <v>7.8</v>
      </c>
      <c r="F32" s="10">
        <f>IF(AND(NOT(ISBLANK(C32)), NOT(ISBLANK(H32)), NOT(ISBLANK(Q32))), C32-H32-Q32, "")</f>
        <v>36.499000000000002</v>
      </c>
      <c r="G32" s="11">
        <f>IF(AND(F32&lt;&gt;"", C32&lt;&gt;"", C32&lt;&gt;0), F32*100/C32, "")</f>
        <v>58.027027027027032</v>
      </c>
      <c r="H32" s="10">
        <v>19.675999999999998</v>
      </c>
      <c r="I32" s="12">
        <v>7</v>
      </c>
      <c r="J32" s="11">
        <f>IF(AND(H32&lt;&gt;"", C32&lt;&gt;"", C32&lt;&gt;0), H32*100/C32, "")</f>
        <v>31.281399046104926</v>
      </c>
      <c r="K32" s="9">
        <v>18.399999999999999</v>
      </c>
      <c r="L32" s="9">
        <v>39.700000000000003</v>
      </c>
      <c r="M32" s="13">
        <v>0.46300000000000002</v>
      </c>
      <c r="N32" s="9">
        <v>94.6</v>
      </c>
      <c r="O32" s="14" t="s">
        <v>16</v>
      </c>
      <c r="P32" s="15">
        <v>5.04</v>
      </c>
      <c r="Q32" s="13">
        <v>6.7249999999999996</v>
      </c>
      <c r="R32" s="15">
        <v>0.4</v>
      </c>
      <c r="S32" s="11">
        <f>IF(AND(Q32&lt;&gt;"", C32&lt;&gt;"", C32&lt;&gt;0), Q32*100/C32, "")</f>
        <v>10.691573926868045</v>
      </c>
      <c r="T32" s="16">
        <v>2</v>
      </c>
      <c r="U32" s="17" t="str">
        <f>IF(C32&gt;=68,"JUMBO",IF(C32&gt;=58,"EXTRA",IF(C32&gt;=48,"GRANDE",IF(C32&gt;=38,"MÉDIO","Fora da faixa"))))</f>
        <v>EXTRA</v>
      </c>
      <c r="V32" s="11">
        <v>59.69</v>
      </c>
      <c r="W32" s="11">
        <v>46.26</v>
      </c>
      <c r="X32" s="11">
        <f>IF(AND(W32&lt;&gt;"", V32&lt;&gt;"", V32&lt;&gt;0), (W32/V32)*100, "")</f>
        <v>77.500418830624895</v>
      </c>
      <c r="Y32" s="8" t="str">
        <f>IF(X32&lt;72,"Pontiagudo",IF(X32&lt;=76,"Padrão","Redondo"))</f>
        <v>Redondo</v>
      </c>
      <c r="Z32" s="11">
        <f>IF(AND(W32&lt;&gt;"", V32&lt;&gt;"", V32&lt;&gt;0), (0.6057-0.0018*W32)*V32*(W32^2)/1000, "")</f>
        <v>66.733300730020588</v>
      </c>
      <c r="AA32" s="11">
        <f>((3.155 - 0.0136*V32 + 0.00155*W32)*V32*W32)/100</f>
        <v>66.682177889885992</v>
      </c>
      <c r="AB32" s="14"/>
      <c r="AC32" s="12">
        <v>0</v>
      </c>
      <c r="AD32" s="18" t="s">
        <v>19</v>
      </c>
    </row>
    <row r="33" spans="1:30" ht="15" x14ac:dyDescent="0.25">
      <c r="A33" s="8">
        <v>32</v>
      </c>
      <c r="B33" s="8">
        <v>53</v>
      </c>
      <c r="C33" s="9">
        <v>71.599999999999994</v>
      </c>
      <c r="D33" s="9">
        <v>8.9</v>
      </c>
      <c r="E33" s="9">
        <v>7.6</v>
      </c>
      <c r="F33" s="10">
        <f>IF(AND(NOT(ISBLANK(C33)), NOT(ISBLANK(H33)), NOT(ISBLANK(Q33))), C33-H33-Q33, "")</f>
        <v>44.506</v>
      </c>
      <c r="G33" s="11">
        <f>IF(AND(F33&lt;&gt;"", C33&lt;&gt;"", C33&lt;&gt;0), F33*100/C33, "")</f>
        <v>62.159217877094981</v>
      </c>
      <c r="H33" s="10">
        <v>19.38</v>
      </c>
      <c r="I33" s="12">
        <v>7</v>
      </c>
      <c r="J33" s="11">
        <f>IF(AND(H33&lt;&gt;"", C33&lt;&gt;"", C33&lt;&gt;0), H33*100/C33, "")</f>
        <v>27.067039106145252</v>
      </c>
      <c r="K33" s="9">
        <v>18.5</v>
      </c>
      <c r="L33" s="9">
        <v>42</v>
      </c>
      <c r="M33" s="13">
        <v>0.44</v>
      </c>
      <c r="N33" s="9">
        <v>91.6</v>
      </c>
      <c r="O33" s="14" t="s">
        <v>16</v>
      </c>
      <c r="P33" s="15">
        <v>4.3099999999999996</v>
      </c>
      <c r="Q33" s="13">
        <v>7.7140000000000004</v>
      </c>
      <c r="R33" s="15">
        <v>0.41</v>
      </c>
      <c r="S33" s="11">
        <f>IF(AND(Q33&lt;&gt;"", C33&lt;&gt;"", C33&lt;&gt;0), Q33*100/C33, "")</f>
        <v>10.773743016759779</v>
      </c>
      <c r="T33" s="16">
        <v>2</v>
      </c>
      <c r="U33" s="17" t="str">
        <f>IF(C33&gt;=68,"JUMBO",IF(C33&gt;=58,"EXTRA",IF(C33&gt;=48,"GRANDE",IF(C33&gt;=38,"MÉDIO","Fora da faixa"))))</f>
        <v>JUMBO</v>
      </c>
      <c r="V33" s="11">
        <v>60.92</v>
      </c>
      <c r="W33" s="11">
        <v>45.96</v>
      </c>
      <c r="X33" s="11">
        <f>IF(AND(W33&lt;&gt;"", V33&lt;&gt;"", V33&lt;&gt;0), (W33/V33)*100, "")</f>
        <v>75.443204202232437</v>
      </c>
      <c r="Y33" s="8" t="str">
        <f>IF(X33&lt;72,"Pontiagudo",IF(X33&lt;=76,"Padrão","Redondo"))</f>
        <v>Padrão</v>
      </c>
      <c r="Z33" s="11">
        <f>IF(AND(W33&lt;&gt;"", V33&lt;&gt;"", V33&lt;&gt;0), (0.6057-0.0018*W33)*V33*(W33^2)/1000, "")</f>
        <v>67.297413355363588</v>
      </c>
      <c r="AA33" s="11">
        <f>((3.155 - 0.0136*V33 + 0.00155*W33)*V33*W33)/100</f>
        <v>67.133527456031999</v>
      </c>
      <c r="AB33" s="14"/>
      <c r="AC33" s="12">
        <v>0</v>
      </c>
      <c r="AD33" s="18" t="s">
        <v>19</v>
      </c>
    </row>
    <row r="34" spans="1:30" ht="15" x14ac:dyDescent="0.25">
      <c r="A34" s="8">
        <v>33</v>
      </c>
      <c r="B34" s="8">
        <v>53</v>
      </c>
      <c r="C34" s="9">
        <v>62.3</v>
      </c>
      <c r="D34" s="9">
        <v>9.4</v>
      </c>
      <c r="E34" s="9">
        <v>8.1999999999999993</v>
      </c>
      <c r="F34" s="10">
        <f>IF(AND(NOT(ISBLANK(C34)), NOT(ISBLANK(H34)), NOT(ISBLANK(Q34))), C34-H34-Q34, "")</f>
        <v>39.381999999999991</v>
      </c>
      <c r="G34" s="11">
        <f>IF(AND(F34&lt;&gt;"", C34&lt;&gt;"", C34&lt;&gt;0), F34*100/C34, "")</f>
        <v>63.213483146067404</v>
      </c>
      <c r="H34" s="10">
        <v>17.346</v>
      </c>
      <c r="I34" s="12">
        <v>6</v>
      </c>
      <c r="J34" s="11">
        <f>IF(AND(H34&lt;&gt;"", C34&lt;&gt;"", C34&lt;&gt;0), H34*100/C34, "")</f>
        <v>27.842696629213481</v>
      </c>
      <c r="K34" s="9">
        <v>17.8</v>
      </c>
      <c r="L34" s="9">
        <v>43.3</v>
      </c>
      <c r="M34" s="13">
        <v>0.41099999999999998</v>
      </c>
      <c r="N34" s="9">
        <v>96.2</v>
      </c>
      <c r="O34" s="14" t="s">
        <v>16</v>
      </c>
      <c r="P34" s="15">
        <v>5.87</v>
      </c>
      <c r="Q34" s="13">
        <v>5.5720000000000001</v>
      </c>
      <c r="R34" s="15">
        <v>0.39</v>
      </c>
      <c r="S34" s="11">
        <f>IF(AND(Q34&lt;&gt;"", C34&lt;&gt;"", C34&lt;&gt;0), Q34*100/C34, "")</f>
        <v>8.9438202247191025</v>
      </c>
      <c r="T34" s="16">
        <v>2</v>
      </c>
      <c r="U34" s="17" t="str">
        <f>IF(C34&gt;=68,"JUMBO",IF(C34&gt;=58,"EXTRA",IF(C34&gt;=48,"GRANDE",IF(C34&gt;=38,"MÉDIO","Fora da faixa"))))</f>
        <v>EXTRA</v>
      </c>
      <c r="V34" s="11">
        <v>57.35</v>
      </c>
      <c r="W34" s="11">
        <v>43.5</v>
      </c>
      <c r="X34" s="11">
        <f>IF(AND(W34&lt;&gt;"", V34&lt;&gt;"", V34&lt;&gt;0), (W34/V34)*100, "")</f>
        <v>75.850043591979073</v>
      </c>
      <c r="Y34" s="8" t="str">
        <f>IF(X34&lt;72,"Pontiagudo",IF(X34&lt;=76,"Padrão","Redondo"))</f>
        <v>Padrão</v>
      </c>
      <c r="Z34" s="11">
        <f>IF(AND(W34&lt;&gt;"", V34&lt;&gt;"", V34&lt;&gt;0), (0.6057-0.0018*W34)*V34*(W34^2)/1000, "")</f>
        <v>57.233731477500001</v>
      </c>
      <c r="AA34" s="11">
        <f>((3.155 - 0.0136*V34 + 0.00155*W34)*V34*W34)/100</f>
        <v>60.932784971250001</v>
      </c>
      <c r="AB34" s="14"/>
      <c r="AC34" s="12">
        <v>0</v>
      </c>
      <c r="AD34" s="18" t="s">
        <v>19</v>
      </c>
    </row>
    <row r="35" spans="1:30" ht="15" x14ac:dyDescent="0.25">
      <c r="A35" s="8">
        <v>34</v>
      </c>
      <c r="B35" s="8">
        <v>53</v>
      </c>
      <c r="C35" s="9">
        <v>72.099999999999994</v>
      </c>
      <c r="D35" s="9">
        <v>7.8</v>
      </c>
      <c r="E35" s="9">
        <v>7.8</v>
      </c>
      <c r="F35" s="10">
        <f>IF(AND(NOT(ISBLANK(C35)), NOT(ISBLANK(H35)), NOT(ISBLANK(Q35))), C35-H35-Q35, "")</f>
        <v>46.398999999999987</v>
      </c>
      <c r="G35" s="11">
        <f>IF(AND(F35&lt;&gt;"", C35&lt;&gt;"", C35&lt;&gt;0), F35*100/C35, "")</f>
        <v>64.353675450762822</v>
      </c>
      <c r="H35" s="10">
        <v>19.361000000000001</v>
      </c>
      <c r="I35" s="12">
        <v>6</v>
      </c>
      <c r="J35" s="11">
        <f>IF(AND(H35&lt;&gt;"", C35&lt;&gt;"", C35&lt;&gt;0), H35*100/C35, "")</f>
        <v>26.852981969486827</v>
      </c>
      <c r="K35" s="9">
        <v>18</v>
      </c>
      <c r="L35" s="9">
        <v>45</v>
      </c>
      <c r="M35" s="13">
        <v>0.4</v>
      </c>
      <c r="N35" s="9">
        <v>85.3</v>
      </c>
      <c r="O35" s="14" t="s">
        <v>16</v>
      </c>
      <c r="P35" s="15">
        <v>1</v>
      </c>
      <c r="Q35" s="13">
        <v>6.34</v>
      </c>
      <c r="R35" s="15">
        <v>0.41</v>
      </c>
      <c r="S35" s="11">
        <f>IF(AND(Q35&lt;&gt;"", C35&lt;&gt;"", C35&lt;&gt;0), Q35*100/C35, "")</f>
        <v>8.7933425797503482</v>
      </c>
      <c r="T35" s="16">
        <v>2</v>
      </c>
      <c r="U35" s="17" t="str">
        <f>IF(C35&gt;=68,"JUMBO",IF(C35&gt;=58,"EXTRA",IF(C35&gt;=48,"GRANDE",IF(C35&gt;=38,"MÉDIO","Fora da faixa"))))</f>
        <v>JUMBO</v>
      </c>
      <c r="V35" s="11">
        <v>58.41</v>
      </c>
      <c r="W35" s="11">
        <v>43.72</v>
      </c>
      <c r="X35" s="11">
        <f>IF(AND(W35&lt;&gt;"", V35&lt;&gt;"", V35&lt;&gt;0), (W35/V35)*100, "")</f>
        <v>74.850196884095183</v>
      </c>
      <c r="Y35" s="8" t="str">
        <f>IF(X35&lt;72,"Pontiagudo",IF(X35&lt;=76,"Padrão","Redondo"))</f>
        <v>Padrão</v>
      </c>
      <c r="Z35" s="11">
        <f>IF(AND(W35&lt;&gt;"", V35&lt;&gt;"", V35&lt;&gt;0), (0.6057-0.0018*W35)*V35*(W35^2)/1000, "")</f>
        <v>58.838477217955777</v>
      </c>
      <c r="AA35" s="11">
        <f>((3.155 - 0.0136*V35 + 0.00155*W35)*V35*W35)/100</f>
        <v>62.013436028280005</v>
      </c>
      <c r="AB35" s="14" t="s">
        <v>17</v>
      </c>
      <c r="AC35" s="12">
        <v>0</v>
      </c>
      <c r="AD35" s="18" t="s">
        <v>19</v>
      </c>
    </row>
    <row r="36" spans="1:30" ht="15" x14ac:dyDescent="0.25">
      <c r="A36" s="8">
        <v>35</v>
      </c>
      <c r="B36" s="8">
        <v>53</v>
      </c>
      <c r="C36" s="9">
        <v>58.9</v>
      </c>
      <c r="D36" s="9">
        <v>8</v>
      </c>
      <c r="E36" s="9">
        <v>7.8</v>
      </c>
      <c r="F36" s="10">
        <f>IF(AND(NOT(ISBLANK(C36)), NOT(ISBLANK(H36)), NOT(ISBLANK(Q36))), C36-H36-Q36, "")</f>
        <v>34.563999999999993</v>
      </c>
      <c r="G36" s="11">
        <f>IF(AND(F36&lt;&gt;"", C36&lt;&gt;"", C36&lt;&gt;0), F36*100/C36, "")</f>
        <v>58.682512733446508</v>
      </c>
      <c r="H36" s="10">
        <v>17.684000000000001</v>
      </c>
      <c r="I36" s="12">
        <v>6</v>
      </c>
      <c r="J36" s="11">
        <f>IF(AND(H36&lt;&gt;"", C36&lt;&gt;"", C36&lt;&gt;0), H36*100/C36, "")</f>
        <v>30.023769100169783</v>
      </c>
      <c r="K36" s="9">
        <v>17.8</v>
      </c>
      <c r="L36" s="9">
        <v>44.7</v>
      </c>
      <c r="M36" s="13">
        <v>0.39800000000000002</v>
      </c>
      <c r="N36" s="9">
        <v>89.9</v>
      </c>
      <c r="O36" s="14" t="s">
        <v>16</v>
      </c>
      <c r="P36" s="15">
        <v>3.31</v>
      </c>
      <c r="Q36" s="13">
        <v>6.6520000000000001</v>
      </c>
      <c r="R36" s="15">
        <v>0.4</v>
      </c>
      <c r="S36" s="11">
        <f>IF(AND(Q36&lt;&gt;"", C36&lt;&gt;"", C36&lt;&gt;0), Q36*100/C36, "")</f>
        <v>11.293718166383702</v>
      </c>
      <c r="T36" s="16">
        <v>2</v>
      </c>
      <c r="U36" s="17" t="str">
        <f>IF(C36&gt;=68,"JUMBO",IF(C36&gt;=58,"EXTRA",IF(C36&gt;=48,"GRANDE",IF(C36&gt;=38,"MÉDIO","Fora da faixa"))))</f>
        <v>EXTRA</v>
      </c>
      <c r="V36" s="11">
        <v>57.61</v>
      </c>
      <c r="W36" s="11">
        <v>45.81</v>
      </c>
      <c r="X36" s="11">
        <f>IF(AND(W36&lt;&gt;"", V36&lt;&gt;"", V36&lt;&gt;0), (W36/V36)*100, "")</f>
        <v>79.517444888040274</v>
      </c>
      <c r="Y36" s="8" t="str">
        <f>IF(X36&lt;72,"Pontiagudo",IF(X36&lt;=76,"Padrão","Redondo"))</f>
        <v>Redondo</v>
      </c>
      <c r="Z36" s="11">
        <f>IF(AND(W36&lt;&gt;"", V36&lt;&gt;"", V36&lt;&gt;0), (0.6057-0.0018*W36)*V36*(W36^2)/1000, "")</f>
        <v>63.25881552137789</v>
      </c>
      <c r="AA36" s="11">
        <f>((3.155 - 0.0136*V36 + 0.00155*W36)*V36*W36)/100</f>
        <v>64.460612608339503</v>
      </c>
      <c r="AB36" s="14"/>
      <c r="AC36" s="12">
        <v>0</v>
      </c>
      <c r="AD36" s="18" t="s">
        <v>19</v>
      </c>
    </row>
    <row r="37" spans="1:30" ht="15" x14ac:dyDescent="0.25">
      <c r="A37" s="8">
        <v>36</v>
      </c>
      <c r="B37" s="8">
        <v>53</v>
      </c>
      <c r="C37" s="9">
        <v>61.8</v>
      </c>
      <c r="D37" s="9">
        <v>9</v>
      </c>
      <c r="E37" s="9">
        <v>7.9</v>
      </c>
      <c r="F37" s="10">
        <f>IF(AND(NOT(ISBLANK(C37)), NOT(ISBLANK(H37)), NOT(ISBLANK(Q37))), C37-H37-Q37, "")</f>
        <v>39.759</v>
      </c>
      <c r="G37" s="11">
        <f>IF(AND(F37&lt;&gt;"", C37&lt;&gt;"", C37&lt;&gt;0), F37*100/C37, "")</f>
        <v>64.334951456310691</v>
      </c>
      <c r="H37" s="10">
        <v>15.62</v>
      </c>
      <c r="I37" s="12">
        <v>6</v>
      </c>
      <c r="J37" s="11">
        <f>IF(AND(H37&lt;&gt;"", C37&lt;&gt;"", C37&lt;&gt;0), H37*100/C37, "")</f>
        <v>25.275080906148869</v>
      </c>
      <c r="K37" s="9">
        <v>17.600000000000001</v>
      </c>
      <c r="L37" s="9">
        <v>45.7</v>
      </c>
      <c r="M37" s="13">
        <v>0.38500000000000001</v>
      </c>
      <c r="N37" s="9">
        <v>94.4</v>
      </c>
      <c r="O37" s="14" t="s">
        <v>16</v>
      </c>
      <c r="P37" s="15">
        <v>4.45</v>
      </c>
      <c r="Q37" s="13">
        <v>6.4210000000000003</v>
      </c>
      <c r="R37" s="15">
        <v>0.38</v>
      </c>
      <c r="S37" s="11">
        <f>IF(AND(Q37&lt;&gt;"", C37&lt;&gt;"", C37&lt;&gt;0), Q37*100/C37, "")</f>
        <v>10.389967637540455</v>
      </c>
      <c r="T37" s="16">
        <v>2</v>
      </c>
      <c r="U37" s="17" t="str">
        <f>IF(C37&gt;=68,"JUMBO",IF(C37&gt;=58,"EXTRA",IF(C37&gt;=48,"GRANDE",IF(C37&gt;=38,"MÉDIO","Fora da faixa"))))</f>
        <v>EXTRA</v>
      </c>
      <c r="V37" s="11">
        <v>58.58</v>
      </c>
      <c r="W37" s="11">
        <v>45.09</v>
      </c>
      <c r="X37" s="11">
        <f>IF(AND(W37&lt;&gt;"", V37&lt;&gt;"", V37&lt;&gt;0), (W37/V37)*100, "")</f>
        <v>76.971662683509734</v>
      </c>
      <c r="Y37" s="8" t="str">
        <f>IF(X37&lt;72,"Pontiagudo",IF(X37&lt;=76,"Padrão","Redondo"))</f>
        <v>Redondo</v>
      </c>
      <c r="Z37" s="11">
        <f>IF(AND(W37&lt;&gt;"", V37&lt;&gt;"", V37&lt;&gt;0), (0.6057-0.0018*W37)*V37*(W37^2)/1000, "")</f>
        <v>62.472199105155944</v>
      </c>
      <c r="AA37" s="11">
        <f>((3.155 - 0.0136*V37 + 0.00155*W37)*V37*W37)/100</f>
        <v>64.137839380982996</v>
      </c>
      <c r="AB37" s="14"/>
      <c r="AC37" s="12">
        <v>0</v>
      </c>
      <c r="AD37" s="18" t="s">
        <v>19</v>
      </c>
    </row>
    <row r="38" spans="1:30" ht="15" x14ac:dyDescent="0.25">
      <c r="A38" s="8">
        <v>37</v>
      </c>
      <c r="B38" s="8">
        <v>53</v>
      </c>
      <c r="C38" s="9">
        <v>71.400000000000006</v>
      </c>
      <c r="D38" s="9">
        <v>9.6</v>
      </c>
      <c r="E38" s="9">
        <v>7.8</v>
      </c>
      <c r="F38" s="10">
        <f>IF(AND(NOT(ISBLANK(C38)), NOT(ISBLANK(H38)), NOT(ISBLANK(Q38))), C38-H38-Q38, "")</f>
        <v>45.974000000000004</v>
      </c>
      <c r="G38" s="11">
        <f>IF(AND(F38&lt;&gt;"", C38&lt;&gt;"", C38&lt;&gt;0), F38*100/C38, "")</f>
        <v>64.389355742296928</v>
      </c>
      <c r="H38" s="10">
        <v>18.503</v>
      </c>
      <c r="I38" s="12">
        <v>7</v>
      </c>
      <c r="J38" s="11">
        <f>IF(AND(H38&lt;&gt;"", C38&lt;&gt;"", C38&lt;&gt;0), H38*100/C38, "")</f>
        <v>25.914565826330531</v>
      </c>
      <c r="K38" s="9">
        <v>17.8</v>
      </c>
      <c r="L38" s="9">
        <v>42.7</v>
      </c>
      <c r="M38" s="13">
        <v>0.41699999999999998</v>
      </c>
      <c r="N38" s="9">
        <v>95.2</v>
      </c>
      <c r="O38" s="14" t="s">
        <v>16</v>
      </c>
      <c r="P38" s="15">
        <v>1.83</v>
      </c>
      <c r="Q38" s="13">
        <v>6.923</v>
      </c>
      <c r="R38" s="15">
        <v>0.4</v>
      </c>
      <c r="S38" s="11">
        <f>IF(AND(Q38&lt;&gt;"", C38&lt;&gt;"", C38&lt;&gt;0), Q38*100/C38, "")</f>
        <v>9.6960784313725483</v>
      </c>
      <c r="T38" s="16">
        <v>1</v>
      </c>
      <c r="U38" s="17" t="str">
        <f>IF(C38&gt;=68,"JUMBO",IF(C38&gt;=58,"EXTRA",IF(C38&gt;=48,"GRANDE",IF(C38&gt;=38,"MÉDIO","Fora da faixa"))))</f>
        <v>JUMBO</v>
      </c>
      <c r="V38" s="11">
        <v>60.37</v>
      </c>
      <c r="W38" s="11">
        <v>44.33</v>
      </c>
      <c r="X38" s="11">
        <f>IF(AND(W38&lt;&gt;"", V38&lt;&gt;"", V38&lt;&gt;0), (W38/V38)*100, "")</f>
        <v>73.430511843630939</v>
      </c>
      <c r="Y38" s="8" t="str">
        <f>IF(X38&lt;72,"Pontiagudo",IF(X38&lt;=76,"Padrão","Redondo"))</f>
        <v>Padrão</v>
      </c>
      <c r="Z38" s="11">
        <f>IF(AND(W38&lt;&gt;"", V38&lt;&gt;"", V38&lt;&gt;0), (0.6057-0.0018*W38)*V38*(W38^2)/1000, "")</f>
        <v>62.391404775243245</v>
      </c>
      <c r="AA38" s="11">
        <f>((3.155 - 0.0136*V38 + 0.00155*W38)*V38*W38)/100</f>
        <v>64.300559235269503</v>
      </c>
      <c r="AB38" s="14"/>
      <c r="AC38" s="12">
        <v>0</v>
      </c>
      <c r="AD38" s="18" t="s">
        <v>19</v>
      </c>
    </row>
    <row r="39" spans="1:30" ht="15" x14ac:dyDescent="0.25">
      <c r="A39" s="8">
        <v>38</v>
      </c>
      <c r="B39" s="8">
        <v>53</v>
      </c>
      <c r="C39" s="9">
        <v>60</v>
      </c>
      <c r="D39" s="9">
        <v>8.5</v>
      </c>
      <c r="E39" s="9">
        <v>7.8</v>
      </c>
      <c r="F39" s="10">
        <f>IF(AND(NOT(ISBLANK(C39)), NOT(ISBLANK(H39)), NOT(ISBLANK(Q39))), C39-H39-Q39, "")</f>
        <v>36.204999999999998</v>
      </c>
      <c r="G39" s="11">
        <f>IF(AND(F39&lt;&gt;"", C39&lt;&gt;"", C39&lt;&gt;0), F39*100/C39, "")</f>
        <v>60.341666666666669</v>
      </c>
      <c r="H39" s="10">
        <v>16.699000000000002</v>
      </c>
      <c r="I39" s="12">
        <v>7</v>
      </c>
      <c r="J39" s="11">
        <f>IF(AND(H39&lt;&gt;"", C39&lt;&gt;"", C39&lt;&gt;0), H39*100/C39, "")</f>
        <v>27.831666666666667</v>
      </c>
      <c r="K39" s="9">
        <v>17.3</v>
      </c>
      <c r="L39" s="9">
        <v>42</v>
      </c>
      <c r="M39" s="13">
        <v>0.41199999999999998</v>
      </c>
      <c r="N39" s="9">
        <v>92.3</v>
      </c>
      <c r="O39" s="14" t="s">
        <v>16</v>
      </c>
      <c r="P39" s="15">
        <v>5.47</v>
      </c>
      <c r="Q39" s="13">
        <v>7.0960000000000001</v>
      </c>
      <c r="R39" s="15">
        <v>0.43</v>
      </c>
      <c r="S39" s="11">
        <f>IF(AND(Q39&lt;&gt;"", C39&lt;&gt;"", C39&lt;&gt;0), Q39*100/C39, "")</f>
        <v>11.826666666666666</v>
      </c>
      <c r="T39" s="16">
        <v>1</v>
      </c>
      <c r="U39" s="17" t="str">
        <f>IF(C39&gt;=68,"JUMBO",IF(C39&gt;=58,"EXTRA",IF(C39&gt;=48,"GRANDE",IF(C39&gt;=38,"MÉDIO","Fora da faixa"))))</f>
        <v>EXTRA</v>
      </c>
      <c r="V39" s="11">
        <v>57.35</v>
      </c>
      <c r="W39" s="11">
        <v>44.58</v>
      </c>
      <c r="X39" s="11">
        <f>IF(AND(W39&lt;&gt;"", V39&lt;&gt;"", V39&lt;&gt;0), (W39/V39)*100, "")</f>
        <v>77.733217088055795</v>
      </c>
      <c r="Y39" s="8" t="str">
        <f>IF(X39&lt;72,"Pontiagudo",IF(X39&lt;=76,"Padrão","Redondo"))</f>
        <v>Redondo</v>
      </c>
      <c r="Z39" s="11">
        <f>IF(AND(W39&lt;&gt;"", V39&lt;&gt;"", V39&lt;&gt;0), (0.6057-0.0018*W39)*V39*(W39^2)/1000, "")</f>
        <v>59.889392256162239</v>
      </c>
      <c r="AA39" s="11">
        <f>((3.155 - 0.0136*V39 + 0.00155*W39)*V39*W39)/100</f>
        <v>62.488397481569997</v>
      </c>
      <c r="AB39" s="14"/>
      <c r="AC39" s="12">
        <v>0</v>
      </c>
      <c r="AD39" s="18" t="s">
        <v>19</v>
      </c>
    </row>
    <row r="40" spans="1:30" ht="15" x14ac:dyDescent="0.25">
      <c r="A40" s="8">
        <v>39</v>
      </c>
      <c r="B40" s="8">
        <v>53</v>
      </c>
      <c r="C40" s="9">
        <v>66.5</v>
      </c>
      <c r="D40" s="9">
        <v>8.5</v>
      </c>
      <c r="E40" s="9">
        <v>8</v>
      </c>
      <c r="F40" s="10">
        <f>IF(AND(NOT(ISBLANK(C40)), NOT(ISBLANK(H40)), NOT(ISBLANK(Q40))), C40-H40-Q40, "")</f>
        <v>43.527999999999999</v>
      </c>
      <c r="G40" s="11">
        <f>IF(AND(F40&lt;&gt;"", C40&lt;&gt;"", C40&lt;&gt;0), F40*100/C40, "")</f>
        <v>65.455639097744367</v>
      </c>
      <c r="H40" s="10">
        <v>16.908999999999999</v>
      </c>
      <c r="I40" s="12">
        <v>6</v>
      </c>
      <c r="J40" s="11">
        <f>IF(AND(H40&lt;&gt;"", C40&lt;&gt;"", C40&lt;&gt;0), H40*100/C40, "")</f>
        <v>25.427067669172931</v>
      </c>
      <c r="K40" s="9">
        <v>18.100000000000001</v>
      </c>
      <c r="L40" s="9">
        <v>46.7</v>
      </c>
      <c r="M40" s="13">
        <v>0.38800000000000001</v>
      </c>
      <c r="N40" s="9">
        <v>90.7</v>
      </c>
      <c r="O40" s="14" t="s">
        <v>16</v>
      </c>
      <c r="P40" s="15">
        <v>3.54</v>
      </c>
      <c r="Q40" s="13">
        <v>6.0629999999999997</v>
      </c>
      <c r="R40" s="15">
        <v>0.4</v>
      </c>
      <c r="S40" s="11">
        <f>IF(AND(Q40&lt;&gt;"", C40&lt;&gt;"", C40&lt;&gt;0), Q40*100/C40, "")</f>
        <v>9.1172932330827052</v>
      </c>
      <c r="T40" s="16">
        <v>1</v>
      </c>
      <c r="U40" s="17" t="str">
        <f>IF(C40&gt;=68,"JUMBO",IF(C40&gt;=58,"EXTRA",IF(C40&gt;=48,"GRANDE",IF(C40&gt;=38,"MÉDIO","Fora da faixa"))))</f>
        <v>EXTRA</v>
      </c>
      <c r="V40" s="11">
        <v>55.55</v>
      </c>
      <c r="W40" s="11">
        <v>44.11</v>
      </c>
      <c r="X40" s="11">
        <f>IF(AND(W40&lt;&gt;"", V40&lt;&gt;"", V40&lt;&gt;0), (W40/V40)*100, "")</f>
        <v>79.405940594059416</v>
      </c>
      <c r="Y40" s="8" t="str">
        <f>IF(X40&lt;72,"Pontiagudo",IF(X40&lt;=76,"Padrão","Redondo"))</f>
        <v>Redondo</v>
      </c>
      <c r="Z40" s="11">
        <f>IF(AND(W40&lt;&gt;"", V40&lt;&gt;"", V40&lt;&gt;0), (0.6057-0.0018*W40)*V40*(W40^2)/1000, "")</f>
        <v>56.884402302768819</v>
      </c>
      <c r="AA40" s="11">
        <f>((3.155 - 0.0136*V40 + 0.00155*W40)*V40*W40)/100</f>
        <v>60.470980050002481</v>
      </c>
      <c r="AB40" s="14"/>
      <c r="AC40" s="12">
        <v>0</v>
      </c>
      <c r="AD40" s="18" t="s">
        <v>19</v>
      </c>
    </row>
    <row r="41" spans="1:30" ht="15" x14ac:dyDescent="0.25">
      <c r="A41" s="8">
        <v>40</v>
      </c>
      <c r="B41" s="8">
        <v>53</v>
      </c>
      <c r="C41" s="9">
        <v>63.4</v>
      </c>
      <c r="D41" s="9">
        <v>9</v>
      </c>
      <c r="E41" s="9">
        <v>7.8</v>
      </c>
      <c r="F41" s="10">
        <f>IF(AND(NOT(ISBLANK(C41)), NOT(ISBLANK(H41)), NOT(ISBLANK(Q41))), C41-H41-Q41, "")</f>
        <v>38.924999999999997</v>
      </c>
      <c r="G41" s="11">
        <f>IF(AND(F41&lt;&gt;"", C41&lt;&gt;"", C41&lt;&gt;0), F41*100/C41, "")</f>
        <v>61.395899053627751</v>
      </c>
      <c r="H41" s="10">
        <v>18.66</v>
      </c>
      <c r="I41" s="12">
        <v>6</v>
      </c>
      <c r="J41" s="11">
        <f>IF(AND(H41&lt;&gt;"", C41&lt;&gt;"", C41&lt;&gt;0), H41*100/C41, "")</f>
        <v>29.43217665615142</v>
      </c>
      <c r="K41" s="9">
        <v>17</v>
      </c>
      <c r="L41" s="9">
        <v>42.7</v>
      </c>
      <c r="M41" s="13">
        <v>0.39800000000000002</v>
      </c>
      <c r="N41" s="9">
        <v>94</v>
      </c>
      <c r="O41" s="14" t="s">
        <v>16</v>
      </c>
      <c r="P41" s="15">
        <v>5.28</v>
      </c>
      <c r="Q41" s="13">
        <v>5.8150000000000004</v>
      </c>
      <c r="R41" s="15">
        <v>0.35</v>
      </c>
      <c r="S41" s="11">
        <f>IF(AND(Q41&lt;&gt;"", C41&lt;&gt;"", C41&lt;&gt;0), Q41*100/C41, "")</f>
        <v>9.1719242902208205</v>
      </c>
      <c r="T41" s="16">
        <v>2</v>
      </c>
      <c r="U41" s="17" t="str">
        <f>IF(C41&gt;=68,"JUMBO",IF(C41&gt;=58,"EXTRA",IF(C41&gt;=48,"GRANDE",IF(C41&gt;=38,"MÉDIO","Fora da faixa"))))</f>
        <v>EXTRA</v>
      </c>
      <c r="V41" s="11">
        <v>57.59</v>
      </c>
      <c r="W41" s="11">
        <v>45.63</v>
      </c>
      <c r="X41" s="11">
        <f>IF(AND(W41&lt;&gt;"", V41&lt;&gt;"", V41&lt;&gt;0), (W41/V41)*100, "")</f>
        <v>79.232505643340858</v>
      </c>
      <c r="Y41" s="8" t="str">
        <f>IF(X41&lt;72,"Pontiagudo",IF(X41&lt;=76,"Padrão","Redondo"))</f>
        <v>Redondo</v>
      </c>
      <c r="Z41" s="11">
        <f>IF(AND(W41&lt;&gt;"", V41&lt;&gt;"", V41&lt;&gt;0), (0.6057-0.0018*W41)*V41*(W41^2)/1000, "")</f>
        <v>62.779731231959602</v>
      </c>
      <c r="AA41" s="11">
        <f>((3.155 - 0.0136*V41 + 0.00155*W41)*V41*W41)/100</f>
        <v>64.184854968292498</v>
      </c>
      <c r="AB41" s="14"/>
      <c r="AC41" s="12">
        <v>0</v>
      </c>
      <c r="AD41" s="18" t="s">
        <v>19</v>
      </c>
    </row>
    <row r="42" spans="1:30" ht="15" x14ac:dyDescent="0.25">
      <c r="A42" s="8">
        <v>41</v>
      </c>
      <c r="B42" s="8">
        <v>53</v>
      </c>
      <c r="C42" s="9">
        <v>56.9</v>
      </c>
      <c r="D42" s="9">
        <v>8.1</v>
      </c>
      <c r="E42" s="9">
        <v>7.8</v>
      </c>
      <c r="F42" s="10">
        <f>IF(AND(NOT(ISBLANK(C42)), NOT(ISBLANK(H42)), NOT(ISBLANK(Q42))), C42-H42-Q42, "")</f>
        <v>29.776</v>
      </c>
      <c r="G42" s="11">
        <f>IF(AND(F42&lt;&gt;"", C42&lt;&gt;"", C42&lt;&gt;0), F42*100/C42, "")</f>
        <v>52.330404217926187</v>
      </c>
      <c r="H42" s="10">
        <v>20.048999999999999</v>
      </c>
      <c r="I42" s="12">
        <v>6</v>
      </c>
      <c r="J42" s="11">
        <f>IF(AND(H42&lt;&gt;"", C42&lt;&gt;"", C42&lt;&gt;0), H42*100/C42, "")</f>
        <v>35.235500878734619</v>
      </c>
      <c r="K42" s="9">
        <v>17.3</v>
      </c>
      <c r="L42" s="9">
        <v>39.299999999999997</v>
      </c>
      <c r="M42" s="13">
        <v>0.44</v>
      </c>
      <c r="N42" s="9">
        <v>90.9</v>
      </c>
      <c r="O42" s="14" t="s">
        <v>16</v>
      </c>
      <c r="P42" s="15">
        <v>3.55</v>
      </c>
      <c r="Q42" s="13">
        <v>7.0750000000000002</v>
      </c>
      <c r="R42" s="15">
        <v>0.38</v>
      </c>
      <c r="S42" s="11">
        <f>IF(AND(Q42&lt;&gt;"", C42&lt;&gt;"", C42&lt;&gt;0), Q42*100/C42, "")</f>
        <v>12.434094903339192</v>
      </c>
      <c r="T42" s="16">
        <v>1</v>
      </c>
      <c r="U42" s="17" t="str">
        <f>IF(C42&gt;=68,"JUMBO",IF(C42&gt;=58,"EXTRA",IF(C42&gt;=48,"GRANDE",IF(C42&gt;=38,"MÉDIO","Fora da faixa"))))</f>
        <v>GRANDE</v>
      </c>
      <c r="V42" s="11">
        <v>58.82</v>
      </c>
      <c r="W42" s="11">
        <v>46.26</v>
      </c>
      <c r="X42" s="11">
        <f>IF(AND(W42&lt;&gt;"", V42&lt;&gt;"", V42&lt;&gt;0), (W42/V42)*100, "")</f>
        <v>78.646718803128181</v>
      </c>
      <c r="Y42" s="8" t="str">
        <f>IF(X42&lt;72,"Pontiagudo",IF(X42&lt;=76,"Padrão","Redondo"))</f>
        <v>Redondo</v>
      </c>
      <c r="Z42" s="11">
        <f>IF(AND(W42&lt;&gt;"", V42&lt;&gt;"", V42&lt;&gt;0), (0.6057-0.0018*W42)*V42*(W42^2)/1000, "")</f>
        <v>65.760642468417018</v>
      </c>
      <c r="AA42" s="11">
        <f>((3.155 - 0.0136*V42 + 0.00155*W42)*V42*W42)/100</f>
        <v>66.032215041131991</v>
      </c>
      <c r="AB42" s="14" t="s">
        <v>17</v>
      </c>
      <c r="AC42" s="12">
        <v>0</v>
      </c>
      <c r="AD42" s="18" t="s">
        <v>19</v>
      </c>
    </row>
    <row r="43" spans="1:30" ht="15" x14ac:dyDescent="0.25">
      <c r="A43" s="8">
        <v>42</v>
      </c>
      <c r="B43" s="8">
        <v>53</v>
      </c>
      <c r="C43" s="9">
        <v>68.2</v>
      </c>
      <c r="D43" s="9">
        <v>8.8000000000000007</v>
      </c>
      <c r="E43" s="9">
        <v>7.9</v>
      </c>
      <c r="F43" s="10">
        <f>IF(AND(NOT(ISBLANK(C43)), NOT(ISBLANK(H43)), NOT(ISBLANK(Q43))), C43-H43-Q43, "")</f>
        <v>43.398000000000003</v>
      </c>
      <c r="G43" s="11">
        <f>IF(AND(F43&lt;&gt;"", C43&lt;&gt;"", C43&lt;&gt;0), F43*100/C43, "")</f>
        <v>63.633431085043988</v>
      </c>
      <c r="H43" s="10">
        <v>18.28</v>
      </c>
      <c r="I43" s="12">
        <v>6</v>
      </c>
      <c r="J43" s="11">
        <f>IF(AND(H43&lt;&gt;"", C43&lt;&gt;"", C43&lt;&gt;0), H43*100/C43, "")</f>
        <v>26.803519061583575</v>
      </c>
      <c r="K43" s="9">
        <v>19.399999999999999</v>
      </c>
      <c r="L43" s="9">
        <v>44</v>
      </c>
      <c r="M43" s="13">
        <v>0.441</v>
      </c>
      <c r="N43" s="9">
        <v>91.9</v>
      </c>
      <c r="O43" s="14" t="s">
        <v>16</v>
      </c>
      <c r="P43" s="15">
        <v>3.62</v>
      </c>
      <c r="Q43" s="13">
        <v>6.5220000000000002</v>
      </c>
      <c r="R43" s="15">
        <v>0.38</v>
      </c>
      <c r="S43" s="11">
        <f>IF(AND(Q43&lt;&gt;"", C43&lt;&gt;"", C43&lt;&gt;0), Q43*100/C43, "")</f>
        <v>9.5630498533724335</v>
      </c>
      <c r="T43" s="16">
        <v>2</v>
      </c>
      <c r="U43" s="17" t="str">
        <f>IF(C43&gt;=68,"JUMBO",IF(C43&gt;=58,"EXTRA",IF(C43&gt;=48,"GRANDE",IF(C43&gt;=38,"MÉDIO","Fora da faixa"))))</f>
        <v>JUMBO</v>
      </c>
      <c r="V43" s="11">
        <v>58.94</v>
      </c>
      <c r="W43" s="11">
        <v>45.56</v>
      </c>
      <c r="X43" s="11">
        <f>IF(AND(W43&lt;&gt;"", V43&lt;&gt;"", V43&lt;&gt;0), (W43/V43)*100, "")</f>
        <v>77.298948082796073</v>
      </c>
      <c r="Y43" s="8" t="str">
        <f>IF(X43&lt;72,"Pontiagudo",IF(X43&lt;=76,"Padrão","Redondo"))</f>
        <v>Redondo</v>
      </c>
      <c r="Z43" s="11">
        <f>IF(AND(W43&lt;&gt;"", V43&lt;&gt;"", V43&lt;&gt;0), (0.6057-0.0018*W43)*V43*(W43^2)/1000, "")</f>
        <v>64.069819713664131</v>
      </c>
      <c r="AA43" s="11">
        <f>((3.155 - 0.0136*V43 + 0.00155*W43)*V43*W43)/100</f>
        <v>65.092740140175991</v>
      </c>
      <c r="AB43" s="14"/>
      <c r="AC43" s="12">
        <v>0</v>
      </c>
      <c r="AD43" s="18" t="s">
        <v>19</v>
      </c>
    </row>
    <row r="44" spans="1:30" ht="15" x14ac:dyDescent="0.25">
      <c r="A44" s="8">
        <v>43</v>
      </c>
      <c r="B44" s="8">
        <v>53</v>
      </c>
      <c r="C44" s="9">
        <v>69.8</v>
      </c>
      <c r="D44" s="9">
        <v>8.3000000000000007</v>
      </c>
      <c r="E44" s="9">
        <v>7.9</v>
      </c>
      <c r="F44" s="10">
        <f>IF(AND(NOT(ISBLANK(C44)), NOT(ISBLANK(H44)), NOT(ISBLANK(Q44))), C44-H44-Q44, "")</f>
        <v>44.929999999999993</v>
      </c>
      <c r="G44" s="11">
        <f>IF(AND(F44&lt;&gt;"", C44&lt;&gt;"", C44&lt;&gt;0), F44*100/C44, "")</f>
        <v>64.369627507163315</v>
      </c>
      <c r="H44" s="10">
        <v>17.914000000000001</v>
      </c>
      <c r="I44" s="12">
        <v>7</v>
      </c>
      <c r="J44" s="11">
        <f>IF(AND(H44&lt;&gt;"", C44&lt;&gt;"", C44&lt;&gt;0), H44*100/C44, "")</f>
        <v>25.664756446991408</v>
      </c>
      <c r="K44" s="9">
        <v>18.399999999999999</v>
      </c>
      <c r="L44" s="9">
        <v>42.7</v>
      </c>
      <c r="M44" s="13">
        <v>0.43099999999999999</v>
      </c>
      <c r="N44" s="9">
        <v>88.8</v>
      </c>
      <c r="O44" s="14" t="s">
        <v>16</v>
      </c>
      <c r="P44" s="15">
        <v>4.8099999999999996</v>
      </c>
      <c r="Q44" s="13">
        <v>6.9560000000000004</v>
      </c>
      <c r="R44" s="15">
        <v>0.41</v>
      </c>
      <c r="S44" s="11">
        <f>IF(AND(Q44&lt;&gt;"", C44&lt;&gt;"", C44&lt;&gt;0), Q44*100/C44, "")</f>
        <v>9.9656160458452732</v>
      </c>
      <c r="T44" s="16">
        <v>1</v>
      </c>
      <c r="U44" s="17" t="str">
        <f>IF(C44&gt;=68,"JUMBO",IF(C44&gt;=58,"EXTRA",IF(C44&gt;=48,"GRANDE",IF(C44&gt;=38,"MÉDIO","Fora da faixa"))))</f>
        <v>JUMBO</v>
      </c>
      <c r="V44" s="11">
        <v>59.5</v>
      </c>
      <c r="W44" s="11">
        <v>45.49</v>
      </c>
      <c r="X44" s="11">
        <f>IF(AND(W44&lt;&gt;"", V44&lt;&gt;"", V44&lt;&gt;0), (W44/V44)*100, "")</f>
        <v>76.453781512605048</v>
      </c>
      <c r="Y44" s="8" t="str">
        <f>IF(X44&lt;72,"Pontiagudo",IF(X44&lt;=76,"Padrão","Redondo"))</f>
        <v>Redondo</v>
      </c>
      <c r="Z44" s="11">
        <f>IF(AND(W44&lt;&gt;"", V44&lt;&gt;"", V44&lt;&gt;0), (0.6057-0.0018*W44)*V44*(W44^2)/1000, "")</f>
        <v>64.495476753857105</v>
      </c>
      <c r="AA44" s="11">
        <f>((3.155 - 0.0136*V44 + 0.00155*W44)*V44*W44)/100</f>
        <v>65.401161897224995</v>
      </c>
      <c r="AB44" s="14"/>
      <c r="AC44" s="12">
        <v>0</v>
      </c>
      <c r="AD44" s="18" t="s">
        <v>19</v>
      </c>
    </row>
    <row r="45" spans="1:30" ht="15" x14ac:dyDescent="0.25">
      <c r="A45" s="8">
        <v>44</v>
      </c>
      <c r="B45" s="8">
        <v>53</v>
      </c>
      <c r="C45" s="9">
        <v>65.5</v>
      </c>
      <c r="D45" s="9">
        <v>8.5</v>
      </c>
      <c r="E45" s="9">
        <v>7.9</v>
      </c>
      <c r="F45" s="10">
        <f>IF(AND(NOT(ISBLANK(C45)), NOT(ISBLANK(H45)), NOT(ISBLANK(Q45))), C45-H45-Q45, "")</f>
        <v>39.155000000000001</v>
      </c>
      <c r="G45" s="11">
        <f>IF(AND(F45&lt;&gt;"", C45&lt;&gt;"", C45&lt;&gt;0), F45*100/C45, "")</f>
        <v>59.778625954198475</v>
      </c>
      <c r="H45" s="10">
        <v>19.55</v>
      </c>
      <c r="I45" s="12">
        <v>6</v>
      </c>
      <c r="J45" s="11">
        <f>IF(AND(H45&lt;&gt;"", C45&lt;&gt;"", C45&lt;&gt;0), H45*100/C45, "")</f>
        <v>29.847328244274809</v>
      </c>
      <c r="K45" s="9">
        <v>17.8</v>
      </c>
      <c r="L45" s="9">
        <v>42.3</v>
      </c>
      <c r="M45" s="13">
        <v>0.42099999999999999</v>
      </c>
      <c r="N45" s="9">
        <v>90.9</v>
      </c>
      <c r="O45" s="14" t="s">
        <v>16</v>
      </c>
      <c r="P45" s="15">
        <v>5.25</v>
      </c>
      <c r="Q45" s="13">
        <v>6.7949999999999999</v>
      </c>
      <c r="R45" s="15">
        <v>0.36</v>
      </c>
      <c r="S45" s="11">
        <f>IF(AND(Q45&lt;&gt;"", C45&lt;&gt;"", C45&lt;&gt;0), Q45*100/C45, "")</f>
        <v>10.374045801526718</v>
      </c>
      <c r="T45" s="16">
        <v>1</v>
      </c>
      <c r="U45" s="17" t="str">
        <f>IF(C45&gt;=68,"JUMBO",IF(C45&gt;=58,"EXTRA",IF(C45&gt;=48,"GRANDE",IF(C45&gt;=38,"MÉDIO","Fora da faixa"))))</f>
        <v>EXTRA</v>
      </c>
      <c r="V45" s="11">
        <v>58.46</v>
      </c>
      <c r="W45" s="11">
        <v>46.04</v>
      </c>
      <c r="X45" s="11">
        <f>IF(AND(W45&lt;&gt;"", V45&lt;&gt;"", V45&lt;&gt;0), (W45/V45)*100, "")</f>
        <v>78.754704071159765</v>
      </c>
      <c r="Y45" s="8" t="str">
        <f>IF(X45&lt;72,"Pontiagudo",IF(X45&lt;=76,"Padrão","Redondo"))</f>
        <v>Redondo</v>
      </c>
      <c r="Z45" s="11">
        <f>IF(AND(W45&lt;&gt;"", V45&lt;&gt;"", V45&lt;&gt;0), (0.6057-0.0018*W45)*V45*(W45^2)/1000, "")</f>
        <v>64.787061000878211</v>
      </c>
      <c r="AA45" s="11">
        <f>((3.155 - 0.0136*V45 + 0.00155*W45)*V45*W45)/100</f>
        <v>65.438562089103982</v>
      </c>
      <c r="AB45" s="14"/>
      <c r="AC45" s="12">
        <v>0</v>
      </c>
      <c r="AD45" s="18" t="s">
        <v>19</v>
      </c>
    </row>
    <row r="46" spans="1:30" ht="15" x14ac:dyDescent="0.25">
      <c r="A46" s="8">
        <v>45</v>
      </c>
      <c r="B46" s="8">
        <v>53</v>
      </c>
      <c r="C46" s="9">
        <v>57.2</v>
      </c>
      <c r="D46" s="9">
        <v>7.9</v>
      </c>
      <c r="E46" s="9">
        <v>7.8</v>
      </c>
      <c r="F46" s="10" t="str">
        <f>IF(AND(NOT(ISBLANK(C46)), NOT(ISBLANK(H46)), NOT(ISBLANK(Q46))), C46-H46-Q46, "")</f>
        <v/>
      </c>
      <c r="G46" s="11" t="str">
        <f>IF(AND(F46&lt;&gt;"", C46&lt;&gt;"", C46&lt;&gt;0), F46*100/C46, "")</f>
        <v/>
      </c>
      <c r="H46" s="10">
        <v>17.515999999999998</v>
      </c>
      <c r="I46" s="12">
        <v>6</v>
      </c>
      <c r="J46" s="11">
        <f>IF(AND(H46&lt;&gt;"", C46&lt;&gt;"", C46&lt;&gt;0), H46*100/C46, "")</f>
        <v>30.62237762237762</v>
      </c>
      <c r="K46" s="9">
        <v>17.100000000000001</v>
      </c>
      <c r="L46" s="9">
        <v>41.3</v>
      </c>
      <c r="M46" s="13">
        <v>0.41399999999999998</v>
      </c>
      <c r="N46" s="9">
        <v>89.8</v>
      </c>
      <c r="O46" s="14" t="s">
        <v>16</v>
      </c>
      <c r="P46" s="15">
        <v>5.13</v>
      </c>
      <c r="Q46" s="13"/>
      <c r="R46" s="15">
        <v>0.39</v>
      </c>
      <c r="S46" s="11" t="str">
        <f>IF(AND(Q46&lt;&gt;"", C46&lt;&gt;"", C46&lt;&gt;0), Q46*100/C46, "")</f>
        <v/>
      </c>
      <c r="T46" s="16">
        <v>2</v>
      </c>
      <c r="U46" s="17" t="str">
        <f>IF(C46&gt;=68,"JUMBO",IF(C46&gt;=58,"EXTRA",IF(C46&gt;=48,"GRANDE",IF(C46&gt;=38,"MÉDIO","Fora da faixa"))))</f>
        <v>GRANDE</v>
      </c>
      <c r="V46" s="11">
        <v>59.91</v>
      </c>
      <c r="W46" s="11">
        <v>46.53</v>
      </c>
      <c r="X46" s="11">
        <f>IF(AND(W46&lt;&gt;"", V46&lt;&gt;"", V46&lt;&gt;0), (W46/V46)*100, "")</f>
        <v>77.666499749624435</v>
      </c>
      <c r="Y46" s="8" t="str">
        <f>IF(X46&lt;72,"Pontiagudo",IF(X46&lt;=76,"Padrão","Redondo"))</f>
        <v>Redondo</v>
      </c>
      <c r="Z46" s="11">
        <f>IF(AND(W46&lt;&gt;"", V46&lt;&gt;"", V46&lt;&gt;0), (0.6057-0.0018*W46)*V46*(W46^2)/1000, "")</f>
        <v>67.700363156100764</v>
      </c>
      <c r="AA46" s="11">
        <f>((3.155 - 0.0136*V46 + 0.00155*W46)*V46*W46)/100</f>
        <v>67.246839876496509</v>
      </c>
      <c r="AB46" s="14"/>
      <c r="AC46" s="12">
        <v>0</v>
      </c>
      <c r="AD46" s="18" t="s">
        <v>19</v>
      </c>
    </row>
    <row r="47" spans="1:30" ht="15" x14ac:dyDescent="0.25">
      <c r="A47" s="8">
        <v>46</v>
      </c>
      <c r="B47" s="8">
        <v>53</v>
      </c>
      <c r="C47" s="9">
        <v>63.5</v>
      </c>
      <c r="D47" s="9">
        <v>4.5999999999999996</v>
      </c>
      <c r="E47" s="9">
        <v>7.7</v>
      </c>
      <c r="F47" s="10" t="str">
        <f>IF(AND(NOT(ISBLANK(C47)), NOT(ISBLANK(H47)), NOT(ISBLANK(Q47))), C47-H47-Q47, "")</f>
        <v/>
      </c>
      <c r="G47" s="11" t="str">
        <f>IF(AND(F47&lt;&gt;"", C47&lt;&gt;"", C47&lt;&gt;0), F47*100/C47, "")</f>
        <v/>
      </c>
      <c r="H47" s="10">
        <v>19.777000000000001</v>
      </c>
      <c r="I47" s="12">
        <v>7</v>
      </c>
      <c r="J47" s="11">
        <f>IF(AND(H47&lt;&gt;"", C47&lt;&gt;"", C47&lt;&gt;0), H47*100/C47, "")</f>
        <v>31.144881889763781</v>
      </c>
      <c r="K47" s="9">
        <v>15.5</v>
      </c>
      <c r="L47" s="9">
        <v>39.700000000000003</v>
      </c>
      <c r="M47" s="13">
        <v>0.39</v>
      </c>
      <c r="N47" s="9">
        <v>63.4</v>
      </c>
      <c r="O47" s="14" t="s">
        <v>21</v>
      </c>
      <c r="P47" s="15">
        <v>4.6900000000000004</v>
      </c>
      <c r="Q47" s="13"/>
      <c r="R47" s="15">
        <v>0.38</v>
      </c>
      <c r="S47" s="11" t="str">
        <f>IF(AND(Q47&lt;&gt;"", C47&lt;&gt;"", C47&lt;&gt;0), Q47*100/C47, "")</f>
        <v/>
      </c>
      <c r="T47" s="16">
        <v>2</v>
      </c>
      <c r="U47" s="17" t="str">
        <f>IF(C47&gt;=68,"JUMBO",IF(C47&gt;=58,"EXTRA",IF(C47&gt;=48,"GRANDE",IF(C47&gt;=38,"MÉDIO","Fora da faixa"))))</f>
        <v>EXTRA</v>
      </c>
      <c r="V47" s="11">
        <v>58.17</v>
      </c>
      <c r="W47" s="11">
        <v>45.77</v>
      </c>
      <c r="X47" s="11">
        <f>IF(AND(W47&lt;&gt;"", V47&lt;&gt;"", V47&lt;&gt;0), (W47/V47)*100, "")</f>
        <v>78.683170018910104</v>
      </c>
      <c r="Y47" s="8" t="str">
        <f>IF(X47&lt;72,"Pontiagudo",IF(X47&lt;=76,"Padrão","Redondo"))</f>
        <v>Redondo</v>
      </c>
      <c r="Z47" s="11">
        <f>IF(AND(W47&lt;&gt;"", V47&lt;&gt;"", V47&lt;&gt;0), (0.6057-0.0018*W47)*V47*(W47^2)/1000, "")</f>
        <v>63.771002171216814</v>
      </c>
      <c r="AA47" s="11">
        <f>((3.155 - 0.0136*V47 + 0.00155*W47)*V47*W47)/100</f>
        <v>64.825949702083506</v>
      </c>
      <c r="AB47" s="14"/>
      <c r="AC47" s="12">
        <v>0</v>
      </c>
      <c r="AD47" s="18" t="s">
        <v>19</v>
      </c>
    </row>
    <row r="48" spans="1:30" ht="15" x14ac:dyDescent="0.25">
      <c r="A48" s="8">
        <v>47</v>
      </c>
      <c r="B48" s="8">
        <v>53</v>
      </c>
      <c r="C48" s="9">
        <v>71.3</v>
      </c>
      <c r="D48" s="9">
        <v>9</v>
      </c>
      <c r="E48" s="9">
        <v>7.4</v>
      </c>
      <c r="F48" s="10" t="str">
        <f>IF(AND(NOT(ISBLANK(C48)), NOT(ISBLANK(H48)), NOT(ISBLANK(Q48))), C48-H48-Q48, "")</f>
        <v/>
      </c>
      <c r="G48" s="11" t="str">
        <f>IF(AND(F48&lt;&gt;"", C48&lt;&gt;"", C48&lt;&gt;0), F48*100/C48, "")</f>
        <v/>
      </c>
      <c r="H48" s="10">
        <v>18.5</v>
      </c>
      <c r="I48" s="12">
        <v>7</v>
      </c>
      <c r="J48" s="11">
        <f>IF(AND(H48&lt;&gt;"", C48&lt;&gt;"", C48&lt;&gt;0), H48*100/C48, "")</f>
        <v>25.946704067321178</v>
      </c>
      <c r="K48" s="9">
        <v>17.600000000000001</v>
      </c>
      <c r="L48" s="9">
        <v>45</v>
      </c>
      <c r="M48" s="13">
        <v>0.39100000000000001</v>
      </c>
      <c r="N48" s="9">
        <v>92.2</v>
      </c>
      <c r="O48" s="14" t="s">
        <v>16</v>
      </c>
      <c r="P48" s="15">
        <v>4.58</v>
      </c>
      <c r="Q48" s="13"/>
      <c r="R48" s="15">
        <v>0.35</v>
      </c>
      <c r="S48" s="11" t="str">
        <f>IF(AND(Q48&lt;&gt;"", C48&lt;&gt;"", C48&lt;&gt;0), Q48*100/C48, "")</f>
        <v/>
      </c>
      <c r="T48" s="16">
        <v>2</v>
      </c>
      <c r="U48" s="17" t="str">
        <f>IF(C48&gt;=68,"JUMBO",IF(C48&gt;=58,"EXTRA",IF(C48&gt;=48,"GRANDE",IF(C48&gt;=38,"MÉDIO","Fora da faixa"))))</f>
        <v>JUMBO</v>
      </c>
      <c r="V48" s="11">
        <v>61.7</v>
      </c>
      <c r="W48" s="11">
        <v>46.11</v>
      </c>
      <c r="X48" s="11">
        <f>IF(AND(W48&lt;&gt;"", V48&lt;&gt;"", V48&lt;&gt;0), (W48/V48)*100, "")</f>
        <v>74.732576985413289</v>
      </c>
      <c r="Y48" s="8" t="str">
        <f>IF(X48&lt;72,"Pontiagudo",IF(X48&lt;=76,"Padrão","Redondo"))</f>
        <v>Padrão</v>
      </c>
      <c r="Z48" s="11">
        <f>IF(AND(W48&lt;&gt;"", V48&lt;&gt;"", V48&lt;&gt;0), (0.6057-0.0018*W48)*V48*(W48^2)/1000, "")</f>
        <v>68.569277007640139</v>
      </c>
      <c r="AA48" s="11">
        <f>((3.155 - 0.0136*V48 + 0.00155*W48)*V48*W48)/100</f>
        <v>67.919811369434996</v>
      </c>
      <c r="AB48" s="14"/>
      <c r="AC48" s="12">
        <v>0</v>
      </c>
      <c r="AD48" s="18" t="s">
        <v>19</v>
      </c>
    </row>
    <row r="49" spans="1:30" ht="15" x14ac:dyDescent="0.25">
      <c r="A49" s="8">
        <v>48</v>
      </c>
      <c r="B49" s="8">
        <v>53</v>
      </c>
      <c r="C49" s="9">
        <v>67.099999999999994</v>
      </c>
      <c r="D49" s="9">
        <v>7.8</v>
      </c>
      <c r="E49" s="9">
        <v>7.8</v>
      </c>
      <c r="F49" s="10" t="str">
        <f>IF(AND(NOT(ISBLANK(C49)), NOT(ISBLANK(H49)), NOT(ISBLANK(Q49))), C49-H49-Q49, "")</f>
        <v/>
      </c>
      <c r="G49" s="11" t="str">
        <f>IF(AND(F49&lt;&gt;"", C49&lt;&gt;"", C49&lt;&gt;0), F49*100/C49, "")</f>
        <v/>
      </c>
      <c r="H49" s="10">
        <v>15.835000000000001</v>
      </c>
      <c r="I49" s="12">
        <v>6</v>
      </c>
      <c r="J49" s="11">
        <f>IF(AND(H49&lt;&gt;"", C49&lt;&gt;"", C49&lt;&gt;0), H49*100/C49, "")</f>
        <v>23.599105812220568</v>
      </c>
      <c r="K49" s="9">
        <v>18.5</v>
      </c>
      <c r="L49" s="9">
        <v>45</v>
      </c>
      <c r="M49" s="13">
        <v>0.41099999999999998</v>
      </c>
      <c r="N49" s="9">
        <v>86.6</v>
      </c>
      <c r="O49" s="14" t="s">
        <v>16</v>
      </c>
      <c r="P49" s="15">
        <v>3.11</v>
      </c>
      <c r="Q49" s="13"/>
      <c r="R49" s="15">
        <v>0.41</v>
      </c>
      <c r="S49" s="11" t="str">
        <f>IF(AND(Q49&lt;&gt;"", C49&lt;&gt;"", C49&lt;&gt;0), Q49*100/C49, "")</f>
        <v/>
      </c>
      <c r="T49" s="16">
        <v>1</v>
      </c>
      <c r="U49" s="17" t="str">
        <f>IF(C49&gt;=68,"JUMBO",IF(C49&gt;=58,"EXTRA",IF(C49&gt;=48,"GRANDE",IF(C49&gt;=38,"MÉDIO","Fora da faixa"))))</f>
        <v>EXTRA</v>
      </c>
      <c r="V49" s="11">
        <v>58.91</v>
      </c>
      <c r="W49" s="11">
        <v>44.83</v>
      </c>
      <c r="X49" s="11">
        <f>IF(AND(W49&lt;&gt;"", V49&lt;&gt;"", V49&lt;&gt;0), (W49/V49)*100, "")</f>
        <v>76.099134272619253</v>
      </c>
      <c r="Y49" s="8" t="str">
        <f>IF(X49&lt;72,"Pontiagudo",IF(X49&lt;=76,"Padrão","Redondo"))</f>
        <v>Redondo</v>
      </c>
      <c r="Z49" s="11">
        <f>IF(AND(W49&lt;&gt;"", V49&lt;&gt;"", V49&lt;&gt;0), (0.6057-0.0018*W49)*V49*(W49^2)/1000, "")</f>
        <v>62.157103345751992</v>
      </c>
      <c r="AA49" s="11">
        <f>((3.155 - 0.0136*V49 + 0.00155*W49)*V49*W49)/100</f>
        <v>63.998062423106497</v>
      </c>
      <c r="AB49" s="14"/>
      <c r="AC49" s="12">
        <v>0</v>
      </c>
      <c r="AD49" s="18" t="s">
        <v>19</v>
      </c>
    </row>
    <row r="50" spans="1:30" ht="15" x14ac:dyDescent="0.25">
      <c r="A50" s="8">
        <v>49</v>
      </c>
      <c r="B50" s="8">
        <v>53</v>
      </c>
      <c r="C50" s="9">
        <v>68.8</v>
      </c>
      <c r="D50" s="9">
        <v>7.4</v>
      </c>
      <c r="E50" s="9">
        <v>7.9</v>
      </c>
      <c r="F50" s="10">
        <f>IF(AND(NOT(ISBLANK(C50)), NOT(ISBLANK(H50)), NOT(ISBLANK(Q50))), C50-H50-Q50, "")</f>
        <v>44.532999999999994</v>
      </c>
      <c r="G50" s="11">
        <f>IF(AND(F50&lt;&gt;"", C50&lt;&gt;"", C50&lt;&gt;0), F50*100/C50, "")</f>
        <v>64.728197674418595</v>
      </c>
      <c r="H50" s="10">
        <v>17.57</v>
      </c>
      <c r="I50" s="12">
        <v>6</v>
      </c>
      <c r="J50" s="11">
        <f>IF(AND(H50&lt;&gt;"", C50&lt;&gt;"", C50&lt;&gt;0), H50*100/C50, "")</f>
        <v>25.537790697674421</v>
      </c>
      <c r="K50" s="9">
        <v>18.600000000000001</v>
      </c>
      <c r="L50" s="9">
        <v>44.7</v>
      </c>
      <c r="M50" s="13">
        <v>0.41599999999999998</v>
      </c>
      <c r="N50" s="9">
        <v>83.7</v>
      </c>
      <c r="O50" s="14" t="s">
        <v>16</v>
      </c>
      <c r="P50" s="15">
        <v>3.26</v>
      </c>
      <c r="Q50" s="13">
        <v>6.6970000000000001</v>
      </c>
      <c r="R50" s="15">
        <v>0.4</v>
      </c>
      <c r="S50" s="11">
        <f>IF(AND(Q50&lt;&gt;"", C50&lt;&gt;"", C50&lt;&gt;0), Q50*100/C50, "")</f>
        <v>9.7340116279069786</v>
      </c>
      <c r="T50" s="16">
        <v>2</v>
      </c>
      <c r="U50" s="17" t="str">
        <f>IF(C50&gt;=68,"JUMBO",IF(C50&gt;=58,"EXTRA",IF(C50&gt;=48,"GRANDE",IF(C50&gt;=38,"MÉDIO","Fora da faixa"))))</f>
        <v>JUMBO</v>
      </c>
      <c r="V50" s="11">
        <v>59.46</v>
      </c>
      <c r="W50" s="11">
        <v>44.6</v>
      </c>
      <c r="X50" s="11">
        <f>IF(AND(W50&lt;&gt;"", V50&lt;&gt;"", V50&lt;&gt;0), (W50/V50)*100, "")</f>
        <v>75.00840901446351</v>
      </c>
      <c r="Y50" s="8" t="str">
        <f>IF(X50&lt;72,"Pontiagudo",IF(X50&lt;=76,"Padrão","Redondo"))</f>
        <v>Padrão</v>
      </c>
      <c r="Z50" s="11">
        <f>IF(AND(W50&lt;&gt;"", V50&lt;&gt;"", V50&lt;&gt;0), (0.6057-0.0018*W50)*V50*(W50^2)/1000, "")</f>
        <v>62.144288830512004</v>
      </c>
      <c r="AA50" s="11">
        <f>((3.155 - 0.0136*V50 + 0.00155*W50)*V50*W50)/100</f>
        <v>64.056341481839993</v>
      </c>
      <c r="AB50" s="14"/>
      <c r="AC50" s="12">
        <v>0</v>
      </c>
      <c r="AD50" s="18" t="s">
        <v>19</v>
      </c>
    </row>
    <row r="51" spans="1:30" ht="15" x14ac:dyDescent="0.25">
      <c r="A51" s="8">
        <v>50</v>
      </c>
      <c r="B51" s="8">
        <v>53</v>
      </c>
      <c r="C51" s="9">
        <v>83.8</v>
      </c>
      <c r="D51" s="9">
        <v>8.5</v>
      </c>
      <c r="E51" s="9">
        <v>8</v>
      </c>
      <c r="F51" s="10">
        <f>IF(AND(NOT(ISBLANK(C51)), NOT(ISBLANK(H51)), NOT(ISBLANK(Q51))), C51-H51-Q51, "")</f>
        <v>58.813999999999993</v>
      </c>
      <c r="G51" s="11">
        <f>IF(AND(F51&lt;&gt;"", C51&lt;&gt;"", C51&lt;&gt;0), F51*100/C51, "")</f>
        <v>70.183770883054891</v>
      </c>
      <c r="H51" s="10">
        <v>17.98</v>
      </c>
      <c r="I51" s="12">
        <v>6</v>
      </c>
      <c r="J51" s="11">
        <f>IF(AND(H51&lt;&gt;"", C51&lt;&gt;"", C51&lt;&gt;0), H51*100/C51, "")</f>
        <v>21.455847255369928</v>
      </c>
      <c r="K51" s="9">
        <v>19.100000000000001</v>
      </c>
      <c r="L51" s="9">
        <v>45.3</v>
      </c>
      <c r="M51" s="13">
        <v>0.42199999999999999</v>
      </c>
      <c r="N51" s="9">
        <v>86.6</v>
      </c>
      <c r="O51" s="14" t="s">
        <v>16</v>
      </c>
      <c r="P51" s="15">
        <v>5.47</v>
      </c>
      <c r="Q51" s="13">
        <v>7.0060000000000002</v>
      </c>
      <c r="R51" s="15">
        <v>0.42</v>
      </c>
      <c r="S51" s="11">
        <f>IF(AND(Q51&lt;&gt;"", C51&lt;&gt;"", C51&lt;&gt;0), Q51*100/C51, "")</f>
        <v>8.3603818615751795</v>
      </c>
      <c r="T51" s="16">
        <v>2</v>
      </c>
      <c r="U51" s="17" t="str">
        <f>IF(C51&gt;=68,"JUMBO",IF(C51&gt;=58,"EXTRA",IF(C51&gt;=48,"GRANDE",IF(C51&gt;=38,"MÉDIO","Fora da faixa"))))</f>
        <v>JUMBO</v>
      </c>
      <c r="V51" s="11">
        <v>58.59</v>
      </c>
      <c r="W51" s="11">
        <v>45.19</v>
      </c>
      <c r="X51" s="11">
        <f>IF(AND(W51&lt;&gt;"", V51&lt;&gt;"", V51&lt;&gt;0), (W51/V51)*100, "")</f>
        <v>77.129202935654533</v>
      </c>
      <c r="Y51" s="8" t="str">
        <f>IF(X51&lt;72,"Pontiagudo",IF(X51&lt;=76,"Padrão","Redondo"))</f>
        <v>Redondo</v>
      </c>
      <c r="Z51" s="11">
        <f>IF(AND(W51&lt;&gt;"", V51&lt;&gt;"", V51&lt;&gt;0), (0.6057-0.0018*W51)*V51*(W51^2)/1000, "")</f>
        <v>62.73878140184344</v>
      </c>
      <c r="AA51" s="11">
        <f>((3.155 - 0.0136*V51 + 0.00155*W51)*V51*W51)/100</f>
        <v>64.2915595270305</v>
      </c>
      <c r="AB51" s="14" t="s">
        <v>17</v>
      </c>
      <c r="AC51" s="12">
        <v>0</v>
      </c>
      <c r="AD51" s="18" t="s">
        <v>19</v>
      </c>
    </row>
    <row r="52" spans="1:30" ht="15" x14ac:dyDescent="0.25">
      <c r="A52" s="8">
        <v>51</v>
      </c>
      <c r="B52" s="8">
        <v>53</v>
      </c>
      <c r="C52" s="9">
        <v>64.599999999999994</v>
      </c>
      <c r="D52" s="9">
        <v>7.3</v>
      </c>
      <c r="E52" s="9">
        <v>7.9</v>
      </c>
      <c r="F52" s="10">
        <f>IF(AND(NOT(ISBLANK(C52)), NOT(ISBLANK(H52)), NOT(ISBLANK(Q52))), C52-H52-Q52, "")</f>
        <v>39.845999999999997</v>
      </c>
      <c r="G52" s="11">
        <f>IF(AND(F52&lt;&gt;"", C52&lt;&gt;"", C52&lt;&gt;0), F52*100/C52, "")</f>
        <v>61.681114551083589</v>
      </c>
      <c r="H52" s="10">
        <v>17.18</v>
      </c>
      <c r="I52" s="12">
        <v>7</v>
      </c>
      <c r="J52" s="11">
        <f>IF(AND(H52&lt;&gt;"", C52&lt;&gt;"", C52&lt;&gt;0), H52*100/C52, "")</f>
        <v>26.594427244582047</v>
      </c>
      <c r="K52" s="9">
        <v>16.899999999999999</v>
      </c>
      <c r="L52" s="9">
        <v>45.3</v>
      </c>
      <c r="M52" s="13">
        <v>0.373</v>
      </c>
      <c r="N52" s="9">
        <v>84.2</v>
      </c>
      <c r="O52" s="14" t="s">
        <v>16</v>
      </c>
      <c r="P52" s="15">
        <v>4.97</v>
      </c>
      <c r="Q52" s="13">
        <v>7.5739999999999998</v>
      </c>
      <c r="R52" s="15">
        <v>0.41</v>
      </c>
      <c r="S52" s="11">
        <f>IF(AND(Q52&lt;&gt;"", C52&lt;&gt;"", C52&lt;&gt;0), Q52*100/C52, "")</f>
        <v>11.724458204334367</v>
      </c>
      <c r="T52" s="16">
        <v>2</v>
      </c>
      <c r="U52" s="17" t="str">
        <f>IF(C52&gt;=68,"JUMBO",IF(C52&gt;=58,"EXTRA",IF(C52&gt;=48,"GRANDE",IF(C52&gt;=38,"MÉDIO","Fora da faixa"))))</f>
        <v>EXTRA</v>
      </c>
      <c r="V52" s="11">
        <v>64.22</v>
      </c>
      <c r="W52" s="11">
        <v>46.45</v>
      </c>
      <c r="X52" s="11">
        <f>IF(AND(W52&lt;&gt;"", V52&lt;&gt;"", V52&lt;&gt;0), (W52/V52)*100, "")</f>
        <v>72.329492369978212</v>
      </c>
      <c r="Y52" s="8" t="str">
        <f>IF(X52&lt;72,"Pontiagudo",IF(X52&lt;=76,"Padrão","Redondo"))</f>
        <v>Padrão</v>
      </c>
      <c r="Z52" s="11">
        <f>IF(AND(W52&lt;&gt;"", V52&lt;&gt;"", V52&lt;&gt;0), (0.6057-0.0018*W52)*V52*(W52^2)/1000, "")</f>
        <v>72.341433902029522</v>
      </c>
      <c r="AA52" s="11">
        <f>((3.155 - 0.0136*V52 + 0.00155*W52)*V52*W52)/100</f>
        <v>70.208499250045008</v>
      </c>
      <c r="AB52" s="14" t="s">
        <v>17</v>
      </c>
      <c r="AC52" s="12">
        <v>0</v>
      </c>
      <c r="AD52" s="18" t="s">
        <v>19</v>
      </c>
    </row>
    <row r="53" spans="1:30" ht="15" x14ac:dyDescent="0.25">
      <c r="A53" s="8">
        <v>52</v>
      </c>
      <c r="B53" s="8">
        <v>53</v>
      </c>
      <c r="C53" s="9">
        <v>73.900000000000006</v>
      </c>
      <c r="D53" s="9">
        <v>8.3000000000000007</v>
      </c>
      <c r="E53" s="9">
        <v>7.9</v>
      </c>
      <c r="F53" s="10">
        <f>IF(AND(NOT(ISBLANK(C53)), NOT(ISBLANK(H53)), NOT(ISBLANK(Q53))), C53-H53-Q53, "")</f>
        <v>50.486000000000004</v>
      </c>
      <c r="G53" s="11">
        <f>IF(AND(F53&lt;&gt;"", C53&lt;&gt;"", C53&lt;&gt;0), F53*100/C53, "")</f>
        <v>68.316644113667124</v>
      </c>
      <c r="H53" s="10">
        <v>16.327999999999999</v>
      </c>
      <c r="I53" s="12">
        <v>7</v>
      </c>
      <c r="J53" s="11">
        <f>IF(AND(H53&lt;&gt;"", C53&lt;&gt;"", C53&lt;&gt;0), H53*100/C53, "")</f>
        <v>22.094722598105545</v>
      </c>
      <c r="K53" s="9">
        <v>17.899999999999999</v>
      </c>
      <c r="L53" s="9">
        <v>45.7</v>
      </c>
      <c r="M53" s="13">
        <v>0.39200000000000002</v>
      </c>
      <c r="N53" s="9">
        <v>87.8</v>
      </c>
      <c r="O53" s="14" t="s">
        <v>16</v>
      </c>
      <c r="P53" s="15">
        <v>4.7300000000000004</v>
      </c>
      <c r="Q53" s="13">
        <v>7.0860000000000003</v>
      </c>
      <c r="R53" s="15">
        <v>0.42</v>
      </c>
      <c r="S53" s="11">
        <f>IF(AND(Q53&lt;&gt;"", C53&lt;&gt;"", C53&lt;&gt;0), Q53*100/C53, "")</f>
        <v>9.5886332882273333</v>
      </c>
      <c r="T53" s="16">
        <v>1</v>
      </c>
      <c r="U53" s="17" t="str">
        <f>IF(C53&gt;=68,"JUMBO",IF(C53&gt;=58,"EXTRA",IF(C53&gt;=48,"GRANDE",IF(C53&gt;=38,"MÉDIO","Fora da faixa"))))</f>
        <v>JUMBO</v>
      </c>
      <c r="V53" s="11">
        <v>56.66</v>
      </c>
      <c r="W53" s="11">
        <v>45.44</v>
      </c>
      <c r="X53" s="11">
        <f>IF(AND(W53&lt;&gt;"", V53&lt;&gt;"", V53&lt;&gt;0), (W53/V53)*100, "")</f>
        <v>80.197670314154607</v>
      </c>
      <c r="Y53" s="8" t="str">
        <f>IF(X53&lt;72,"Pontiagudo",IF(X53&lt;=76,"Padrão","Redondo"))</f>
        <v>Redondo</v>
      </c>
      <c r="Z53" s="11">
        <f>IF(AND(W53&lt;&gt;"", V53&lt;&gt;"", V53&lt;&gt;0), (0.6057-0.0018*W53)*V53*(W53^2)/1000, "")</f>
        <v>61.292628426129404</v>
      </c>
      <c r="AA53" s="11">
        <f>((3.155 - 0.0136*V53 + 0.00155*W53)*V53*W53)/100</f>
        <v>63.203468852223999</v>
      </c>
      <c r="AB53" s="14"/>
      <c r="AC53" s="12">
        <v>0</v>
      </c>
      <c r="AD53" s="18" t="s">
        <v>19</v>
      </c>
    </row>
    <row r="54" spans="1:30" ht="15" x14ac:dyDescent="0.25">
      <c r="A54" s="8">
        <v>53</v>
      </c>
      <c r="B54" s="8">
        <v>53</v>
      </c>
      <c r="C54" s="9">
        <v>65.3</v>
      </c>
      <c r="D54" s="9">
        <v>9.3000000000000007</v>
      </c>
      <c r="E54" s="9">
        <v>7.8</v>
      </c>
      <c r="F54" s="10">
        <f>IF(AND(NOT(ISBLANK(C54)), NOT(ISBLANK(H54)), NOT(ISBLANK(Q54))), C54-H54-Q54, "")</f>
        <v>41.36399999999999</v>
      </c>
      <c r="G54" s="11">
        <f>IF(AND(F54&lt;&gt;"", C54&lt;&gt;"", C54&lt;&gt;0), F54*100/C54, "")</f>
        <v>63.344563552833058</v>
      </c>
      <c r="H54" s="10">
        <v>16.959</v>
      </c>
      <c r="I54" s="12">
        <v>6</v>
      </c>
      <c r="J54" s="11">
        <f>IF(AND(H54&lt;&gt;"", C54&lt;&gt;"", C54&lt;&gt;0), H54*100/C54, "")</f>
        <v>25.970903522205205</v>
      </c>
      <c r="K54" s="9">
        <v>19</v>
      </c>
      <c r="L54" s="9">
        <v>41</v>
      </c>
      <c r="M54" s="13">
        <v>0.46300000000000002</v>
      </c>
      <c r="N54" s="9">
        <v>95</v>
      </c>
      <c r="O54" s="14" t="s">
        <v>16</v>
      </c>
      <c r="P54" s="15">
        <v>5.85</v>
      </c>
      <c r="Q54" s="13">
        <v>6.9770000000000003</v>
      </c>
      <c r="R54" s="15">
        <v>0.4</v>
      </c>
      <c r="S54" s="11">
        <f>IF(AND(Q54&lt;&gt;"", C54&lt;&gt;"", C54&lt;&gt;0), Q54*100/C54, "")</f>
        <v>10.684532924961717</v>
      </c>
      <c r="T54" s="16">
        <v>2</v>
      </c>
      <c r="U54" s="17" t="str">
        <f>IF(C54&gt;=68,"JUMBO",IF(C54&gt;=58,"EXTRA",IF(C54&gt;=48,"GRANDE",IF(C54&gt;=38,"MÉDIO","Fora da faixa"))))</f>
        <v>EXTRA</v>
      </c>
      <c r="V54" s="11">
        <v>61.74</v>
      </c>
      <c r="W54" s="11">
        <v>47.06</v>
      </c>
      <c r="X54" s="11">
        <f>IF(AND(W54&lt;&gt;"", V54&lt;&gt;"", V54&lt;&gt;0), (W54/V54)*100, "")</f>
        <v>76.222870100421119</v>
      </c>
      <c r="Y54" s="8" t="str">
        <f>IF(X54&lt;72,"Pontiagudo",IF(X54&lt;=76,"Padrão","Redondo"))</f>
        <v>Redondo</v>
      </c>
      <c r="Z54" s="11">
        <f>IF(AND(W54&lt;&gt;"", V54&lt;&gt;"", V54&lt;&gt;0), (0.6057-0.0018*W54)*V54*(W54^2)/1000, "")</f>
        <v>71.236328088377107</v>
      </c>
      <c r="AA54" s="11">
        <f>((3.155 - 0.0136*V54 + 0.00155*W54)*V54*W54)/100</f>
        <v>69.391073773476009</v>
      </c>
      <c r="AB54" s="14" t="s">
        <v>17</v>
      </c>
      <c r="AC54" s="12">
        <v>0</v>
      </c>
      <c r="AD54" s="18" t="s">
        <v>19</v>
      </c>
    </row>
    <row r="55" spans="1:30" ht="15" x14ac:dyDescent="0.25">
      <c r="A55" s="8">
        <v>54</v>
      </c>
      <c r="B55" s="8">
        <v>53</v>
      </c>
      <c r="C55" s="9">
        <v>65.400000000000006</v>
      </c>
      <c r="D55" s="9">
        <v>8.3000000000000007</v>
      </c>
      <c r="E55" s="9">
        <v>7.7</v>
      </c>
      <c r="F55" s="10">
        <f>IF(AND(NOT(ISBLANK(C55)), NOT(ISBLANK(H55)), NOT(ISBLANK(Q55))), C55-H55-Q55, "")</f>
        <v>40.859000000000002</v>
      </c>
      <c r="G55" s="11">
        <f>IF(AND(F55&lt;&gt;"", C55&lt;&gt;"", C55&lt;&gt;0), F55*100/C55, "")</f>
        <v>62.475535168195712</v>
      </c>
      <c r="H55" s="10">
        <v>18.213000000000001</v>
      </c>
      <c r="I55" s="12">
        <v>6</v>
      </c>
      <c r="J55" s="11">
        <f>IF(AND(H55&lt;&gt;"", C55&lt;&gt;"", C55&lt;&gt;0), H55*100/C55, "")</f>
        <v>27.848623853211009</v>
      </c>
      <c r="K55" s="9">
        <v>17.600000000000001</v>
      </c>
      <c r="L55" s="9">
        <v>45</v>
      </c>
      <c r="M55" s="13">
        <v>0.39100000000000001</v>
      </c>
      <c r="N55" s="9">
        <v>89.9</v>
      </c>
      <c r="O55" s="14" t="s">
        <v>16</v>
      </c>
      <c r="P55" s="15">
        <v>7.1</v>
      </c>
      <c r="Q55" s="13">
        <v>6.3280000000000003</v>
      </c>
      <c r="R55" s="15">
        <v>0.35</v>
      </c>
      <c r="S55" s="11">
        <f>IF(AND(Q55&lt;&gt;"", C55&lt;&gt;"", C55&lt;&gt;0), Q55*100/C55, "")</f>
        <v>9.6758409785932731</v>
      </c>
      <c r="T55" s="16">
        <v>1</v>
      </c>
      <c r="U55" s="17" t="str">
        <f>IF(C55&gt;=68,"JUMBO",IF(C55&gt;=58,"EXTRA",IF(C55&gt;=48,"GRANDE",IF(C55&gt;=38,"MÉDIO","Fora da faixa"))))</f>
        <v>EXTRA</v>
      </c>
      <c r="V55" s="11">
        <v>59.28</v>
      </c>
      <c r="W55" s="11">
        <v>45.47</v>
      </c>
      <c r="X55" s="11">
        <f>IF(AND(W55&lt;&gt;"", V55&lt;&gt;"", V55&lt;&gt;0), (W55/V55)*100, "")</f>
        <v>76.703778677462893</v>
      </c>
      <c r="Y55" s="8" t="str">
        <f>IF(X55&lt;72,"Pontiagudo",IF(X55&lt;=76,"Padrão","Redondo"))</f>
        <v>Redondo</v>
      </c>
      <c r="Z55" s="11">
        <f>IF(AND(W55&lt;&gt;"", V55&lt;&gt;"", V55&lt;&gt;0), (0.6057-0.0018*W55)*V55*(W55^2)/1000, "")</f>
        <v>64.204928665561013</v>
      </c>
      <c r="AA55" s="11">
        <f>((3.155 - 0.0136*V55 + 0.00155*W55)*V55*W55)/100</f>
        <v>65.210507327628008</v>
      </c>
      <c r="AB55" s="14"/>
      <c r="AC55" s="12">
        <v>0</v>
      </c>
      <c r="AD55" s="18" t="s">
        <v>19</v>
      </c>
    </row>
    <row r="56" spans="1:30" ht="15" x14ac:dyDescent="0.25">
      <c r="A56" s="8">
        <v>55</v>
      </c>
      <c r="B56" s="8">
        <v>53</v>
      </c>
      <c r="C56" s="9">
        <v>75.099999999999994</v>
      </c>
      <c r="D56" s="9">
        <v>6.6</v>
      </c>
      <c r="E56" s="9">
        <v>7.8</v>
      </c>
      <c r="F56" s="10">
        <f>IF(AND(NOT(ISBLANK(C56)), NOT(ISBLANK(H56)), NOT(ISBLANK(Q56))), C56-H56-Q56, "")</f>
        <v>47.970999999999997</v>
      </c>
      <c r="G56" s="11">
        <f>IF(AND(F56&lt;&gt;"", C56&lt;&gt;"", C56&lt;&gt;0), F56*100/C56, "")</f>
        <v>63.876165113182424</v>
      </c>
      <c r="H56" s="10">
        <v>20.030999999999999</v>
      </c>
      <c r="I56" s="12">
        <v>7</v>
      </c>
      <c r="J56" s="11">
        <f>IF(AND(H56&lt;&gt;"", C56&lt;&gt;"", C56&lt;&gt;0), H56*100/C56, "")</f>
        <v>26.672436750998671</v>
      </c>
      <c r="K56" s="9">
        <v>16.399999999999999</v>
      </c>
      <c r="L56" s="9">
        <v>39</v>
      </c>
      <c r="M56" s="13">
        <v>0.42099999999999999</v>
      </c>
      <c r="N56" s="9">
        <v>76.3</v>
      </c>
      <c r="O56" s="14" t="s">
        <v>16</v>
      </c>
      <c r="P56" s="15">
        <v>3.22</v>
      </c>
      <c r="Q56" s="13">
        <v>7.0979999999999999</v>
      </c>
      <c r="R56" s="15">
        <v>0.43</v>
      </c>
      <c r="S56" s="11">
        <f>IF(AND(Q56&lt;&gt;"", C56&lt;&gt;"", C56&lt;&gt;0), Q56*100/C56, "")</f>
        <v>9.4513981358189074</v>
      </c>
      <c r="T56" s="16">
        <v>2</v>
      </c>
      <c r="U56" s="17" t="str">
        <f>IF(C56&gt;=68,"JUMBO",IF(C56&gt;=58,"EXTRA",IF(C56&gt;=48,"GRANDE",IF(C56&gt;=38,"MÉDIO","Fora da faixa"))))</f>
        <v>JUMBO</v>
      </c>
      <c r="V56" s="11">
        <v>59.75</v>
      </c>
      <c r="W56" s="11">
        <v>45.33</v>
      </c>
      <c r="X56" s="11">
        <f>IF(AND(W56&lt;&gt;"", V56&lt;&gt;"", V56&lt;&gt;0), (W56/V56)*100, "")</f>
        <v>75.86610878661088</v>
      </c>
      <c r="Y56" s="8" t="str">
        <f>IF(X56&lt;72,"Pontiagudo",IF(X56&lt;=76,"Padrão","Redondo"))</f>
        <v>Padrão</v>
      </c>
      <c r="Z56" s="11">
        <f>IF(AND(W56&lt;&gt;"", V56&lt;&gt;"", V56&lt;&gt;0), (0.6057-0.0018*W56)*V56*(W56^2)/1000, "")</f>
        <v>64.34702598226815</v>
      </c>
      <c r="AA56" s="11">
        <f>((3.155 - 0.0136*V56 + 0.00155*W56)*V56*W56)/100</f>
        <v>65.346152612512483</v>
      </c>
      <c r="AB56" s="14"/>
      <c r="AC56" s="12">
        <v>0</v>
      </c>
      <c r="AD56" s="18" t="s">
        <v>19</v>
      </c>
    </row>
    <row r="57" spans="1:30" ht="15" x14ac:dyDescent="0.25">
      <c r="A57" s="8">
        <v>56</v>
      </c>
      <c r="B57" s="8">
        <v>53</v>
      </c>
      <c r="C57" s="9">
        <v>68.900000000000006</v>
      </c>
      <c r="D57" s="9">
        <v>8.1</v>
      </c>
      <c r="E57" s="9">
        <v>7.8</v>
      </c>
      <c r="F57" s="10">
        <f>IF(AND(NOT(ISBLANK(C57)), NOT(ISBLANK(H57)), NOT(ISBLANK(Q57))), C57-H57-Q57, "")</f>
        <v>46.553000000000004</v>
      </c>
      <c r="G57" s="11">
        <f>IF(AND(F57&lt;&gt;"", C57&lt;&gt;"", C57&lt;&gt;0), F57*100/C57, "")</f>
        <v>67.566037735849051</v>
      </c>
      <c r="H57" s="10">
        <v>16.84</v>
      </c>
      <c r="I57" s="12">
        <v>7</v>
      </c>
      <c r="J57" s="11">
        <f>IF(AND(H57&lt;&gt;"", C57&lt;&gt;"", C57&lt;&gt;0), H57*100/C57, "")</f>
        <v>24.441219158200287</v>
      </c>
      <c r="K57" s="9">
        <v>17.8</v>
      </c>
      <c r="L57" s="9">
        <v>44.3</v>
      </c>
      <c r="M57" s="13">
        <v>0.40200000000000002</v>
      </c>
      <c r="N57" s="9">
        <v>87.9</v>
      </c>
      <c r="O57" s="14" t="s">
        <v>16</v>
      </c>
      <c r="P57" s="15">
        <v>3.37</v>
      </c>
      <c r="Q57" s="13">
        <v>5.5069999999999997</v>
      </c>
      <c r="R57" s="15">
        <v>0.35</v>
      </c>
      <c r="S57" s="11">
        <f>IF(AND(Q57&lt;&gt;"", C57&lt;&gt;"", C57&lt;&gt;0), Q57*100/C57, "")</f>
        <v>7.9927431059506517</v>
      </c>
      <c r="T57" s="16">
        <v>2</v>
      </c>
      <c r="U57" s="17" t="str">
        <f>IF(C57&gt;=68,"JUMBO",IF(C57&gt;=58,"EXTRA",IF(C57&gt;=48,"GRANDE",IF(C57&gt;=38,"MÉDIO","Fora da faixa"))))</f>
        <v>JUMBO</v>
      </c>
      <c r="V57" s="11">
        <v>57.87</v>
      </c>
      <c r="W57" s="11">
        <v>42.46</v>
      </c>
      <c r="X57" s="11">
        <f>IF(AND(W57&lt;&gt;"", V57&lt;&gt;"", V57&lt;&gt;0), (W57/V57)*100, "")</f>
        <v>73.371349576637286</v>
      </c>
      <c r="Y57" s="8" t="str">
        <f>IF(X57&lt;72,"Pontiagudo",IF(X57&lt;=76,"Padrão","Redondo"))</f>
        <v>Padrão</v>
      </c>
      <c r="Z57" s="11">
        <f>IF(AND(W57&lt;&gt;"", V57&lt;&gt;"", V57&lt;&gt;0), (0.6057-0.0018*W57)*V57*(W57^2)/1000, "")</f>
        <v>55.219488724677014</v>
      </c>
      <c r="AA57" s="11">
        <f>((3.155 - 0.0136*V57 + 0.00155*W57)*V57*W57)/100</f>
        <v>59.801898087161987</v>
      </c>
      <c r="AB57" s="14"/>
      <c r="AC57" s="12">
        <v>0</v>
      </c>
      <c r="AD57" s="18" t="s">
        <v>19</v>
      </c>
    </row>
    <row r="58" spans="1:30" ht="15" x14ac:dyDescent="0.25">
      <c r="A58" s="8">
        <v>57</v>
      </c>
      <c r="B58" s="8">
        <v>53</v>
      </c>
      <c r="C58" s="9">
        <v>67.7</v>
      </c>
      <c r="D58" s="9">
        <v>8.4</v>
      </c>
      <c r="E58" s="9">
        <v>8</v>
      </c>
      <c r="F58" s="10">
        <f>IF(AND(NOT(ISBLANK(C58)), NOT(ISBLANK(H58)), NOT(ISBLANK(Q58))), C58-H58-Q58, "")</f>
        <v>42.027000000000001</v>
      </c>
      <c r="G58" s="11">
        <f>IF(AND(F58&lt;&gt;"", C58&lt;&gt;"", C58&lt;&gt;0), F58*100/C58, "")</f>
        <v>62.078286558345638</v>
      </c>
      <c r="H58" s="10">
        <v>19.468</v>
      </c>
      <c r="I58" s="12">
        <v>7</v>
      </c>
      <c r="J58" s="11">
        <f>IF(AND(H58&lt;&gt;"", C58&lt;&gt;"", C58&lt;&gt;0), H58*100/C58, "")</f>
        <v>28.756277695716395</v>
      </c>
      <c r="K58" s="9">
        <v>18.5</v>
      </c>
      <c r="L58" s="9">
        <v>47</v>
      </c>
      <c r="M58" s="13">
        <v>0.39400000000000002</v>
      </c>
      <c r="N58" s="9">
        <v>89.8</v>
      </c>
      <c r="O58" s="14" t="s">
        <v>16</v>
      </c>
      <c r="P58" s="15">
        <v>5.25</v>
      </c>
      <c r="Q58" s="13">
        <v>6.2050000000000001</v>
      </c>
      <c r="R58" s="15">
        <v>0.39</v>
      </c>
      <c r="S58" s="11">
        <f>IF(AND(Q58&lt;&gt;"", C58&lt;&gt;"", C58&lt;&gt;0), Q58*100/C58, "")</f>
        <v>9.1654357459379607</v>
      </c>
      <c r="T58" s="16">
        <v>1</v>
      </c>
      <c r="U58" s="17" t="str">
        <f>IF(C58&gt;=68,"JUMBO",IF(C58&gt;=58,"EXTRA",IF(C58&gt;=48,"GRANDE",IF(C58&gt;=38,"MÉDIO","Fora da faixa"))))</f>
        <v>EXTRA</v>
      </c>
      <c r="V58" s="11">
        <v>59.15</v>
      </c>
      <c r="W58" s="11">
        <v>45.7</v>
      </c>
      <c r="X58" s="11">
        <f>IF(AND(W58&lt;&gt;"", V58&lt;&gt;"", V58&lt;&gt;0), (W58/V58)*100, "")</f>
        <v>77.26120033812343</v>
      </c>
      <c r="Y58" s="8" t="str">
        <f>IF(X58&lt;72,"Pontiagudo",IF(X58&lt;=76,"Padrão","Redondo"))</f>
        <v>Redondo</v>
      </c>
      <c r="Z58" s="11">
        <f>IF(AND(W58&lt;&gt;"", V58&lt;&gt;"", V58&lt;&gt;0), (0.6057-0.0018*W58)*V58*(W58^2)/1000, "")</f>
        <v>64.662733011240007</v>
      </c>
      <c r="AA58" s="11">
        <f>((3.155 - 0.0136*V58 + 0.00155*W58)*V58*W58)/100</f>
        <v>65.454060012249997</v>
      </c>
      <c r="AB58" s="14"/>
      <c r="AC58" s="12">
        <v>0</v>
      </c>
      <c r="AD58" s="18" t="s">
        <v>19</v>
      </c>
    </row>
    <row r="59" spans="1:30" ht="15" x14ac:dyDescent="0.25">
      <c r="A59" s="8">
        <v>58</v>
      </c>
      <c r="B59" s="8">
        <v>53</v>
      </c>
      <c r="C59" s="9">
        <v>64.3</v>
      </c>
      <c r="D59" s="9">
        <v>8.4</v>
      </c>
      <c r="E59" s="9">
        <v>8.1</v>
      </c>
      <c r="F59" s="10">
        <f>IF(AND(NOT(ISBLANK(C59)), NOT(ISBLANK(H59)), NOT(ISBLANK(Q59))), C59-H59-Q59, "")</f>
        <v>41.692999999999998</v>
      </c>
      <c r="G59" s="11">
        <f>IF(AND(F59&lt;&gt;"", C59&lt;&gt;"", C59&lt;&gt;0), F59*100/C59, "")</f>
        <v>64.841368584758953</v>
      </c>
      <c r="H59" s="10">
        <v>17.021000000000001</v>
      </c>
      <c r="I59" s="12">
        <v>7</v>
      </c>
      <c r="J59" s="11">
        <f>IF(AND(H59&lt;&gt;"", C59&lt;&gt;"", C59&lt;&gt;0), H59*100/C59, "")</f>
        <v>26.471228615863144</v>
      </c>
      <c r="K59" s="9">
        <v>18.100000000000001</v>
      </c>
      <c r="L59" s="9">
        <v>42.7</v>
      </c>
      <c r="M59" s="13">
        <v>0.42399999999999999</v>
      </c>
      <c r="N59" s="9">
        <v>90.7</v>
      </c>
      <c r="O59" s="14" t="s">
        <v>16</v>
      </c>
      <c r="P59" s="15">
        <v>5.41</v>
      </c>
      <c r="Q59" s="13">
        <v>5.5860000000000003</v>
      </c>
      <c r="R59" s="15">
        <v>0.41</v>
      </c>
      <c r="S59" s="11">
        <f>IF(AND(Q59&lt;&gt;"", C59&lt;&gt;"", C59&lt;&gt;0), Q59*100/C59, "")</f>
        <v>8.6874027993779173</v>
      </c>
      <c r="T59" s="16">
        <v>2</v>
      </c>
      <c r="U59" s="17" t="str">
        <f>IF(C59&gt;=68,"JUMBO",IF(C59&gt;=58,"EXTRA",IF(C59&gt;=48,"GRANDE",IF(C59&gt;=38,"MÉDIO","Fora da faixa"))))</f>
        <v>EXTRA</v>
      </c>
      <c r="V59" s="11">
        <v>56.27</v>
      </c>
      <c r="W59" s="11">
        <v>42.75</v>
      </c>
      <c r="X59" s="11">
        <f>IF(AND(W59&lt;&gt;"", V59&lt;&gt;"", V59&lt;&gt;0), (W59/V59)*100, "")</f>
        <v>75.97298738226408</v>
      </c>
      <c r="Y59" s="8" t="str">
        <f>IF(X59&lt;72,"Pontiagudo",IF(X59&lt;=76,"Padrão","Redondo"))</f>
        <v>Padrão</v>
      </c>
      <c r="Z59" s="11">
        <f>IF(AND(W59&lt;&gt;"", V59&lt;&gt;"", V59&lt;&gt;0), (0.6057-0.0018*W59)*V59*(W59^2)/1000, "")</f>
        <v>54.375033016406256</v>
      </c>
      <c r="AA59" s="11">
        <f>((3.155 - 0.0136*V59 + 0.00155*W59)*V59*W59)/100</f>
        <v>59.079895273462505</v>
      </c>
      <c r="AB59" s="14"/>
      <c r="AC59" s="12">
        <v>0</v>
      </c>
      <c r="AD59" s="18" t="s">
        <v>19</v>
      </c>
    </row>
    <row r="60" spans="1:30" ht="15" x14ac:dyDescent="0.25">
      <c r="A60" s="8">
        <v>59</v>
      </c>
      <c r="B60" s="8">
        <v>53</v>
      </c>
      <c r="C60" s="9">
        <v>69.099999999999994</v>
      </c>
      <c r="D60" s="9">
        <v>7.8</v>
      </c>
      <c r="E60" s="9">
        <v>7.7</v>
      </c>
      <c r="F60" s="10">
        <f>IF(AND(NOT(ISBLANK(C60)), NOT(ISBLANK(H60)), NOT(ISBLANK(Q60))), C60-H60-Q60, "")</f>
        <v>46.79399999999999</v>
      </c>
      <c r="G60" s="11">
        <f>IF(AND(F60&lt;&gt;"", C60&lt;&gt;"", C60&lt;&gt;0), F60*100/C60, "")</f>
        <v>67.719247467438478</v>
      </c>
      <c r="H60" s="10">
        <v>15.304</v>
      </c>
      <c r="I60" s="12">
        <v>7</v>
      </c>
      <c r="J60" s="11">
        <f>IF(AND(H60&lt;&gt;"", C60&lt;&gt;"", C60&lt;&gt;0), H60*100/C60, "")</f>
        <v>22.147612156295228</v>
      </c>
      <c r="K60" s="9">
        <v>18</v>
      </c>
      <c r="L60" s="9">
        <v>44.3</v>
      </c>
      <c r="M60" s="13">
        <v>0.40600000000000003</v>
      </c>
      <c r="N60" s="9">
        <v>86</v>
      </c>
      <c r="O60" s="14" t="s">
        <v>16</v>
      </c>
      <c r="P60" s="15">
        <v>6.26</v>
      </c>
      <c r="Q60" s="13">
        <v>7.0019999999999998</v>
      </c>
      <c r="R60" s="15">
        <v>0.41</v>
      </c>
      <c r="S60" s="11">
        <f>IF(AND(Q60&lt;&gt;"", C60&lt;&gt;"", C60&lt;&gt;0), Q60*100/C60, "")</f>
        <v>10.133140376266281</v>
      </c>
      <c r="T60" s="16">
        <v>2</v>
      </c>
      <c r="U60" s="17" t="str">
        <f>IF(C60&gt;=68,"JUMBO",IF(C60&gt;=58,"EXTRA",IF(C60&gt;=48,"GRANDE",IF(C60&gt;=38,"MÉDIO","Fora da faixa"))))</f>
        <v>JUMBO</v>
      </c>
      <c r="V60" s="11">
        <v>58.15</v>
      </c>
      <c r="W60" s="11">
        <v>46.2</v>
      </c>
      <c r="X60" s="11">
        <f>IF(AND(W60&lt;&gt;"", V60&lt;&gt;"", V60&lt;&gt;0), (W60/V60)*100, "")</f>
        <v>79.449699054170253</v>
      </c>
      <c r="Y60" s="8" t="str">
        <f>IF(X60&lt;72,"Pontiagudo",IF(X60&lt;=76,"Padrão","Redondo"))</f>
        <v>Redondo</v>
      </c>
      <c r="Z60" s="11">
        <f>IF(AND(W60&lt;&gt;"", V60&lt;&gt;"", V60&lt;&gt;0), (0.6057-0.0018*W60)*V60*(W60^2)/1000, "")</f>
        <v>64.856455642440011</v>
      </c>
      <c r="AA60" s="11">
        <f>((3.155 - 0.0136*V60 + 0.00155*W60)*V60*W60)/100</f>
        <v>65.437691780999998</v>
      </c>
      <c r="AB60" s="14"/>
      <c r="AC60" s="12">
        <v>0</v>
      </c>
      <c r="AD60" s="18" t="s">
        <v>19</v>
      </c>
    </row>
    <row r="61" spans="1:30" ht="15" x14ac:dyDescent="0.25">
      <c r="A61" s="8">
        <v>60</v>
      </c>
      <c r="B61" s="8">
        <v>53</v>
      </c>
      <c r="C61" s="9">
        <v>54.7</v>
      </c>
      <c r="D61" s="9">
        <v>7.9</v>
      </c>
      <c r="E61" s="9">
        <v>7.9</v>
      </c>
      <c r="F61" s="10">
        <f>IF(AND(NOT(ISBLANK(C61)), NOT(ISBLANK(H61)), NOT(ISBLANK(Q61))), C61-H61-Q61, "")</f>
        <v>31.678000000000004</v>
      </c>
      <c r="G61" s="11">
        <f>IF(AND(F61&lt;&gt;"", C61&lt;&gt;"", C61&lt;&gt;0), F61*100/C61, "")</f>
        <v>57.912248628884832</v>
      </c>
      <c r="H61" s="10">
        <v>16.201000000000001</v>
      </c>
      <c r="I61" s="12">
        <v>6</v>
      </c>
      <c r="J61" s="11">
        <f>IF(AND(H61&lt;&gt;"", C61&lt;&gt;"", C61&lt;&gt;0), H61*100/C61, "")</f>
        <v>29.617915904936016</v>
      </c>
      <c r="K61" s="9">
        <v>16.899999999999999</v>
      </c>
      <c r="L61" s="9">
        <v>40.299999999999997</v>
      </c>
      <c r="M61" s="13">
        <v>0.41899999999999998</v>
      </c>
      <c r="N61" s="9">
        <v>90.5</v>
      </c>
      <c r="O61" s="14" t="s">
        <v>16</v>
      </c>
      <c r="P61" s="15">
        <v>4.63</v>
      </c>
      <c r="Q61" s="13">
        <v>6.8209999999999997</v>
      </c>
      <c r="R61" s="15">
        <v>0.41</v>
      </c>
      <c r="S61" s="11">
        <f>IF(AND(Q61&lt;&gt;"", C61&lt;&gt;"", C61&lt;&gt;0), Q61*100/C61, "")</f>
        <v>12.469835466179159</v>
      </c>
      <c r="T61" s="16">
        <v>1</v>
      </c>
      <c r="U61" s="17" t="str">
        <f>IF(C61&gt;=68,"JUMBO",IF(C61&gt;=58,"EXTRA",IF(C61&gt;=48,"GRANDE",IF(C61&gt;=38,"MÉDIO","Fora da faixa"))))</f>
        <v>GRANDE</v>
      </c>
      <c r="V61" s="11">
        <v>59.61</v>
      </c>
      <c r="W61" s="11">
        <v>45.91</v>
      </c>
      <c r="X61" s="11">
        <f>IF(AND(W61&lt;&gt;"", V61&lt;&gt;"", V61&lt;&gt;0), (W61/V61)*100, "")</f>
        <v>77.017278980036892</v>
      </c>
      <c r="Y61" s="8" t="str">
        <f>IF(X61&lt;72,"Pontiagudo",IF(X61&lt;=76,"Padrão","Redondo"))</f>
        <v>Redondo</v>
      </c>
      <c r="Z61" s="11">
        <f>IF(AND(W61&lt;&gt;"", V61&lt;&gt;"", V61&lt;&gt;0), (0.6057-0.0018*W61)*V61*(W61^2)/1000, "")</f>
        <v>65.718384261109549</v>
      </c>
      <c r="AA61" s="11">
        <f>((3.155 - 0.0136*V61 + 0.00155*W61)*V61*W61)/100</f>
        <v>66.103898613739489</v>
      </c>
      <c r="AB61" s="14"/>
      <c r="AC61" s="12">
        <v>0</v>
      </c>
      <c r="AD61" s="18" t="s">
        <v>19</v>
      </c>
    </row>
    <row r="62" spans="1:30" ht="15" x14ac:dyDescent="0.25">
      <c r="A62" s="8">
        <v>61</v>
      </c>
      <c r="B62" s="8">
        <v>53</v>
      </c>
      <c r="C62" s="9">
        <v>67</v>
      </c>
      <c r="D62" s="9">
        <v>8.6</v>
      </c>
      <c r="E62" s="9">
        <v>8.1999999999999993</v>
      </c>
      <c r="F62" s="10">
        <f>IF(AND(NOT(ISBLANK(C62)), NOT(ISBLANK(H62)), NOT(ISBLANK(Q62))), C62-H62-Q62, "")</f>
        <v>42.688000000000002</v>
      </c>
      <c r="G62" s="11">
        <f>IF(AND(F62&lt;&gt;"", C62&lt;&gt;"", C62&lt;&gt;0), F62*100/C62, "")</f>
        <v>63.713432835820896</v>
      </c>
      <c r="H62" s="10">
        <v>17.399999999999999</v>
      </c>
      <c r="I62" s="12">
        <v>6</v>
      </c>
      <c r="J62" s="11">
        <f>IF(AND(H62&lt;&gt;"", C62&lt;&gt;"", C62&lt;&gt;0), H62*100/C62, "")</f>
        <v>25.970149253731339</v>
      </c>
      <c r="K62" s="9">
        <v>18.100000000000001</v>
      </c>
      <c r="L62" s="9">
        <v>41.7</v>
      </c>
      <c r="M62" s="13">
        <v>0.434</v>
      </c>
      <c r="N62" s="9">
        <v>91.1</v>
      </c>
      <c r="O62" s="14" t="s">
        <v>16</v>
      </c>
      <c r="P62" s="15">
        <v>5.34</v>
      </c>
      <c r="Q62" s="13">
        <v>6.9119999999999999</v>
      </c>
      <c r="R62" s="15">
        <v>0.4</v>
      </c>
      <c r="S62" s="11">
        <f>IF(AND(Q62&lt;&gt;"", C62&lt;&gt;"", C62&lt;&gt;0), Q62*100/C62, "")</f>
        <v>10.316417910447761</v>
      </c>
      <c r="T62" s="16">
        <v>2</v>
      </c>
      <c r="U62" s="17" t="str">
        <f>IF(C62&gt;=68,"JUMBO",IF(C62&gt;=58,"EXTRA",IF(C62&gt;=48,"GRANDE",IF(C62&gt;=38,"MÉDIO","Fora da faixa"))))</f>
        <v>EXTRA</v>
      </c>
      <c r="V62" s="11">
        <v>61.03</v>
      </c>
      <c r="W62" s="11">
        <v>45.93</v>
      </c>
      <c r="X62" s="11">
        <f>IF(AND(W62&lt;&gt;"", V62&lt;&gt;"", V62&lt;&gt;0), (W62/V62)*100, "")</f>
        <v>75.258069801736852</v>
      </c>
      <c r="Y62" s="8" t="str">
        <f>IF(X62&lt;72,"Pontiagudo",IF(X62&lt;=76,"Padrão","Redondo"))</f>
        <v>Padrão</v>
      </c>
      <c r="Z62" s="11">
        <f>IF(AND(W62&lt;&gt;"", V62&lt;&gt;"", V62&lt;&gt;0), (0.6057-0.0018*W62)*V62*(W62^2)/1000, "")</f>
        <v>67.337895493373026</v>
      </c>
      <c r="AA62" s="11">
        <f>((3.155 - 0.0136*V62 + 0.00155*W62)*V62*W62)/100</f>
        <v>67.167608986996498</v>
      </c>
      <c r="AB62" s="14" t="s">
        <v>17</v>
      </c>
      <c r="AC62" s="12">
        <v>0</v>
      </c>
      <c r="AD62" s="18" t="s">
        <v>19</v>
      </c>
    </row>
    <row r="63" spans="1:30" ht="15" x14ac:dyDescent="0.25">
      <c r="A63" s="8">
        <v>62</v>
      </c>
      <c r="B63" s="8">
        <v>53</v>
      </c>
      <c r="C63" s="9">
        <v>68.8</v>
      </c>
      <c r="D63" s="9">
        <v>8</v>
      </c>
      <c r="E63" s="9">
        <v>8.3000000000000007</v>
      </c>
      <c r="F63" s="10">
        <f>IF(AND(NOT(ISBLANK(C63)), NOT(ISBLANK(H63)), NOT(ISBLANK(Q63))), C63-H63-Q63, "")</f>
        <v>47.314999999999998</v>
      </c>
      <c r="G63" s="11">
        <f>IF(AND(F63&lt;&gt;"", C63&lt;&gt;"", C63&lt;&gt;0), F63*100/C63, "")</f>
        <v>68.771802325581405</v>
      </c>
      <c r="H63" s="10">
        <v>15.491</v>
      </c>
      <c r="I63" s="12">
        <v>6</v>
      </c>
      <c r="J63" s="11">
        <f>IF(AND(H63&lt;&gt;"", C63&lt;&gt;"", C63&lt;&gt;0), H63*100/C63, "")</f>
        <v>22.515988372093023</v>
      </c>
      <c r="K63" s="9">
        <v>18.899999999999999</v>
      </c>
      <c r="L63" s="9">
        <v>44.7</v>
      </c>
      <c r="M63" s="13">
        <v>0.42299999999999999</v>
      </c>
      <c r="N63" s="9">
        <v>87.3</v>
      </c>
      <c r="O63" s="14" t="s">
        <v>16</v>
      </c>
      <c r="P63" s="15">
        <v>4.24</v>
      </c>
      <c r="Q63" s="13">
        <v>5.9939999999999998</v>
      </c>
      <c r="R63" s="15">
        <v>0.41</v>
      </c>
      <c r="S63" s="11">
        <f>IF(AND(Q63&lt;&gt;"", C63&lt;&gt;"", C63&lt;&gt;0), Q63*100/C63, "")</f>
        <v>8.7122093023255811</v>
      </c>
      <c r="T63" s="16">
        <v>2</v>
      </c>
      <c r="U63" s="17" t="str">
        <f>IF(C63&gt;=68,"JUMBO",IF(C63&gt;=58,"EXTRA",IF(C63&gt;=48,"GRANDE",IF(C63&gt;=38,"MÉDIO","Fora da faixa"))))</f>
        <v>JUMBO</v>
      </c>
      <c r="V63" s="11">
        <v>57.59</v>
      </c>
      <c r="W63" s="11">
        <v>43.77</v>
      </c>
      <c r="X63" s="11">
        <f>IF(AND(W63&lt;&gt;"", V63&lt;&gt;"", V63&lt;&gt;0), (W63/V63)*100, "")</f>
        <v>76.002778260114596</v>
      </c>
      <c r="Y63" s="8" t="str">
        <f>IF(X63&lt;72,"Pontiagudo",IF(X63&lt;=76,"Padrão","Redondo"))</f>
        <v>Redondo</v>
      </c>
      <c r="Z63" s="11">
        <f>IF(AND(W63&lt;&gt;"", V63&lt;&gt;"", V63&lt;&gt;0), (0.6057-0.0018*W63)*V63*(W63^2)/1000, "")</f>
        <v>58.135298884914661</v>
      </c>
      <c r="AA63" s="11">
        <f>((3.155 - 0.0136*V63 + 0.00155*W63)*V63*W63)/100</f>
        <v>61.495837602088493</v>
      </c>
      <c r="AB63" s="14"/>
      <c r="AC63" s="12">
        <v>0</v>
      </c>
      <c r="AD63" s="18" t="s">
        <v>19</v>
      </c>
    </row>
    <row r="64" spans="1:30" ht="15" x14ac:dyDescent="0.25">
      <c r="A64" s="8">
        <v>63</v>
      </c>
      <c r="B64" s="8">
        <v>53</v>
      </c>
      <c r="C64" s="9">
        <v>68.8</v>
      </c>
      <c r="D64" s="9">
        <v>7.8</v>
      </c>
      <c r="E64" s="9">
        <v>8.4</v>
      </c>
      <c r="F64" s="10">
        <f>IF(AND(NOT(ISBLANK(C64)), NOT(ISBLANK(H64)), NOT(ISBLANK(Q64))), C64-H64-Q64, "")</f>
        <v>44.929000000000002</v>
      </c>
      <c r="G64" s="11">
        <f>IF(AND(F64&lt;&gt;"", C64&lt;&gt;"", C64&lt;&gt;0), F64*100/C64, "")</f>
        <v>65.303779069767458</v>
      </c>
      <c r="H64" s="10">
        <v>18.155999999999999</v>
      </c>
      <c r="I64" s="12">
        <v>7</v>
      </c>
      <c r="J64" s="11">
        <f>IF(AND(H64&lt;&gt;"", C64&lt;&gt;"", C64&lt;&gt;0), H64*100/C64, "")</f>
        <v>26.38953488372093</v>
      </c>
      <c r="K64" s="9">
        <v>17.8</v>
      </c>
      <c r="L64" s="9">
        <v>42.3</v>
      </c>
      <c r="M64" s="13">
        <v>0.42099999999999999</v>
      </c>
      <c r="N64" s="9">
        <v>86.1</v>
      </c>
      <c r="O64" s="14" t="s">
        <v>16</v>
      </c>
      <c r="P64" s="15">
        <v>4.92</v>
      </c>
      <c r="Q64" s="13">
        <v>5.7149999999999999</v>
      </c>
      <c r="R64" s="15">
        <v>0.38</v>
      </c>
      <c r="S64" s="11">
        <f>IF(AND(Q64&lt;&gt;"", C64&lt;&gt;"", C64&lt;&gt;0), Q64*100/C64, "")</f>
        <v>8.3066860465116275</v>
      </c>
      <c r="T64" s="16">
        <v>2</v>
      </c>
      <c r="U64" s="17" t="str">
        <f>IF(C64&gt;=68,"JUMBO",IF(C64&gt;=58,"EXTRA",IF(C64&gt;=48,"GRANDE",IF(C64&gt;=38,"MÉDIO","Fora da faixa"))))</f>
        <v>JUMBO</v>
      </c>
      <c r="V64" s="11">
        <v>57.52</v>
      </c>
      <c r="W64" s="11">
        <v>44.59</v>
      </c>
      <c r="X64" s="11">
        <f>IF(AND(W64&lt;&gt;"", V64&lt;&gt;"", V64&lt;&gt;0), (W64/V64)*100, "")</f>
        <v>77.520862308762176</v>
      </c>
      <c r="Y64" s="8" t="str">
        <f>IF(X64&lt;72,"Pontiagudo",IF(X64&lt;=76,"Padrão","Redondo"))</f>
        <v>Redondo</v>
      </c>
      <c r="Z64" s="11">
        <f>IF(AND(W64&lt;&gt;"", V64&lt;&gt;"", V64&lt;&gt;0), (0.6057-0.0018*W64)*V64*(W64^2)/1000, "")</f>
        <v>60.09181203312707</v>
      </c>
      <c r="AA64" s="11">
        <f>((3.155 - 0.0136*V64 + 0.00155*W64)*V64*W64)/100</f>
        <v>62.628786669540006</v>
      </c>
      <c r="AB64" s="14"/>
      <c r="AC64" s="12">
        <v>0</v>
      </c>
      <c r="AD64" s="18" t="s">
        <v>19</v>
      </c>
    </row>
    <row r="65" spans="1:30" ht="15" x14ac:dyDescent="0.25">
      <c r="A65" s="8">
        <v>64</v>
      </c>
      <c r="B65" s="8">
        <v>53</v>
      </c>
      <c r="C65" s="9">
        <v>59.9</v>
      </c>
      <c r="D65" s="9">
        <v>7.6</v>
      </c>
      <c r="E65" s="9">
        <v>8.3000000000000007</v>
      </c>
      <c r="F65" s="10">
        <f>IF(AND(NOT(ISBLANK(C65)), NOT(ISBLANK(H65)), NOT(ISBLANK(Q65))), C65-H65-Q65, "")</f>
        <v>39.475999999999999</v>
      </c>
      <c r="G65" s="11">
        <f>IF(AND(F65&lt;&gt;"", C65&lt;&gt;"", C65&lt;&gt;0), F65*100/C65, "")</f>
        <v>65.903171953255423</v>
      </c>
      <c r="H65" s="10">
        <v>14.836</v>
      </c>
      <c r="I65" s="12">
        <v>7</v>
      </c>
      <c r="J65" s="11">
        <f>IF(AND(H65&lt;&gt;"", C65&lt;&gt;"", C65&lt;&gt;0), H65*100/C65, "")</f>
        <v>24.767946577629385</v>
      </c>
      <c r="K65" s="9">
        <v>17</v>
      </c>
      <c r="L65" s="9">
        <v>41</v>
      </c>
      <c r="M65" s="13">
        <v>0.41499999999999998</v>
      </c>
      <c r="N65" s="9">
        <v>87.3</v>
      </c>
      <c r="O65" s="14" t="s">
        <v>16</v>
      </c>
      <c r="P65" s="15">
        <v>4.62</v>
      </c>
      <c r="Q65" s="13">
        <v>5.5880000000000001</v>
      </c>
      <c r="R65" s="15">
        <v>0.4</v>
      </c>
      <c r="S65" s="11">
        <f>IF(AND(Q65&lt;&gt;"", C65&lt;&gt;"", C65&lt;&gt;0), Q65*100/C65, "")</f>
        <v>9.328881469115192</v>
      </c>
      <c r="T65" s="16">
        <v>2</v>
      </c>
      <c r="U65" s="17" t="str">
        <f>IF(C65&gt;=68,"JUMBO",IF(C65&gt;=58,"EXTRA",IF(C65&gt;=48,"GRANDE",IF(C65&gt;=38,"MÉDIO","Fora da faixa"))))</f>
        <v>EXTRA</v>
      </c>
      <c r="V65" s="11">
        <v>56.66</v>
      </c>
      <c r="W65" s="11">
        <v>42.42</v>
      </c>
      <c r="X65" s="11">
        <f>IF(AND(W65&lt;&gt;"", V65&lt;&gt;"", V65&lt;&gt;0), (W65/V65)*100, "")</f>
        <v>74.867631486057192</v>
      </c>
      <c r="Y65" s="8" t="str">
        <f>IF(X65&lt;72,"Pontiagudo",IF(X65&lt;=76,"Padrão","Redondo"))</f>
        <v>Padrão</v>
      </c>
      <c r="Z65" s="11">
        <f>IF(AND(W65&lt;&gt;"", V65&lt;&gt;"", V65&lt;&gt;0), (0.6057-0.0018*W65)*V65*(W65^2)/1000, "")</f>
        <v>53.970431877766664</v>
      </c>
      <c r="AA65" s="11">
        <f>((3.155 - 0.0136*V65 + 0.00155*W65)*V65*W65)/100</f>
        <v>58.890377555100002</v>
      </c>
      <c r="AB65" s="14"/>
      <c r="AC65" s="12">
        <v>0</v>
      </c>
      <c r="AD65" s="18" t="s">
        <v>19</v>
      </c>
    </row>
    <row r="66" spans="1:30" ht="15" x14ac:dyDescent="0.25">
      <c r="A66" s="8">
        <v>65</v>
      </c>
      <c r="B66" s="8">
        <v>53</v>
      </c>
      <c r="C66" s="9">
        <v>71.900000000000006</v>
      </c>
      <c r="D66" s="9">
        <v>9</v>
      </c>
      <c r="E66" s="9">
        <v>7.8</v>
      </c>
      <c r="F66" s="10">
        <f>IF(AND(NOT(ISBLANK(C66)), NOT(ISBLANK(H66)), NOT(ISBLANK(Q66))), C66-H66-Q66, "")</f>
        <v>49.90100000000001</v>
      </c>
      <c r="G66" s="11">
        <f>IF(AND(F66&lt;&gt;"", C66&lt;&gt;"", C66&lt;&gt;0), F66*100/C66, "")</f>
        <v>69.40333796940196</v>
      </c>
      <c r="H66" s="10">
        <v>15.449</v>
      </c>
      <c r="I66" s="12">
        <v>7</v>
      </c>
      <c r="J66" s="11">
        <f>IF(AND(H66&lt;&gt;"", C66&lt;&gt;"", C66&lt;&gt;0), H66*100/C66, "")</f>
        <v>21.486787204450625</v>
      </c>
      <c r="K66" s="9">
        <v>18.8</v>
      </c>
      <c r="L66" s="9">
        <v>42</v>
      </c>
      <c r="M66" s="13">
        <v>0.44800000000000001</v>
      </c>
      <c r="N66" s="9">
        <v>92.1</v>
      </c>
      <c r="O66" s="14" t="s">
        <v>16</v>
      </c>
      <c r="P66" s="15">
        <v>3.26</v>
      </c>
      <c r="Q66" s="13">
        <v>6.55</v>
      </c>
      <c r="R66" s="15">
        <v>0.41</v>
      </c>
      <c r="S66" s="11">
        <f>IF(AND(Q66&lt;&gt;"", C66&lt;&gt;"", C66&lt;&gt;0), Q66*100/C66, "")</f>
        <v>9.1098748261474256</v>
      </c>
      <c r="T66" s="16">
        <v>1</v>
      </c>
      <c r="U66" s="17" t="str">
        <f>IF(C66&gt;=68,"JUMBO",IF(C66&gt;=58,"EXTRA",IF(C66&gt;=48,"GRANDE",IF(C66&gt;=38,"MÉDIO","Fora da faixa"))))</f>
        <v>JUMBO</v>
      </c>
      <c r="V66" s="11">
        <v>58.14</v>
      </c>
      <c r="W66" s="11">
        <v>43.6</v>
      </c>
      <c r="X66" s="11">
        <f>IF(AND(W66&lt;&gt;"", V66&lt;&gt;"", V66&lt;&gt;0), (W66/V66)*100, "")</f>
        <v>74.99140006879945</v>
      </c>
      <c r="Y66" s="8" t="str">
        <f>IF(X66&lt;72,"Pontiagudo",IF(X66&lt;=76,"Padrão","Redondo"))</f>
        <v>Padrão</v>
      </c>
      <c r="Z66" s="11">
        <f>IF(AND(W66&lt;&gt;"", V66&lt;&gt;"", V66&lt;&gt;0), (0.6057-0.0018*W66)*V66*(W66^2)/1000, "")</f>
        <v>58.269310987968005</v>
      </c>
      <c r="AA66" s="11">
        <f>((3.155 - 0.0136*V66 + 0.00155*W66)*V66*W66)/100</f>
        <v>61.645721999040006</v>
      </c>
      <c r="AB66" s="14"/>
      <c r="AC66" s="12">
        <v>0</v>
      </c>
      <c r="AD66" s="18" t="s">
        <v>19</v>
      </c>
    </row>
    <row r="67" spans="1:30" ht="15" x14ac:dyDescent="0.25">
      <c r="A67" s="8">
        <v>66</v>
      </c>
      <c r="B67" s="8">
        <v>53</v>
      </c>
      <c r="C67" s="9">
        <v>65.8</v>
      </c>
      <c r="D67" s="9">
        <v>9.9</v>
      </c>
      <c r="E67" s="9">
        <v>7.9</v>
      </c>
      <c r="F67" s="10">
        <f>IF(AND(NOT(ISBLANK(C67)), NOT(ISBLANK(H67)), NOT(ISBLANK(Q67))), C67-H67-Q67, "")</f>
        <v>44.198999999999998</v>
      </c>
      <c r="G67" s="11">
        <f>IF(AND(F67&lt;&gt;"", C67&lt;&gt;"", C67&lt;&gt;0), F67*100/C67, "")</f>
        <v>67.171732522796347</v>
      </c>
      <c r="H67" s="10">
        <v>15.518000000000001</v>
      </c>
      <c r="I67" s="12">
        <v>6</v>
      </c>
      <c r="J67" s="11">
        <f>IF(AND(H67&lt;&gt;"", C67&lt;&gt;"", C67&lt;&gt;0), H67*100/C67, "")</f>
        <v>23.583586626139823</v>
      </c>
      <c r="K67" s="9">
        <v>17.5</v>
      </c>
      <c r="L67" s="9">
        <v>45.7</v>
      </c>
      <c r="M67" s="13">
        <v>0.38300000000000001</v>
      </c>
      <c r="N67" s="9">
        <v>97.8</v>
      </c>
      <c r="O67" s="14" t="s">
        <v>16</v>
      </c>
      <c r="P67" s="15">
        <v>4.3600000000000003</v>
      </c>
      <c r="Q67" s="13">
        <v>6.0830000000000002</v>
      </c>
      <c r="R67" s="15">
        <v>0.38</v>
      </c>
      <c r="S67" s="11">
        <f>IF(AND(Q67&lt;&gt;"", C67&lt;&gt;"", C67&lt;&gt;0), Q67*100/C67, "")</f>
        <v>9.2446808510638316</v>
      </c>
      <c r="T67" s="16">
        <v>1</v>
      </c>
      <c r="U67" s="17" t="str">
        <f>IF(C67&gt;=68,"JUMBO",IF(C67&gt;=58,"EXTRA",IF(C67&gt;=48,"GRANDE",IF(C67&gt;=38,"MÉDIO","Fora da faixa"))))</f>
        <v>EXTRA</v>
      </c>
      <c r="V67" s="11">
        <v>59.77</v>
      </c>
      <c r="W67" s="11">
        <v>44.4</v>
      </c>
      <c r="X67" s="11">
        <f>IF(AND(W67&lt;&gt;"", V67&lt;&gt;"", V67&lt;&gt;0), (W67/V67)*100, "")</f>
        <v>74.284758239919697</v>
      </c>
      <c r="Y67" s="8" t="str">
        <f>IF(X67&lt;72,"Pontiagudo",IF(X67&lt;=76,"Padrão","Redondo"))</f>
        <v>Padrão</v>
      </c>
      <c r="Z67" s="11">
        <f>IF(AND(W67&lt;&gt;"", V67&lt;&gt;"", V67&lt;&gt;0), (0.6057-0.0018*W67)*V67*(W67^2)/1000, "")</f>
        <v>61.951704266016002</v>
      </c>
      <c r="AA67" s="11">
        <f>((3.155 - 0.0136*V67 + 0.00155*W67)*V67*W67)/100</f>
        <v>63.981448710239995</v>
      </c>
      <c r="AB67" s="14"/>
      <c r="AC67" s="12">
        <v>0</v>
      </c>
      <c r="AD67" s="18" t="s">
        <v>19</v>
      </c>
    </row>
    <row r="68" spans="1:30" ht="15" x14ac:dyDescent="0.25">
      <c r="A68" s="8">
        <v>67</v>
      </c>
      <c r="B68" s="8">
        <v>53</v>
      </c>
      <c r="C68" s="9">
        <v>62.4</v>
      </c>
      <c r="D68" s="9">
        <v>8.6</v>
      </c>
      <c r="E68" s="9">
        <v>7.8</v>
      </c>
      <c r="F68" s="10">
        <f>IF(AND(NOT(ISBLANK(C68)), NOT(ISBLANK(H68)), NOT(ISBLANK(Q68))), C68-H68-Q68, "")</f>
        <v>35.842000000000006</v>
      </c>
      <c r="G68" s="11">
        <f>IF(AND(F68&lt;&gt;"", C68&lt;&gt;"", C68&lt;&gt;0), F68*100/C68, "")</f>
        <v>57.439102564102576</v>
      </c>
      <c r="H68" s="10">
        <v>19.684999999999999</v>
      </c>
      <c r="I68" s="12">
        <v>7</v>
      </c>
      <c r="J68" s="11">
        <f>IF(AND(H68&lt;&gt;"", C68&lt;&gt;"", C68&lt;&gt;0), H68*100/C68, "")</f>
        <v>31.546474358974358</v>
      </c>
      <c r="K68" s="9">
        <v>17.399999999999999</v>
      </c>
      <c r="L68" s="9">
        <v>40.700000000000003</v>
      </c>
      <c r="M68" s="13">
        <v>0.42799999999999999</v>
      </c>
      <c r="N68" s="9">
        <v>92.2</v>
      </c>
      <c r="O68" s="14" t="s">
        <v>16</v>
      </c>
      <c r="P68" s="15">
        <v>5.83</v>
      </c>
      <c r="Q68" s="13">
        <v>6.8730000000000002</v>
      </c>
      <c r="R68" s="15">
        <v>0.41</v>
      </c>
      <c r="S68" s="11">
        <f>IF(AND(Q68&lt;&gt;"", C68&lt;&gt;"", C68&lt;&gt;0), Q68*100/C68, "")</f>
        <v>11.014423076923078</v>
      </c>
      <c r="T68" s="16">
        <v>2</v>
      </c>
      <c r="U68" s="17" t="str">
        <f>IF(C68&gt;=68,"JUMBO",IF(C68&gt;=58,"EXTRA",IF(C68&gt;=48,"GRANDE",IF(C68&gt;=38,"MÉDIO","Fora da faixa"))))</f>
        <v>EXTRA</v>
      </c>
      <c r="V68" s="11">
        <v>62.25</v>
      </c>
      <c r="W68" s="11">
        <v>47.13</v>
      </c>
      <c r="X68" s="11">
        <f>IF(AND(W68&lt;&gt;"", V68&lt;&gt;"", V68&lt;&gt;0), (W68/V68)*100, "")</f>
        <v>75.710843373493972</v>
      </c>
      <c r="Y68" s="8" t="str">
        <f>IF(X68&lt;72,"Pontiagudo",IF(X68&lt;=76,"Padrão","Redondo"))</f>
        <v>Padrão</v>
      </c>
      <c r="Z68" s="11">
        <f>IF(AND(W68&lt;&gt;"", V68&lt;&gt;"", V68&lt;&gt;0), (0.6057-0.0018*W68)*V68*(W68^2)/1000, "")</f>
        <v>72.021182002423672</v>
      </c>
      <c r="AA68" s="11">
        <f>((3.155 - 0.0136*V68 + 0.00155*W68)*V68*W68)/100</f>
        <v>69.868036223887501</v>
      </c>
      <c r="AB68" s="14"/>
      <c r="AC68" s="12">
        <v>0</v>
      </c>
      <c r="AD68" s="18" t="s">
        <v>19</v>
      </c>
    </row>
    <row r="69" spans="1:30" ht="15" x14ac:dyDescent="0.25">
      <c r="A69" s="8">
        <v>68</v>
      </c>
      <c r="B69" s="8">
        <v>53</v>
      </c>
      <c r="C69" s="9">
        <v>64.900000000000006</v>
      </c>
      <c r="D69" s="9">
        <v>8</v>
      </c>
      <c r="E69" s="9">
        <v>7.9</v>
      </c>
      <c r="F69" s="10">
        <f>IF(AND(NOT(ISBLANK(C69)), NOT(ISBLANK(H69)), NOT(ISBLANK(Q69))), C69-H69-Q69, "")</f>
        <v>41.665000000000006</v>
      </c>
      <c r="G69" s="11">
        <f>IF(AND(F69&lt;&gt;"", C69&lt;&gt;"", C69&lt;&gt;0), F69*100/C69, "")</f>
        <v>64.198767334360568</v>
      </c>
      <c r="H69" s="10">
        <v>16.571000000000002</v>
      </c>
      <c r="I69" s="12">
        <v>7</v>
      </c>
      <c r="J69" s="11">
        <f>IF(AND(H69&lt;&gt;"", C69&lt;&gt;"", C69&lt;&gt;0), H69*100/C69, "")</f>
        <v>25.533127889060093</v>
      </c>
      <c r="K69" s="9">
        <v>17.899999999999999</v>
      </c>
      <c r="L69" s="9">
        <v>42.3</v>
      </c>
      <c r="M69" s="13">
        <v>0.42299999999999999</v>
      </c>
      <c r="N69" s="9">
        <v>88.3</v>
      </c>
      <c r="O69" s="14" t="s">
        <v>16</v>
      </c>
      <c r="P69" s="15">
        <v>4.0599999999999996</v>
      </c>
      <c r="Q69" s="13">
        <v>6.6639999999999997</v>
      </c>
      <c r="R69" s="15">
        <v>0.42</v>
      </c>
      <c r="S69" s="11">
        <f>IF(AND(Q69&lt;&gt;"", C69&lt;&gt;"", C69&lt;&gt;0), Q69*100/C69, "")</f>
        <v>10.268104776579351</v>
      </c>
      <c r="T69" s="16">
        <v>2</v>
      </c>
      <c r="U69" s="17" t="str">
        <f>IF(C69&gt;=68,"JUMBO",IF(C69&gt;=58,"EXTRA",IF(C69&gt;=48,"GRANDE",IF(C69&gt;=38,"MÉDIO","Fora da faixa"))))</f>
        <v>EXTRA</v>
      </c>
      <c r="V69" s="11">
        <v>59.06</v>
      </c>
      <c r="W69" s="11">
        <v>46.24</v>
      </c>
      <c r="X69" s="11">
        <f>IF(AND(W69&lt;&gt;"", V69&lt;&gt;"", V69&lt;&gt;0), (W69/V69)*100, "")</f>
        <v>78.293261090416522</v>
      </c>
      <c r="Y69" s="8" t="str">
        <f>IF(X69&lt;72,"Pontiagudo",IF(X69&lt;=76,"Padrão","Redondo"))</f>
        <v>Redondo</v>
      </c>
      <c r="Z69" s="11">
        <f>IF(AND(W69&lt;&gt;"", V69&lt;&gt;"", V69&lt;&gt;0), (0.6057-0.0018*W69)*V69*(W69^2)/1000, "")</f>
        <v>65.976426568747016</v>
      </c>
      <c r="AA69" s="11">
        <f>((3.155 - 0.0136*V69 + 0.00155*W69)*V69*W69)/100</f>
        <v>66.182993572864007</v>
      </c>
      <c r="AB69" s="14"/>
      <c r="AC69" s="12">
        <v>0</v>
      </c>
      <c r="AD69" s="18" t="s">
        <v>19</v>
      </c>
    </row>
    <row r="70" spans="1:30" ht="15" x14ac:dyDescent="0.25">
      <c r="A70" s="8">
        <v>69</v>
      </c>
      <c r="B70" s="8">
        <v>53</v>
      </c>
      <c r="C70" s="9">
        <v>64.599999999999994</v>
      </c>
      <c r="D70" s="9">
        <v>8.1</v>
      </c>
      <c r="E70" s="9">
        <v>7.7</v>
      </c>
      <c r="F70" s="10">
        <f>IF(AND(NOT(ISBLANK(C70)), NOT(ISBLANK(H70)), NOT(ISBLANK(Q70))), C70-H70-Q70, "")</f>
        <v>41.689</v>
      </c>
      <c r="G70" s="11">
        <f>IF(AND(F70&lt;&gt;"", C70&lt;&gt;"", C70&lt;&gt;0), F70*100/C70, "")</f>
        <v>64.534055727554176</v>
      </c>
      <c r="H70" s="10">
        <v>16.516999999999999</v>
      </c>
      <c r="I70" s="12">
        <v>7</v>
      </c>
      <c r="J70" s="11">
        <f>IF(AND(H70&lt;&gt;"", C70&lt;&gt;"", C70&lt;&gt;0), H70*100/C70, "")</f>
        <v>25.568111455108362</v>
      </c>
      <c r="K70" s="9">
        <v>18.5</v>
      </c>
      <c r="L70" s="9">
        <v>41</v>
      </c>
      <c r="M70" s="13">
        <v>0.45100000000000001</v>
      </c>
      <c r="N70" s="9">
        <v>88.9</v>
      </c>
      <c r="O70" s="14" t="s">
        <v>16</v>
      </c>
      <c r="P70" s="15">
        <v>4.05</v>
      </c>
      <c r="Q70" s="13">
        <v>6.3940000000000001</v>
      </c>
      <c r="R70" s="15">
        <v>0.4</v>
      </c>
      <c r="S70" s="11">
        <f>IF(AND(Q70&lt;&gt;"", C70&lt;&gt;"", C70&lt;&gt;0), Q70*100/C70, "")</f>
        <v>9.897832817337461</v>
      </c>
      <c r="T70" s="16">
        <v>2</v>
      </c>
      <c r="U70" s="17" t="str">
        <f>IF(C70&gt;=68,"JUMBO",IF(C70&gt;=58,"EXTRA",IF(C70&gt;=48,"GRANDE",IF(C70&gt;=38,"MÉDIO","Fora da faixa"))))</f>
        <v>EXTRA</v>
      </c>
      <c r="V70" s="11">
        <v>58.76</v>
      </c>
      <c r="W70" s="11">
        <v>44.96</v>
      </c>
      <c r="X70" s="11">
        <f>IF(AND(W70&lt;&gt;"", V70&lt;&gt;"", V70&lt;&gt;0), (W70/V70)*100, "")</f>
        <v>76.514635806671208</v>
      </c>
      <c r="Y70" s="8" t="str">
        <f>IF(X70&lt;72,"Pontiagudo",IF(X70&lt;=76,"Padrão","Redondo"))</f>
        <v>Redondo</v>
      </c>
      <c r="Z70" s="11">
        <f>IF(AND(W70&lt;&gt;"", V70&lt;&gt;"", V70&lt;&gt;0), (0.6057-0.0018*W70)*V70*(W70^2)/1000, "")</f>
        <v>62.331136675172353</v>
      </c>
      <c r="AA70" s="11">
        <f>((3.155 - 0.0136*V70 + 0.00155*W70)*V70*W70)/100</f>
        <v>64.079435809792002</v>
      </c>
      <c r="AB70" s="14"/>
      <c r="AC70" s="12">
        <v>0</v>
      </c>
      <c r="AD70" s="18" t="s">
        <v>19</v>
      </c>
    </row>
    <row r="71" spans="1:30" ht="15" x14ac:dyDescent="0.25">
      <c r="A71" s="8">
        <v>70</v>
      </c>
      <c r="B71" s="8">
        <v>53</v>
      </c>
      <c r="C71" s="9">
        <v>61.3</v>
      </c>
      <c r="D71" s="9">
        <v>8.8000000000000007</v>
      </c>
      <c r="E71" s="9">
        <v>7.9</v>
      </c>
      <c r="F71" s="10">
        <f>IF(AND(NOT(ISBLANK(C71)), NOT(ISBLANK(H71)), NOT(ISBLANK(Q71))), C71-H71-Q71, "")</f>
        <v>38.715999999999994</v>
      </c>
      <c r="G71" s="11">
        <f>IF(AND(F71&lt;&gt;"", C71&lt;&gt;"", C71&lt;&gt;0), F71*100/C71, "")</f>
        <v>63.158238172920058</v>
      </c>
      <c r="H71" s="10">
        <v>16.143000000000001</v>
      </c>
      <c r="I71" s="12">
        <v>6</v>
      </c>
      <c r="J71" s="11">
        <f>IF(AND(H71&lt;&gt;"", C71&lt;&gt;"", C71&lt;&gt;0), H71*100/C71, "")</f>
        <v>26.334420880913544</v>
      </c>
      <c r="K71" s="9">
        <v>17.3</v>
      </c>
      <c r="L71" s="9">
        <v>43</v>
      </c>
      <c r="M71" s="13">
        <v>0.40200000000000002</v>
      </c>
      <c r="N71" s="9">
        <v>93.5</v>
      </c>
      <c r="O71" s="14" t="s">
        <v>16</v>
      </c>
      <c r="P71" s="15">
        <v>4.79</v>
      </c>
      <c r="Q71" s="13">
        <v>6.4409999999999998</v>
      </c>
      <c r="R71" s="15">
        <v>0.41</v>
      </c>
      <c r="S71" s="11">
        <f>IF(AND(Q71&lt;&gt;"", C71&lt;&gt;"", C71&lt;&gt;0), Q71*100/C71, "")</f>
        <v>10.507340946166396</v>
      </c>
      <c r="T71" s="16">
        <v>1</v>
      </c>
      <c r="U71" s="17" t="str">
        <f>IF(C71&gt;=68,"JUMBO",IF(C71&gt;=58,"EXTRA",IF(C71&gt;=48,"GRANDE",IF(C71&gt;=38,"MÉDIO","Fora da faixa"))))</f>
        <v>EXTRA</v>
      </c>
      <c r="V71" s="11">
        <v>58.8</v>
      </c>
      <c r="W71" s="11">
        <v>43.16</v>
      </c>
      <c r="X71" s="11">
        <f>IF(AND(W71&lt;&gt;"", V71&lt;&gt;"", V71&lt;&gt;0), (W71/V71)*100, "")</f>
        <v>73.401360544217681</v>
      </c>
      <c r="Y71" s="8" t="str">
        <f>IF(X71&lt;72,"Pontiagudo",IF(X71&lt;=76,"Padrão","Redondo"))</f>
        <v>Padrão</v>
      </c>
      <c r="Z71" s="11">
        <f>IF(AND(W71&lt;&gt;"", V71&lt;&gt;"", V71&lt;&gt;0), (0.6057-0.0018*W71)*V71*(W71^2)/1000, "")</f>
        <v>57.834101233359355</v>
      </c>
      <c r="AA71" s="11">
        <f>((3.155 - 0.0136*V71 + 0.00155*W71)*V71*W71)/100</f>
        <v>61.47124218143999</v>
      </c>
      <c r="AB71" s="14"/>
      <c r="AC71" s="12">
        <v>0</v>
      </c>
      <c r="AD71" s="18" t="s">
        <v>19</v>
      </c>
    </row>
    <row r="72" spans="1:30" ht="15" x14ac:dyDescent="0.25">
      <c r="A72" s="8">
        <v>71</v>
      </c>
      <c r="B72" s="8">
        <v>53</v>
      </c>
      <c r="C72" s="9">
        <v>61.7</v>
      </c>
      <c r="D72" s="9">
        <v>8.9</v>
      </c>
      <c r="E72" s="9">
        <v>7.5</v>
      </c>
      <c r="F72" s="10">
        <f>IF(AND(NOT(ISBLANK(C72)), NOT(ISBLANK(H72)), NOT(ISBLANK(Q72))), C72-H72-Q72, "")</f>
        <v>39.052000000000007</v>
      </c>
      <c r="G72" s="11">
        <f>IF(AND(F72&lt;&gt;"", C72&lt;&gt;"", C72&lt;&gt;0), F72*100/C72, "")</f>
        <v>63.293354943273918</v>
      </c>
      <c r="H72" s="10">
        <v>16.497</v>
      </c>
      <c r="I72" s="12">
        <v>7</v>
      </c>
      <c r="J72" s="11">
        <f>IF(AND(H72&lt;&gt;"", C72&lt;&gt;"", C72&lt;&gt;0), H72*100/C72, "")</f>
        <v>26.737439222042138</v>
      </c>
      <c r="K72" s="9">
        <v>17.3</v>
      </c>
      <c r="L72" s="9">
        <v>43</v>
      </c>
      <c r="M72" s="13">
        <v>0.40200000000000002</v>
      </c>
      <c r="N72" s="9">
        <v>93.9</v>
      </c>
      <c r="O72" s="14" t="s">
        <v>16</v>
      </c>
      <c r="P72" s="15">
        <v>4.29</v>
      </c>
      <c r="Q72" s="13">
        <v>6.1509999999999998</v>
      </c>
      <c r="R72" s="15">
        <v>0.39</v>
      </c>
      <c r="S72" s="11">
        <f>IF(AND(Q72&lt;&gt;"", C72&lt;&gt;"", C72&lt;&gt;0), Q72*100/C72, "")</f>
        <v>9.9692058346839545</v>
      </c>
      <c r="T72" s="16">
        <v>2</v>
      </c>
      <c r="U72" s="17" t="str">
        <f>IF(C72&gt;=68,"JUMBO",IF(C72&gt;=58,"EXTRA",IF(C72&gt;=48,"GRANDE",IF(C72&gt;=38,"MÉDIO","Fora da faixa"))))</f>
        <v>EXTRA</v>
      </c>
      <c r="V72" s="11">
        <v>57.91</v>
      </c>
      <c r="W72" s="11">
        <v>44.13</v>
      </c>
      <c r="X72" s="11">
        <f>IF(AND(W72&lt;&gt;"", V72&lt;&gt;"", V72&lt;&gt;0), (W72/V72)*100, "")</f>
        <v>76.204455189086516</v>
      </c>
      <c r="Y72" s="8" t="str">
        <f>IF(X72&lt;72,"Pontiagudo",IF(X72&lt;=76,"Padrão","Redondo"))</f>
        <v>Redondo</v>
      </c>
      <c r="Z72" s="11">
        <f>IF(AND(W72&lt;&gt;"", V72&lt;&gt;"", V72&lt;&gt;0), (0.6057-0.0018*W72)*V72*(W72^2)/1000, "")</f>
        <v>59.350821238489011</v>
      </c>
      <c r="AA72" s="11">
        <f>((3.155 - 0.0136*V72 + 0.00155*W72)*V72*W72)/100</f>
        <v>62.249184321316498</v>
      </c>
      <c r="AB72" s="14"/>
      <c r="AC72" s="12">
        <v>0</v>
      </c>
      <c r="AD72" s="18" t="s">
        <v>19</v>
      </c>
    </row>
    <row r="73" spans="1:30" ht="15" x14ac:dyDescent="0.25">
      <c r="A73" s="8">
        <v>72</v>
      </c>
      <c r="B73" s="8">
        <v>53</v>
      </c>
      <c r="C73" s="9">
        <v>66</v>
      </c>
      <c r="D73" s="9">
        <v>8</v>
      </c>
      <c r="E73" s="9">
        <v>7.9</v>
      </c>
      <c r="F73" s="10">
        <f>IF(AND(NOT(ISBLANK(C73)), NOT(ISBLANK(H73)), NOT(ISBLANK(Q73))), C73-H73-Q73, "")</f>
        <v>41.052</v>
      </c>
      <c r="G73" s="11">
        <f>IF(AND(F73&lt;&gt;"", C73&lt;&gt;"", C73&lt;&gt;0), F73*100/C73, "")</f>
        <v>62.199999999999996</v>
      </c>
      <c r="H73" s="10">
        <v>18.152999999999999</v>
      </c>
      <c r="I73" s="12">
        <v>7</v>
      </c>
      <c r="J73" s="11">
        <f>IF(AND(H73&lt;&gt;"", C73&lt;&gt;"", C73&lt;&gt;0), H73*100/C73, "")</f>
        <v>27.504545454545454</v>
      </c>
      <c r="K73" s="9">
        <v>18.600000000000001</v>
      </c>
      <c r="L73" s="9">
        <v>41.3</v>
      </c>
      <c r="M73" s="13">
        <v>0.45</v>
      </c>
      <c r="N73" s="9">
        <v>88</v>
      </c>
      <c r="O73" s="14" t="s">
        <v>16</v>
      </c>
      <c r="P73" s="15">
        <v>1.46</v>
      </c>
      <c r="Q73" s="13">
        <v>6.7949999999999999</v>
      </c>
      <c r="R73" s="15">
        <v>0.4</v>
      </c>
      <c r="S73" s="11">
        <f>IF(AND(Q73&lt;&gt;"", C73&lt;&gt;"", C73&lt;&gt;0), Q73*100/C73, "")</f>
        <v>10.295454545454545</v>
      </c>
      <c r="T73" s="16">
        <v>2</v>
      </c>
      <c r="U73" s="17" t="str">
        <f>IF(C73&gt;=68,"JUMBO",IF(C73&gt;=58,"EXTRA",IF(C73&gt;=48,"GRANDE",IF(C73&gt;=38,"MÉDIO","Fora da faixa"))))</f>
        <v>EXTRA</v>
      </c>
      <c r="V73" s="11">
        <v>58.99</v>
      </c>
      <c r="W73" s="11">
        <v>45.06</v>
      </c>
      <c r="X73" s="11">
        <f>IF(AND(W73&lt;&gt;"", V73&lt;&gt;"", V73&lt;&gt;0), (W73/V73)*100, "")</f>
        <v>76.385828106458717</v>
      </c>
      <c r="Y73" s="8" t="str">
        <f>IF(X73&lt;72,"Pontiagudo",IF(X73&lt;=76,"Padrão","Redondo"))</f>
        <v>Redondo</v>
      </c>
      <c r="Z73" s="11">
        <f>IF(AND(W73&lt;&gt;"", V73&lt;&gt;"", V73&lt;&gt;0), (0.6057-0.0018*W73)*V73*(W73^2)/1000, "")</f>
        <v>62.832224299687496</v>
      </c>
      <c r="AA73" s="11">
        <f>((3.155 - 0.0136*V73 + 0.00155*W73)*V73*W73)/100</f>
        <v>64.394315605626005</v>
      </c>
      <c r="AB73" s="14"/>
      <c r="AC73" s="12">
        <v>0</v>
      </c>
      <c r="AD73" s="18" t="s">
        <v>19</v>
      </c>
    </row>
    <row r="74" spans="1:30" ht="15" x14ac:dyDescent="0.25">
      <c r="A74" s="8">
        <v>73</v>
      </c>
      <c r="B74" s="8">
        <v>53</v>
      </c>
      <c r="C74" s="9">
        <v>60.4</v>
      </c>
      <c r="D74" s="9">
        <v>8.5</v>
      </c>
      <c r="E74" s="9">
        <v>7.8</v>
      </c>
      <c r="F74" s="10">
        <f>IF(AND(NOT(ISBLANK(C74)), NOT(ISBLANK(H74)), NOT(ISBLANK(Q74))), C74-H74-Q74, "")</f>
        <v>38.476999999999997</v>
      </c>
      <c r="G74" s="11">
        <f>IF(AND(F74&lt;&gt;"", C74&lt;&gt;"", C74&lt;&gt;0), F74*100/C74, "")</f>
        <v>63.703642384105962</v>
      </c>
      <c r="H74" s="10">
        <v>15.887</v>
      </c>
      <c r="I74" s="12">
        <v>7</v>
      </c>
      <c r="J74" s="11">
        <f>IF(AND(H74&lt;&gt;"", C74&lt;&gt;"", C74&lt;&gt;0), H74*100/C74, "")</f>
        <v>26.302980132450333</v>
      </c>
      <c r="K74" s="9">
        <v>17.600000000000001</v>
      </c>
      <c r="L74" s="9">
        <v>40</v>
      </c>
      <c r="M74" s="13">
        <v>0.44</v>
      </c>
      <c r="N74" s="9">
        <v>92.2</v>
      </c>
      <c r="O74" s="14" t="s">
        <v>16</v>
      </c>
      <c r="P74" s="15">
        <v>4.24</v>
      </c>
      <c r="Q74" s="13">
        <v>6.0359999999999996</v>
      </c>
      <c r="R74" s="15">
        <v>0.41</v>
      </c>
      <c r="S74" s="11">
        <f>IF(AND(Q74&lt;&gt;"", C74&lt;&gt;"", C74&lt;&gt;0), Q74*100/C74, "")</f>
        <v>9.993377483443707</v>
      </c>
      <c r="T74" s="16">
        <v>1</v>
      </c>
      <c r="U74" s="17" t="str">
        <f>IF(C74&gt;=68,"JUMBO",IF(C74&gt;=58,"EXTRA",IF(C74&gt;=48,"GRANDE",IF(C74&gt;=38,"MÉDIO","Fora da faixa"))))</f>
        <v>EXTRA</v>
      </c>
      <c r="V74" s="11">
        <v>55.99</v>
      </c>
      <c r="W74" s="11">
        <v>43.22</v>
      </c>
      <c r="X74" s="11">
        <f>IF(AND(W74&lt;&gt;"", V74&lt;&gt;"", V74&lt;&gt;0), (W74/V74)*100, "")</f>
        <v>77.192355777817468</v>
      </c>
      <c r="Y74" s="8" t="str">
        <f>IF(X74&lt;72,"Pontiagudo",IF(X74&lt;=76,"Padrão","Redondo"))</f>
        <v>Redondo</v>
      </c>
      <c r="Z74" s="11">
        <f>IF(AND(W74&lt;&gt;"", V74&lt;&gt;"", V74&lt;&gt;0), (0.6057-0.0018*W74)*V74*(W74^2)/1000, "")</f>
        <v>55.212186373179271</v>
      </c>
      <c r="AA74" s="11">
        <f>((3.155 - 0.0136*V74 + 0.00155*W74)*V74*W74)/100</f>
        <v>59.541992688705989</v>
      </c>
      <c r="AB74" s="14"/>
      <c r="AC74" s="12">
        <v>0</v>
      </c>
      <c r="AD74" s="18" t="s">
        <v>19</v>
      </c>
    </row>
    <row r="75" spans="1:30" ht="15" x14ac:dyDescent="0.25">
      <c r="A75" s="8">
        <v>74</v>
      </c>
      <c r="B75" s="8">
        <v>53</v>
      </c>
      <c r="C75" s="9">
        <v>62.2</v>
      </c>
      <c r="D75" s="9">
        <v>9.4</v>
      </c>
      <c r="E75" s="9">
        <v>7.9</v>
      </c>
      <c r="F75" s="10">
        <f>IF(AND(NOT(ISBLANK(C75)), NOT(ISBLANK(H75)), NOT(ISBLANK(Q75))), C75-H75-Q75, "")</f>
        <v>40.194000000000003</v>
      </c>
      <c r="G75" s="11">
        <f>IF(AND(F75&lt;&gt;"", C75&lt;&gt;"", C75&lt;&gt;0), F75*100/C75, "")</f>
        <v>64.620578778135041</v>
      </c>
      <c r="H75" s="10">
        <v>15.653</v>
      </c>
      <c r="I75" s="12">
        <v>6</v>
      </c>
      <c r="J75" s="11">
        <f>IF(AND(H75&lt;&gt;"", C75&lt;&gt;"", C75&lt;&gt;0), H75*100/C75, "")</f>
        <v>25.165594855305464</v>
      </c>
      <c r="K75" s="9">
        <v>16.8</v>
      </c>
      <c r="L75" s="9">
        <v>43</v>
      </c>
      <c r="M75" s="13">
        <v>0.39100000000000001</v>
      </c>
      <c r="N75" s="9">
        <v>96.2</v>
      </c>
      <c r="O75" s="14" t="s">
        <v>16</v>
      </c>
      <c r="P75" s="15">
        <v>3.62</v>
      </c>
      <c r="Q75" s="13">
        <v>6.3529999999999998</v>
      </c>
      <c r="R75" s="15">
        <v>0.4</v>
      </c>
      <c r="S75" s="11">
        <f>IF(AND(Q75&lt;&gt;"", C75&lt;&gt;"", C75&lt;&gt;0), Q75*100/C75, "")</f>
        <v>10.213826366559484</v>
      </c>
      <c r="T75" s="16">
        <v>2</v>
      </c>
      <c r="U75" s="17" t="str">
        <f>IF(C75&gt;=68,"JUMBO",IF(C75&gt;=58,"EXTRA",IF(C75&gt;=48,"GRANDE",IF(C75&gt;=38,"MÉDIO","Fora da faixa"))))</f>
        <v>EXTRA</v>
      </c>
      <c r="V75" s="11">
        <v>57.71</v>
      </c>
      <c r="W75" s="11">
        <v>44.08</v>
      </c>
      <c r="X75" s="11">
        <f>IF(AND(W75&lt;&gt;"", V75&lt;&gt;"", V75&lt;&gt;0), (W75/V75)*100, "")</f>
        <v>76.381909547738687</v>
      </c>
      <c r="Y75" s="8" t="str">
        <f>IF(X75&lt;72,"Pontiagudo",IF(X75&lt;=76,"Padrão","Redondo"))</f>
        <v>Redondo</v>
      </c>
      <c r="Z75" s="11">
        <f>IF(AND(W75&lt;&gt;"", V75&lt;&gt;"", V75&lt;&gt;0), (0.6057-0.0018*W75)*V75*(W75^2)/1000, "")</f>
        <v>59.021986695300868</v>
      </c>
      <c r="AA75" s="11">
        <f>((3.155 - 0.0136*V75 + 0.00155*W75)*V75*W75)/100</f>
        <v>62.031134033823989</v>
      </c>
      <c r="AB75" s="14"/>
      <c r="AC75" s="12">
        <v>0</v>
      </c>
      <c r="AD75" s="18" t="s">
        <v>19</v>
      </c>
    </row>
    <row r="76" spans="1:30" ht="15" x14ac:dyDescent="0.25">
      <c r="A76" s="8">
        <v>75</v>
      </c>
      <c r="B76" s="8">
        <v>53</v>
      </c>
      <c r="C76" s="9">
        <v>67.8</v>
      </c>
      <c r="D76" s="9">
        <v>8.5</v>
      </c>
      <c r="E76" s="9">
        <v>7.9</v>
      </c>
      <c r="F76" s="10">
        <f>IF(AND(NOT(ISBLANK(C76)), NOT(ISBLANK(H76)), NOT(ISBLANK(Q76))), C76-H76-Q76, "")</f>
        <v>45.559999999999995</v>
      </c>
      <c r="G76" s="11">
        <f>IF(AND(F76&lt;&gt;"", C76&lt;&gt;"", C76&lt;&gt;0), F76*100/C76, "")</f>
        <v>67.197640117994084</v>
      </c>
      <c r="H76" s="10">
        <v>15.756</v>
      </c>
      <c r="I76" s="12">
        <v>6</v>
      </c>
      <c r="J76" s="11">
        <f>IF(AND(H76&lt;&gt;"", C76&lt;&gt;"", C76&lt;&gt;0), H76*100/C76, "")</f>
        <v>23.238938053097346</v>
      </c>
      <c r="K76" s="9">
        <v>16.8</v>
      </c>
      <c r="L76" s="9">
        <v>41.3</v>
      </c>
      <c r="M76" s="13">
        <v>0.40699999999999997</v>
      </c>
      <c r="N76" s="9">
        <v>90.4</v>
      </c>
      <c r="O76" s="14" t="s">
        <v>16</v>
      </c>
      <c r="P76" s="15">
        <v>3.41</v>
      </c>
      <c r="Q76" s="13">
        <v>6.484</v>
      </c>
      <c r="R76" s="15">
        <v>0.4</v>
      </c>
      <c r="S76" s="11">
        <f>IF(AND(Q76&lt;&gt;"", C76&lt;&gt;"", C76&lt;&gt;0), Q76*100/C76, "")</f>
        <v>9.5634218289085542</v>
      </c>
      <c r="T76" s="16">
        <v>1</v>
      </c>
      <c r="U76" s="17" t="str">
        <f>IF(C76&gt;=68,"JUMBO",IF(C76&gt;=58,"EXTRA",IF(C76&gt;=48,"GRANDE",IF(C76&gt;=38,"MÉDIO","Fora da faixa"))))</f>
        <v>EXTRA</v>
      </c>
      <c r="V76" s="11">
        <v>58.04</v>
      </c>
      <c r="W76" s="11">
        <v>44.13</v>
      </c>
      <c r="X76" s="11">
        <f>IF(AND(W76&lt;&gt;"", V76&lt;&gt;"", V76&lt;&gt;0), (W76/V76)*100, "")</f>
        <v>76.033769813921438</v>
      </c>
      <c r="Y76" s="8" t="str">
        <f>IF(X76&lt;72,"Pontiagudo",IF(X76&lt;=76,"Padrão","Redondo"))</f>
        <v>Redondo</v>
      </c>
      <c r="Z76" s="11">
        <f>IF(AND(W76&lt;&gt;"", V76&lt;&gt;"", V76&lt;&gt;0), (0.6057-0.0018*W76)*V76*(W76^2)/1000, "")</f>
        <v>59.484055684370624</v>
      </c>
      <c r="AA76" s="11">
        <f>((3.155 - 0.0136*V76 + 0.00155*W76)*V76*W76)/100</f>
        <v>62.343641318489993</v>
      </c>
      <c r="AB76" s="14"/>
      <c r="AC76" s="12">
        <v>0</v>
      </c>
      <c r="AD76" s="18" t="s">
        <v>19</v>
      </c>
    </row>
    <row r="77" spans="1:30" ht="15" x14ac:dyDescent="0.25">
      <c r="A77" s="8">
        <v>76</v>
      </c>
      <c r="B77" s="8">
        <v>53</v>
      </c>
      <c r="C77" s="9">
        <v>69.099999999999994</v>
      </c>
      <c r="D77" s="9">
        <v>9</v>
      </c>
      <c r="E77" s="9">
        <v>8</v>
      </c>
      <c r="F77" s="10">
        <f>IF(AND(NOT(ISBLANK(C77)), NOT(ISBLANK(H77)), NOT(ISBLANK(Q77))), C77-H77-Q77, "")</f>
        <v>46.239999999999995</v>
      </c>
      <c r="G77" s="11">
        <f>IF(AND(F77&lt;&gt;"", C77&lt;&gt;"", C77&lt;&gt;0), F77*100/C77, "")</f>
        <v>66.917510853835012</v>
      </c>
      <c r="H77" s="10">
        <v>16.603999999999999</v>
      </c>
      <c r="I77" s="12">
        <v>7</v>
      </c>
      <c r="J77" s="11">
        <f>IF(AND(H77&lt;&gt;"", C77&lt;&gt;"", C77&lt;&gt;0), H77*100/C77, "")</f>
        <v>24.028943560057886</v>
      </c>
      <c r="K77" s="9">
        <v>18.8</v>
      </c>
      <c r="L77" s="9">
        <v>47.3</v>
      </c>
      <c r="M77" s="13">
        <v>0.39700000000000002</v>
      </c>
      <c r="N77" s="9">
        <v>92.7</v>
      </c>
      <c r="O77" s="14" t="s">
        <v>16</v>
      </c>
      <c r="P77" s="15">
        <v>5.23</v>
      </c>
      <c r="Q77" s="13">
        <v>6.2560000000000002</v>
      </c>
      <c r="R77" s="15">
        <v>0.41</v>
      </c>
      <c r="S77" s="11">
        <f>IF(AND(Q77&lt;&gt;"", C77&lt;&gt;"", C77&lt;&gt;0), Q77*100/C77, "")</f>
        <v>9.0535455861070915</v>
      </c>
      <c r="T77" s="16">
        <v>2</v>
      </c>
      <c r="U77" s="17" t="str">
        <f>IF(C77&gt;=68,"JUMBO",IF(C77&gt;=58,"EXTRA",IF(C77&gt;=48,"GRANDE",IF(C77&gt;=38,"MÉDIO","Fora da faixa"))))</f>
        <v>JUMBO</v>
      </c>
      <c r="V77" s="11">
        <v>59.84</v>
      </c>
      <c r="W77" s="11">
        <v>45.26</v>
      </c>
      <c r="X77" s="11">
        <f>IF(AND(W77&lt;&gt;"", V77&lt;&gt;"", V77&lt;&gt;0), (W77/V77)*100, "")</f>
        <v>75.635026737967905</v>
      </c>
      <c r="Y77" s="8" t="str">
        <f>IF(X77&lt;72,"Pontiagudo",IF(X77&lt;=76,"Padrão","Redondo"))</f>
        <v>Padrão</v>
      </c>
      <c r="Z77" s="11">
        <f>IF(AND(W77&lt;&gt;"", V77&lt;&gt;"", V77&lt;&gt;0), (0.6057-0.0018*W77)*V77*(W77^2)/1000, "")</f>
        <v>64.260516450290694</v>
      </c>
      <c r="AA77" s="11">
        <f>((3.155 - 0.0136*V77 + 0.00155*W77)*V77*W77)/100</f>
        <v>65.307431523135989</v>
      </c>
      <c r="AB77" s="14"/>
      <c r="AC77" s="12">
        <v>0</v>
      </c>
      <c r="AD77" s="18" t="s">
        <v>19</v>
      </c>
    </row>
    <row r="78" spans="1:30" ht="15" x14ac:dyDescent="0.25">
      <c r="A78" s="8">
        <v>77</v>
      </c>
      <c r="B78" s="8">
        <v>53</v>
      </c>
      <c r="C78" s="9">
        <v>62.5</v>
      </c>
      <c r="D78" s="9">
        <v>7.8</v>
      </c>
      <c r="E78" s="9">
        <v>7.6</v>
      </c>
      <c r="F78" s="10">
        <f>IF(AND(NOT(ISBLANK(C78)), NOT(ISBLANK(H78)), NOT(ISBLANK(Q78))), C78-H78-Q78, "")</f>
        <v>40.799000000000007</v>
      </c>
      <c r="G78" s="11">
        <f>IF(AND(F78&lt;&gt;"", C78&lt;&gt;"", C78&lt;&gt;0), F78*100/C78, "")</f>
        <v>65.278400000000005</v>
      </c>
      <c r="H78" s="10">
        <v>15.553000000000001</v>
      </c>
      <c r="I78" s="12">
        <v>6</v>
      </c>
      <c r="J78" s="11">
        <f>IF(AND(H78&lt;&gt;"", C78&lt;&gt;"", C78&lt;&gt;0), H78*100/C78, "")</f>
        <v>24.884800000000002</v>
      </c>
      <c r="K78" s="9">
        <v>17.5</v>
      </c>
      <c r="L78" s="9">
        <v>43.3</v>
      </c>
      <c r="M78" s="13">
        <v>0.40400000000000003</v>
      </c>
      <c r="N78" s="9">
        <v>87.8</v>
      </c>
      <c r="O78" s="14" t="s">
        <v>16</v>
      </c>
      <c r="P78" s="15">
        <v>4.8499999999999996</v>
      </c>
      <c r="Q78" s="13">
        <v>6.1479999999999997</v>
      </c>
      <c r="R78" s="15">
        <v>0.38</v>
      </c>
      <c r="S78" s="11">
        <f>IF(AND(Q78&lt;&gt;"", C78&lt;&gt;"", C78&lt;&gt;0), Q78*100/C78, "")</f>
        <v>9.8367999999999984</v>
      </c>
      <c r="T78" s="16">
        <v>1</v>
      </c>
      <c r="U78" s="17" t="str">
        <f>IF(C78&gt;=68,"JUMBO",IF(C78&gt;=58,"EXTRA",IF(C78&gt;=48,"GRANDE",IF(C78&gt;=38,"MÉDIO","Fora da faixa"))))</f>
        <v>EXTRA</v>
      </c>
      <c r="V78" s="11">
        <v>56.63</v>
      </c>
      <c r="W78" s="11">
        <v>42.68</v>
      </c>
      <c r="X78" s="11">
        <f>IF(AND(W78&lt;&gt;"", V78&lt;&gt;"", V78&lt;&gt;0), (W78/V78)*100, "")</f>
        <v>75.366413561716399</v>
      </c>
      <c r="Y78" s="8" t="str">
        <f>IF(X78&lt;72,"Pontiagudo",IF(X78&lt;=76,"Padrão","Redondo"))</f>
        <v>Padrão</v>
      </c>
      <c r="Z78" s="11">
        <f>IF(AND(W78&lt;&gt;"", V78&lt;&gt;"", V78&lt;&gt;0), (0.6057-0.0018*W78)*V78*(W78^2)/1000, "")</f>
        <v>54.556844413845319</v>
      </c>
      <c r="AA78" s="11">
        <f>((3.155 - 0.0136*V78 + 0.00155*W78)*V78*W78)/100</f>
        <v>59.239557108424009</v>
      </c>
      <c r="AB78" s="14"/>
      <c r="AC78" s="12">
        <v>0</v>
      </c>
      <c r="AD78" s="18" t="s">
        <v>19</v>
      </c>
    </row>
    <row r="79" spans="1:30" ht="15" x14ac:dyDescent="0.25">
      <c r="A79" s="8">
        <v>78</v>
      </c>
      <c r="B79" s="8">
        <v>53</v>
      </c>
      <c r="C79" s="9">
        <v>65.900000000000006</v>
      </c>
      <c r="D79" s="9">
        <v>8.5</v>
      </c>
      <c r="E79" s="9">
        <v>7.8</v>
      </c>
      <c r="F79" s="10">
        <f>IF(AND(NOT(ISBLANK(C79)), NOT(ISBLANK(H79)), NOT(ISBLANK(Q79))), C79-H79-Q79, "")</f>
        <v>39.972000000000001</v>
      </c>
      <c r="G79" s="11">
        <f>IF(AND(F79&lt;&gt;"", C79&lt;&gt;"", C79&lt;&gt;0), F79*100/C79, "")</f>
        <v>60.655538694992408</v>
      </c>
      <c r="H79" s="10">
        <v>19.334</v>
      </c>
      <c r="I79" s="12">
        <v>6</v>
      </c>
      <c r="J79" s="11">
        <f>IF(AND(H79&lt;&gt;"", C79&lt;&gt;"", C79&lt;&gt;0), H79*100/C79, "")</f>
        <v>29.338391502276171</v>
      </c>
      <c r="K79" s="9">
        <v>18.399999999999999</v>
      </c>
      <c r="L79" s="9">
        <v>41.7</v>
      </c>
      <c r="M79" s="13">
        <v>0.441</v>
      </c>
      <c r="N79" s="9">
        <v>90.8</v>
      </c>
      <c r="O79" s="14" t="s">
        <v>16</v>
      </c>
      <c r="P79" s="15">
        <v>3.84</v>
      </c>
      <c r="Q79" s="13">
        <v>6.5940000000000003</v>
      </c>
      <c r="R79" s="15">
        <v>0.41</v>
      </c>
      <c r="S79" s="11">
        <f>IF(AND(Q79&lt;&gt;"", C79&lt;&gt;"", C79&lt;&gt;0), Q79*100/C79, "")</f>
        <v>10.00606980273141</v>
      </c>
      <c r="T79" s="16">
        <v>2</v>
      </c>
      <c r="U79" s="17" t="str">
        <f>IF(C79&gt;=68,"JUMBO",IF(C79&gt;=58,"EXTRA",IF(C79&gt;=48,"GRANDE",IF(C79&gt;=38,"MÉDIO","Fora da faixa"))))</f>
        <v>EXTRA</v>
      </c>
      <c r="V79" s="11">
        <v>59.08</v>
      </c>
      <c r="W79" s="11">
        <v>45.41</v>
      </c>
      <c r="X79" s="11">
        <f>IF(AND(W79&lt;&gt;"", V79&lt;&gt;"", V79&lt;&gt;0), (W79/V79)*100, "")</f>
        <v>76.861882193635751</v>
      </c>
      <c r="Y79" s="8" t="str">
        <f>IF(X79&lt;72,"Pontiagudo",IF(X79&lt;=76,"Padrão","Redondo"))</f>
        <v>Redondo</v>
      </c>
      <c r="Z79" s="11">
        <f>IF(AND(W79&lt;&gt;"", V79&lt;&gt;"", V79&lt;&gt;0), (0.6057-0.0018*W79)*V79*(W79^2)/1000, "")</f>
        <v>63.832709848984763</v>
      </c>
      <c r="AA79" s="11">
        <f>((3.155 - 0.0136*V79 + 0.00155*W79)*V79*W79)/100</f>
        <v>64.975218322629985</v>
      </c>
      <c r="AB79" s="14"/>
      <c r="AC79" s="12">
        <v>0</v>
      </c>
      <c r="AD79" s="18" t="s">
        <v>19</v>
      </c>
    </row>
    <row r="80" spans="1:30" ht="15" x14ac:dyDescent="0.25">
      <c r="A80" s="8">
        <v>79</v>
      </c>
      <c r="B80" s="8">
        <v>53</v>
      </c>
      <c r="C80" s="9">
        <v>65.2</v>
      </c>
      <c r="D80" s="9">
        <v>8.3000000000000007</v>
      </c>
      <c r="E80" s="9">
        <v>7.8</v>
      </c>
      <c r="F80" s="10">
        <f>IF(AND(NOT(ISBLANK(C80)), NOT(ISBLANK(H80)), NOT(ISBLANK(Q80))), C80-H80-Q80, "")</f>
        <v>38.250999999999998</v>
      </c>
      <c r="G80" s="11">
        <f>IF(AND(F80&lt;&gt;"", C80&lt;&gt;"", C80&lt;&gt;0), F80*100/C80, "")</f>
        <v>58.667177914110425</v>
      </c>
      <c r="H80" s="10">
        <v>19.971</v>
      </c>
      <c r="I80" s="12">
        <v>6</v>
      </c>
      <c r="J80" s="11">
        <f>IF(AND(H80&lt;&gt;"", C80&lt;&gt;"", C80&lt;&gt;0), H80*100/C80, "")</f>
        <v>30.630368098159508</v>
      </c>
      <c r="K80" s="9">
        <v>19.3</v>
      </c>
      <c r="L80" s="9">
        <v>42</v>
      </c>
      <c r="M80" s="13">
        <v>0.46</v>
      </c>
      <c r="N80" s="9">
        <v>89.9</v>
      </c>
      <c r="O80" s="14" t="s">
        <v>16</v>
      </c>
      <c r="P80" s="15">
        <v>4.59</v>
      </c>
      <c r="Q80" s="13">
        <v>6.9779999999999998</v>
      </c>
      <c r="R80" s="15">
        <v>0.39</v>
      </c>
      <c r="S80" s="11">
        <f>IF(AND(Q80&lt;&gt;"", C80&lt;&gt;"", C80&lt;&gt;0), Q80*100/C80, "")</f>
        <v>10.70245398773006</v>
      </c>
      <c r="T80" s="16">
        <v>2</v>
      </c>
      <c r="U80" s="17" t="str">
        <f>IF(C80&gt;=68,"JUMBO",IF(C80&gt;=58,"EXTRA",IF(C80&gt;=48,"GRANDE",IF(C80&gt;=38,"MÉDIO","Fora da faixa"))))</f>
        <v>EXTRA</v>
      </c>
      <c r="V80" s="11">
        <v>61.29</v>
      </c>
      <c r="W80" s="11">
        <v>45.54</v>
      </c>
      <c r="X80" s="11">
        <f>IF(AND(W80&lt;&gt;"", V80&lt;&gt;"", V80&lt;&gt;0), (W80/V80)*100, "")</f>
        <v>74.302496328928044</v>
      </c>
      <c r="Y80" s="8" t="str">
        <f>IF(X80&lt;72,"Pontiagudo",IF(X80&lt;=76,"Padrão","Redondo"))</f>
        <v>Padrão</v>
      </c>
      <c r="Z80" s="11">
        <f>IF(AND(W80&lt;&gt;"", V80&lt;&gt;"", V80&lt;&gt;0), (0.6057-0.0018*W80)*V80*(W80^2)/1000, "")</f>
        <v>66.570446071939386</v>
      </c>
      <c r="AA80" s="11">
        <f>((3.155 - 0.0136*V80 + 0.00155*W80)*V80*W80)/100</f>
        <v>66.765426865037995</v>
      </c>
      <c r="AB80" s="14"/>
      <c r="AC80" s="12">
        <v>0</v>
      </c>
      <c r="AD80" s="18" t="s">
        <v>19</v>
      </c>
    </row>
    <row r="81" spans="1:30" ht="15" x14ac:dyDescent="0.25">
      <c r="A81" s="8">
        <v>80</v>
      </c>
      <c r="B81" s="8">
        <v>53</v>
      </c>
      <c r="C81" s="9">
        <v>62.3</v>
      </c>
      <c r="D81" s="9">
        <v>9.3000000000000007</v>
      </c>
      <c r="E81" s="9">
        <v>8</v>
      </c>
      <c r="F81" s="10">
        <f>IF(AND(NOT(ISBLANK(C81)), NOT(ISBLANK(H81)), NOT(ISBLANK(Q81))), C81-H81-Q81, "")</f>
        <v>37.525999999999996</v>
      </c>
      <c r="G81" s="11">
        <f>IF(AND(F81&lt;&gt;"", C81&lt;&gt;"", C81&lt;&gt;0), F81*100/C81, "")</f>
        <v>60.234349919743174</v>
      </c>
      <c r="H81" s="10">
        <v>16.837</v>
      </c>
      <c r="I81" s="12">
        <v>6</v>
      </c>
      <c r="J81" s="11">
        <f>IF(AND(H81&lt;&gt;"", C81&lt;&gt;"", C81&lt;&gt;0), H81*100/C81, "")</f>
        <v>27.025682182985555</v>
      </c>
      <c r="K81" s="9">
        <v>18.3</v>
      </c>
      <c r="L81" s="9">
        <v>33.700000000000003</v>
      </c>
      <c r="M81" s="13">
        <v>0.54300000000000004</v>
      </c>
      <c r="N81" s="9">
        <v>95.7</v>
      </c>
      <c r="O81" s="14" t="s">
        <v>16</v>
      </c>
      <c r="P81" s="15">
        <v>4.08</v>
      </c>
      <c r="Q81" s="13">
        <v>7.9370000000000003</v>
      </c>
      <c r="R81" s="15">
        <v>0.42</v>
      </c>
      <c r="S81" s="11">
        <f>IF(AND(Q81&lt;&gt;"", C81&lt;&gt;"", C81&lt;&gt;0), Q81*100/C81, "")</f>
        <v>12.739967897271269</v>
      </c>
      <c r="T81" s="16">
        <v>1</v>
      </c>
      <c r="U81" s="17" t="str">
        <f>IF(C81&gt;=68,"JUMBO",IF(C81&gt;=58,"EXTRA",IF(C81&gt;=48,"GRANDE",IF(C81&gt;=38,"MÉDIO","Fora da faixa"))))</f>
        <v>EXTRA</v>
      </c>
      <c r="V81" s="11">
        <v>58.25</v>
      </c>
      <c r="W81" s="11">
        <v>45.13</v>
      </c>
      <c r="X81" s="11">
        <f>IF(AND(W81&lt;&gt;"", V81&lt;&gt;"", V81&lt;&gt;0), (W81/V81)*100, "")</f>
        <v>77.476394849785407</v>
      </c>
      <c r="Y81" s="8" t="str">
        <f>IF(X81&lt;72,"Pontiagudo",IF(X81&lt;=76,"Padrão","Redondo"))</f>
        <v>Redondo</v>
      </c>
      <c r="Z81" s="11">
        <f>IF(AND(W81&lt;&gt;"", V81&lt;&gt;"", V81&lt;&gt;0), (0.6057-0.0018*W81)*V81*(W81^2)/1000, "")</f>
        <v>62.221995600592045</v>
      </c>
      <c r="AA81" s="11">
        <f>((3.155 - 0.0136*V81 + 0.00155*W81)*V81*W81)/100</f>
        <v>63.952718801087514</v>
      </c>
      <c r="AB81" s="14"/>
      <c r="AC81" s="12">
        <v>0</v>
      </c>
      <c r="AD81" s="18" t="s">
        <v>19</v>
      </c>
    </row>
    <row r="82" spans="1:30" ht="15" x14ac:dyDescent="0.25">
      <c r="A82" s="8">
        <v>81</v>
      </c>
      <c r="B82" s="8">
        <v>53</v>
      </c>
      <c r="C82" s="9">
        <v>68</v>
      </c>
      <c r="D82" s="9">
        <v>8.5</v>
      </c>
      <c r="E82" s="9">
        <v>7.9</v>
      </c>
      <c r="F82" s="10">
        <f>IF(AND(NOT(ISBLANK(C82)), NOT(ISBLANK(H82)), NOT(ISBLANK(Q82))), C82-H82-Q82, "")</f>
        <v>40.451999999999998</v>
      </c>
      <c r="G82" s="11">
        <f>IF(AND(F82&lt;&gt;"", C82&lt;&gt;"", C82&lt;&gt;0), F82*100/C82, "")</f>
        <v>59.488235294117644</v>
      </c>
      <c r="H82" s="10">
        <v>20.478000000000002</v>
      </c>
      <c r="I82" s="12">
        <v>7</v>
      </c>
      <c r="J82" s="11">
        <f>IF(AND(H82&lt;&gt;"", C82&lt;&gt;"", C82&lt;&gt;0), H82*100/C82, "")</f>
        <v>30.114705882352943</v>
      </c>
      <c r="K82" s="9">
        <v>19.100000000000001</v>
      </c>
      <c r="L82" s="9">
        <v>45.3</v>
      </c>
      <c r="M82" s="13">
        <v>0.42199999999999999</v>
      </c>
      <c r="N82" s="9">
        <v>90.3</v>
      </c>
      <c r="O82" s="14" t="s">
        <v>16</v>
      </c>
      <c r="P82" s="15">
        <v>5.15</v>
      </c>
      <c r="Q82" s="13">
        <v>7.07</v>
      </c>
      <c r="R82" s="15">
        <v>0.38</v>
      </c>
      <c r="S82" s="11">
        <f>IF(AND(Q82&lt;&gt;"", C82&lt;&gt;"", C82&lt;&gt;0), Q82*100/C82, "")</f>
        <v>10.397058823529411</v>
      </c>
      <c r="T82" s="16">
        <v>1</v>
      </c>
      <c r="U82" s="17" t="str">
        <f>IF(C82&gt;=68,"JUMBO",IF(C82&gt;=58,"EXTRA",IF(C82&gt;=48,"GRANDE",IF(C82&gt;=38,"MÉDIO","Fora da faixa"))))</f>
        <v>JUMBO</v>
      </c>
      <c r="V82" s="11">
        <v>59.49</v>
      </c>
      <c r="W82" s="11">
        <v>46.07</v>
      </c>
      <c r="X82" s="11">
        <f>IF(AND(W82&lt;&gt;"", V82&lt;&gt;"", V82&lt;&gt;0), (W82/V82)*100, "")</f>
        <v>77.441586821314502</v>
      </c>
      <c r="Y82" s="8" t="str">
        <f>IF(X82&lt;72,"Pontiagudo",IF(X82&lt;=76,"Padrão","Redondo"))</f>
        <v>Redondo</v>
      </c>
      <c r="Z82" s="11">
        <f>IF(AND(W82&lt;&gt;"", V82&lt;&gt;"", V82&lt;&gt;0), (0.6057-0.0018*W82)*V82*(W82^2)/1000, "")</f>
        <v>66.007665513978182</v>
      </c>
      <c r="AA82" s="11">
        <f>((3.155 - 0.0136*V82 + 0.00155*W82)*V82*W82)/100</f>
        <v>66.252264657313503</v>
      </c>
      <c r="AB82" s="14"/>
      <c r="AC82" s="12">
        <v>0</v>
      </c>
      <c r="AD82" s="18" t="s">
        <v>19</v>
      </c>
    </row>
    <row r="83" spans="1:30" ht="15" x14ac:dyDescent="0.25">
      <c r="A83" s="8">
        <v>82</v>
      </c>
      <c r="B83" s="8">
        <v>53</v>
      </c>
      <c r="C83" s="9">
        <v>67.2</v>
      </c>
      <c r="D83" s="9">
        <v>8.4</v>
      </c>
      <c r="E83" s="9">
        <v>7.7</v>
      </c>
      <c r="F83" s="10">
        <f>IF(AND(NOT(ISBLANK(C83)), NOT(ISBLANK(H83)), NOT(ISBLANK(Q83))), C83-H83-Q83, "")</f>
        <v>39.314</v>
      </c>
      <c r="G83" s="11">
        <f>IF(AND(F83&lt;&gt;"", C83&lt;&gt;"", C83&lt;&gt;0), F83*100/C83, "")</f>
        <v>58.50297619047619</v>
      </c>
      <c r="H83" s="10">
        <v>19.93</v>
      </c>
      <c r="I83" s="12">
        <v>7</v>
      </c>
      <c r="J83" s="11">
        <f>IF(AND(H83&lt;&gt;"", C83&lt;&gt;"", C83&lt;&gt;0), H83*100/C83, "")</f>
        <v>29.657738095238095</v>
      </c>
      <c r="K83" s="9">
        <v>18.399999999999999</v>
      </c>
      <c r="L83" s="9">
        <v>41.7</v>
      </c>
      <c r="M83" s="13">
        <v>0.441</v>
      </c>
      <c r="N83" s="9">
        <v>90</v>
      </c>
      <c r="O83" s="14" t="s">
        <v>16</v>
      </c>
      <c r="P83" s="15">
        <v>4.3</v>
      </c>
      <c r="Q83" s="13">
        <v>7.9560000000000004</v>
      </c>
      <c r="R83" s="15">
        <v>0.41</v>
      </c>
      <c r="S83" s="11">
        <f>IF(AND(Q83&lt;&gt;"", C83&lt;&gt;"", C83&lt;&gt;0), Q83*100/C83, "")</f>
        <v>11.839285714285714</v>
      </c>
      <c r="T83" s="16">
        <v>2</v>
      </c>
      <c r="U83" s="17" t="str">
        <f>IF(C83&gt;=68,"JUMBO",IF(C83&gt;=58,"EXTRA",IF(C83&gt;=48,"GRANDE",IF(C83&gt;=38,"MÉDIO","Fora da faixa"))))</f>
        <v>EXTRA</v>
      </c>
      <c r="V83" s="11">
        <v>63.39</v>
      </c>
      <c r="W83" s="11">
        <v>49.16</v>
      </c>
      <c r="X83" s="11">
        <f>IF(AND(W83&lt;&gt;"", V83&lt;&gt;"", V83&lt;&gt;0), (W83/V83)*100, "")</f>
        <v>77.55166430036283</v>
      </c>
      <c r="Y83" s="8" t="str">
        <f>IF(X83&lt;72,"Pontiagudo",IF(X83&lt;=76,"Padrão","Redondo"))</f>
        <v>Redondo</v>
      </c>
      <c r="Z83" s="11">
        <f>IF(AND(W83&lt;&gt;"", V83&lt;&gt;"", V83&lt;&gt;0), (0.6057-0.0018*W83)*V83*(W83^2)/1000, "")</f>
        <v>79.234275780940607</v>
      </c>
      <c r="AA83" s="11">
        <f>((3.155 - 0.0136*V83 + 0.00155*W83)*V83*W83)/100</f>
        <v>73.826948633255981</v>
      </c>
      <c r="AB83" s="14"/>
      <c r="AC83" s="12">
        <v>0</v>
      </c>
      <c r="AD83" s="18" t="s">
        <v>19</v>
      </c>
    </row>
    <row r="84" spans="1:30" ht="15" x14ac:dyDescent="0.25">
      <c r="A84" s="8">
        <v>83</v>
      </c>
      <c r="B84" s="8">
        <v>53</v>
      </c>
      <c r="C84" s="9">
        <v>67.400000000000006</v>
      </c>
      <c r="D84" s="9">
        <v>7.6</v>
      </c>
      <c r="E84" s="9">
        <v>7.7</v>
      </c>
      <c r="F84" s="10">
        <f>IF(AND(NOT(ISBLANK(C84)), NOT(ISBLANK(H84)), NOT(ISBLANK(Q84))), C84-H84-Q84, "")</f>
        <v>42.814000000000007</v>
      </c>
      <c r="G84" s="11">
        <f>IF(AND(F84&lt;&gt;"", C84&lt;&gt;"", C84&lt;&gt;0), F84*100/C84, "")</f>
        <v>63.52225519287834</v>
      </c>
      <c r="H84" s="10">
        <v>17.475000000000001</v>
      </c>
      <c r="I84" s="12">
        <v>7</v>
      </c>
      <c r="J84" s="11">
        <f>IF(AND(H84&lt;&gt;"", C84&lt;&gt;"", C84&lt;&gt;0), H84*100/C84, "")</f>
        <v>25.927299703264097</v>
      </c>
      <c r="K84" s="9">
        <v>17.100000000000001</v>
      </c>
      <c r="L84" s="9">
        <v>43.3</v>
      </c>
      <c r="M84" s="13">
        <v>0.39500000000000002</v>
      </c>
      <c r="N84" s="9">
        <v>85.3</v>
      </c>
      <c r="O84" s="14" t="s">
        <v>16</v>
      </c>
      <c r="P84" s="15">
        <v>5.4</v>
      </c>
      <c r="Q84" s="13">
        <v>7.1109999999999998</v>
      </c>
      <c r="R84" s="15">
        <v>0.4</v>
      </c>
      <c r="S84" s="11">
        <f>IF(AND(Q84&lt;&gt;"", C84&lt;&gt;"", C84&lt;&gt;0), Q84*100/C84, "")</f>
        <v>10.550445103857566</v>
      </c>
      <c r="T84" s="16">
        <v>1</v>
      </c>
      <c r="U84" s="17" t="str">
        <f>IF(C84&gt;=68,"JUMBO",IF(C84&gt;=58,"EXTRA",IF(C84&gt;=48,"GRANDE",IF(C84&gt;=38,"MÉDIO","Fora da faixa"))))</f>
        <v>EXTRA</v>
      </c>
      <c r="V84" s="11">
        <v>58.14</v>
      </c>
      <c r="W84" s="11">
        <v>44.94</v>
      </c>
      <c r="X84" s="11">
        <f>IF(AND(W84&lt;&gt;"", V84&lt;&gt;"", V84&lt;&gt;0), (W84/V84)*100, "")</f>
        <v>77.296181630546954</v>
      </c>
      <c r="Y84" s="8" t="str">
        <f>IF(X84&lt;72,"Pontiagudo",IF(X84&lt;=76,"Padrão","Redondo"))</f>
        <v>Redondo</v>
      </c>
      <c r="Z84" s="11">
        <f>IF(AND(W84&lt;&gt;"", V84&lt;&gt;"", V84&lt;&gt;0), (0.6057-0.0018*W84)*V84*(W84^2)/1000, "")</f>
        <v>61.622825891965633</v>
      </c>
      <c r="AA84" s="11">
        <f>((3.155 - 0.0136*V84 + 0.00155*W84)*V84*W84)/100</f>
        <v>63.594606322547996</v>
      </c>
      <c r="AB84" s="14"/>
      <c r="AC84" s="12">
        <v>0</v>
      </c>
      <c r="AD84" s="18" t="s">
        <v>19</v>
      </c>
    </row>
    <row r="85" spans="1:30" ht="15" x14ac:dyDescent="0.25">
      <c r="A85" s="8">
        <v>84</v>
      </c>
      <c r="B85" s="8">
        <v>53</v>
      </c>
      <c r="C85" s="9">
        <v>68.7</v>
      </c>
      <c r="D85" s="9">
        <v>7.8</v>
      </c>
      <c r="E85" s="9">
        <v>7.8</v>
      </c>
      <c r="F85" s="10" t="str">
        <f>IF(AND(NOT(ISBLANK(C85)), NOT(ISBLANK(H85)), NOT(ISBLANK(Q85))), C85-H85-Q85, "")</f>
        <v/>
      </c>
      <c r="G85" s="11" t="str">
        <f>IF(AND(F85&lt;&gt;"", C85&lt;&gt;"", C85&lt;&gt;0), F85*100/C85, "")</f>
        <v/>
      </c>
      <c r="H85" s="10">
        <v>18.042000000000002</v>
      </c>
      <c r="I85" s="12">
        <v>6</v>
      </c>
      <c r="J85" s="11">
        <f>IF(AND(H85&lt;&gt;"", C85&lt;&gt;"", C85&lt;&gt;0), H85*100/C85, "")</f>
        <v>26.262008733624459</v>
      </c>
      <c r="K85" s="9">
        <v>18</v>
      </c>
      <c r="L85" s="9">
        <v>47.7</v>
      </c>
      <c r="M85" s="13">
        <v>0.377</v>
      </c>
      <c r="N85" s="9">
        <v>86.1</v>
      </c>
      <c r="O85" s="14" t="s">
        <v>16</v>
      </c>
      <c r="P85" s="15">
        <v>4.59</v>
      </c>
      <c r="Q85" s="13"/>
      <c r="R85" s="15"/>
      <c r="S85" s="11" t="str">
        <f>IF(AND(Q85&lt;&gt;"", C85&lt;&gt;"", C85&lt;&gt;0), Q85*100/C85, "")</f>
        <v/>
      </c>
      <c r="T85" s="16">
        <v>2</v>
      </c>
      <c r="U85" s="17" t="str">
        <f>IF(C85&gt;=68,"JUMBO",IF(C85&gt;=58,"EXTRA",IF(C85&gt;=48,"GRANDE",IF(C85&gt;=38,"MÉDIO","Fora da faixa"))))</f>
        <v>JUMBO</v>
      </c>
      <c r="V85" s="11">
        <v>62.62</v>
      </c>
      <c r="W85" s="11">
        <v>46.75</v>
      </c>
      <c r="X85" s="11">
        <f>IF(AND(W85&lt;&gt;"", V85&lt;&gt;"", V85&lt;&gt;0), (W85/V85)*100, "")</f>
        <v>74.656659214308533</v>
      </c>
      <c r="Y85" s="8" t="str">
        <f>IF(X85&lt;72,"Pontiagudo",IF(X85&lt;=76,"Padrão","Redondo"))</f>
        <v>Padrão</v>
      </c>
      <c r="Z85" s="11">
        <f>IF(AND(W85&lt;&gt;"", V85&lt;&gt;"", V85&lt;&gt;0), (0.6057-0.0018*W85)*V85*(W85^2)/1000, "")</f>
        <v>71.379293231812483</v>
      </c>
      <c r="AA85" s="11">
        <f>((3.155 - 0.0136*V85 + 0.00155*W85)*V85*W85)/100</f>
        <v>69.552081512925</v>
      </c>
      <c r="AB85" s="14"/>
      <c r="AC85" s="12">
        <v>0</v>
      </c>
      <c r="AD85" s="18" t="s">
        <v>19</v>
      </c>
    </row>
    <row r="86" spans="1:30" ht="15" x14ac:dyDescent="0.25">
      <c r="A86" s="8">
        <v>85</v>
      </c>
      <c r="B86" s="8">
        <v>53</v>
      </c>
      <c r="C86" s="9">
        <v>67.8</v>
      </c>
      <c r="D86" s="9">
        <v>7.5</v>
      </c>
      <c r="E86" s="9">
        <v>7.5</v>
      </c>
      <c r="F86" s="10">
        <f>IF(AND(NOT(ISBLANK(C86)), NOT(ISBLANK(H86)), NOT(ISBLANK(Q86))), C86-H86-Q86, "")</f>
        <v>42.886000000000003</v>
      </c>
      <c r="G86" s="11">
        <f>IF(AND(F86&lt;&gt;"", C86&lt;&gt;"", C86&lt;&gt;0), F86*100/C86, "")</f>
        <v>63.253687315634224</v>
      </c>
      <c r="H86" s="10">
        <v>18.148</v>
      </c>
      <c r="I86" s="12">
        <v>7</v>
      </c>
      <c r="J86" s="11">
        <f>IF(AND(H86&lt;&gt;"", C86&lt;&gt;"", C86&lt;&gt;0), H86*100/C86, "")</f>
        <v>26.766961651917406</v>
      </c>
      <c r="K86" s="9">
        <v>18.600000000000001</v>
      </c>
      <c r="L86" s="9">
        <v>45.7</v>
      </c>
      <c r="M86" s="13">
        <v>0.40699999999999997</v>
      </c>
      <c r="N86" s="9">
        <v>84.6</v>
      </c>
      <c r="O86" s="14" t="s">
        <v>16</v>
      </c>
      <c r="P86" s="15">
        <v>4.82</v>
      </c>
      <c r="Q86" s="13">
        <v>6.766</v>
      </c>
      <c r="R86" s="15">
        <v>0.42</v>
      </c>
      <c r="S86" s="11">
        <f>IF(AND(Q86&lt;&gt;"", C86&lt;&gt;"", C86&lt;&gt;0), Q86*100/C86, "")</f>
        <v>9.9793510324483776</v>
      </c>
      <c r="T86" s="16">
        <v>2</v>
      </c>
      <c r="U86" s="17" t="str">
        <f>IF(C86&gt;=68,"JUMBO",IF(C86&gt;=58,"EXTRA",IF(C86&gt;=48,"GRANDE",IF(C86&gt;=38,"MÉDIO","Fora da faixa"))))</f>
        <v>EXTRA</v>
      </c>
      <c r="V86" s="11">
        <v>54.41</v>
      </c>
      <c r="W86" s="11">
        <v>46.13</v>
      </c>
      <c r="X86" s="11">
        <f>IF(AND(W86&lt;&gt;"", V86&lt;&gt;"", V86&lt;&gt;0), (W86/V86)*100, "")</f>
        <v>84.782209152729294</v>
      </c>
      <c r="Y86" s="8" t="str">
        <f>IF(X86&lt;72,"Pontiagudo",IF(X86&lt;=76,"Padrão","Redondo"))</f>
        <v>Redondo</v>
      </c>
      <c r="Z86" s="11">
        <f>IF(AND(W86&lt;&gt;"", V86&lt;&gt;"", V86&lt;&gt;0), (0.6057-0.0018*W86)*V86*(W86^2)/1000, "")</f>
        <v>60.515954099941922</v>
      </c>
      <c r="AA86" s="11">
        <f>((3.155 - 0.0136*V86 + 0.00155*W86)*V86*W86)/100</f>
        <v>62.410131537491509</v>
      </c>
      <c r="AB86" s="14"/>
      <c r="AC86" s="12">
        <v>0</v>
      </c>
      <c r="AD86" s="18" t="s">
        <v>19</v>
      </c>
    </row>
    <row r="87" spans="1:30" ht="15" x14ac:dyDescent="0.25">
      <c r="A87" s="8">
        <v>86</v>
      </c>
      <c r="B87" s="8">
        <v>53</v>
      </c>
      <c r="C87" s="9">
        <v>57.1</v>
      </c>
      <c r="D87" s="9">
        <v>8.6</v>
      </c>
      <c r="E87" s="9">
        <v>7.6</v>
      </c>
      <c r="F87" s="10">
        <f>IF(AND(NOT(ISBLANK(C87)), NOT(ISBLANK(H87)), NOT(ISBLANK(Q87))), C87-H87-Q87, "")</f>
        <v>34.315000000000005</v>
      </c>
      <c r="G87" s="11">
        <f>IF(AND(F87&lt;&gt;"", C87&lt;&gt;"", C87&lt;&gt;0), F87*100/C87, "")</f>
        <v>60.096322241681264</v>
      </c>
      <c r="H87" s="10">
        <v>16.616</v>
      </c>
      <c r="I87" s="12">
        <v>7</v>
      </c>
      <c r="J87" s="11">
        <f>IF(AND(H87&lt;&gt;"", C87&lt;&gt;"", C87&lt;&gt;0), H87*100/C87, "")</f>
        <v>29.099824868651485</v>
      </c>
      <c r="K87" s="9">
        <v>16.899999999999999</v>
      </c>
      <c r="L87" s="9">
        <v>43.7</v>
      </c>
      <c r="M87" s="13">
        <v>0.38700000000000001</v>
      </c>
      <c r="N87" s="9">
        <v>93.5</v>
      </c>
      <c r="O87" s="14" t="s">
        <v>16</v>
      </c>
      <c r="P87" s="15">
        <v>4.07</v>
      </c>
      <c r="Q87" s="13">
        <v>6.1689999999999996</v>
      </c>
      <c r="R87" s="15">
        <v>0.42</v>
      </c>
      <c r="S87" s="11">
        <f>IF(AND(Q87&lt;&gt;"", C87&lt;&gt;"", C87&lt;&gt;0), Q87*100/C87, "")</f>
        <v>10.803852889667249</v>
      </c>
      <c r="T87" s="16">
        <v>3</v>
      </c>
      <c r="U87" s="17" t="str">
        <f>IF(C87&gt;=68,"JUMBO",IF(C87&gt;=58,"EXTRA",IF(C87&gt;=48,"GRANDE",IF(C87&gt;=38,"MÉDIO","Fora da faixa"))))</f>
        <v>GRANDE</v>
      </c>
      <c r="V87" s="11">
        <v>57.31</v>
      </c>
      <c r="W87" s="11">
        <v>42.62</v>
      </c>
      <c r="X87" s="11">
        <f>IF(AND(W87&lt;&gt;"", V87&lt;&gt;"", V87&lt;&gt;0), (W87/V87)*100, "")</f>
        <v>74.367475135229441</v>
      </c>
      <c r="Y87" s="8" t="str">
        <f>IF(X87&lt;72,"Pontiagudo",IF(X87&lt;=76,"Padrão","Redondo"))</f>
        <v>Padrão</v>
      </c>
      <c r="Z87" s="11">
        <f>IF(AND(W87&lt;&gt;"", V87&lt;&gt;"", V87&lt;&gt;0), (0.6057-0.0018*W87)*V87*(W87^2)/1000, "")</f>
        <v>55.068067424959779</v>
      </c>
      <c r="AA87" s="11">
        <f>((3.155 - 0.0136*V87 + 0.00155*W87)*V87*W87)/100</f>
        <v>59.638453663690001</v>
      </c>
      <c r="AB87" s="14"/>
      <c r="AC87" s="12">
        <v>0</v>
      </c>
      <c r="AD87" s="18" t="s">
        <v>19</v>
      </c>
    </row>
    <row r="88" spans="1:30" ht="15" x14ac:dyDescent="0.25">
      <c r="A88" s="8">
        <v>87</v>
      </c>
      <c r="B88" s="8">
        <v>53</v>
      </c>
      <c r="C88" s="9">
        <v>67</v>
      </c>
      <c r="D88" s="9">
        <v>8.8000000000000007</v>
      </c>
      <c r="E88" s="9">
        <v>7.5</v>
      </c>
      <c r="F88" s="10">
        <f>IF(AND(NOT(ISBLANK(C88)), NOT(ISBLANK(H88)), NOT(ISBLANK(Q88))), C88-H88-Q88, "")</f>
        <v>43.407000000000004</v>
      </c>
      <c r="G88" s="11">
        <f>IF(AND(F88&lt;&gt;"", C88&lt;&gt;"", C88&lt;&gt;0), F88*100/C88, "")</f>
        <v>64.786567164179118</v>
      </c>
      <c r="H88" s="10">
        <v>17.04</v>
      </c>
      <c r="I88" s="12">
        <v>7</v>
      </c>
      <c r="J88" s="11">
        <f>IF(AND(H88&lt;&gt;"", C88&lt;&gt;"", C88&lt;&gt;0), H88*100/C88, "")</f>
        <v>25.432835820895523</v>
      </c>
      <c r="K88" s="9">
        <v>19.3</v>
      </c>
      <c r="L88" s="9">
        <v>42.7</v>
      </c>
      <c r="M88" s="13">
        <v>0.45200000000000001</v>
      </c>
      <c r="N88" s="9">
        <v>92.1</v>
      </c>
      <c r="O88" s="14" t="s">
        <v>16</v>
      </c>
      <c r="P88" s="15">
        <v>3.93</v>
      </c>
      <c r="Q88" s="13">
        <v>6.5529999999999999</v>
      </c>
      <c r="R88" s="15">
        <v>0.4</v>
      </c>
      <c r="S88" s="11">
        <f>IF(AND(Q88&lt;&gt;"", C88&lt;&gt;"", C88&lt;&gt;0), Q88*100/C88, "")</f>
        <v>9.7805970149253731</v>
      </c>
      <c r="T88" s="16">
        <v>1</v>
      </c>
      <c r="U88" s="17" t="str">
        <f>IF(C88&gt;=68,"JUMBO",IF(C88&gt;=58,"EXTRA",IF(C88&gt;=48,"GRANDE",IF(C88&gt;=38,"MÉDIO","Fora da faixa"))))</f>
        <v>EXTRA</v>
      </c>
      <c r="V88" s="11">
        <v>58.95</v>
      </c>
      <c r="W88" s="11">
        <v>44.82</v>
      </c>
      <c r="X88" s="11">
        <f>IF(AND(W88&lt;&gt;"", V88&lt;&gt;"", V88&lt;&gt;0), (W88/V88)*100, "")</f>
        <v>76.030534351145036</v>
      </c>
      <c r="Y88" s="8" t="str">
        <f>IF(X88&lt;72,"Pontiagudo",IF(X88&lt;=76,"Padrão","Redondo"))</f>
        <v>Redondo</v>
      </c>
      <c r="Z88" s="11">
        <f>IF(AND(W88&lt;&gt;"", V88&lt;&gt;"", V88&lt;&gt;0), (0.6057-0.0018*W88)*V88*(W88^2)/1000, "")</f>
        <v>62.173693835579527</v>
      </c>
      <c r="AA88" s="11">
        <f>((3.155 - 0.0136*V88 + 0.00155*W88)*V88*W88)/100</f>
        <v>64.012449043890001</v>
      </c>
      <c r="AB88" s="14"/>
      <c r="AC88" s="12">
        <v>0</v>
      </c>
      <c r="AD88" s="18" t="s">
        <v>19</v>
      </c>
    </row>
    <row r="89" spans="1:30" ht="15" x14ac:dyDescent="0.25">
      <c r="A89" s="8">
        <v>88</v>
      </c>
      <c r="B89" s="8">
        <v>53</v>
      </c>
      <c r="C89" s="9">
        <v>57.6</v>
      </c>
      <c r="D89" s="9">
        <v>7.8</v>
      </c>
      <c r="E89" s="9">
        <v>7.7</v>
      </c>
      <c r="F89" s="10">
        <f>IF(AND(NOT(ISBLANK(C89)), NOT(ISBLANK(H89)), NOT(ISBLANK(Q89))), C89-H89-Q89, "")</f>
        <v>33.706999999999994</v>
      </c>
      <c r="G89" s="11">
        <f>IF(AND(F89&lt;&gt;"", C89&lt;&gt;"", C89&lt;&gt;0), F89*100/C89, "")</f>
        <v>58.519097222222207</v>
      </c>
      <c r="H89" s="10">
        <v>17.434000000000001</v>
      </c>
      <c r="I89" s="12">
        <v>6</v>
      </c>
      <c r="J89" s="11">
        <f>IF(AND(H89&lt;&gt;"", C89&lt;&gt;"", C89&lt;&gt;0), H89*100/C89, "")</f>
        <v>30.267361111111111</v>
      </c>
      <c r="K89" s="9">
        <v>17.5</v>
      </c>
      <c r="L89" s="9">
        <v>42</v>
      </c>
      <c r="M89" s="13">
        <v>0.41699999999999998</v>
      </c>
      <c r="N89" s="9">
        <v>89.1</v>
      </c>
      <c r="O89" s="14" t="s">
        <v>16</v>
      </c>
      <c r="P89" s="15">
        <v>5.75</v>
      </c>
      <c r="Q89" s="13">
        <v>6.4589999999999996</v>
      </c>
      <c r="R89" s="15">
        <v>0.41</v>
      </c>
      <c r="S89" s="11">
        <f>IF(AND(Q89&lt;&gt;"", C89&lt;&gt;"", C89&lt;&gt;0), Q89*100/C89, "")</f>
        <v>11.213541666666666</v>
      </c>
      <c r="T89" s="16">
        <v>1</v>
      </c>
      <c r="U89" s="17" t="str">
        <f>IF(C89&gt;=68,"JUMBO",IF(C89&gt;=58,"EXTRA",IF(C89&gt;=48,"GRANDE",IF(C89&gt;=38,"MÉDIO","Fora da faixa"))))</f>
        <v>GRANDE</v>
      </c>
      <c r="V89" s="11">
        <v>60.19</v>
      </c>
      <c r="W89" s="11">
        <v>44.66</v>
      </c>
      <c r="X89" s="11">
        <f>IF(AND(W89&lt;&gt;"", V89&lt;&gt;"", V89&lt;&gt;0), (W89/V89)*100, "")</f>
        <v>74.198371822561882</v>
      </c>
      <c r="Y89" s="8" t="str">
        <f>IF(X89&lt;72,"Pontiagudo",IF(X89&lt;=76,"Padrão","Redondo"))</f>
        <v>Padrão</v>
      </c>
      <c r="Z89" s="11">
        <f>IF(AND(W89&lt;&gt;"", V89&lt;&gt;"", V89&lt;&gt;0), (0.6057-0.0018*W89)*V89*(W89^2)/1000, "")</f>
        <v>63.063649898016763</v>
      </c>
      <c r="AA89" s="11">
        <f>((3.155 - 0.0136*V89 + 0.00155*W89)*V89*W89)/100</f>
        <v>64.665630735705989</v>
      </c>
      <c r="AB89" s="14"/>
      <c r="AC89" s="12">
        <v>0</v>
      </c>
      <c r="AD89" s="18" t="s">
        <v>19</v>
      </c>
    </row>
    <row r="90" spans="1:30" ht="15" x14ac:dyDescent="0.25">
      <c r="A90" s="8">
        <v>89</v>
      </c>
      <c r="B90" s="8">
        <v>53</v>
      </c>
      <c r="C90" s="9">
        <v>62.2</v>
      </c>
      <c r="D90" s="9">
        <v>7.3</v>
      </c>
      <c r="E90" s="9">
        <v>7.7</v>
      </c>
      <c r="F90" s="10">
        <f>IF(AND(NOT(ISBLANK(C90)), NOT(ISBLANK(H90)), NOT(ISBLANK(Q90))), C90-H90-Q90, "")</f>
        <v>39.704000000000001</v>
      </c>
      <c r="G90" s="11">
        <f>IF(AND(F90&lt;&gt;"", C90&lt;&gt;"", C90&lt;&gt;0), F90*100/C90, "")</f>
        <v>63.832797427652729</v>
      </c>
      <c r="H90" s="10">
        <v>16.518000000000001</v>
      </c>
      <c r="I90" s="12">
        <v>7</v>
      </c>
      <c r="J90" s="11">
        <f>IF(AND(H90&lt;&gt;"", C90&lt;&gt;"", C90&lt;&gt;0), H90*100/C90, "")</f>
        <v>26.556270096463024</v>
      </c>
      <c r="K90" s="9">
        <v>17.8</v>
      </c>
      <c r="L90" s="9">
        <v>39.700000000000003</v>
      </c>
      <c r="M90" s="13">
        <v>0.44800000000000001</v>
      </c>
      <c r="N90" s="9">
        <v>84.9</v>
      </c>
      <c r="O90" s="14" t="s">
        <v>16</v>
      </c>
      <c r="P90" s="15">
        <v>4.8099999999999996</v>
      </c>
      <c r="Q90" s="13">
        <v>5.9779999999999998</v>
      </c>
      <c r="R90" s="15">
        <v>0.42</v>
      </c>
      <c r="S90" s="11">
        <f>IF(AND(Q90&lt;&gt;"", C90&lt;&gt;"", C90&lt;&gt;0), Q90*100/C90, "")</f>
        <v>9.610932475884244</v>
      </c>
      <c r="T90" s="16">
        <v>2</v>
      </c>
      <c r="U90" s="17" t="str">
        <f>IF(C90&gt;=68,"JUMBO",IF(C90&gt;=58,"EXTRA",IF(C90&gt;=48,"GRANDE",IF(C90&gt;=38,"MÉDIO","Fora da faixa"))))</f>
        <v>EXTRA</v>
      </c>
      <c r="V90" s="11">
        <v>57.07</v>
      </c>
      <c r="W90" s="11">
        <v>43.24</v>
      </c>
      <c r="X90" s="11">
        <f>IF(AND(W90&lt;&gt;"", V90&lt;&gt;"", V90&lt;&gt;0), (W90/V90)*100, "")</f>
        <v>75.766602418083068</v>
      </c>
      <c r="Y90" s="8" t="str">
        <f>IF(X90&lt;72,"Pontiagudo",IF(X90&lt;=76,"Padrão","Redondo"))</f>
        <v>Padrão</v>
      </c>
      <c r="Z90" s="11">
        <f>IF(AND(W90&lt;&gt;"", V90&lt;&gt;"", V90&lt;&gt;0), (0.6057-0.0018*W90)*V90*(W90^2)/1000, "")</f>
        <v>56.325438112147779</v>
      </c>
      <c r="AA90" s="11">
        <f>((3.155 - 0.0136*V90 + 0.00155*W90)*V90*W90)/100</f>
        <v>60.35690030915999</v>
      </c>
      <c r="AB90" s="14"/>
      <c r="AC90" s="12">
        <v>0</v>
      </c>
      <c r="AD90" s="18" t="s">
        <v>19</v>
      </c>
    </row>
    <row r="91" spans="1:30" ht="15" x14ac:dyDescent="0.25">
      <c r="A91" s="8">
        <v>90</v>
      </c>
      <c r="B91" s="8">
        <v>53</v>
      </c>
      <c r="C91" s="9">
        <v>62.4</v>
      </c>
      <c r="D91" s="9">
        <v>10.5</v>
      </c>
      <c r="E91" s="9">
        <v>7.8</v>
      </c>
      <c r="F91" s="10">
        <f>IF(AND(NOT(ISBLANK(C91)), NOT(ISBLANK(H91)), NOT(ISBLANK(Q91))), C91-H91-Q91, "")</f>
        <v>40.612000000000002</v>
      </c>
      <c r="G91" s="11">
        <f>IF(AND(F91&lt;&gt;"", C91&lt;&gt;"", C91&lt;&gt;0), F91*100/C91, "")</f>
        <v>65.083333333333343</v>
      </c>
      <c r="H91" s="10">
        <v>14.736000000000001</v>
      </c>
      <c r="I91" s="12">
        <v>6</v>
      </c>
      <c r="J91" s="11">
        <f>IF(AND(H91&lt;&gt;"", C91&lt;&gt;"", C91&lt;&gt;0), H91*100/C91, "")</f>
        <v>23.615384615384617</v>
      </c>
      <c r="K91" s="9">
        <v>17.399999999999999</v>
      </c>
      <c r="L91" s="9">
        <v>95.5</v>
      </c>
      <c r="M91" s="13">
        <v>0.182</v>
      </c>
      <c r="N91" s="9">
        <v>101.1</v>
      </c>
      <c r="O91" s="14" t="s">
        <v>16</v>
      </c>
      <c r="P91" s="15">
        <v>2.79</v>
      </c>
      <c r="Q91" s="13">
        <v>7.0519999999999996</v>
      </c>
      <c r="R91" s="15">
        <v>0.45</v>
      </c>
      <c r="S91" s="11">
        <f>IF(AND(Q91&lt;&gt;"", C91&lt;&gt;"", C91&lt;&gt;0), Q91*100/C91, "")</f>
        <v>11.301282051282051</v>
      </c>
      <c r="T91" s="16">
        <v>2</v>
      </c>
      <c r="U91" s="17" t="str">
        <f>IF(C91&gt;=68,"JUMBO",IF(C91&gt;=58,"EXTRA",IF(C91&gt;=48,"GRANDE",IF(C91&gt;=38,"MÉDIO","Fora da faixa"))))</f>
        <v>EXTRA</v>
      </c>
      <c r="V91" s="11">
        <v>54.83</v>
      </c>
      <c r="W91" s="11">
        <v>45.22</v>
      </c>
      <c r="X91" s="11">
        <f>IF(AND(W91&lt;&gt;"", V91&lt;&gt;"", V91&lt;&gt;0), (W91/V91)*100, "")</f>
        <v>82.473098668612081</v>
      </c>
      <c r="Y91" s="8" t="str">
        <f>IF(X91&lt;72,"Pontiagudo",IF(X91&lt;=76,"Padrão","Redondo"))</f>
        <v>Redondo</v>
      </c>
      <c r="Z91" s="11">
        <f>IF(AND(W91&lt;&gt;"", V91&lt;&gt;"", V91&lt;&gt;0), (0.6057-0.0018*W91)*V91*(W91^2)/1000, "")</f>
        <v>58.784459980010681</v>
      </c>
      <c r="AA91" s="11">
        <f>((3.155 - 0.0136*V91 + 0.00155*W91)*V91*W91)/100</f>
        <v>61.474630386777996</v>
      </c>
      <c r="AB91" s="14"/>
      <c r="AC91" s="12">
        <v>0</v>
      </c>
      <c r="AD91" s="18" t="s">
        <v>19</v>
      </c>
    </row>
    <row r="92" spans="1:30" ht="15" x14ac:dyDescent="0.25">
      <c r="A92" s="8">
        <v>91</v>
      </c>
      <c r="B92" s="8">
        <v>53</v>
      </c>
      <c r="C92" s="9">
        <v>59.3</v>
      </c>
      <c r="D92" s="9">
        <v>8.9</v>
      </c>
      <c r="E92" s="9">
        <v>7.8</v>
      </c>
      <c r="F92" s="10">
        <f>IF(AND(NOT(ISBLANK(C92)), NOT(ISBLANK(H92)), NOT(ISBLANK(Q92))), C92-H92-Q92, "")</f>
        <v>34.795999999999992</v>
      </c>
      <c r="G92" s="11">
        <f>IF(AND(F92&lt;&gt;"", C92&lt;&gt;"", C92&lt;&gt;0), F92*100/C92, "")</f>
        <v>58.677908937605388</v>
      </c>
      <c r="H92" s="10">
        <v>17.655000000000001</v>
      </c>
      <c r="I92" s="12">
        <v>7</v>
      </c>
      <c r="J92" s="11">
        <f>IF(AND(H92&lt;&gt;"", C92&lt;&gt;"", C92&lt;&gt;0), H92*100/C92, "")</f>
        <v>29.772344013490727</v>
      </c>
      <c r="K92" s="9">
        <v>17.5</v>
      </c>
      <c r="L92" s="9">
        <v>49</v>
      </c>
      <c r="M92" s="13">
        <v>0.35699999999999998</v>
      </c>
      <c r="N92" s="9">
        <v>94.4</v>
      </c>
      <c r="O92" s="14" t="s">
        <v>16</v>
      </c>
      <c r="P92" s="15">
        <v>4.47</v>
      </c>
      <c r="Q92" s="13">
        <v>6.8490000000000002</v>
      </c>
      <c r="R92" s="15">
        <v>0.42</v>
      </c>
      <c r="S92" s="11">
        <f>IF(AND(Q92&lt;&gt;"", C92&lt;&gt;"", C92&lt;&gt;0), Q92*100/C92, "")</f>
        <v>11.549747048903878</v>
      </c>
      <c r="T92" s="16">
        <v>1</v>
      </c>
      <c r="U92" s="17" t="str">
        <f>IF(C92&gt;=68,"JUMBO",IF(C92&gt;=58,"EXTRA",IF(C92&gt;=48,"GRANDE",IF(C92&gt;=38,"MÉDIO","Fora da faixa"))))</f>
        <v>EXTRA</v>
      </c>
      <c r="V92" s="11">
        <v>58.33</v>
      </c>
      <c r="W92" s="11">
        <v>44.73</v>
      </c>
      <c r="X92" s="11">
        <f>IF(AND(W92&lt;&gt;"", V92&lt;&gt;"", V92&lt;&gt;0), (W92/V92)*100, "")</f>
        <v>76.684381964683695</v>
      </c>
      <c r="Y92" s="8" t="str">
        <f>IF(X92&lt;72,"Pontiagudo",IF(X92&lt;=76,"Padrão","Redondo"))</f>
        <v>Redondo</v>
      </c>
      <c r="Z92" s="11">
        <f>IF(AND(W92&lt;&gt;"", V92&lt;&gt;"", V92&lt;&gt;0), (0.6057-0.0018*W92)*V92*(W92^2)/1000, "")</f>
        <v>61.291875855410801</v>
      </c>
      <c r="AA92" s="11">
        <f>((3.155 - 0.0136*V92 + 0.00155*W92)*V92*W92)/100</f>
        <v>63.428377837891482</v>
      </c>
      <c r="AB92" s="14"/>
      <c r="AC92" s="12">
        <v>0</v>
      </c>
      <c r="AD92" s="18" t="s">
        <v>19</v>
      </c>
    </row>
    <row r="93" spans="1:30" ht="15" x14ac:dyDescent="0.25">
      <c r="A93" s="8">
        <v>92</v>
      </c>
      <c r="B93" s="8">
        <v>53</v>
      </c>
      <c r="C93" s="9">
        <v>63.2</v>
      </c>
      <c r="D93" s="9">
        <v>8.9</v>
      </c>
      <c r="E93" s="9">
        <v>7.7</v>
      </c>
      <c r="F93" s="10">
        <f>IF(AND(NOT(ISBLANK(C93)), NOT(ISBLANK(H93)), NOT(ISBLANK(Q93))), C93-H93-Q93, "")</f>
        <v>37.686000000000007</v>
      </c>
      <c r="G93" s="11">
        <f>IF(AND(F93&lt;&gt;"", C93&lt;&gt;"", C93&lt;&gt;0), F93*100/C93, "")</f>
        <v>59.629746835443051</v>
      </c>
      <c r="H93" s="10">
        <v>18.373999999999999</v>
      </c>
      <c r="I93" s="12">
        <v>6</v>
      </c>
      <c r="J93" s="11">
        <f>IF(AND(H93&lt;&gt;"", C93&lt;&gt;"", C93&lt;&gt;0), H93*100/C93, "")</f>
        <v>29.072784810126578</v>
      </c>
      <c r="K93" s="9">
        <v>17.100000000000001</v>
      </c>
      <c r="L93" s="9">
        <v>40.299999999999997</v>
      </c>
      <c r="M93" s="13">
        <v>0.42399999999999999</v>
      </c>
      <c r="N93" s="9">
        <v>93.5</v>
      </c>
      <c r="O93" s="14" t="s">
        <v>16</v>
      </c>
      <c r="P93" s="15">
        <v>4.97</v>
      </c>
      <c r="Q93" s="13">
        <v>7.14</v>
      </c>
      <c r="R93" s="15">
        <v>0.43</v>
      </c>
      <c r="S93" s="11">
        <f>IF(AND(Q93&lt;&gt;"", C93&lt;&gt;"", C93&lt;&gt;0), Q93*100/C93, "")</f>
        <v>11.297468354430379</v>
      </c>
      <c r="T93" s="16">
        <v>1</v>
      </c>
      <c r="U93" s="17" t="str">
        <f>IF(C93&gt;=68,"JUMBO",IF(C93&gt;=58,"EXTRA",IF(C93&gt;=48,"GRANDE",IF(C93&gt;=38,"MÉDIO","Fora da faixa"))))</f>
        <v>EXTRA</v>
      </c>
      <c r="V93" s="11">
        <v>58.61</v>
      </c>
      <c r="W93" s="11">
        <v>44.24</v>
      </c>
      <c r="X93" s="11">
        <f>IF(AND(W93&lt;&gt;"", V93&lt;&gt;"", V93&lt;&gt;0), (W93/V93)*100, "")</f>
        <v>75.48199965876131</v>
      </c>
      <c r="Y93" s="8" t="str">
        <f>IF(X93&lt;72,"Pontiagudo",IF(X93&lt;=76,"Padrão","Redondo"))</f>
        <v>Padrão</v>
      </c>
      <c r="Z93" s="11">
        <f>IF(AND(W93&lt;&gt;"", V93&lt;&gt;"", V93&lt;&gt;0), (0.6057-0.0018*W93)*V93*(W93^2)/1000, "")</f>
        <v>60.345354517717254</v>
      </c>
      <c r="AA93" s="11">
        <f>((3.155 - 0.0136*V93 + 0.00155*W93)*V93*W93)/100</f>
        <v>62.916251498464</v>
      </c>
      <c r="AB93" s="14"/>
      <c r="AC93" s="12">
        <v>0</v>
      </c>
      <c r="AD93" s="18" t="s">
        <v>19</v>
      </c>
    </row>
    <row r="94" spans="1:30" ht="15" x14ac:dyDescent="0.25">
      <c r="A94" s="8">
        <v>93</v>
      </c>
      <c r="B94" s="8">
        <v>53</v>
      </c>
      <c r="C94" s="9">
        <v>75.5</v>
      </c>
      <c r="D94" s="9">
        <v>8.3000000000000007</v>
      </c>
      <c r="E94" s="9">
        <v>7.8</v>
      </c>
      <c r="F94" s="10">
        <f>IF(AND(NOT(ISBLANK(C94)), NOT(ISBLANK(H94)), NOT(ISBLANK(Q94))), C94-H94-Q94, "")</f>
        <v>48.719000000000001</v>
      </c>
      <c r="G94" s="11">
        <f>IF(AND(F94&lt;&gt;"", C94&lt;&gt;"", C94&lt;&gt;0), F94*100/C94, "")</f>
        <v>64.528476821192058</v>
      </c>
      <c r="H94" s="10">
        <v>19.643999999999998</v>
      </c>
      <c r="I94" s="12">
        <v>7</v>
      </c>
      <c r="J94" s="11">
        <f>IF(AND(H94&lt;&gt;"", C94&lt;&gt;"", C94&lt;&gt;0), H94*100/C94, "")</f>
        <v>26.018543046357614</v>
      </c>
      <c r="K94" s="9">
        <v>19.100000000000001</v>
      </c>
      <c r="L94" s="9">
        <v>44.3</v>
      </c>
      <c r="M94" s="13">
        <v>0.43099999999999999</v>
      </c>
      <c r="N94" s="9">
        <v>87.4</v>
      </c>
      <c r="O94" s="14" t="s">
        <v>16</v>
      </c>
      <c r="P94" s="15">
        <v>4.28</v>
      </c>
      <c r="Q94" s="13">
        <v>7.1369999999999996</v>
      </c>
      <c r="R94" s="15">
        <v>0.44</v>
      </c>
      <c r="S94" s="11">
        <f>IF(AND(Q94&lt;&gt;"", C94&lt;&gt;"", C94&lt;&gt;0), Q94*100/C94, "")</f>
        <v>9.45298013245033</v>
      </c>
      <c r="T94" s="16">
        <v>1</v>
      </c>
      <c r="U94" s="17" t="str">
        <f>IF(C94&gt;=68,"JUMBO",IF(C94&gt;=58,"EXTRA",IF(C94&gt;=48,"GRANDE",IF(C94&gt;=38,"MÉDIO","Fora da faixa"))))</f>
        <v>JUMBO</v>
      </c>
      <c r="V94" s="11">
        <v>57.08</v>
      </c>
      <c r="W94" s="11">
        <v>46.31</v>
      </c>
      <c r="X94" s="11">
        <f>IF(AND(W94&lt;&gt;"", V94&lt;&gt;"", V94&lt;&gt;0), (W94/V94)*100, "")</f>
        <v>81.131744919411361</v>
      </c>
      <c r="Y94" s="8" t="str">
        <f>IF(X94&lt;72,"Pontiagudo",IF(X94&lt;=76,"Padrão","Redondo"))</f>
        <v>Redondo</v>
      </c>
      <c r="Z94" s="11">
        <f>IF(AND(W94&lt;&gt;"", V94&lt;&gt;"", V94&lt;&gt;0), (0.6057-0.0018*W94)*V94*(W94^2)/1000, "")</f>
        <v>63.942332430685894</v>
      </c>
      <c r="AA94" s="11">
        <f>((3.155 - 0.0136*V94 + 0.00155*W94)*V94*W94)/100</f>
        <v>64.775701220889985</v>
      </c>
      <c r="AB94" s="14" t="s">
        <v>17</v>
      </c>
      <c r="AC94" s="12">
        <v>0</v>
      </c>
      <c r="AD94" s="18" t="s">
        <v>19</v>
      </c>
    </row>
    <row r="95" spans="1:30" ht="15" x14ac:dyDescent="0.25">
      <c r="A95" s="8">
        <v>94</v>
      </c>
      <c r="B95" s="8">
        <v>53</v>
      </c>
      <c r="C95" s="9">
        <v>65.900000000000006</v>
      </c>
      <c r="D95" s="9">
        <v>8.3000000000000007</v>
      </c>
      <c r="E95" s="9">
        <v>7.9</v>
      </c>
      <c r="F95" s="10">
        <f>IF(AND(NOT(ISBLANK(C95)), NOT(ISBLANK(H95)), NOT(ISBLANK(Q95))), C95-H95-Q95, "")</f>
        <v>39.170999999999999</v>
      </c>
      <c r="G95" s="11">
        <f>IF(AND(F95&lt;&gt;"", C95&lt;&gt;"", C95&lt;&gt;0), F95*100/C95, "")</f>
        <v>59.44006069802731</v>
      </c>
      <c r="H95" s="10">
        <v>19.885000000000002</v>
      </c>
      <c r="I95" s="12">
        <v>7</v>
      </c>
      <c r="J95" s="11">
        <f>IF(AND(H95&lt;&gt;"", C95&lt;&gt;"", C95&lt;&gt;0), H95*100/C95, "")</f>
        <v>30.174506828528074</v>
      </c>
      <c r="K95" s="9">
        <v>17.3</v>
      </c>
      <c r="L95" s="9">
        <v>41.7</v>
      </c>
      <c r="M95" s="13">
        <v>0.41499999999999998</v>
      </c>
      <c r="N95" s="9">
        <v>89.7</v>
      </c>
      <c r="O95" s="14" t="s">
        <v>16</v>
      </c>
      <c r="P95" s="15">
        <v>3.85</v>
      </c>
      <c r="Q95" s="13">
        <v>6.8440000000000003</v>
      </c>
      <c r="R95" s="15">
        <v>0.41</v>
      </c>
      <c r="S95" s="11">
        <f>IF(AND(Q95&lt;&gt;"", C95&lt;&gt;"", C95&lt;&gt;0), Q95*100/C95, "")</f>
        <v>10.385432473444611</v>
      </c>
      <c r="T95" s="16">
        <v>2</v>
      </c>
      <c r="U95" s="17" t="str">
        <f>IF(C95&gt;=68,"JUMBO",IF(C95&gt;=58,"EXTRA",IF(C95&gt;=48,"GRANDE",IF(C95&gt;=38,"MÉDIO","Fora da faixa"))))</f>
        <v>EXTRA</v>
      </c>
      <c r="V95" s="11">
        <v>60.11</v>
      </c>
      <c r="W95" s="11">
        <v>46.75</v>
      </c>
      <c r="X95" s="11">
        <f>IF(AND(W95&lt;&gt;"", V95&lt;&gt;"", V95&lt;&gt;0), (W95/V95)*100, "")</f>
        <v>77.774080851771757</v>
      </c>
      <c r="Y95" s="8" t="str">
        <f>IF(X95&lt;72,"Pontiagudo",IF(X95&lt;=76,"Padrão","Redondo"))</f>
        <v>Redondo</v>
      </c>
      <c r="Z95" s="11">
        <f>IF(AND(W95&lt;&gt;"", V95&lt;&gt;"", V95&lt;&gt;0), (0.6057-0.0018*W95)*V95*(W95^2)/1000, "")</f>
        <v>68.518194125906248</v>
      </c>
      <c r="AA95" s="11">
        <f>((3.155 - 0.0136*V95 + 0.00155*W95)*V95*W95)/100</f>
        <v>67.723492852262495</v>
      </c>
      <c r="AB95" s="14"/>
      <c r="AC95" s="12">
        <v>0</v>
      </c>
      <c r="AD95" s="18" t="s">
        <v>19</v>
      </c>
    </row>
    <row r="96" spans="1:30" ht="15" x14ac:dyDescent="0.25">
      <c r="A96" s="8">
        <v>95</v>
      </c>
      <c r="B96" s="8">
        <v>53</v>
      </c>
      <c r="C96" s="9">
        <v>75.599999999999994</v>
      </c>
      <c r="D96" s="9">
        <v>9.4</v>
      </c>
      <c r="E96" s="9">
        <v>7.7</v>
      </c>
      <c r="F96" s="10">
        <f>IF(AND(NOT(ISBLANK(C96)), NOT(ISBLANK(H96)), NOT(ISBLANK(Q96))), C96-H96-Q96, "")</f>
        <v>48.797999999999995</v>
      </c>
      <c r="G96" s="11">
        <f>IF(AND(F96&lt;&gt;"", C96&lt;&gt;"", C96&lt;&gt;0), F96*100/C96, "")</f>
        <v>64.547619047619037</v>
      </c>
      <c r="H96" s="10">
        <v>19.942</v>
      </c>
      <c r="I96" s="12">
        <v>7</v>
      </c>
      <c r="J96" s="11">
        <f>IF(AND(H96&lt;&gt;"", C96&lt;&gt;"", C96&lt;&gt;0), H96*100/C96, "")</f>
        <v>26.37830687830688</v>
      </c>
      <c r="K96" s="9">
        <v>17.100000000000001</v>
      </c>
      <c r="L96" s="9">
        <v>40.700000000000003</v>
      </c>
      <c r="M96" s="13">
        <v>0.42</v>
      </c>
      <c r="N96" s="9">
        <v>93.3</v>
      </c>
      <c r="O96" s="14" t="s">
        <v>16</v>
      </c>
      <c r="P96" s="15">
        <v>4.57</v>
      </c>
      <c r="Q96" s="13">
        <v>6.86</v>
      </c>
      <c r="R96" s="15">
        <v>0.38</v>
      </c>
      <c r="S96" s="11">
        <f>IF(AND(Q96&lt;&gt;"", C96&lt;&gt;"", C96&lt;&gt;0), Q96*100/C96, "")</f>
        <v>9.0740740740740744</v>
      </c>
      <c r="T96" s="16">
        <v>2</v>
      </c>
      <c r="U96" s="17" t="str">
        <f>IF(C96&gt;=68,"JUMBO",IF(C96&gt;=58,"EXTRA",IF(C96&gt;=48,"GRANDE",IF(C96&gt;=38,"MÉDIO","Fora da faixa"))))</f>
        <v>JUMBO</v>
      </c>
      <c r="V96" s="11">
        <v>61.66</v>
      </c>
      <c r="W96" s="11">
        <v>46.33</v>
      </c>
      <c r="X96" s="11">
        <f>IF(AND(W96&lt;&gt;"", V96&lt;&gt;"", V96&lt;&gt;0), (W96/V96)*100, "")</f>
        <v>75.137852740836848</v>
      </c>
      <c r="Y96" s="8" t="str">
        <f>IF(X96&lt;72,"Pontiagudo",IF(X96&lt;=76,"Padrão","Redondo"))</f>
        <v>Padrão</v>
      </c>
      <c r="Z96" s="11">
        <f>IF(AND(W96&lt;&gt;"", V96&lt;&gt;"", V96&lt;&gt;0), (0.6057-0.0018*W96)*V96*(W96^2)/1000, "")</f>
        <v>69.127863668574449</v>
      </c>
      <c r="AA96" s="11">
        <f>((3.155 - 0.0136*V96 + 0.00155*W96)*V96*W96)/100</f>
        <v>68.224909810868994</v>
      </c>
      <c r="AB96" s="14"/>
      <c r="AC96" s="12">
        <v>0</v>
      </c>
      <c r="AD96" s="18" t="s">
        <v>19</v>
      </c>
    </row>
    <row r="97" spans="1:30" ht="15" x14ac:dyDescent="0.25">
      <c r="A97" s="8">
        <v>96</v>
      </c>
      <c r="B97" s="8">
        <v>53</v>
      </c>
      <c r="C97" s="9">
        <v>65.7</v>
      </c>
      <c r="D97" s="9">
        <v>8.8000000000000007</v>
      </c>
      <c r="E97" s="9">
        <v>7.8</v>
      </c>
      <c r="F97" s="10" t="str">
        <f>IF(AND(NOT(ISBLANK(C97)), NOT(ISBLANK(H97)), NOT(ISBLANK(Q97))), C97-H97-Q97, "")</f>
        <v/>
      </c>
      <c r="G97" s="11" t="str">
        <f>IF(AND(F97&lt;&gt;"", C97&lt;&gt;"", C97&lt;&gt;0), F97*100/C97, "")</f>
        <v/>
      </c>
      <c r="H97" s="10"/>
      <c r="I97" s="12">
        <v>7</v>
      </c>
      <c r="J97" s="11" t="str">
        <f>IF(AND(H97&lt;&gt;"", C97&lt;&gt;"", C97&lt;&gt;0), H97*100/C97, "")</f>
        <v/>
      </c>
      <c r="K97" s="9">
        <v>18.399999999999999</v>
      </c>
      <c r="L97" s="9">
        <v>44.7</v>
      </c>
      <c r="M97" s="13">
        <v>0.41199999999999998</v>
      </c>
      <c r="N97" s="9">
        <v>92.4</v>
      </c>
      <c r="O97" s="14" t="s">
        <v>16</v>
      </c>
      <c r="P97" s="15">
        <v>5.0199999999999996</v>
      </c>
      <c r="Q97" s="13">
        <v>7.1470000000000002</v>
      </c>
      <c r="R97" s="15">
        <v>0.37</v>
      </c>
      <c r="S97" s="11">
        <f>IF(AND(Q97&lt;&gt;"", C97&lt;&gt;"", C97&lt;&gt;0), Q97*100/C97, "")</f>
        <v>10.878234398782345</v>
      </c>
      <c r="T97" s="16">
        <v>3</v>
      </c>
      <c r="U97" s="17" t="str">
        <f>IF(C97&gt;=68,"JUMBO",IF(C97&gt;=58,"EXTRA",IF(C97&gt;=48,"GRANDE",IF(C97&gt;=38,"MÉDIO","Fora da faixa"))))</f>
        <v>EXTRA</v>
      </c>
      <c r="V97" s="11">
        <v>58.42</v>
      </c>
      <c r="W97" s="11">
        <v>44.56</v>
      </c>
      <c r="X97" s="11">
        <f>IF(AND(W97&lt;&gt;"", V97&lt;&gt;"", V97&lt;&gt;0), (W97/V97)*100, "")</f>
        <v>76.275248202670326</v>
      </c>
      <c r="Y97" s="8" t="str">
        <f>IF(X97&lt;72,"Pontiagudo",IF(X97&lt;=76,"Padrão","Redondo"))</f>
        <v>Redondo</v>
      </c>
      <c r="Z97" s="11">
        <f>IF(AND(W97&lt;&gt;"", V97&lt;&gt;"", V97&lt;&gt;0), (0.6057-0.0018*W97)*V97*(W97^2)/1000, "")</f>
        <v>60.956219710831114</v>
      </c>
      <c r="AA97" s="11">
        <f>((3.155 - 0.0136*V97 + 0.00155*W97)*V97*W97)/100</f>
        <v>63.246085173312004</v>
      </c>
      <c r="AB97" s="14"/>
      <c r="AC97" s="12">
        <v>0</v>
      </c>
      <c r="AD97" s="18" t="s">
        <v>19</v>
      </c>
    </row>
    <row r="98" spans="1:30" ht="15" x14ac:dyDescent="0.25">
      <c r="A98" s="8">
        <v>97</v>
      </c>
      <c r="B98" s="8">
        <v>53</v>
      </c>
      <c r="C98" s="9">
        <v>74.099999999999994</v>
      </c>
      <c r="D98" s="9">
        <v>10.6</v>
      </c>
      <c r="E98" s="9">
        <v>8.1</v>
      </c>
      <c r="F98" s="10">
        <f>IF(AND(NOT(ISBLANK(C98)), NOT(ISBLANK(H98)), NOT(ISBLANK(Q98))), C98-H98-Q98, "")</f>
        <v>50.612999999999992</v>
      </c>
      <c r="G98" s="11">
        <f>IF(AND(F98&lt;&gt;"", C98&lt;&gt;"", C98&lt;&gt;0), F98*100/C98, "")</f>
        <v>68.303643724696357</v>
      </c>
      <c r="H98" s="10">
        <v>17.131</v>
      </c>
      <c r="I98" s="12">
        <v>6</v>
      </c>
      <c r="J98" s="11">
        <f>IF(AND(H98&lt;&gt;"", C98&lt;&gt;"", C98&lt;&gt;0), H98*100/C98, "")</f>
        <v>23.11875843454791</v>
      </c>
      <c r="K98" s="9">
        <v>18.8</v>
      </c>
      <c r="L98" s="9">
        <v>45</v>
      </c>
      <c r="M98" s="13">
        <v>0.41799999999999998</v>
      </c>
      <c r="N98" s="9">
        <v>99.3</v>
      </c>
      <c r="O98" s="14" t="s">
        <v>16</v>
      </c>
      <c r="P98" s="15">
        <v>4.32</v>
      </c>
      <c r="Q98" s="13">
        <v>6.3559999999999999</v>
      </c>
      <c r="R98" s="15">
        <v>0.4</v>
      </c>
      <c r="S98" s="11">
        <f>IF(AND(Q98&lt;&gt;"", C98&lt;&gt;"", C98&lt;&gt;0), Q98*100/C98, "")</f>
        <v>8.5775978407557361</v>
      </c>
      <c r="T98" s="16">
        <v>2</v>
      </c>
      <c r="U98" s="17" t="str">
        <f>IF(C98&gt;=68,"JUMBO",IF(C98&gt;=58,"EXTRA",IF(C98&gt;=48,"GRANDE",IF(C98&gt;=38,"MÉDIO","Fora da faixa"))))</f>
        <v>JUMBO</v>
      </c>
      <c r="V98" s="11">
        <v>58.72</v>
      </c>
      <c r="W98" s="11">
        <v>44.68</v>
      </c>
      <c r="X98" s="11">
        <f>IF(AND(W98&lt;&gt;"", V98&lt;&gt;"", V98&lt;&gt;0), (W98/V98)*100, "")</f>
        <v>76.089918256130801</v>
      </c>
      <c r="Y98" s="8" t="str">
        <f>IF(X98&lt;72,"Pontiagudo",IF(X98&lt;=76,"Padrão","Redondo"))</f>
        <v>Redondo</v>
      </c>
      <c r="Z98" s="11">
        <f>IF(AND(W98&lt;&gt;"", V98&lt;&gt;"", V98&lt;&gt;0), (0.6057-0.0018*W98)*V98*(W98^2)/1000, "")</f>
        <v>61.57436390123214</v>
      </c>
      <c r="AA98" s="11">
        <f>((3.155 - 0.0136*V98 + 0.00155*W98)*V98*W98)/100</f>
        <v>63.639901095552005</v>
      </c>
      <c r="AB98" s="14"/>
      <c r="AC98" s="12">
        <v>0</v>
      </c>
      <c r="AD98" s="18" t="s">
        <v>19</v>
      </c>
    </row>
    <row r="99" spans="1:30" ht="15" x14ac:dyDescent="0.25">
      <c r="A99" s="8">
        <v>98</v>
      </c>
      <c r="B99" s="8">
        <v>53</v>
      </c>
      <c r="C99" s="9">
        <v>69.3</v>
      </c>
      <c r="D99" s="9">
        <v>7.3</v>
      </c>
      <c r="E99" s="9">
        <v>8.1999999999999993</v>
      </c>
      <c r="F99" s="10">
        <f>IF(AND(NOT(ISBLANK(C99)), NOT(ISBLANK(H99)), NOT(ISBLANK(Q99))), C99-H99-Q99, "")</f>
        <v>47.588999999999992</v>
      </c>
      <c r="G99" s="11">
        <f>IF(AND(F99&lt;&gt;"", C99&lt;&gt;"", C99&lt;&gt;0), F99*100/C99, "")</f>
        <v>68.670995670995651</v>
      </c>
      <c r="H99" s="10">
        <v>15.733000000000001</v>
      </c>
      <c r="I99" s="12">
        <v>7</v>
      </c>
      <c r="J99" s="11">
        <f>IF(AND(H99&lt;&gt;"", C99&lt;&gt;"", C99&lt;&gt;0), H99*100/C99, "")</f>
        <v>22.702741702741704</v>
      </c>
      <c r="K99" s="9">
        <v>17.399999999999999</v>
      </c>
      <c r="L99" s="9">
        <v>43</v>
      </c>
      <c r="M99" s="13">
        <v>0.40500000000000003</v>
      </c>
      <c r="N99" s="9">
        <v>82.9</v>
      </c>
      <c r="O99" s="14" t="s">
        <v>16</v>
      </c>
      <c r="P99" s="15">
        <v>4</v>
      </c>
      <c r="Q99" s="13">
        <v>5.9779999999999998</v>
      </c>
      <c r="R99" s="15">
        <v>0.38</v>
      </c>
      <c r="S99" s="11">
        <f>IF(AND(Q99&lt;&gt;"", C99&lt;&gt;"", C99&lt;&gt;0), Q99*100/C99, "")</f>
        <v>8.6262626262626263</v>
      </c>
      <c r="T99" s="16">
        <v>1</v>
      </c>
      <c r="U99" s="17" t="str">
        <f>IF(C99&gt;=68,"JUMBO",IF(C99&gt;=58,"EXTRA",IF(C99&gt;=48,"GRANDE",IF(C99&gt;=38,"MÉDIO","Fora da faixa"))))</f>
        <v>JUMBO</v>
      </c>
      <c r="V99" s="11">
        <v>56.95</v>
      </c>
      <c r="W99" s="11">
        <v>43.8</v>
      </c>
      <c r="X99" s="11">
        <f>IF(AND(W99&lt;&gt;"", V99&lt;&gt;"", V99&lt;&gt;0), (W99/V99)*100, "")</f>
        <v>76.909569798068475</v>
      </c>
      <c r="Y99" s="8" t="str">
        <f>IF(X99&lt;72,"Pontiagudo",IF(X99&lt;=76,"Padrão","Redondo"))</f>
        <v>Redondo</v>
      </c>
      <c r="Z99" s="11">
        <f>IF(AND(W99&lt;&gt;"", V99&lt;&gt;"", V99&lt;&gt;0), (0.6057-0.0018*W99)*V99*(W99^2)/1000, "")</f>
        <v>57.562172543879996</v>
      </c>
      <c r="AA99" s="11">
        <f>((3.155 - 0.0136*V99 + 0.00155*W99)*V99*W99)/100</f>
        <v>61.072386116999986</v>
      </c>
      <c r="AB99" s="14"/>
      <c r="AC99" s="12">
        <v>0</v>
      </c>
      <c r="AD99" s="18" t="s">
        <v>19</v>
      </c>
    </row>
    <row r="100" spans="1:30" ht="15" x14ac:dyDescent="0.25">
      <c r="A100" s="8">
        <v>99</v>
      </c>
      <c r="B100" s="8">
        <v>53</v>
      </c>
      <c r="C100" s="9">
        <v>65.2</v>
      </c>
      <c r="D100" s="9">
        <v>8</v>
      </c>
      <c r="E100" s="9">
        <v>8.3000000000000007</v>
      </c>
      <c r="F100" s="10">
        <f>IF(AND(NOT(ISBLANK(C100)), NOT(ISBLANK(H100)), NOT(ISBLANK(Q100))), C100-H100-Q100, "")</f>
        <v>41.941000000000003</v>
      </c>
      <c r="G100" s="11">
        <f>IF(AND(F100&lt;&gt;"", C100&lt;&gt;"", C100&lt;&gt;0), F100*100/C100, "")</f>
        <v>64.326687116564415</v>
      </c>
      <c r="H100" s="10">
        <v>16.547000000000001</v>
      </c>
      <c r="I100" s="12">
        <v>6</v>
      </c>
      <c r="J100" s="11">
        <f>IF(AND(H100&lt;&gt;"", C100&lt;&gt;"", C100&lt;&gt;0), H100*100/C100, "")</f>
        <v>25.378834355828221</v>
      </c>
      <c r="K100" s="9">
        <v>17.8</v>
      </c>
      <c r="L100" s="9">
        <v>42.7</v>
      </c>
      <c r="M100" s="13">
        <v>0.41699999999999998</v>
      </c>
      <c r="N100" s="9">
        <v>88.2</v>
      </c>
      <c r="O100" s="14" t="s">
        <v>16</v>
      </c>
      <c r="P100" s="15">
        <v>4.3499999999999996</v>
      </c>
      <c r="Q100" s="13">
        <v>6.7119999999999997</v>
      </c>
      <c r="R100" s="15">
        <v>0.41</v>
      </c>
      <c r="S100" s="11">
        <f>IF(AND(Q100&lt;&gt;"", C100&lt;&gt;"", C100&lt;&gt;0), Q100*100/C100, "")</f>
        <v>10.29447852760736</v>
      </c>
      <c r="T100" s="16">
        <v>2</v>
      </c>
      <c r="U100" s="17" t="str">
        <f>IF(C100&gt;=68,"JUMBO",IF(C100&gt;=58,"EXTRA",IF(C100&gt;=48,"GRANDE",IF(C100&gt;=38,"MÉDIO","Fora da faixa"))))</f>
        <v>EXTRA</v>
      </c>
      <c r="V100" s="11">
        <v>60.23</v>
      </c>
      <c r="W100" s="11">
        <v>44.91</v>
      </c>
      <c r="X100" s="11">
        <f>IF(AND(W100&lt;&gt;"", V100&lt;&gt;"", V100&lt;&gt;0), (W100/V100)*100, "")</f>
        <v>74.564170679063594</v>
      </c>
      <c r="Y100" s="8" t="str">
        <f>IF(X100&lt;72,"Pontiagudo",IF(X100&lt;=76,"Padrão","Redondo"))</f>
        <v>Padrão</v>
      </c>
      <c r="Z100" s="11">
        <f>IF(AND(W100&lt;&gt;"", V100&lt;&gt;"", V100&lt;&gt;0), (0.6057-0.0018*W100)*V100*(W100^2)/1000, "")</f>
        <v>63.759382787343903</v>
      </c>
      <c r="AA100" s="11">
        <f>((3.155 - 0.0136*V100 + 0.00155*W100)*V100*W100)/100</f>
        <v>65.066600948872477</v>
      </c>
      <c r="AB100" s="14"/>
      <c r="AC100" s="12">
        <v>0</v>
      </c>
      <c r="AD100" s="18" t="s">
        <v>19</v>
      </c>
    </row>
    <row r="101" spans="1:30" ht="15" x14ac:dyDescent="0.25">
      <c r="A101" s="8">
        <v>100</v>
      </c>
      <c r="B101" s="8">
        <v>53</v>
      </c>
      <c r="C101" s="9">
        <v>59.7</v>
      </c>
      <c r="D101" s="9">
        <v>8.1</v>
      </c>
      <c r="E101" s="9">
        <v>8.3000000000000007</v>
      </c>
      <c r="F101" s="10">
        <f>IF(AND(NOT(ISBLANK(C101)), NOT(ISBLANK(H101)), NOT(ISBLANK(Q101))), C101-H101-Q101, "")</f>
        <v>34.503</v>
      </c>
      <c r="G101" s="11">
        <f>IF(AND(F101&lt;&gt;"", C101&lt;&gt;"", C101&lt;&gt;0), F101*100/C101, "")</f>
        <v>57.793969849246231</v>
      </c>
      <c r="H101" s="10">
        <v>18.79</v>
      </c>
      <c r="I101" s="12">
        <v>6</v>
      </c>
      <c r="J101" s="11">
        <f>IF(AND(H101&lt;&gt;"", C101&lt;&gt;"", C101&lt;&gt;0), H101*100/C101, "")</f>
        <v>31.474036850921273</v>
      </c>
      <c r="K101" s="9">
        <v>17.3</v>
      </c>
      <c r="L101" s="9">
        <v>39.299999999999997</v>
      </c>
      <c r="M101" s="13">
        <v>0.44</v>
      </c>
      <c r="N101" s="9">
        <v>90.2</v>
      </c>
      <c r="O101" s="14" t="s">
        <v>16</v>
      </c>
      <c r="P101" s="15">
        <v>4.7300000000000004</v>
      </c>
      <c r="Q101" s="13">
        <v>6.407</v>
      </c>
      <c r="R101" s="15">
        <v>0.4</v>
      </c>
      <c r="S101" s="11">
        <f>IF(AND(Q101&lt;&gt;"", C101&lt;&gt;"", C101&lt;&gt;0), Q101*100/C101, "")</f>
        <v>10.731993299832496</v>
      </c>
      <c r="T101" s="16">
        <v>2</v>
      </c>
      <c r="U101" s="17" t="str">
        <f>IF(C101&gt;=68,"JUMBO",IF(C101&gt;=58,"EXTRA",IF(C101&gt;=48,"GRANDE",IF(C101&gt;=38,"MÉDIO","Fora da faixa"))))</f>
        <v>EXTRA</v>
      </c>
      <c r="V101" s="11">
        <v>60.79</v>
      </c>
      <c r="W101" s="11">
        <v>45.31</v>
      </c>
      <c r="X101" s="11">
        <f>IF(AND(W101&lt;&gt;"", V101&lt;&gt;"", V101&lt;&gt;0), (W101/V101)*100, "")</f>
        <v>74.535285408784347</v>
      </c>
      <c r="Y101" s="8" t="str">
        <f>IF(X101&lt;72,"Pontiagudo",IF(X101&lt;=76,"Padrão","Redondo"))</f>
        <v>Padrão</v>
      </c>
      <c r="Z101" s="11">
        <f>IF(AND(W101&lt;&gt;"", V101&lt;&gt;"", V101&lt;&gt;0), (0.6057-0.0018*W101)*V101*(W101^2)/1000, "")</f>
        <v>65.413777481430515</v>
      </c>
      <c r="AA101" s="11">
        <f>((3.155 - 0.0136*V101 + 0.00155*W101)*V101*W101)/100</f>
        <v>66.063789833188494</v>
      </c>
      <c r="AB101" s="14"/>
      <c r="AC101" s="12">
        <v>0</v>
      </c>
      <c r="AD101" s="18" t="s">
        <v>19</v>
      </c>
    </row>
    <row r="102" spans="1:30" ht="15" x14ac:dyDescent="0.25">
      <c r="A102" s="8">
        <v>101</v>
      </c>
      <c r="B102" s="8">
        <v>53</v>
      </c>
      <c r="C102" s="9">
        <v>73.2</v>
      </c>
      <c r="D102" s="9">
        <v>8</v>
      </c>
      <c r="E102" s="9">
        <v>7.7</v>
      </c>
      <c r="F102" s="10">
        <f>IF(AND(NOT(ISBLANK(C102)), NOT(ISBLANK(H102)), NOT(ISBLANK(Q102))), C102-H102-Q102, "")</f>
        <v>46.851000000000006</v>
      </c>
      <c r="G102" s="11">
        <f>IF(AND(F102&lt;&gt;"", C102&lt;&gt;"", C102&lt;&gt;0), F102*100/C102, "")</f>
        <v>64.004098360655746</v>
      </c>
      <c r="H102" s="10">
        <v>19.245999999999999</v>
      </c>
      <c r="I102" s="12">
        <v>6</v>
      </c>
      <c r="J102" s="11">
        <f>IF(AND(H102&lt;&gt;"", C102&lt;&gt;"", C102&lt;&gt;0), H102*100/C102, "")</f>
        <v>26.292349726775953</v>
      </c>
      <c r="K102" s="9">
        <v>17.899999999999999</v>
      </c>
      <c r="L102" s="9">
        <v>47.7</v>
      </c>
      <c r="M102" s="13">
        <v>0.375</v>
      </c>
      <c r="N102" s="9">
        <v>86.2</v>
      </c>
      <c r="O102" s="14" t="s">
        <v>16</v>
      </c>
      <c r="P102" s="15">
        <v>4.59</v>
      </c>
      <c r="Q102" s="13">
        <v>7.1029999999999998</v>
      </c>
      <c r="R102" s="15">
        <v>0.42</v>
      </c>
      <c r="S102" s="11">
        <f>IF(AND(Q102&lt;&gt;"", C102&lt;&gt;"", C102&lt;&gt;0), Q102*100/C102, "")</f>
        <v>9.7035519125683045</v>
      </c>
      <c r="T102" s="16">
        <v>1</v>
      </c>
      <c r="U102" s="17" t="str">
        <f>IF(C102&gt;=68,"JUMBO",IF(C102&gt;=58,"EXTRA",IF(C102&gt;=48,"GRANDE",IF(C102&gt;=38,"MÉDIO","Fora da faixa"))))</f>
        <v>JUMBO</v>
      </c>
      <c r="V102" s="11">
        <v>60.63</v>
      </c>
      <c r="W102" s="11">
        <v>47.09</v>
      </c>
      <c r="X102" s="11">
        <f>IF(AND(W102&lt;&gt;"", V102&lt;&gt;"", V102&lt;&gt;0), (W102/V102)*100, "")</f>
        <v>77.667821210621796</v>
      </c>
      <c r="Y102" s="8" t="str">
        <f>IF(X102&lt;72,"Pontiagudo",IF(X102&lt;=76,"Padrão","Redondo"))</f>
        <v>Redondo</v>
      </c>
      <c r="Z102" s="11">
        <f>IF(AND(W102&lt;&gt;"", V102&lt;&gt;"", V102&lt;&gt;0), (0.6057-0.0018*W102)*V102*(W102^2)/1000, "")</f>
        <v>70.037556764827031</v>
      </c>
      <c r="AA102" s="11">
        <f>((3.155 - 0.0136*V102 + 0.00155*W102)*V102*W102)/100</f>
        <v>68.619286907140491</v>
      </c>
      <c r="AB102" s="14"/>
      <c r="AC102" s="12">
        <v>0</v>
      </c>
      <c r="AD102" s="18" t="s">
        <v>19</v>
      </c>
    </row>
    <row r="103" spans="1:30" ht="15" x14ac:dyDescent="0.25">
      <c r="A103" s="8">
        <v>102</v>
      </c>
      <c r="B103" s="8">
        <v>53</v>
      </c>
      <c r="C103" s="9">
        <v>69.099999999999994</v>
      </c>
      <c r="D103" s="9">
        <v>9</v>
      </c>
      <c r="E103" s="9">
        <v>8</v>
      </c>
      <c r="F103" s="10">
        <f>IF(AND(NOT(ISBLANK(C103)), NOT(ISBLANK(H103)), NOT(ISBLANK(Q103))), C103-H103-Q103, "")</f>
        <v>43.99799999999999</v>
      </c>
      <c r="G103" s="11">
        <f>IF(AND(F103&lt;&gt;"", C103&lt;&gt;"", C103&lt;&gt;0), F103*100/C103, "")</f>
        <v>63.672937771345872</v>
      </c>
      <c r="H103" s="10">
        <v>18.239000000000001</v>
      </c>
      <c r="I103" s="12">
        <v>7</v>
      </c>
      <c r="J103" s="11">
        <f>IF(AND(H103&lt;&gt;"", C103&lt;&gt;"", C103&lt;&gt;0), H103*100/C103, "")</f>
        <v>26.395079594790161</v>
      </c>
      <c r="K103" s="9">
        <v>18.600000000000001</v>
      </c>
      <c r="L103" s="9">
        <v>39.700000000000003</v>
      </c>
      <c r="M103" s="13">
        <v>0.46899999999999997</v>
      </c>
      <c r="N103" s="9">
        <v>92.7</v>
      </c>
      <c r="O103" s="14" t="s">
        <v>16</v>
      </c>
      <c r="P103" s="15">
        <v>5.17</v>
      </c>
      <c r="Q103" s="13">
        <v>6.8630000000000004</v>
      </c>
      <c r="R103" s="15">
        <v>0.42</v>
      </c>
      <c r="S103" s="11">
        <f>IF(AND(Q103&lt;&gt;"", C103&lt;&gt;"", C103&lt;&gt;0), Q103*100/C103, "")</f>
        <v>9.9319826338639672</v>
      </c>
      <c r="T103" s="16">
        <v>1</v>
      </c>
      <c r="U103" s="17" t="str">
        <f>IF(C103&gt;=68,"JUMBO",IF(C103&gt;=58,"EXTRA",IF(C103&gt;=48,"GRANDE",IF(C103&gt;=38,"MÉDIO","Fora da faixa"))))</f>
        <v>JUMBO</v>
      </c>
      <c r="V103" s="11">
        <v>61.19</v>
      </c>
      <c r="W103" s="11">
        <v>44.91</v>
      </c>
      <c r="X103" s="11">
        <f>IF(AND(W103&lt;&gt;"", V103&lt;&gt;"", V103&lt;&gt;0), (W103/V103)*100, "")</f>
        <v>73.394345481287786</v>
      </c>
      <c r="Y103" s="8" t="str">
        <f>IF(X103&lt;72,"Pontiagudo",IF(X103&lt;=76,"Padrão","Redondo"))</f>
        <v>Padrão</v>
      </c>
      <c r="Z103" s="11">
        <f>IF(AND(W103&lt;&gt;"", V103&lt;&gt;"", V103&lt;&gt;0), (0.6057-0.0018*W103)*V103*(W103^2)/1000, "")</f>
        <v>64.775637269758818</v>
      </c>
      <c r="AA103" s="11">
        <f>((3.155 - 0.0136*V103 + 0.00155*W103)*V103*W103)/100</f>
        <v>65.744906570968482</v>
      </c>
      <c r="AB103" s="14"/>
      <c r="AC103" s="12">
        <v>0</v>
      </c>
      <c r="AD103" s="18" t="s">
        <v>19</v>
      </c>
    </row>
    <row r="104" spans="1:30" ht="15" x14ac:dyDescent="0.25">
      <c r="A104" s="8">
        <v>103</v>
      </c>
      <c r="B104" s="8">
        <v>53</v>
      </c>
      <c r="C104" s="9">
        <v>67.5</v>
      </c>
      <c r="D104" s="9">
        <v>9.3000000000000007</v>
      </c>
      <c r="E104" s="9">
        <v>7.8</v>
      </c>
      <c r="F104" s="10">
        <f>IF(AND(NOT(ISBLANK(C104)), NOT(ISBLANK(H104)), NOT(ISBLANK(Q104))), C104-H104-Q104, "")</f>
        <v>43.024999999999999</v>
      </c>
      <c r="G104" s="11">
        <f>IF(AND(F104&lt;&gt;"", C104&lt;&gt;"", C104&lt;&gt;0), F104*100/C104, "")</f>
        <v>63.74074074074074</v>
      </c>
      <c r="H104" s="10">
        <v>18.134</v>
      </c>
      <c r="I104" s="12">
        <v>7</v>
      </c>
      <c r="J104" s="11">
        <f>IF(AND(H104&lt;&gt;"", C104&lt;&gt;"", C104&lt;&gt;0), H104*100/C104, "")</f>
        <v>26.865185185185187</v>
      </c>
      <c r="K104" s="9">
        <v>18.100000000000001</v>
      </c>
      <c r="L104" s="9">
        <v>44.3</v>
      </c>
      <c r="M104" s="13">
        <v>0.40899999999999997</v>
      </c>
      <c r="N104" s="9">
        <v>94.6</v>
      </c>
      <c r="O104" s="14" t="s">
        <v>16</v>
      </c>
      <c r="P104" s="15">
        <v>4.5199999999999996</v>
      </c>
      <c r="Q104" s="13">
        <v>6.3410000000000002</v>
      </c>
      <c r="R104" s="15">
        <v>0.41</v>
      </c>
      <c r="S104" s="11">
        <f>IF(AND(Q104&lt;&gt;"", C104&lt;&gt;"", C104&lt;&gt;0), Q104*100/C104, "")</f>
        <v>9.3940740740740747</v>
      </c>
      <c r="T104" s="16">
        <v>3</v>
      </c>
      <c r="U104" s="17" t="str">
        <f>IF(C104&gt;=68,"JUMBO",IF(C104&gt;=58,"EXTRA",IF(C104&gt;=48,"GRANDE",IF(C104&gt;=38,"MÉDIO","Fora da faixa"))))</f>
        <v>EXTRA</v>
      </c>
      <c r="V104" s="11">
        <v>58.97</v>
      </c>
      <c r="W104" s="11">
        <v>45.65</v>
      </c>
      <c r="X104" s="11">
        <f>IF(AND(W104&lt;&gt;"", V104&lt;&gt;"", V104&lt;&gt;0), (W104/V104)*100, "")</f>
        <v>77.412243513651021</v>
      </c>
      <c r="Y104" s="8" t="str">
        <f>IF(X104&lt;72,"Pontiagudo",IF(X104&lt;=76,"Padrão","Redondo"))</f>
        <v>Redondo</v>
      </c>
      <c r="Z104" s="11">
        <f>IF(AND(W104&lt;&gt;"", V104&lt;&gt;"", V104&lt;&gt;0), (0.6057-0.0018*W104)*V104*(W104^2)/1000, "")</f>
        <v>64.336030960682237</v>
      </c>
      <c r="AA104" s="11">
        <f>((3.155 - 0.0136*V104 + 0.00155*W104)*V104*W104)/100</f>
        <v>65.247294625727505</v>
      </c>
      <c r="AB104" s="14"/>
      <c r="AC104" s="12">
        <v>0</v>
      </c>
      <c r="AD104" s="18" t="s">
        <v>19</v>
      </c>
    </row>
    <row r="105" spans="1:30" ht="15" x14ac:dyDescent="0.25">
      <c r="A105" s="8">
        <v>104</v>
      </c>
      <c r="B105" s="8">
        <v>53</v>
      </c>
      <c r="C105" s="9">
        <v>74.5</v>
      </c>
      <c r="D105" s="9">
        <v>7.8</v>
      </c>
      <c r="E105" s="9">
        <v>7.6</v>
      </c>
      <c r="F105" s="10">
        <f>IF(AND(NOT(ISBLANK(C105)), NOT(ISBLANK(H105)), NOT(ISBLANK(Q105))), C105-H105-Q105, "")</f>
        <v>48.951999999999998</v>
      </c>
      <c r="G105" s="11">
        <f>IF(AND(F105&lt;&gt;"", C105&lt;&gt;"", C105&lt;&gt;0), F105*100/C105, "")</f>
        <v>65.707382550335566</v>
      </c>
      <c r="H105" s="10">
        <v>18.579000000000001</v>
      </c>
      <c r="I105" s="12">
        <v>7</v>
      </c>
      <c r="J105" s="11">
        <f>IF(AND(H105&lt;&gt;"", C105&lt;&gt;"", C105&lt;&gt;0), H105*100/C105, "")</f>
        <v>24.938255033557049</v>
      </c>
      <c r="K105" s="9">
        <v>18.100000000000001</v>
      </c>
      <c r="L105" s="9">
        <v>42.3</v>
      </c>
      <c r="M105" s="13">
        <v>0.42799999999999999</v>
      </c>
      <c r="N105" s="9">
        <v>84.6</v>
      </c>
      <c r="O105" s="14" t="s">
        <v>16</v>
      </c>
      <c r="P105" s="15">
        <v>4.4400000000000004</v>
      </c>
      <c r="Q105" s="13">
        <v>6.9690000000000003</v>
      </c>
      <c r="R105" s="15">
        <v>0.4</v>
      </c>
      <c r="S105" s="11">
        <f>IF(AND(Q105&lt;&gt;"", C105&lt;&gt;"", C105&lt;&gt;0), Q105*100/C105, "")</f>
        <v>9.3543624161073815</v>
      </c>
      <c r="T105" s="16">
        <v>1</v>
      </c>
      <c r="U105" s="17" t="str">
        <f>IF(C105&gt;=68,"JUMBO",IF(C105&gt;=58,"EXTRA",IF(C105&gt;=48,"GRANDE",IF(C105&gt;=38,"MÉDIO","Fora da faixa"))))</f>
        <v>JUMBO</v>
      </c>
      <c r="V105" s="11">
        <v>64.260000000000005</v>
      </c>
      <c r="W105" s="11">
        <v>46.52</v>
      </c>
      <c r="X105" s="11">
        <f>IF(AND(W105&lt;&gt;"", V105&lt;&gt;"", V105&lt;&gt;0), (W105/V105)*100, "")</f>
        <v>72.393401805166519</v>
      </c>
      <c r="Y105" s="8" t="str">
        <f>IF(X105&lt;72,"Pontiagudo",IF(X105&lt;=76,"Padrão","Redondo"))</f>
        <v>Padrão</v>
      </c>
      <c r="Z105" s="11">
        <f>IF(AND(W105&lt;&gt;"", V105&lt;&gt;"", V105&lt;&gt;0), (0.6057-0.0018*W105)*V105*(W105^2)/1000, "")</f>
        <v>72.587306940253072</v>
      </c>
      <c r="AA105" s="11">
        <f>((3.155 - 0.0136*V105 + 0.00155*W105)*V105*W105)/100</f>
        <v>70.345080393839993</v>
      </c>
      <c r="AB105" s="14"/>
      <c r="AC105" s="12">
        <v>0</v>
      </c>
      <c r="AD105" s="18" t="s">
        <v>19</v>
      </c>
    </row>
    <row r="106" spans="1:30" ht="15" x14ac:dyDescent="0.25">
      <c r="A106" s="8">
        <v>105</v>
      </c>
      <c r="B106" s="8">
        <v>53</v>
      </c>
      <c r="C106" s="9">
        <v>57.3</v>
      </c>
      <c r="D106" s="9">
        <v>8.5</v>
      </c>
      <c r="E106" s="9">
        <v>7.9</v>
      </c>
      <c r="F106" s="10">
        <f>IF(AND(NOT(ISBLANK(C106)), NOT(ISBLANK(H106)), NOT(ISBLANK(Q106))), C106-H106-Q106, "")</f>
        <v>33.024999999999991</v>
      </c>
      <c r="G106" s="11">
        <f>IF(AND(F106&lt;&gt;"", C106&lt;&gt;"", C106&lt;&gt;0), F106*100/C106, "")</f>
        <v>57.635253054101206</v>
      </c>
      <c r="H106" s="10">
        <v>17.221</v>
      </c>
      <c r="I106" s="12">
        <v>6</v>
      </c>
      <c r="J106" s="11">
        <f>IF(AND(H106&lt;&gt;"", C106&lt;&gt;"", C106&lt;&gt;0), H106*100/C106, "")</f>
        <v>30.05410122164049</v>
      </c>
      <c r="K106" s="9">
        <v>17.5</v>
      </c>
      <c r="L106" s="9">
        <v>42.7</v>
      </c>
      <c r="M106" s="13">
        <v>0.41</v>
      </c>
      <c r="N106" s="9">
        <v>92.9</v>
      </c>
      <c r="O106" s="14" t="s">
        <v>16</v>
      </c>
      <c r="P106" s="15">
        <v>0.8</v>
      </c>
      <c r="Q106" s="13">
        <v>7.0540000000000003</v>
      </c>
      <c r="R106" s="15">
        <v>0.38</v>
      </c>
      <c r="S106" s="11">
        <f>IF(AND(Q106&lt;&gt;"", C106&lt;&gt;"", C106&lt;&gt;0), Q106*100/C106, "")</f>
        <v>12.31064572425829</v>
      </c>
      <c r="T106" s="16">
        <v>1</v>
      </c>
      <c r="U106" s="17" t="str">
        <f>IF(C106&gt;=68,"JUMBO",IF(C106&gt;=58,"EXTRA",IF(C106&gt;=48,"GRANDE",IF(C106&gt;=38,"MÉDIO","Fora da faixa"))))</f>
        <v>GRANDE</v>
      </c>
      <c r="V106" s="11">
        <v>59.04</v>
      </c>
      <c r="W106" s="11">
        <v>46.4</v>
      </c>
      <c r="X106" s="11">
        <f>IF(AND(W106&lt;&gt;"", V106&lt;&gt;"", V106&lt;&gt;0), (W106/V106)*100, "")</f>
        <v>78.590785907859072</v>
      </c>
      <c r="Y106" s="8" t="str">
        <f>IF(X106&lt;72,"Pontiagudo",IF(X106&lt;=76,"Padrão","Redondo"))</f>
        <v>Redondo</v>
      </c>
      <c r="Z106" s="11">
        <f>IF(AND(W106&lt;&gt;"", V106&lt;&gt;"", V106&lt;&gt;0), (0.6057-0.0018*W106)*V106*(W106^2)/1000, "")</f>
        <v>66.374695821311988</v>
      </c>
      <c r="AA106" s="11">
        <f>((3.155 - 0.0136*V106 + 0.00155*W106)*V106*W106)/100</f>
        <v>66.403755970559999</v>
      </c>
      <c r="AB106" s="14"/>
      <c r="AC106" s="12">
        <v>0</v>
      </c>
      <c r="AD106" s="18" t="s">
        <v>19</v>
      </c>
    </row>
    <row r="107" spans="1:30" ht="15" x14ac:dyDescent="0.25">
      <c r="A107" s="8">
        <v>106</v>
      </c>
      <c r="B107" s="8">
        <v>53</v>
      </c>
      <c r="C107" s="9">
        <v>66.7</v>
      </c>
      <c r="D107" s="9">
        <v>9.3000000000000007</v>
      </c>
      <c r="E107" s="9">
        <v>7.9</v>
      </c>
      <c r="F107" s="10">
        <f>IF(AND(NOT(ISBLANK(C107)), NOT(ISBLANK(H107)), NOT(ISBLANK(Q107))), C107-H107-Q107, "")</f>
        <v>40.193000000000005</v>
      </c>
      <c r="G107" s="11">
        <f>IF(AND(F107&lt;&gt;"", C107&lt;&gt;"", C107&lt;&gt;0), F107*100/C107, "")</f>
        <v>60.259370314842585</v>
      </c>
      <c r="H107" s="10">
        <v>19.048999999999999</v>
      </c>
      <c r="I107" s="12">
        <v>6</v>
      </c>
      <c r="J107" s="11">
        <f>IF(AND(H107&lt;&gt;"", C107&lt;&gt;"", C107&lt;&gt;0), H107*100/C107, "")</f>
        <v>28.559220389805095</v>
      </c>
      <c r="K107" s="9">
        <v>18.8</v>
      </c>
      <c r="L107" s="9">
        <v>43.3</v>
      </c>
      <c r="M107" s="13">
        <v>0.434</v>
      </c>
      <c r="N107" s="9">
        <v>94.7</v>
      </c>
      <c r="O107" s="14" t="s">
        <v>16</v>
      </c>
      <c r="P107" s="15">
        <v>3.95</v>
      </c>
      <c r="Q107" s="13">
        <v>7.4580000000000002</v>
      </c>
      <c r="R107" s="15">
        <v>0.42</v>
      </c>
      <c r="S107" s="11">
        <f>IF(AND(Q107&lt;&gt;"", C107&lt;&gt;"", C107&lt;&gt;0), Q107*100/C107, "")</f>
        <v>11.181409295352324</v>
      </c>
      <c r="T107" s="16">
        <v>1</v>
      </c>
      <c r="U107" s="17" t="str">
        <f>IF(C107&gt;=68,"JUMBO",IF(C107&gt;=58,"EXTRA",IF(C107&gt;=48,"GRANDE",IF(C107&gt;=38,"MÉDIO","Fora da faixa"))))</f>
        <v>EXTRA</v>
      </c>
      <c r="V107" s="11">
        <v>58.55</v>
      </c>
      <c r="W107" s="11">
        <v>45.35</v>
      </c>
      <c r="X107" s="11">
        <f>IF(AND(W107&lt;&gt;"", V107&lt;&gt;"", V107&lt;&gt;0), (W107/V107)*100, "")</f>
        <v>77.455166524338182</v>
      </c>
      <c r="Y107" s="8" t="str">
        <f>IF(X107&lt;72,"Pontiagudo",IF(X107&lt;=76,"Padrão","Redondo"))</f>
        <v>Redondo</v>
      </c>
      <c r="Z107" s="11">
        <f>IF(AND(W107&lt;&gt;"", V107&lt;&gt;"", V107&lt;&gt;0), (0.6057-0.0018*W107)*V107*(W107^2)/1000, "")</f>
        <v>63.106018691816253</v>
      </c>
      <c r="AA107" s="11">
        <f>((3.155 - 0.0136*V107 + 0.00155*W107)*V107*W107)/100</f>
        <v>64.496172230312496</v>
      </c>
      <c r="AB107" s="14"/>
      <c r="AC107" s="12">
        <v>0</v>
      </c>
      <c r="AD107" s="18" t="s">
        <v>19</v>
      </c>
    </row>
    <row r="108" spans="1:30" ht="15" x14ac:dyDescent="0.25">
      <c r="A108" s="8">
        <v>107</v>
      </c>
      <c r="B108" s="8">
        <v>53</v>
      </c>
      <c r="C108" s="9">
        <v>70.3</v>
      </c>
      <c r="D108" s="9">
        <v>7.6</v>
      </c>
      <c r="E108" s="9">
        <v>7.9</v>
      </c>
      <c r="F108" s="10">
        <f>IF(AND(NOT(ISBLANK(C108)), NOT(ISBLANK(H108)), NOT(ISBLANK(Q108))), C108-H108-Q108, "")</f>
        <v>47.756999999999998</v>
      </c>
      <c r="G108" s="11">
        <f>IF(AND(F108&lt;&gt;"", C108&lt;&gt;"", C108&lt;&gt;0), F108*100/C108, "")</f>
        <v>67.933143669985782</v>
      </c>
      <c r="H108" s="10">
        <v>16.765999999999998</v>
      </c>
      <c r="I108" s="12">
        <v>6</v>
      </c>
      <c r="J108" s="11">
        <f>IF(AND(H108&lt;&gt;"", C108&lt;&gt;"", C108&lt;&gt;0), H108*100/C108, "")</f>
        <v>23.849217638691321</v>
      </c>
      <c r="K108" s="9">
        <v>17.3</v>
      </c>
      <c r="L108" s="9">
        <v>41.7</v>
      </c>
      <c r="M108" s="13">
        <v>0.41499999999999998</v>
      </c>
      <c r="N108" s="9">
        <v>84.5</v>
      </c>
      <c r="O108" s="14" t="s">
        <v>16</v>
      </c>
      <c r="P108" s="15">
        <v>4.53</v>
      </c>
      <c r="Q108" s="13">
        <v>5.7770000000000001</v>
      </c>
      <c r="R108" s="15">
        <v>0.38</v>
      </c>
      <c r="S108" s="11">
        <f>IF(AND(Q108&lt;&gt;"", C108&lt;&gt;"", C108&lt;&gt;0), Q108*100/C108, "")</f>
        <v>8.217638691322902</v>
      </c>
      <c r="T108" s="16">
        <v>1</v>
      </c>
      <c r="U108" s="17" t="str">
        <f>IF(C108&gt;=68,"JUMBO",IF(C108&gt;=58,"EXTRA",IF(C108&gt;=48,"GRANDE",IF(C108&gt;=38,"MÉDIO","Fora da faixa"))))</f>
        <v>JUMBO</v>
      </c>
      <c r="V108" s="11">
        <v>56.84</v>
      </c>
      <c r="W108" s="11">
        <v>42.95</v>
      </c>
      <c r="X108" s="11">
        <f>IF(AND(W108&lt;&gt;"", V108&lt;&gt;"", V108&lt;&gt;0), (W108/V108)*100, "")</f>
        <v>75.562983814215343</v>
      </c>
      <c r="Y108" s="8" t="str">
        <f>IF(X108&lt;72,"Pontiagudo",IF(X108&lt;=76,"Padrão","Redondo"))</f>
        <v>Padrão</v>
      </c>
      <c r="Z108" s="11">
        <f>IF(AND(W108&lt;&gt;"", V108&lt;&gt;"", V108&lt;&gt;0), (0.6057-0.0018*W108)*V108*(W108^2)/1000, "")</f>
        <v>55.403218599939024</v>
      </c>
      <c r="AA108" s="11">
        <f>((3.155 - 0.0136*V108 + 0.00155*W108)*V108*W108)/100</f>
        <v>59.775875849830001</v>
      </c>
      <c r="AB108" s="14"/>
      <c r="AC108" s="12">
        <v>0</v>
      </c>
      <c r="AD108" s="18" t="s">
        <v>19</v>
      </c>
    </row>
    <row r="109" spans="1:30" ht="15" x14ac:dyDescent="0.25">
      <c r="A109" s="8">
        <v>108</v>
      </c>
      <c r="B109" s="8">
        <v>53</v>
      </c>
      <c r="C109" s="9">
        <v>66.8</v>
      </c>
      <c r="D109" s="9">
        <v>8.1</v>
      </c>
      <c r="E109" s="9">
        <v>7.9</v>
      </c>
      <c r="F109" s="10">
        <f>IF(AND(NOT(ISBLANK(C109)), NOT(ISBLANK(H109)), NOT(ISBLANK(Q109))), C109-H109-Q109, "")</f>
        <v>39.905999999999992</v>
      </c>
      <c r="G109" s="11">
        <f>IF(AND(F109&lt;&gt;"", C109&lt;&gt;"", C109&lt;&gt;0), F109*100/C109, "")</f>
        <v>59.739520958083823</v>
      </c>
      <c r="H109" s="10">
        <v>20.495000000000001</v>
      </c>
      <c r="I109" s="12">
        <v>7</v>
      </c>
      <c r="J109" s="11">
        <f>IF(AND(H109&lt;&gt;"", C109&lt;&gt;"", C109&lt;&gt;0), H109*100/C109, "")</f>
        <v>30.681137724550901</v>
      </c>
      <c r="K109" s="9">
        <v>19.3</v>
      </c>
      <c r="L109" s="9">
        <v>43.7</v>
      </c>
      <c r="M109" s="13">
        <v>0.442</v>
      </c>
      <c r="N109" s="9">
        <v>88.4</v>
      </c>
      <c r="O109" s="14" t="s">
        <v>16</v>
      </c>
      <c r="P109" s="15">
        <v>4.71</v>
      </c>
      <c r="Q109" s="13">
        <v>6.399</v>
      </c>
      <c r="R109" s="15">
        <v>0.39</v>
      </c>
      <c r="S109" s="11">
        <f>IF(AND(Q109&lt;&gt;"", C109&lt;&gt;"", C109&lt;&gt;0), Q109*100/C109, "")</f>
        <v>9.5793413173652695</v>
      </c>
      <c r="T109" s="16">
        <v>2</v>
      </c>
      <c r="U109" s="17" t="str">
        <f>IF(C109&gt;=68,"JUMBO",IF(C109&gt;=58,"EXTRA",IF(C109&gt;=48,"GRANDE",IF(C109&gt;=38,"MÉDIO","Fora da faixa"))))</f>
        <v>EXTRA</v>
      </c>
      <c r="V109" s="11">
        <v>58.74</v>
      </c>
      <c r="W109" s="11">
        <v>46.12</v>
      </c>
      <c r="X109" s="11">
        <f>IF(AND(W109&lt;&gt;"", V109&lt;&gt;"", V109&lt;&gt;0), (W109/V109)*100, "")</f>
        <v>78.515491998638055</v>
      </c>
      <c r="Y109" s="8" t="str">
        <f>IF(X109&lt;72,"Pontiagudo",IF(X109&lt;=76,"Padrão","Redondo"))</f>
        <v>Redondo</v>
      </c>
      <c r="Z109" s="11">
        <f>IF(AND(W109&lt;&gt;"", V109&lt;&gt;"", V109&lt;&gt;0), (0.6057-0.0018*W109)*V109*(W109^2)/1000, "")</f>
        <v>65.30579872004391</v>
      </c>
      <c r="AA109" s="11">
        <f>((3.155 - 0.0136*V109 + 0.00155*W109)*V109*W109)/100</f>
        <v>65.766435708336004</v>
      </c>
      <c r="AB109" s="14"/>
      <c r="AC109" s="12">
        <v>0</v>
      </c>
      <c r="AD109" s="18" t="s">
        <v>19</v>
      </c>
    </row>
    <row r="110" spans="1:30" ht="15" x14ac:dyDescent="0.25">
      <c r="A110" s="8">
        <v>109</v>
      </c>
      <c r="B110" s="8">
        <v>53</v>
      </c>
      <c r="C110" s="9">
        <v>62.6</v>
      </c>
      <c r="D110" s="9">
        <v>7.9</v>
      </c>
      <c r="E110" s="9">
        <v>7.9</v>
      </c>
      <c r="F110" s="10">
        <f>IF(AND(NOT(ISBLANK(C110)), NOT(ISBLANK(H110)), NOT(ISBLANK(Q110))), C110-H110-Q110, "")</f>
        <v>39.494000000000007</v>
      </c>
      <c r="G110" s="11">
        <f>IF(AND(F110&lt;&gt;"", C110&lt;&gt;"", C110&lt;&gt;0), F110*100/C110, "")</f>
        <v>63.089456869009595</v>
      </c>
      <c r="H110" s="10">
        <v>16.300999999999998</v>
      </c>
      <c r="I110" s="12">
        <v>7</v>
      </c>
      <c r="J110" s="11">
        <f>IF(AND(H110&lt;&gt;"", C110&lt;&gt;"", C110&lt;&gt;0), H110*100/C110, "")</f>
        <v>26.039936102236421</v>
      </c>
      <c r="K110" s="9">
        <v>17.5</v>
      </c>
      <c r="L110" s="9">
        <v>41</v>
      </c>
      <c r="M110" s="13">
        <v>0.42699999999999999</v>
      </c>
      <c r="N110" s="9">
        <v>88.3</v>
      </c>
      <c r="O110" s="14" t="s">
        <v>16</v>
      </c>
      <c r="P110" s="15">
        <v>3.56</v>
      </c>
      <c r="Q110" s="13">
        <v>6.8049999999999997</v>
      </c>
      <c r="R110" s="15">
        <v>0.39</v>
      </c>
      <c r="S110" s="11">
        <f>IF(AND(Q110&lt;&gt;"", C110&lt;&gt;"", C110&lt;&gt;0), Q110*100/C110, "")</f>
        <v>10.870607028753993</v>
      </c>
      <c r="T110" s="16">
        <v>1</v>
      </c>
      <c r="U110" s="17" t="str">
        <f>IF(C110&gt;=68,"JUMBO",IF(C110&gt;=58,"EXTRA",IF(C110&gt;=48,"GRANDE",IF(C110&gt;=38,"MÉDIO","Fora da faixa"))))</f>
        <v>EXTRA</v>
      </c>
      <c r="V110" s="11">
        <v>59.9</v>
      </c>
      <c r="W110" s="11">
        <v>45.33</v>
      </c>
      <c r="X110" s="11">
        <f>IF(AND(W110&lt;&gt;"", V110&lt;&gt;"", V110&lt;&gt;0), (W110/V110)*100, "")</f>
        <v>75.676126878130219</v>
      </c>
      <c r="Y110" s="8" t="str">
        <f>IF(X110&lt;72,"Pontiagudo",IF(X110&lt;=76,"Padrão","Redondo"))</f>
        <v>Padrão</v>
      </c>
      <c r="Z110" s="11">
        <f>IF(AND(W110&lt;&gt;"", V110&lt;&gt;"", V110&lt;&gt;0), (0.6057-0.0018*W110)*V110*(W110^2)/1000, "")</f>
        <v>64.508566633269652</v>
      </c>
      <c r="AA110" s="11">
        <f>((3.155 - 0.0136*V110 + 0.00155*W110)*V110*W110)/100</f>
        <v>65.454810084404997</v>
      </c>
      <c r="AB110" s="14" t="s">
        <v>17</v>
      </c>
      <c r="AC110" s="12">
        <v>0</v>
      </c>
      <c r="AD110" s="18" t="s">
        <v>19</v>
      </c>
    </row>
    <row r="111" spans="1:30" ht="15" x14ac:dyDescent="0.25">
      <c r="A111" s="8">
        <v>110</v>
      </c>
      <c r="B111" s="8">
        <v>53</v>
      </c>
      <c r="C111" s="9">
        <v>66.7</v>
      </c>
      <c r="D111" s="9">
        <v>8.3000000000000007</v>
      </c>
      <c r="E111" s="9">
        <v>7.9</v>
      </c>
      <c r="F111" s="10">
        <f>IF(AND(NOT(ISBLANK(C111)), NOT(ISBLANK(H111)), NOT(ISBLANK(Q111))), C111-H111-Q111, "")</f>
        <v>43.486000000000004</v>
      </c>
      <c r="G111" s="11">
        <f>IF(AND(F111&lt;&gt;"", C111&lt;&gt;"", C111&lt;&gt;0), F111*100/C111, "")</f>
        <v>65.196401799100457</v>
      </c>
      <c r="H111" s="10">
        <v>16.89</v>
      </c>
      <c r="I111" s="12">
        <v>8</v>
      </c>
      <c r="J111" s="11">
        <f>IF(AND(H111&lt;&gt;"", C111&lt;&gt;"", C111&lt;&gt;0), H111*100/C111, "")</f>
        <v>25.322338830584705</v>
      </c>
      <c r="K111" s="9">
        <v>17.5</v>
      </c>
      <c r="L111" s="9">
        <v>40.700000000000003</v>
      </c>
      <c r="M111" s="13">
        <v>0.43</v>
      </c>
      <c r="N111" s="9">
        <v>89.5</v>
      </c>
      <c r="O111" s="14" t="s">
        <v>16</v>
      </c>
      <c r="P111" s="15">
        <v>5.72</v>
      </c>
      <c r="Q111" s="13">
        <v>6.3239999999999998</v>
      </c>
      <c r="R111" s="15">
        <v>0.4</v>
      </c>
      <c r="S111" s="11">
        <f>IF(AND(Q111&lt;&gt;"", C111&lt;&gt;"", C111&lt;&gt;0), Q111*100/C111, "")</f>
        <v>9.4812593703148416</v>
      </c>
      <c r="T111" s="16">
        <v>1</v>
      </c>
      <c r="U111" s="17" t="str">
        <f>IF(C111&gt;=68,"JUMBO",IF(C111&gt;=58,"EXTRA",IF(C111&gt;=48,"GRANDE",IF(C111&gt;=38,"MÉDIO","Fora da faixa"))))</f>
        <v>EXTRA</v>
      </c>
      <c r="V111" s="11">
        <v>50.4</v>
      </c>
      <c r="W111" s="11">
        <v>44.49</v>
      </c>
      <c r="X111" s="11">
        <f>IF(AND(W111&lt;&gt;"", V111&lt;&gt;"", V111&lt;&gt;0), (W111/V111)*100, "")</f>
        <v>88.273809523809533</v>
      </c>
      <c r="Y111" s="8" t="str">
        <f>IF(X111&lt;72,"Pontiagudo",IF(X111&lt;=76,"Padrão","Redondo"))</f>
        <v>Redondo</v>
      </c>
      <c r="Z111" s="11">
        <f>IF(AND(W111&lt;&gt;"", V111&lt;&gt;"", V111&lt;&gt;0), (0.6057-0.0018*W111)*V111*(W111^2)/1000, "")</f>
        <v>52.435519770906723</v>
      </c>
      <c r="AA111" s="11">
        <f>((3.155 - 0.0136*V111 + 0.00155*W111)*V111*W111)/100</f>
        <v>56.921121207719999</v>
      </c>
      <c r="AB111" s="14"/>
      <c r="AC111" s="12">
        <v>0</v>
      </c>
      <c r="AD111" s="18" t="s">
        <v>19</v>
      </c>
    </row>
    <row r="112" spans="1:30" ht="15" x14ac:dyDescent="0.25">
      <c r="A112" s="8">
        <v>111</v>
      </c>
      <c r="B112" s="8">
        <v>53</v>
      </c>
      <c r="C112" s="9">
        <v>67.2</v>
      </c>
      <c r="D112" s="9">
        <v>7</v>
      </c>
      <c r="E112" s="9">
        <v>7.9</v>
      </c>
      <c r="F112" s="10">
        <f>IF(AND(NOT(ISBLANK(C112)), NOT(ISBLANK(H112)), NOT(ISBLANK(Q112))), C112-H112-Q112, "")</f>
        <v>40.56</v>
      </c>
      <c r="G112" s="11">
        <f>IF(AND(F112&lt;&gt;"", C112&lt;&gt;"", C112&lt;&gt;0), F112*100/C112, "")</f>
        <v>60.357142857142854</v>
      </c>
      <c r="H112" s="10">
        <v>17.925000000000001</v>
      </c>
      <c r="I112" s="12">
        <v>7</v>
      </c>
      <c r="J112" s="11">
        <f>IF(AND(H112&lt;&gt;"", C112&lt;&gt;"", C112&lt;&gt;0), H112*100/C112, "")</f>
        <v>26.674107142857142</v>
      </c>
      <c r="K112" s="9">
        <v>15.1</v>
      </c>
      <c r="L112" s="9">
        <v>42.3</v>
      </c>
      <c r="M112" s="13">
        <v>0.35699999999999998</v>
      </c>
      <c r="N112" s="9">
        <v>81.5</v>
      </c>
      <c r="O112" s="14" t="s">
        <v>16</v>
      </c>
      <c r="P112" s="15">
        <v>5.21</v>
      </c>
      <c r="Q112" s="13">
        <v>8.7149999999999999</v>
      </c>
      <c r="R112" s="15">
        <v>0.43</v>
      </c>
      <c r="S112" s="11">
        <f>IF(AND(Q112&lt;&gt;"", C112&lt;&gt;"", C112&lt;&gt;0), Q112*100/C112, "")</f>
        <v>12.96875</v>
      </c>
      <c r="T112" s="16">
        <v>2</v>
      </c>
      <c r="U112" s="17" t="str">
        <f>IF(C112&gt;=68,"JUMBO",IF(C112&gt;=58,"EXTRA",IF(C112&gt;=48,"GRANDE",IF(C112&gt;=38,"MÉDIO","Fora da faixa"))))</f>
        <v>EXTRA</v>
      </c>
      <c r="V112" s="11">
        <v>61.31</v>
      </c>
      <c r="W112" s="11">
        <v>44.94</v>
      </c>
      <c r="X112" s="11">
        <f>IF(AND(W112&lt;&gt;"", V112&lt;&gt;"", V112&lt;&gt;0), (W112/V112)*100, "")</f>
        <v>73.299624857282652</v>
      </c>
      <c r="Y112" s="8" t="str">
        <f>IF(X112&lt;72,"Pontiagudo",IF(X112&lt;=76,"Padrão","Redondo"))</f>
        <v>Padrão</v>
      </c>
      <c r="Z112" s="11">
        <f>IF(AND(W112&lt;&gt;"", V112&lt;&gt;"", V112&lt;&gt;0), (0.6057-0.0018*W112)*V112*(W112^2)/1000, "")</f>
        <v>64.982721971730527</v>
      </c>
      <c r="AA112" s="11">
        <f>((3.155 - 0.0136*V112 + 0.00155*W112)*V112*W112)/100</f>
        <v>65.874158292473993</v>
      </c>
      <c r="AB112" s="14"/>
      <c r="AC112" s="12">
        <v>0</v>
      </c>
      <c r="AD112" s="18" t="s">
        <v>19</v>
      </c>
    </row>
    <row r="113" spans="1:30" ht="15" x14ac:dyDescent="0.25">
      <c r="A113" s="8">
        <v>112</v>
      </c>
      <c r="B113" s="8">
        <v>53</v>
      </c>
      <c r="C113" s="9">
        <v>59.2</v>
      </c>
      <c r="D113" s="9">
        <v>10.5</v>
      </c>
      <c r="E113" s="9">
        <v>7.9</v>
      </c>
      <c r="F113" s="10">
        <f>IF(AND(NOT(ISBLANK(C113)), NOT(ISBLANK(H113)), NOT(ISBLANK(Q113))), C113-H113-Q113, "")</f>
        <v>39.097999999999999</v>
      </c>
      <c r="G113" s="11">
        <f>IF(AND(F113&lt;&gt;"", C113&lt;&gt;"", C113&lt;&gt;0), F113*100/C113, "")</f>
        <v>66.043918918918905</v>
      </c>
      <c r="H113" s="10">
        <v>14.478</v>
      </c>
      <c r="I113" s="12">
        <v>6</v>
      </c>
      <c r="J113" s="11">
        <f>IF(AND(H113&lt;&gt;"", C113&lt;&gt;"", C113&lt;&gt;0), H113*100/C113, "")</f>
        <v>24.456081081081081</v>
      </c>
      <c r="K113" s="9">
        <v>18.3</v>
      </c>
      <c r="L113" s="9">
        <v>42</v>
      </c>
      <c r="M113" s="13">
        <v>0.436</v>
      </c>
      <c r="N113" s="9">
        <v>101.7</v>
      </c>
      <c r="O113" s="14" t="s">
        <v>16</v>
      </c>
      <c r="P113" s="15">
        <v>5.05</v>
      </c>
      <c r="Q113" s="13">
        <v>5.6239999999999997</v>
      </c>
      <c r="R113" s="15">
        <v>0.41</v>
      </c>
      <c r="S113" s="11">
        <f>IF(AND(Q113&lt;&gt;"", C113&lt;&gt;"", C113&lt;&gt;0), Q113*100/C113, "")</f>
        <v>9.5</v>
      </c>
      <c r="T113" s="16">
        <v>1</v>
      </c>
      <c r="U113" s="17" t="str">
        <f>IF(C113&gt;=68,"JUMBO",IF(C113&gt;=58,"EXTRA",IF(C113&gt;=48,"GRANDE",IF(C113&gt;=38,"MÉDIO","Fora da faixa"))))</f>
        <v>EXTRA</v>
      </c>
      <c r="V113" s="11">
        <v>55.49</v>
      </c>
      <c r="W113" s="11">
        <v>42.31</v>
      </c>
      <c r="X113" s="11">
        <f>IF(AND(W113&lt;&gt;"", V113&lt;&gt;"", V113&lt;&gt;0), (W113/V113)*100, "")</f>
        <v>76.247972607677056</v>
      </c>
      <c r="Y113" s="8" t="str">
        <f>IF(X113&lt;72,"Pontiagudo",IF(X113&lt;=76,"Padrão","Redondo"))</f>
        <v>Redondo</v>
      </c>
      <c r="Z113" s="11">
        <f>IF(AND(W113&lt;&gt;"", V113&lt;&gt;"", V113&lt;&gt;0), (0.6057-0.0018*W113)*V113*(W113^2)/1000, "")</f>
        <v>52.601870389467443</v>
      </c>
      <c r="AA113" s="11">
        <f>((3.155 - 0.0136*V113 + 0.00155*W113)*V113*W113)/100</f>
        <v>57.894341256113492</v>
      </c>
      <c r="AB113" s="14"/>
      <c r="AC113" s="12">
        <v>0</v>
      </c>
      <c r="AD113" s="18" t="s">
        <v>19</v>
      </c>
    </row>
    <row r="114" spans="1:30" ht="15" x14ac:dyDescent="0.25">
      <c r="A114" s="8">
        <v>113</v>
      </c>
      <c r="B114" s="8">
        <v>53</v>
      </c>
      <c r="C114" s="9">
        <v>68.2</v>
      </c>
      <c r="D114" s="9">
        <v>8.3000000000000007</v>
      </c>
      <c r="E114" s="9"/>
      <c r="F114" s="10" t="str">
        <f>IF(AND(NOT(ISBLANK(C114)), NOT(ISBLANK(H114)), NOT(ISBLANK(Q114))), C114-H114-Q114, "")</f>
        <v/>
      </c>
      <c r="G114" s="11" t="str">
        <f>IF(AND(F114&lt;&gt;"", C114&lt;&gt;"", C114&lt;&gt;0), F114*100/C114, "")</f>
        <v/>
      </c>
      <c r="H114" s="10"/>
      <c r="I114" s="12">
        <v>6</v>
      </c>
      <c r="J114" s="11" t="str">
        <f>IF(AND(H114&lt;&gt;"", C114&lt;&gt;"", C114&lt;&gt;0), H114*100/C114, "")</f>
        <v/>
      </c>
      <c r="K114" s="9">
        <v>18.100000000000001</v>
      </c>
      <c r="L114" s="9">
        <v>43.3</v>
      </c>
      <c r="M114" s="13">
        <v>0.41799999999999998</v>
      </c>
      <c r="N114" s="9">
        <v>89.2</v>
      </c>
      <c r="O114" s="14" t="s">
        <v>16</v>
      </c>
      <c r="P114" s="15">
        <v>4.55</v>
      </c>
      <c r="Q114" s="13"/>
      <c r="R114" s="15"/>
      <c r="S114" s="11" t="str">
        <f>IF(AND(Q114&lt;&gt;"", C114&lt;&gt;"", C114&lt;&gt;0), Q114*100/C114, "")</f>
        <v/>
      </c>
      <c r="T114" s="16">
        <v>1</v>
      </c>
      <c r="U114" s="17" t="str">
        <f>IF(C114&gt;=68,"JUMBO",IF(C114&gt;=58,"EXTRA",IF(C114&gt;=48,"GRANDE",IF(C114&gt;=38,"MÉDIO","Fora da faixa"))))</f>
        <v>JUMBO</v>
      </c>
      <c r="V114" s="11">
        <v>58.74</v>
      </c>
      <c r="W114" s="11">
        <v>46.75</v>
      </c>
      <c r="X114" s="11">
        <f>IF(AND(W114&lt;&gt;"", V114&lt;&gt;"", V114&lt;&gt;0), (W114/V114)*100, "")</f>
        <v>79.588014981273403</v>
      </c>
      <c r="Y114" s="8" t="str">
        <f>IF(X114&lt;72,"Pontiagudo",IF(X114&lt;=76,"Padrão","Redondo"))</f>
        <v>Redondo</v>
      </c>
      <c r="Z114" s="11">
        <f>IF(AND(W114&lt;&gt;"", V114&lt;&gt;"", V114&lt;&gt;0), (0.6057-0.0018*W114)*V114*(W114^2)/1000, "")</f>
        <v>66.9565583589375</v>
      </c>
      <c r="AA114" s="11">
        <f>((3.155 - 0.0136*V114 + 0.00155*W114)*V114*W114)/100</f>
        <v>66.691621978574986</v>
      </c>
      <c r="AB114" s="14"/>
      <c r="AC114" s="12">
        <v>0</v>
      </c>
      <c r="AD114" s="18" t="s">
        <v>19</v>
      </c>
    </row>
    <row r="115" spans="1:30" ht="15" x14ac:dyDescent="0.25">
      <c r="A115" s="8">
        <v>114</v>
      </c>
      <c r="B115" s="8">
        <v>53</v>
      </c>
      <c r="C115" s="9">
        <v>68</v>
      </c>
      <c r="D115" s="9">
        <v>7.5</v>
      </c>
      <c r="E115" s="9"/>
      <c r="F115" s="10" t="str">
        <f>IF(AND(NOT(ISBLANK(C115)), NOT(ISBLANK(H115)), NOT(ISBLANK(Q115))), C115-H115-Q115, "")</f>
        <v/>
      </c>
      <c r="G115" s="11" t="str">
        <f>IF(AND(F115&lt;&gt;"", C115&lt;&gt;"", C115&lt;&gt;0), F115*100/C115, "")</f>
        <v/>
      </c>
      <c r="H115" s="10"/>
      <c r="I115" s="12">
        <v>6</v>
      </c>
      <c r="J115" s="11" t="str">
        <f>IF(AND(H115&lt;&gt;"", C115&lt;&gt;"", C115&lt;&gt;0), H115*100/C115, "")</f>
        <v/>
      </c>
      <c r="K115" s="9">
        <v>17.5</v>
      </c>
      <c r="L115" s="9">
        <v>45</v>
      </c>
      <c r="M115" s="13">
        <v>0.38900000000000001</v>
      </c>
      <c r="N115" s="9">
        <v>84.5</v>
      </c>
      <c r="O115" s="14" t="s">
        <v>16</v>
      </c>
      <c r="P115" s="15">
        <v>5.21</v>
      </c>
      <c r="Q115" s="13"/>
      <c r="R115" s="15"/>
      <c r="S115" s="11" t="str">
        <f>IF(AND(Q115&lt;&gt;"", C115&lt;&gt;"", C115&lt;&gt;0), Q115*100/C115, "")</f>
        <v/>
      </c>
      <c r="T115" s="16">
        <v>1</v>
      </c>
      <c r="U115" s="17" t="str">
        <f>IF(C115&gt;=68,"JUMBO",IF(C115&gt;=58,"EXTRA",IF(C115&gt;=48,"GRANDE",IF(C115&gt;=38,"MÉDIO","Fora da faixa"))))</f>
        <v>JUMBO</v>
      </c>
      <c r="V115" s="11">
        <v>60.77</v>
      </c>
      <c r="W115" s="11">
        <v>45.78</v>
      </c>
      <c r="X115" s="11">
        <f>IF(AND(W115&lt;&gt;"", V115&lt;&gt;"", V115&lt;&gt;0), (W115/V115)*100, "")</f>
        <v>75.333223630080624</v>
      </c>
      <c r="Y115" s="8" t="str">
        <f>IF(X115&lt;72,"Pontiagudo",IF(X115&lt;=76,"Padrão","Redondo"))</f>
        <v>Padrão</v>
      </c>
      <c r="Z115" s="11">
        <f>IF(AND(W115&lt;&gt;"", V115&lt;&gt;"", V115&lt;&gt;0), (0.6057-0.0018*W115)*V115*(W115^2)/1000, "")</f>
        <v>66.648169826598533</v>
      </c>
      <c r="AA115" s="11">
        <f>((3.155 - 0.0136*V115 + 0.00155*W115)*V115*W115)/100</f>
        <v>66.754942480422002</v>
      </c>
      <c r="AB115" s="14"/>
      <c r="AC115" s="12">
        <v>0</v>
      </c>
      <c r="AD115" s="18" t="s">
        <v>19</v>
      </c>
    </row>
    <row r="116" spans="1:30" ht="15" x14ac:dyDescent="0.25">
      <c r="A116" s="8">
        <v>115</v>
      </c>
      <c r="B116" s="8">
        <v>53</v>
      </c>
      <c r="C116" s="9">
        <v>66.400000000000006</v>
      </c>
      <c r="D116" s="9">
        <v>8.6</v>
      </c>
      <c r="E116" s="9"/>
      <c r="F116" s="10" t="str">
        <f>IF(AND(NOT(ISBLANK(C116)), NOT(ISBLANK(H116)), NOT(ISBLANK(Q116))), C116-H116-Q116, "")</f>
        <v/>
      </c>
      <c r="G116" s="11" t="str">
        <f>IF(AND(F116&lt;&gt;"", C116&lt;&gt;"", C116&lt;&gt;0), F116*100/C116, "")</f>
        <v/>
      </c>
      <c r="H116" s="10"/>
      <c r="I116" s="12">
        <v>6</v>
      </c>
      <c r="J116" s="11" t="str">
        <f>IF(AND(H116&lt;&gt;"", C116&lt;&gt;"", C116&lt;&gt;0), H116*100/C116, "")</f>
        <v/>
      </c>
      <c r="K116" s="9">
        <v>18.8</v>
      </c>
      <c r="L116" s="9">
        <v>50</v>
      </c>
      <c r="M116" s="13">
        <v>0.376</v>
      </c>
      <c r="N116" s="9">
        <v>91.2</v>
      </c>
      <c r="O116" s="14" t="s">
        <v>16</v>
      </c>
      <c r="P116" s="15">
        <v>2.6</v>
      </c>
      <c r="Q116" s="13"/>
      <c r="R116" s="15"/>
      <c r="S116" s="11" t="str">
        <f>IF(AND(Q116&lt;&gt;"", C116&lt;&gt;"", C116&lt;&gt;0), Q116*100/C116, "")</f>
        <v/>
      </c>
      <c r="T116" s="16">
        <v>1</v>
      </c>
      <c r="U116" s="17" t="str">
        <f>IF(C116&gt;=68,"JUMBO",IF(C116&gt;=58,"EXTRA",IF(C116&gt;=48,"GRANDE",IF(C116&gt;=38,"MÉDIO","Fora da faixa"))))</f>
        <v>EXTRA</v>
      </c>
      <c r="V116" s="11">
        <v>56.34</v>
      </c>
      <c r="W116" s="11">
        <v>44.59</v>
      </c>
      <c r="X116" s="11">
        <f>IF(AND(W116&lt;&gt;"", V116&lt;&gt;"", V116&lt;&gt;0), (W116/V116)*100, "")</f>
        <v>79.144479943201986</v>
      </c>
      <c r="Y116" s="8" t="str">
        <f>IF(X116&lt;72,"Pontiagudo",IF(X116&lt;=76,"Padrão","Redondo"))</f>
        <v>Redondo</v>
      </c>
      <c r="Z116" s="11">
        <f>IF(AND(W116&lt;&gt;"", V116&lt;&gt;"", V116&lt;&gt;0), (0.6057-0.0018*W116)*V116*(W116^2)/1000, "")</f>
        <v>58.859052328692272</v>
      </c>
      <c r="AA116" s="11">
        <f>((3.155 - 0.0136*V116 + 0.00155*W116)*V116*W116)/100</f>
        <v>61.747139888343</v>
      </c>
      <c r="AB116" s="14"/>
      <c r="AC116" s="12">
        <v>0</v>
      </c>
      <c r="AD116" s="18" t="s">
        <v>19</v>
      </c>
    </row>
    <row r="117" spans="1:30" ht="15" x14ac:dyDescent="0.25">
      <c r="A117" s="8">
        <v>116</v>
      </c>
      <c r="B117" s="8">
        <v>53</v>
      </c>
      <c r="C117" s="9">
        <v>68.5</v>
      </c>
      <c r="D117" s="9">
        <v>7.3</v>
      </c>
      <c r="E117" s="9">
        <v>7.8</v>
      </c>
      <c r="F117" s="10">
        <f>IF(AND(NOT(ISBLANK(C117)), NOT(ISBLANK(H117)), NOT(ISBLANK(Q117))), C117-H117-Q117, "")</f>
        <v>45.063000000000002</v>
      </c>
      <c r="G117" s="11">
        <f>IF(AND(F117&lt;&gt;"", C117&lt;&gt;"", C117&lt;&gt;0), F117*100/C117, "")</f>
        <v>65.785401459854015</v>
      </c>
      <c r="H117" s="10">
        <v>17.946000000000002</v>
      </c>
      <c r="I117" s="12">
        <v>6</v>
      </c>
      <c r="J117" s="11">
        <f>IF(AND(H117&lt;&gt;"", C117&lt;&gt;"", C117&lt;&gt;0), H117*100/C117, "")</f>
        <v>26.198540145985405</v>
      </c>
      <c r="K117" s="9">
        <v>17.5</v>
      </c>
      <c r="L117" s="9">
        <v>46.3</v>
      </c>
      <c r="M117" s="13">
        <v>0.378</v>
      </c>
      <c r="N117" s="9">
        <v>83.1</v>
      </c>
      <c r="O117" s="14" t="s">
        <v>16</v>
      </c>
      <c r="P117" s="15">
        <v>3.46</v>
      </c>
      <c r="Q117" s="13">
        <v>5.4909999999999997</v>
      </c>
      <c r="R117" s="15">
        <v>0.34</v>
      </c>
      <c r="S117" s="11">
        <f>IF(AND(Q117&lt;&gt;"", C117&lt;&gt;"", C117&lt;&gt;0), Q117*100/C117, "")</f>
        <v>8.0160583941605825</v>
      </c>
      <c r="T117" s="16">
        <v>1</v>
      </c>
      <c r="U117" s="17" t="str">
        <f>IF(C117&gt;=68,"JUMBO",IF(C117&gt;=58,"EXTRA",IF(C117&gt;=48,"GRANDE",IF(C117&gt;=38,"MÉDIO","Fora da faixa"))))</f>
        <v>JUMBO</v>
      </c>
      <c r="V117" s="11">
        <v>58.59</v>
      </c>
      <c r="W117" s="11">
        <v>44.26</v>
      </c>
      <c r="X117" s="11">
        <f>IF(AND(W117&lt;&gt;"", V117&lt;&gt;"", V117&lt;&gt;0), (W117/V117)*100, "")</f>
        <v>75.541901348352951</v>
      </c>
      <c r="Y117" s="8" t="str">
        <f>IF(X117&lt;72,"Pontiagudo",IF(X117&lt;=76,"Padrão","Redondo"))</f>
        <v>Padrão</v>
      </c>
      <c r="Z117" s="11">
        <f>IF(AND(W117&lt;&gt;"", V117&lt;&gt;"", V117&lt;&gt;0), (0.6057-0.0018*W117)*V117*(W117^2)/1000, "")</f>
        <v>60.37518597066029</v>
      </c>
      <c r="AA117" s="11">
        <f>((3.155 - 0.0136*V117 + 0.00155*W117)*V117*W117)/100</f>
        <v>62.931072860585992</v>
      </c>
      <c r="AB117" s="14"/>
      <c r="AC117" s="12">
        <v>0</v>
      </c>
      <c r="AD117" s="18" t="s">
        <v>19</v>
      </c>
    </row>
    <row r="118" spans="1:30" ht="15" x14ac:dyDescent="0.25">
      <c r="A118" s="8">
        <v>117</v>
      </c>
      <c r="B118" s="8">
        <v>53</v>
      </c>
      <c r="C118" s="9">
        <v>65.2</v>
      </c>
      <c r="D118" s="9">
        <v>7.8</v>
      </c>
      <c r="E118" s="9">
        <v>8</v>
      </c>
      <c r="F118" s="10">
        <f>IF(AND(NOT(ISBLANK(C118)), NOT(ISBLANK(H118)), NOT(ISBLANK(Q118))), C118-H118-Q118, "")</f>
        <v>42.577000000000005</v>
      </c>
      <c r="G118" s="11">
        <f>IF(AND(F118&lt;&gt;"", C118&lt;&gt;"", C118&lt;&gt;0), F118*100/C118, "")</f>
        <v>65.302147239263817</v>
      </c>
      <c r="H118" s="10">
        <v>15.75</v>
      </c>
      <c r="I118" s="12">
        <v>6</v>
      </c>
      <c r="J118" s="11">
        <f>IF(AND(H118&lt;&gt;"", C118&lt;&gt;"", C118&lt;&gt;0), H118*100/C118, "")</f>
        <v>24.156441717791409</v>
      </c>
      <c r="K118" s="9">
        <v>18.100000000000001</v>
      </c>
      <c r="L118" s="9">
        <v>42.3</v>
      </c>
      <c r="M118" s="13">
        <v>0.42799999999999999</v>
      </c>
      <c r="N118" s="9">
        <v>87.1</v>
      </c>
      <c r="O118" s="14" t="s">
        <v>16</v>
      </c>
      <c r="P118" s="15">
        <v>3.1</v>
      </c>
      <c r="Q118" s="13">
        <v>6.8730000000000002</v>
      </c>
      <c r="R118" s="15">
        <v>0.43</v>
      </c>
      <c r="S118" s="11">
        <f>IF(AND(Q118&lt;&gt;"", C118&lt;&gt;"", C118&lt;&gt;0), Q118*100/C118, "")</f>
        <v>10.541411042944786</v>
      </c>
      <c r="T118" s="16">
        <v>2</v>
      </c>
      <c r="U118" s="17" t="str">
        <f>IF(C118&gt;=68,"JUMBO",IF(C118&gt;=58,"EXTRA",IF(C118&gt;=48,"GRANDE",IF(C118&gt;=38,"MÉDIO","Fora da faixa"))))</f>
        <v>EXTRA</v>
      </c>
      <c r="V118" s="11">
        <v>58.49</v>
      </c>
      <c r="W118" s="11">
        <v>45.41</v>
      </c>
      <c r="X118" s="11">
        <f>IF(AND(W118&lt;&gt;"", V118&lt;&gt;"", V118&lt;&gt;0), (W118/V118)*100, "")</f>
        <v>77.637202940673617</v>
      </c>
      <c r="Y118" s="8" t="str">
        <f>IF(X118&lt;72,"Pontiagudo",IF(X118&lt;=76,"Padrão","Redondo"))</f>
        <v>Redondo</v>
      </c>
      <c r="Z118" s="11">
        <f>IF(AND(W118&lt;&gt;"", V118&lt;&gt;"", V118&lt;&gt;0), (0.6057-0.0018*W118)*V118*(W118^2)/1000, "")</f>
        <v>63.195247106755566</v>
      </c>
      <c r="AA118" s="11">
        <f>((3.155 - 0.0136*V118 + 0.00155*W118)*V118*W118)/100</f>
        <v>64.539465885743482</v>
      </c>
      <c r="AB118" s="14"/>
      <c r="AC118" s="12">
        <v>0</v>
      </c>
      <c r="AD118" s="18" t="s">
        <v>19</v>
      </c>
    </row>
    <row r="119" spans="1:30" ht="15" x14ac:dyDescent="0.25">
      <c r="A119" s="8">
        <v>118</v>
      </c>
      <c r="B119" s="8">
        <v>53</v>
      </c>
      <c r="C119" s="9">
        <v>64.3</v>
      </c>
      <c r="D119" s="9">
        <v>9.4</v>
      </c>
      <c r="E119" s="9">
        <v>8.1</v>
      </c>
      <c r="F119" s="10">
        <f>IF(AND(NOT(ISBLANK(C119)), NOT(ISBLANK(H119)), NOT(ISBLANK(Q119))), C119-H119-Q119, "")</f>
        <v>40.378999999999998</v>
      </c>
      <c r="G119" s="11">
        <f>IF(AND(F119&lt;&gt;"", C119&lt;&gt;"", C119&lt;&gt;0), F119*100/C119, "")</f>
        <v>62.797822706065318</v>
      </c>
      <c r="H119" s="10">
        <v>17.966000000000001</v>
      </c>
      <c r="I119" s="12">
        <v>7</v>
      </c>
      <c r="J119" s="11">
        <f>IF(AND(H119&lt;&gt;"", C119&lt;&gt;"", C119&lt;&gt;0), H119*100/C119, "")</f>
        <v>27.940902021772942</v>
      </c>
      <c r="K119" s="9">
        <v>17.600000000000001</v>
      </c>
      <c r="L119" s="9">
        <v>43</v>
      </c>
      <c r="M119" s="13">
        <v>0.40899999999999997</v>
      </c>
      <c r="N119" s="9">
        <v>95.7</v>
      </c>
      <c r="O119" s="14" t="s">
        <v>16</v>
      </c>
      <c r="P119" s="15">
        <v>3.92</v>
      </c>
      <c r="Q119" s="13">
        <v>5.9550000000000001</v>
      </c>
      <c r="R119" s="15">
        <v>0.42</v>
      </c>
      <c r="S119" s="11">
        <f>IF(AND(Q119&lt;&gt;"", C119&lt;&gt;"", C119&lt;&gt;0), Q119*100/C119, "")</f>
        <v>9.2612752721617415</v>
      </c>
      <c r="T119" s="16">
        <v>1</v>
      </c>
      <c r="U119" s="17" t="str">
        <f>IF(C119&gt;=68,"JUMBO",IF(C119&gt;=58,"EXTRA",IF(C119&gt;=48,"GRANDE",IF(C119&gt;=38,"MÉDIO","Fora da faixa"))))</f>
        <v>EXTRA</v>
      </c>
      <c r="V119" s="11">
        <v>57.54</v>
      </c>
      <c r="W119" s="11">
        <v>44.4</v>
      </c>
      <c r="X119" s="11">
        <f>IF(AND(W119&lt;&gt;"", V119&lt;&gt;"", V119&lt;&gt;0), (W119/V119)*100, "")</f>
        <v>77.16371220020855</v>
      </c>
      <c r="Y119" s="8" t="str">
        <f>IF(X119&lt;72,"Pontiagudo",IF(X119&lt;=76,"Padrão","Redondo"))</f>
        <v>Redondo</v>
      </c>
      <c r="Z119" s="11">
        <f>IF(AND(W119&lt;&gt;"", V119&lt;&gt;"", V119&lt;&gt;0), (0.6057-0.0018*W119)*V119*(W119^2)/1000, "")</f>
        <v>59.640305562431998</v>
      </c>
      <c r="AA119" s="11">
        <f>((3.155 - 0.0136*V119 + 0.00155*W119)*V119*W119)/100</f>
        <v>62.369133341759991</v>
      </c>
      <c r="AB119" s="14"/>
      <c r="AC119" s="12">
        <v>0</v>
      </c>
      <c r="AD119" s="18" t="s">
        <v>19</v>
      </c>
    </row>
    <row r="120" spans="1:30" ht="15" x14ac:dyDescent="0.25">
      <c r="A120" s="8">
        <v>119</v>
      </c>
      <c r="B120" s="8">
        <v>53</v>
      </c>
      <c r="C120" s="9">
        <v>63.6</v>
      </c>
      <c r="D120" s="9">
        <v>9.1</v>
      </c>
      <c r="E120" s="9">
        <v>8</v>
      </c>
      <c r="F120" s="10">
        <f>IF(AND(NOT(ISBLANK(C120)), NOT(ISBLANK(H120)), NOT(ISBLANK(Q120))), C120-H120-Q120, "")</f>
        <v>40.120000000000005</v>
      </c>
      <c r="G120" s="11">
        <f>IF(AND(F120&lt;&gt;"", C120&lt;&gt;"", C120&lt;&gt;0), F120*100/C120, "")</f>
        <v>63.081761006289312</v>
      </c>
      <c r="H120" s="10">
        <v>17.14</v>
      </c>
      <c r="I120" s="12">
        <v>7</v>
      </c>
      <c r="J120" s="11">
        <f>IF(AND(H120&lt;&gt;"", C120&lt;&gt;"", C120&lt;&gt;0), H120*100/C120, "")</f>
        <v>26.949685534591193</v>
      </c>
      <c r="K120" s="9">
        <v>17.3</v>
      </c>
      <c r="L120" s="9">
        <v>48</v>
      </c>
      <c r="M120" s="13">
        <v>0.36</v>
      </c>
      <c r="N120" s="9">
        <v>94.4</v>
      </c>
      <c r="O120" s="14" t="s">
        <v>16</v>
      </c>
      <c r="P120" s="15">
        <v>2.5099999999999998</v>
      </c>
      <c r="Q120" s="13">
        <v>6.34</v>
      </c>
      <c r="R120" s="15">
        <v>0.4</v>
      </c>
      <c r="S120" s="11">
        <f>IF(AND(Q120&lt;&gt;"", C120&lt;&gt;"", C120&lt;&gt;0), Q120*100/C120, "")</f>
        <v>9.9685534591194962</v>
      </c>
      <c r="T120" s="16">
        <v>1</v>
      </c>
      <c r="U120" s="17" t="str">
        <f>IF(C120&gt;=68,"JUMBO",IF(C120&gt;=58,"EXTRA",IF(C120&gt;=48,"GRANDE",IF(C120&gt;=38,"MÉDIO","Fora da faixa"))))</f>
        <v>EXTRA</v>
      </c>
      <c r="V120" s="11">
        <v>60.71</v>
      </c>
      <c r="W120" s="11">
        <v>43.78</v>
      </c>
      <c r="X120" s="11">
        <f>IF(AND(W120&lt;&gt;"", V120&lt;&gt;"", V120&lt;&gt;0), (W120/V120)*100, "")</f>
        <v>72.11332564651623</v>
      </c>
      <c r="Y120" s="8" t="str">
        <f>IF(X120&lt;72,"Pontiagudo",IF(X120&lt;=76,"Padrão","Redondo"))</f>
        <v>Padrão</v>
      </c>
      <c r="Z120" s="11">
        <f>IF(AND(W120&lt;&gt;"", V120&lt;&gt;"", V120&lt;&gt;0), (0.6057-0.0018*W120)*V120*(W120^2)/1000, "")</f>
        <v>61.310752842740548</v>
      </c>
      <c r="AA120" s="11">
        <f>((3.155 - 0.0136*V120 + 0.00155*W120)*V120*W120)/100</f>
        <v>63.714870190113992</v>
      </c>
      <c r="AB120" s="14"/>
      <c r="AC120" s="12">
        <v>0</v>
      </c>
      <c r="AD120" s="18" t="s">
        <v>19</v>
      </c>
    </row>
    <row r="121" spans="1:30" ht="15" x14ac:dyDescent="0.25">
      <c r="A121" s="8">
        <v>120</v>
      </c>
      <c r="B121" s="8">
        <v>53</v>
      </c>
      <c r="C121" s="9">
        <v>62.7</v>
      </c>
      <c r="D121" s="9">
        <v>8.4</v>
      </c>
      <c r="E121" s="9">
        <v>7.7</v>
      </c>
      <c r="F121" s="10">
        <f>IF(AND(NOT(ISBLANK(C121)), NOT(ISBLANK(H121)), NOT(ISBLANK(Q121))), C121-H121-Q121, "")</f>
        <v>40.916000000000004</v>
      </c>
      <c r="G121" s="11">
        <f>IF(AND(F121&lt;&gt;"", C121&lt;&gt;"", C121&lt;&gt;0), F121*100/C121, "")</f>
        <v>65.256778309409896</v>
      </c>
      <c r="H121" s="10">
        <v>16.981000000000002</v>
      </c>
      <c r="I121" s="12">
        <v>6</v>
      </c>
      <c r="J121" s="11">
        <f>IF(AND(H121&lt;&gt;"", C121&lt;&gt;"", C121&lt;&gt;0), H121*100/C121, "")</f>
        <v>27.082934609250401</v>
      </c>
      <c r="K121" s="9">
        <v>16.600000000000001</v>
      </c>
      <c r="L121" s="9">
        <v>43.7</v>
      </c>
      <c r="M121" s="13">
        <v>0.38</v>
      </c>
      <c r="N121" s="9">
        <v>91.1</v>
      </c>
      <c r="O121" s="14" t="s">
        <v>16</v>
      </c>
      <c r="P121" s="15">
        <v>5.05</v>
      </c>
      <c r="Q121" s="13">
        <v>4.8029999999999999</v>
      </c>
      <c r="R121" s="15">
        <v>0.3</v>
      </c>
      <c r="S121" s="11">
        <f>IF(AND(Q121&lt;&gt;"", C121&lt;&gt;"", C121&lt;&gt;0), Q121*100/C121, "")</f>
        <v>7.660287081339713</v>
      </c>
      <c r="T121" s="16">
        <v>2</v>
      </c>
      <c r="U121" s="17" t="str">
        <f>IF(C121&gt;=68,"JUMBO",IF(C121&gt;=58,"EXTRA",IF(C121&gt;=48,"GRANDE",IF(C121&gt;=38,"MÉDIO","Fora da faixa"))))</f>
        <v>EXTRA</v>
      </c>
      <c r="V121" s="11">
        <v>56.67</v>
      </c>
      <c r="W121" s="11">
        <v>44.55</v>
      </c>
      <c r="X121" s="11">
        <f>IF(AND(W121&lt;&gt;"", V121&lt;&gt;"", V121&lt;&gt;0), (W121/V121)*100, "")</f>
        <v>78.613022763366857</v>
      </c>
      <c r="Y121" s="8" t="str">
        <f>IF(X121&lt;72,"Pontiagudo",IF(X121&lt;=76,"Padrão","Redondo"))</f>
        <v>Redondo</v>
      </c>
      <c r="Z121" s="11">
        <f>IF(AND(W121&lt;&gt;"", V121&lt;&gt;"", V121&lt;&gt;0), (0.6057-0.0018*W121)*V121*(W121^2)/1000, "")</f>
        <v>59.105733880619248</v>
      </c>
      <c r="AA121" s="11">
        <f>((3.155 - 0.0136*V121 + 0.00155*W121)*V121*W121)/100</f>
        <v>61.938224133142505</v>
      </c>
      <c r="AB121" s="14" t="s">
        <v>17</v>
      </c>
      <c r="AC121" s="12">
        <v>0</v>
      </c>
      <c r="AD121" s="18" t="s">
        <v>19</v>
      </c>
    </row>
    <row r="122" spans="1:30" ht="15" x14ac:dyDescent="0.25">
      <c r="A122" s="8">
        <v>121</v>
      </c>
      <c r="B122" s="8">
        <v>53</v>
      </c>
      <c r="C122" s="9">
        <v>65.2</v>
      </c>
      <c r="D122" s="9">
        <v>9.3000000000000007</v>
      </c>
      <c r="E122" s="9">
        <v>7.7</v>
      </c>
      <c r="F122" s="10">
        <f>IF(AND(NOT(ISBLANK(C122)), NOT(ISBLANK(H122)), NOT(ISBLANK(Q122))), C122-H122-Q122, "")</f>
        <v>41.064000000000007</v>
      </c>
      <c r="G122" s="11">
        <f>IF(AND(F122&lt;&gt;"", C122&lt;&gt;"", C122&lt;&gt;0), F122*100/C122, "")</f>
        <v>62.981595092024548</v>
      </c>
      <c r="H122" s="10">
        <v>17.861999999999998</v>
      </c>
      <c r="I122" s="12">
        <v>6</v>
      </c>
      <c r="J122" s="11">
        <f>IF(AND(H122&lt;&gt;"", C122&lt;&gt;"", C122&lt;&gt;0), H122*100/C122, "")</f>
        <v>27.39570552147239</v>
      </c>
      <c r="K122" s="9">
        <v>18.3</v>
      </c>
      <c r="L122" s="9">
        <v>42</v>
      </c>
      <c r="M122" s="13">
        <v>0.436</v>
      </c>
      <c r="N122" s="9">
        <v>95.1</v>
      </c>
      <c r="O122" s="14" t="s">
        <v>16</v>
      </c>
      <c r="P122" s="15">
        <v>2.35</v>
      </c>
      <c r="Q122" s="13">
        <v>6.274</v>
      </c>
      <c r="R122" s="15">
        <v>0.38</v>
      </c>
      <c r="S122" s="11">
        <f>IF(AND(Q122&lt;&gt;"", C122&lt;&gt;"", C122&lt;&gt;0), Q122*100/C122, "")</f>
        <v>9.6226993865030668</v>
      </c>
      <c r="T122" s="16">
        <v>1</v>
      </c>
      <c r="U122" s="17" t="str">
        <f>IF(C122&gt;=68,"JUMBO",IF(C122&gt;=58,"EXTRA",IF(C122&gt;=48,"GRANDE",IF(C122&gt;=38,"MÉDIO","Fora da faixa"))))</f>
        <v>EXTRA</v>
      </c>
      <c r="V122" s="11">
        <v>58.17</v>
      </c>
      <c r="W122" s="11">
        <v>45.22</v>
      </c>
      <c r="X122" s="11">
        <f>IF(AND(W122&lt;&gt;"", V122&lt;&gt;"", V122&lt;&gt;0), (W122/V122)*100, "")</f>
        <v>77.737665463297219</v>
      </c>
      <c r="Y122" s="8" t="str">
        <f>IF(X122&lt;72,"Pontiagudo",IF(X122&lt;=76,"Padrão","Redondo"))</f>
        <v>Redondo</v>
      </c>
      <c r="Z122" s="11">
        <f>IF(AND(W122&lt;&gt;"", V122&lt;&gt;"", V122&lt;&gt;0), (0.6057-0.0018*W122)*V122*(W122^2)/1000, "")</f>
        <v>62.365348113026108</v>
      </c>
      <c r="AA122" s="11">
        <f>((3.155 - 0.0136*V122 + 0.00155*W122)*V122*W122)/100</f>
        <v>64.024537322045987</v>
      </c>
      <c r="AB122" s="14"/>
      <c r="AC122" s="12">
        <v>0</v>
      </c>
      <c r="AD122" s="18" t="s">
        <v>19</v>
      </c>
    </row>
    <row r="123" spans="1:30" ht="15" x14ac:dyDescent="0.25">
      <c r="A123" s="8">
        <v>122</v>
      </c>
      <c r="B123" s="8">
        <v>53</v>
      </c>
      <c r="C123" s="9">
        <v>67.599999999999994</v>
      </c>
      <c r="D123" s="9">
        <v>8.5</v>
      </c>
      <c r="E123" s="9">
        <v>7.5</v>
      </c>
      <c r="F123" s="10">
        <f>IF(AND(NOT(ISBLANK(C123)), NOT(ISBLANK(H123)), NOT(ISBLANK(Q123))), C123-H123-Q123, "")</f>
        <v>41.745999999999995</v>
      </c>
      <c r="G123" s="11">
        <f>IF(AND(F123&lt;&gt;"", C123&lt;&gt;"", C123&lt;&gt;0), F123*100/C123, "")</f>
        <v>61.754437869822482</v>
      </c>
      <c r="H123" s="10">
        <v>18.809000000000001</v>
      </c>
      <c r="I123" s="12">
        <v>7</v>
      </c>
      <c r="J123" s="11">
        <f>IF(AND(H123&lt;&gt;"", C123&lt;&gt;"", C123&lt;&gt;0), H123*100/C123, "")</f>
        <v>27.823964497041423</v>
      </c>
      <c r="K123" s="9">
        <v>17</v>
      </c>
      <c r="L123" s="9">
        <v>49</v>
      </c>
      <c r="M123" s="13">
        <v>0.34699999999999998</v>
      </c>
      <c r="N123" s="9">
        <v>90.4</v>
      </c>
      <c r="O123" s="14" t="s">
        <v>16</v>
      </c>
      <c r="P123" s="15">
        <v>3.93</v>
      </c>
      <c r="Q123" s="13">
        <v>7.0449999999999999</v>
      </c>
      <c r="R123" s="15">
        <v>0.41</v>
      </c>
      <c r="S123" s="11">
        <f>IF(AND(Q123&lt;&gt;"", C123&lt;&gt;"", C123&lt;&gt;0), Q123*100/C123, "")</f>
        <v>10.421597633136095</v>
      </c>
      <c r="T123" s="16">
        <v>2</v>
      </c>
      <c r="U123" s="17" t="str">
        <f>IF(C123&gt;=68,"JUMBO",IF(C123&gt;=58,"EXTRA",IF(C123&gt;=48,"GRANDE",IF(C123&gt;=38,"MÉDIO","Fora da faixa"))))</f>
        <v>EXTRA</v>
      </c>
      <c r="V123" s="11">
        <v>59.06</v>
      </c>
      <c r="W123" s="11">
        <v>45.8</v>
      </c>
      <c r="X123" s="11">
        <f>IF(AND(W123&lt;&gt;"", V123&lt;&gt;"", V123&lt;&gt;0), (W123/V123)*100, "")</f>
        <v>77.548256010836425</v>
      </c>
      <c r="Y123" s="8" t="str">
        <f>IF(X123&lt;72,"Pontiagudo",IF(X123&lt;=76,"Padrão","Redondo"))</f>
        <v>Redondo</v>
      </c>
      <c r="Z123" s="11">
        <f>IF(AND(W123&lt;&gt;"", V123&lt;&gt;"", V123&lt;&gt;0), (0.6057-0.0018*W123)*V123*(W123^2)/1000, "")</f>
        <v>64.824911943984006</v>
      </c>
      <c r="AA123" s="11">
        <f>((3.155 - 0.0136*V123 + 0.00155*W123)*V123*W123)/100</f>
        <v>65.534776857520001</v>
      </c>
      <c r="AB123" s="14"/>
      <c r="AC123" s="12">
        <v>0</v>
      </c>
      <c r="AD123" s="18" t="s">
        <v>19</v>
      </c>
    </row>
    <row r="124" spans="1:30" ht="15" x14ac:dyDescent="0.25">
      <c r="A124" s="8">
        <v>123</v>
      </c>
      <c r="B124" s="8">
        <v>53</v>
      </c>
      <c r="C124" s="9">
        <v>69.2</v>
      </c>
      <c r="D124" s="9">
        <v>9.8000000000000007</v>
      </c>
      <c r="E124" s="9">
        <v>8</v>
      </c>
      <c r="F124" s="10">
        <f>IF(AND(NOT(ISBLANK(C124)), NOT(ISBLANK(H124)), NOT(ISBLANK(Q124))), C124-H124-Q124, "")</f>
        <v>43.248999999999995</v>
      </c>
      <c r="G124" s="11">
        <f>IF(AND(F124&lt;&gt;"", C124&lt;&gt;"", C124&lt;&gt;0), F124*100/C124, "")</f>
        <v>62.49855491329479</v>
      </c>
      <c r="H124" s="10">
        <v>18.263000000000002</v>
      </c>
      <c r="I124" s="12">
        <v>6</v>
      </c>
      <c r="J124" s="11">
        <f>IF(AND(H124&lt;&gt;"", C124&lt;&gt;"", C124&lt;&gt;0), H124*100/C124, "")</f>
        <v>26.391618497109828</v>
      </c>
      <c r="K124" s="9">
        <v>19.100000000000001</v>
      </c>
      <c r="L124" s="9">
        <v>42.7</v>
      </c>
      <c r="M124" s="13">
        <v>0.44700000000000001</v>
      </c>
      <c r="N124" s="9">
        <v>96.6</v>
      </c>
      <c r="O124" s="14" t="s">
        <v>16</v>
      </c>
      <c r="P124" s="15">
        <v>4.67</v>
      </c>
      <c r="Q124" s="13">
        <v>7.6879999999999997</v>
      </c>
      <c r="R124" s="15">
        <v>0.41</v>
      </c>
      <c r="S124" s="11">
        <f>IF(AND(Q124&lt;&gt;"", C124&lt;&gt;"", C124&lt;&gt;0), Q124*100/C124, "")</f>
        <v>11.109826589595375</v>
      </c>
      <c r="T124" s="16">
        <v>2</v>
      </c>
      <c r="U124" s="17" t="str">
        <f>IF(C124&gt;=68,"JUMBO",IF(C124&gt;=58,"EXTRA",IF(C124&gt;=48,"GRANDE",IF(C124&gt;=38,"MÉDIO","Fora da faixa"))))</f>
        <v>JUMBO</v>
      </c>
      <c r="V124" s="11">
        <v>60.36</v>
      </c>
      <c r="W124" s="11">
        <v>45.05</v>
      </c>
      <c r="X124" s="11">
        <f>IF(AND(W124&lt;&gt;"", V124&lt;&gt;"", V124&lt;&gt;0), (W124/V124)*100, "")</f>
        <v>74.635520212060968</v>
      </c>
      <c r="Y124" s="8" t="str">
        <f>IF(X124&lt;72,"Pontiagudo",IF(X124&lt;=76,"Padrão","Redondo"))</f>
        <v>Padrão</v>
      </c>
      <c r="Z124" s="11">
        <f>IF(AND(W124&lt;&gt;"", V124&lt;&gt;"", V124&lt;&gt;0), (0.6057-0.0018*W124)*V124*(W124^2)/1000, "")</f>
        <v>64.265129421848997</v>
      </c>
      <c r="AA124" s="11">
        <f>((3.155 - 0.0136*V124 + 0.00155*W124)*V124*W124)/100</f>
        <v>65.368138055670002</v>
      </c>
      <c r="AB124" s="14"/>
      <c r="AC124" s="12">
        <v>0</v>
      </c>
      <c r="AD124" s="18" t="s">
        <v>19</v>
      </c>
    </row>
    <row r="125" spans="1:30" ht="15" x14ac:dyDescent="0.25">
      <c r="A125" s="8">
        <v>124</v>
      </c>
      <c r="B125" s="8">
        <v>53</v>
      </c>
      <c r="C125" s="9">
        <v>66.2</v>
      </c>
      <c r="D125" s="9">
        <v>7.8</v>
      </c>
      <c r="E125" s="9">
        <v>7.9</v>
      </c>
      <c r="F125" s="10" t="str">
        <f>IF(AND(NOT(ISBLANK(C125)), NOT(ISBLANK(H125)), NOT(ISBLANK(Q125))), C125-H125-Q125, "")</f>
        <v/>
      </c>
      <c r="G125" s="11" t="str">
        <f>IF(AND(F125&lt;&gt;"", C125&lt;&gt;"", C125&lt;&gt;0), F125*100/C125, "")</f>
        <v/>
      </c>
      <c r="H125" s="10"/>
      <c r="I125" s="12">
        <v>7</v>
      </c>
      <c r="J125" s="11" t="str">
        <f>IF(AND(H125&lt;&gt;"", C125&lt;&gt;"", C125&lt;&gt;0), H125*100/C125, "")</f>
        <v/>
      </c>
      <c r="K125" s="9">
        <v>17.5</v>
      </c>
      <c r="L125" s="9">
        <v>41.3</v>
      </c>
      <c r="M125" s="13">
        <v>0.42399999999999999</v>
      </c>
      <c r="N125" s="9">
        <v>86.8</v>
      </c>
      <c r="O125" s="14" t="s">
        <v>16</v>
      </c>
      <c r="P125" s="15">
        <v>6.21</v>
      </c>
      <c r="Q125" s="13">
        <v>5.7789999999999999</v>
      </c>
      <c r="R125" s="15">
        <v>0.42</v>
      </c>
      <c r="S125" s="11">
        <f>IF(AND(Q125&lt;&gt;"", C125&lt;&gt;"", C125&lt;&gt;0), Q125*100/C125, "")</f>
        <v>8.7296072507552864</v>
      </c>
      <c r="T125" s="16">
        <v>1</v>
      </c>
      <c r="U125" s="17" t="str">
        <f>IF(C125&gt;=68,"JUMBO",IF(C125&gt;=58,"EXTRA",IF(C125&gt;=48,"GRANDE",IF(C125&gt;=38,"MÉDIO","Fora da faixa"))))</f>
        <v>EXTRA</v>
      </c>
      <c r="V125" s="11">
        <v>56.42</v>
      </c>
      <c r="W125" s="11">
        <v>45.72</v>
      </c>
      <c r="X125" s="11">
        <f>IF(AND(W125&lt;&gt;"", V125&lt;&gt;"", V125&lt;&gt;0), (W125/V125)*100, "")</f>
        <v>81.035093938319733</v>
      </c>
      <c r="Y125" s="8" t="str">
        <f>IF(X125&lt;72,"Pontiagudo",IF(X125&lt;=76,"Padrão","Redondo"))</f>
        <v>Redondo</v>
      </c>
      <c r="Z125" s="11">
        <f>IF(AND(W125&lt;&gt;"", V125&lt;&gt;"", V125&lt;&gt;0), (0.6057-0.0018*W125)*V125*(W125^2)/1000, "")</f>
        <v>61.728050687651717</v>
      </c>
      <c r="AA125" s="11">
        <f>((3.155 - 0.0136*V125 + 0.00155*W125)*V125*W125)/100</f>
        <v>63.418951146095999</v>
      </c>
      <c r="AB125" s="14"/>
      <c r="AC125" s="12">
        <v>0</v>
      </c>
      <c r="AD125" s="18" t="s">
        <v>19</v>
      </c>
    </row>
    <row r="126" spans="1:30" ht="15" x14ac:dyDescent="0.25">
      <c r="A126" s="8">
        <v>125</v>
      </c>
      <c r="B126" s="8">
        <v>53</v>
      </c>
      <c r="C126" s="9">
        <v>64.5</v>
      </c>
      <c r="D126" s="9">
        <v>7.6</v>
      </c>
      <c r="E126" s="9">
        <v>7.9</v>
      </c>
      <c r="F126" s="10">
        <f>IF(AND(NOT(ISBLANK(C126)), NOT(ISBLANK(H126)), NOT(ISBLANK(Q126))), C126-H126-Q126, "")</f>
        <v>43.344000000000001</v>
      </c>
      <c r="G126" s="11">
        <f>IF(AND(F126&lt;&gt;"", C126&lt;&gt;"", C126&lt;&gt;0), F126*100/C126, "")</f>
        <v>67.2</v>
      </c>
      <c r="H126" s="10">
        <v>14.273</v>
      </c>
      <c r="I126" s="12">
        <v>6</v>
      </c>
      <c r="J126" s="11">
        <f>IF(AND(H126&lt;&gt;"", C126&lt;&gt;"", C126&lt;&gt;0), H126*100/C126, "")</f>
        <v>22.128682170542636</v>
      </c>
      <c r="K126" s="9">
        <v>18.3</v>
      </c>
      <c r="L126" s="9">
        <v>41.7</v>
      </c>
      <c r="M126" s="13">
        <v>0.439</v>
      </c>
      <c r="N126" s="9">
        <v>86.1</v>
      </c>
      <c r="O126" s="14" t="s">
        <v>16</v>
      </c>
      <c r="P126" s="15">
        <v>4.4400000000000004</v>
      </c>
      <c r="Q126" s="13">
        <v>6.883</v>
      </c>
      <c r="R126" s="15">
        <v>0.41</v>
      </c>
      <c r="S126" s="11">
        <f>IF(AND(Q126&lt;&gt;"", C126&lt;&gt;"", C126&lt;&gt;0), Q126*100/C126, "")</f>
        <v>10.671317829457363</v>
      </c>
      <c r="T126" s="16">
        <v>2</v>
      </c>
      <c r="U126" s="17" t="str">
        <f>IF(C126&gt;=68,"JUMBO",IF(C126&gt;=58,"EXTRA",IF(C126&gt;=48,"GRANDE",IF(C126&gt;=38,"MÉDIO","Fora da faixa"))))</f>
        <v>EXTRA</v>
      </c>
      <c r="V126" s="11">
        <v>57.02</v>
      </c>
      <c r="W126" s="11">
        <v>44.12</v>
      </c>
      <c r="X126" s="11">
        <f>IF(AND(W126&lt;&gt;"", V126&lt;&gt;"", V126&lt;&gt;0), (W126/V126)*100, "")</f>
        <v>77.376359172220262</v>
      </c>
      <c r="Y126" s="8" t="str">
        <f>IF(X126&lt;72,"Pontiagudo",IF(X126&lt;=76,"Padrão","Redondo"))</f>
        <v>Redondo</v>
      </c>
      <c r="Z126" s="11">
        <f>IF(AND(W126&lt;&gt;"", V126&lt;&gt;"", V126&lt;&gt;0), (0.6057-0.0018*W126)*V126*(W126^2)/1000, "")</f>
        <v>58.41419382641778</v>
      </c>
      <c r="AA126" s="11">
        <f>((3.155 - 0.0136*V126 + 0.00155*W126)*V126*W126)/100</f>
        <v>61.582720830735987</v>
      </c>
      <c r="AB126" s="14"/>
      <c r="AC126" s="12">
        <v>0</v>
      </c>
      <c r="AD126" s="18" t="s">
        <v>19</v>
      </c>
    </row>
    <row r="127" spans="1:30" ht="15" x14ac:dyDescent="0.25">
      <c r="A127" s="8">
        <v>126</v>
      </c>
      <c r="B127" s="8">
        <v>53</v>
      </c>
      <c r="C127" s="9">
        <v>65.599999999999994</v>
      </c>
      <c r="D127" s="9">
        <v>7.9</v>
      </c>
      <c r="E127" s="9">
        <v>7.7</v>
      </c>
      <c r="F127" s="10">
        <f>IF(AND(NOT(ISBLANK(C127)), NOT(ISBLANK(H127)), NOT(ISBLANK(Q127))), C127-H127-Q127, "")</f>
        <v>42.908999999999999</v>
      </c>
      <c r="G127" s="11">
        <f>IF(AND(F127&lt;&gt;"", C127&lt;&gt;"", C127&lt;&gt;0), F127*100/C127, "")</f>
        <v>65.410060975609753</v>
      </c>
      <c r="H127" s="10">
        <v>16.324000000000002</v>
      </c>
      <c r="I127" s="12">
        <v>6</v>
      </c>
      <c r="J127" s="11">
        <f>IF(AND(H127&lt;&gt;"", C127&lt;&gt;"", C127&lt;&gt;0), H127*100/C127, "")</f>
        <v>24.884146341463417</v>
      </c>
      <c r="K127" s="9">
        <v>17.600000000000001</v>
      </c>
      <c r="L127" s="9">
        <v>45</v>
      </c>
      <c r="M127" s="13">
        <v>0.39100000000000001</v>
      </c>
      <c r="N127" s="9">
        <v>87.5</v>
      </c>
      <c r="O127" s="14" t="s">
        <v>16</v>
      </c>
      <c r="P127" s="15">
        <v>4.43</v>
      </c>
      <c r="Q127" s="13">
        <v>6.367</v>
      </c>
      <c r="R127" s="15">
        <v>0.44</v>
      </c>
      <c r="S127" s="11">
        <f>IF(AND(Q127&lt;&gt;"", C127&lt;&gt;"", C127&lt;&gt;0), Q127*100/C127, "")</f>
        <v>9.7057926829268304</v>
      </c>
      <c r="T127" s="16">
        <v>1</v>
      </c>
      <c r="U127" s="17" t="str">
        <f>IF(C127&gt;=68,"JUMBO",IF(C127&gt;=58,"EXTRA",IF(C127&gt;=48,"GRANDE",IF(C127&gt;=38,"MÉDIO","Fora da faixa"))))</f>
        <v>EXTRA</v>
      </c>
      <c r="V127" s="11">
        <v>56.52</v>
      </c>
      <c r="W127" s="11">
        <v>42.42</v>
      </c>
      <c r="X127" s="11">
        <f>IF(AND(W127&lt;&gt;"", V127&lt;&gt;"", V127&lt;&gt;0), (W127/V127)*100, "")</f>
        <v>75.053078556263259</v>
      </c>
      <c r="Y127" s="8" t="str">
        <f>IF(X127&lt;72,"Pontiagudo",IF(X127&lt;=76,"Padrão","Redondo"))</f>
        <v>Padrão</v>
      </c>
      <c r="Z127" s="11">
        <f>IF(AND(W127&lt;&gt;"", V127&lt;&gt;"", V127&lt;&gt;0), (0.6057-0.0018*W127)*V127*(W127^2)/1000, "")</f>
        <v>53.837077474962449</v>
      </c>
      <c r="AA127" s="11">
        <f>((3.155 - 0.0136*V127 + 0.00155*W127)*V127*W127)/100</f>
        <v>58.790516454935997</v>
      </c>
      <c r="AB127" s="14"/>
      <c r="AC127" s="12">
        <v>0</v>
      </c>
      <c r="AD127" s="18" t="s">
        <v>19</v>
      </c>
    </row>
    <row r="128" spans="1:30" ht="15" x14ac:dyDescent="0.25">
      <c r="A128" s="8">
        <v>127</v>
      </c>
      <c r="B128" s="8">
        <v>53</v>
      </c>
      <c r="C128" s="9">
        <v>62</v>
      </c>
      <c r="D128" s="9">
        <v>7.1</v>
      </c>
      <c r="E128" s="9">
        <v>7.8</v>
      </c>
      <c r="F128" s="10">
        <f>IF(AND(NOT(ISBLANK(C128)), NOT(ISBLANK(H128)), NOT(ISBLANK(Q128))), C128-H128-Q128, "")</f>
        <v>36.503000000000007</v>
      </c>
      <c r="G128" s="11">
        <f>IF(AND(F128&lt;&gt;"", C128&lt;&gt;"", C128&lt;&gt;0), F128*100/C128, "")</f>
        <v>58.875806451612917</v>
      </c>
      <c r="H128" s="10">
        <v>18.635999999999999</v>
      </c>
      <c r="I128" s="12">
        <v>6</v>
      </c>
      <c r="J128" s="11">
        <f>IF(AND(H128&lt;&gt;"", C128&lt;&gt;"", C128&lt;&gt;0), H128*100/C128, "")</f>
        <v>30.058064516129029</v>
      </c>
      <c r="K128" s="9">
        <v>17</v>
      </c>
      <c r="L128" s="9">
        <v>47.7</v>
      </c>
      <c r="M128" s="13">
        <v>0.35599999999999998</v>
      </c>
      <c r="N128" s="9">
        <v>83.7</v>
      </c>
      <c r="O128" s="14" t="s">
        <v>16</v>
      </c>
      <c r="P128" s="15">
        <v>3.82</v>
      </c>
      <c r="Q128" s="13">
        <v>6.8609999999999998</v>
      </c>
      <c r="R128" s="15">
        <v>0.4</v>
      </c>
      <c r="S128" s="11">
        <f>IF(AND(Q128&lt;&gt;"", C128&lt;&gt;"", C128&lt;&gt;0), Q128*100/C128, "")</f>
        <v>11.066129032258065</v>
      </c>
      <c r="T128" s="16">
        <v>2</v>
      </c>
      <c r="U128" s="17" t="str">
        <f>IF(C128&gt;=68,"JUMBO",IF(C128&gt;=58,"EXTRA",IF(C128&gt;=48,"GRANDE",IF(C128&gt;=38,"MÉDIO","Fora da faixa"))))</f>
        <v>EXTRA</v>
      </c>
      <c r="V128" s="11">
        <v>56.9</v>
      </c>
      <c r="W128" s="11">
        <v>43.14</v>
      </c>
      <c r="X128" s="11">
        <f>IF(AND(W128&lt;&gt;"", V128&lt;&gt;"", V128&lt;&gt;0), (W128/V128)*100, "")</f>
        <v>75.817223198594036</v>
      </c>
      <c r="Y128" s="8" t="str">
        <f>IF(X128&lt;72,"Pontiagudo",IF(X128&lt;=76,"Padrão","Redondo"))</f>
        <v>Padrão</v>
      </c>
      <c r="Z128" s="11">
        <f>IF(AND(W128&lt;&gt;"", V128&lt;&gt;"", V128&lt;&gt;0), (0.6057-0.0018*W128)*V128*(W128^2)/1000, "")</f>
        <v>55.917268700699523</v>
      </c>
      <c r="AA128" s="11">
        <f>((3.155 - 0.0136*V128 + 0.00155*W128)*V128*W128)/100</f>
        <v>60.09088643981999</v>
      </c>
      <c r="AB128" s="14"/>
      <c r="AC128" s="12">
        <v>0</v>
      </c>
      <c r="AD128" s="18" t="s">
        <v>19</v>
      </c>
    </row>
    <row r="129" spans="1:30" ht="15" x14ac:dyDescent="0.25">
      <c r="A129" s="8">
        <v>128</v>
      </c>
      <c r="B129" s="8">
        <v>53</v>
      </c>
      <c r="C129" s="9">
        <v>56.2</v>
      </c>
      <c r="D129" s="9">
        <v>8.5</v>
      </c>
      <c r="E129" s="9">
        <v>7.8</v>
      </c>
      <c r="F129" s="10">
        <f>IF(AND(NOT(ISBLANK(C129)), NOT(ISBLANK(H129)), NOT(ISBLANK(Q129))), C129-H129-Q129, "")</f>
        <v>30.796000000000006</v>
      </c>
      <c r="G129" s="11">
        <f>IF(AND(F129&lt;&gt;"", C129&lt;&gt;"", C129&lt;&gt;0), F129*100/C129, "")</f>
        <v>54.797153024911047</v>
      </c>
      <c r="H129" s="10">
        <v>18.393999999999998</v>
      </c>
      <c r="I129" s="12">
        <v>6</v>
      </c>
      <c r="J129" s="11">
        <f>IF(AND(H129&lt;&gt;"", C129&lt;&gt;"", C129&lt;&gt;0), H129*100/C129, "")</f>
        <v>32.729537366548037</v>
      </c>
      <c r="K129" s="9">
        <v>17.399999999999999</v>
      </c>
      <c r="L129" s="9">
        <v>41.3</v>
      </c>
      <c r="M129" s="13">
        <v>0.42099999999999999</v>
      </c>
      <c r="N129" s="9">
        <v>93.2</v>
      </c>
      <c r="O129" s="14" t="s">
        <v>16</v>
      </c>
      <c r="P129" s="15">
        <v>5.24</v>
      </c>
      <c r="Q129" s="13">
        <v>7.01</v>
      </c>
      <c r="R129" s="15">
        <v>0.41</v>
      </c>
      <c r="S129" s="11">
        <f>IF(AND(Q129&lt;&gt;"", C129&lt;&gt;"", C129&lt;&gt;0), Q129*100/C129, "")</f>
        <v>12.473309608540925</v>
      </c>
      <c r="T129" s="16">
        <v>1</v>
      </c>
      <c r="U129" s="17" t="str">
        <f>IF(C129&gt;=68,"JUMBO",IF(C129&gt;=58,"EXTRA",IF(C129&gt;=48,"GRANDE",IF(C129&gt;=38,"MÉDIO","Fora da faixa"))))</f>
        <v>GRANDE</v>
      </c>
      <c r="V129" s="11">
        <v>58.86</v>
      </c>
      <c r="W129" s="11">
        <v>45.49</v>
      </c>
      <c r="X129" s="11">
        <f>IF(AND(W129&lt;&gt;"", V129&lt;&gt;"", V129&lt;&gt;0), (W129/V129)*100, "")</f>
        <v>77.285083248386002</v>
      </c>
      <c r="Y129" s="8" t="str">
        <f>IF(X129&lt;72,"Pontiagudo",IF(X129&lt;=76,"Padrão","Redondo"))</f>
        <v>Redondo</v>
      </c>
      <c r="Z129" s="11">
        <f>IF(AND(W129&lt;&gt;"", V129&lt;&gt;"", V129&lt;&gt;0), (0.6057-0.0018*W129)*V129*(W129^2)/1000, "")</f>
        <v>63.801743894655964</v>
      </c>
      <c r="AA129" s="11">
        <f>((3.155 - 0.0136*V129 + 0.00155*W129)*V129*W129)/100</f>
        <v>64.930740418089002</v>
      </c>
      <c r="AB129" s="14" t="s">
        <v>17</v>
      </c>
      <c r="AC129" s="12">
        <v>0</v>
      </c>
      <c r="AD129" s="18" t="s">
        <v>19</v>
      </c>
    </row>
    <row r="130" spans="1:30" ht="15" x14ac:dyDescent="0.25">
      <c r="A130" s="8">
        <v>129</v>
      </c>
      <c r="B130" s="8">
        <v>53</v>
      </c>
      <c r="C130" s="9">
        <v>67.7</v>
      </c>
      <c r="D130" s="9">
        <v>7.4</v>
      </c>
      <c r="E130" s="9">
        <v>7.8</v>
      </c>
      <c r="F130" s="10">
        <f>IF(AND(NOT(ISBLANK(C130)), NOT(ISBLANK(H130)), NOT(ISBLANK(Q130))), C130-H130-Q130, "")</f>
        <v>41.739000000000004</v>
      </c>
      <c r="G130" s="11">
        <f>IF(AND(F130&lt;&gt;"", C130&lt;&gt;"", C130&lt;&gt;0), F130*100/C130, "")</f>
        <v>61.652880354505179</v>
      </c>
      <c r="H130" s="10">
        <v>19.21</v>
      </c>
      <c r="I130" s="12">
        <v>6</v>
      </c>
      <c r="J130" s="11">
        <f>IF(AND(H130&lt;&gt;"", C130&lt;&gt;"", C130&lt;&gt;0), H130*100/C130, "")</f>
        <v>28.375184638109303</v>
      </c>
      <c r="K130" s="9">
        <v>18.3</v>
      </c>
      <c r="L130" s="9">
        <v>42.7</v>
      </c>
      <c r="M130" s="13">
        <v>0.42899999999999999</v>
      </c>
      <c r="N130" s="9">
        <v>84</v>
      </c>
      <c r="O130" s="14" t="s">
        <v>16</v>
      </c>
      <c r="P130" s="15">
        <v>5.05</v>
      </c>
      <c r="Q130" s="13">
        <v>6.7510000000000003</v>
      </c>
      <c r="R130" s="15">
        <v>0.4</v>
      </c>
      <c r="S130" s="11">
        <f>IF(AND(Q130&lt;&gt;"", C130&lt;&gt;"", C130&lt;&gt;0), Q130*100/C130, "")</f>
        <v>9.9719350073855235</v>
      </c>
      <c r="T130" s="16">
        <v>1</v>
      </c>
      <c r="U130" s="17" t="str">
        <f>IF(C130&gt;=68,"JUMBO",IF(C130&gt;=58,"EXTRA",IF(C130&gt;=48,"GRANDE",IF(C130&gt;=38,"MÉDIO","Fora da faixa"))))</f>
        <v>EXTRA</v>
      </c>
      <c r="V130" s="11">
        <v>59.21</v>
      </c>
      <c r="W130" s="11">
        <v>47.16</v>
      </c>
      <c r="X130" s="11">
        <f>IF(AND(W130&lt;&gt;"", V130&lt;&gt;"", V130&lt;&gt;0), (W130/V130)*100, "")</f>
        <v>79.64870798851544</v>
      </c>
      <c r="Y130" s="8" t="str">
        <f>IF(X130&lt;72,"Pontiagudo",IF(X130&lt;=76,"Padrão","Redondo"))</f>
        <v>Redondo</v>
      </c>
      <c r="Z130" s="11">
        <f>IF(AND(W130&lt;&gt;"", V130&lt;&gt;"", V130&lt;&gt;0), (0.6057-0.0018*W130)*V130*(W130^2)/1000, "")</f>
        <v>68.584130353950925</v>
      </c>
      <c r="AA130" s="11">
        <f>((3.155 - 0.0136*V130 + 0.00155*W130)*V130*W130)/100</f>
        <v>67.654073525111983</v>
      </c>
      <c r="AB130" s="14"/>
      <c r="AC130" s="12">
        <v>0</v>
      </c>
      <c r="AD130" s="18" t="s">
        <v>19</v>
      </c>
    </row>
    <row r="131" spans="1:30" ht="15" x14ac:dyDescent="0.25">
      <c r="A131" s="8">
        <v>130</v>
      </c>
      <c r="B131" s="8">
        <v>53</v>
      </c>
      <c r="C131" s="9">
        <v>69</v>
      </c>
      <c r="D131" s="9">
        <v>8.4</v>
      </c>
      <c r="E131" s="9">
        <v>7.8</v>
      </c>
      <c r="F131" s="10">
        <f>IF(AND(NOT(ISBLANK(C131)), NOT(ISBLANK(H131)), NOT(ISBLANK(Q131))), C131-H131-Q131, "")</f>
        <v>46.117000000000004</v>
      </c>
      <c r="G131" s="11">
        <f>IF(AND(F131&lt;&gt;"", C131&lt;&gt;"", C131&lt;&gt;0), F131*100/C131, "")</f>
        <v>66.83623188405798</v>
      </c>
      <c r="H131" s="10">
        <v>15.97</v>
      </c>
      <c r="I131" s="12">
        <v>7</v>
      </c>
      <c r="J131" s="11">
        <f>IF(AND(H131&lt;&gt;"", C131&lt;&gt;"", C131&lt;&gt;0), H131*100/C131, "")</f>
        <v>23.144927536231883</v>
      </c>
      <c r="K131" s="9">
        <v>19.100000000000001</v>
      </c>
      <c r="L131" s="9">
        <v>42</v>
      </c>
      <c r="M131" s="13">
        <v>0.45500000000000002</v>
      </c>
      <c r="N131" s="9">
        <v>89.5</v>
      </c>
      <c r="O131" s="14" t="s">
        <v>16</v>
      </c>
      <c r="P131" s="15">
        <v>0.93</v>
      </c>
      <c r="Q131" s="13">
        <v>6.9130000000000003</v>
      </c>
      <c r="R131" s="15">
        <v>0.4</v>
      </c>
      <c r="S131" s="11">
        <f>IF(AND(Q131&lt;&gt;"", C131&lt;&gt;"", C131&lt;&gt;0), Q131*100/C131, "")</f>
        <v>10.018840579710146</v>
      </c>
      <c r="T131" s="16">
        <v>1</v>
      </c>
      <c r="U131" s="17" t="str">
        <f>IF(C131&gt;=68,"JUMBO",IF(C131&gt;=58,"EXTRA",IF(C131&gt;=48,"GRANDE",IF(C131&gt;=38,"MÉDIO","Fora da faixa"))))</f>
        <v>JUMBO</v>
      </c>
      <c r="V131" s="11">
        <v>58.68</v>
      </c>
      <c r="W131" s="11">
        <v>46.26</v>
      </c>
      <c r="X131" s="11">
        <f>IF(AND(W131&lt;&gt;"", V131&lt;&gt;"", V131&lt;&gt;0), (W131/V131)*100, "")</f>
        <v>78.834355828220865</v>
      </c>
      <c r="Y131" s="8" t="str">
        <f>IF(X131&lt;72,"Pontiagudo",IF(X131&lt;=76,"Padrão","Redondo"))</f>
        <v>Redondo</v>
      </c>
      <c r="Z131" s="11">
        <f>IF(AND(W131&lt;&gt;"", V131&lt;&gt;"", V131&lt;&gt;0), (0.6057-0.0018*W131)*V131*(W131^2)/1000, "")</f>
        <v>65.604122748158971</v>
      </c>
      <c r="AA131" s="11">
        <f>((3.155 - 0.0136*V131 + 0.00155*W131)*V131*W131)/100</f>
        <v>65.926733720039977</v>
      </c>
      <c r="AB131" s="14"/>
      <c r="AC131" s="12">
        <v>0</v>
      </c>
      <c r="AD131" s="18" t="s">
        <v>19</v>
      </c>
    </row>
    <row r="132" spans="1:30" ht="15" x14ac:dyDescent="0.25">
      <c r="A132" s="8">
        <v>131</v>
      </c>
      <c r="B132" s="8">
        <v>53</v>
      </c>
      <c r="C132" s="9">
        <v>71.8</v>
      </c>
      <c r="D132" s="9">
        <v>9.8000000000000007</v>
      </c>
      <c r="E132" s="9">
        <v>7.5</v>
      </c>
      <c r="F132" s="10">
        <f>IF(AND(NOT(ISBLANK(C132)), NOT(ISBLANK(H132)), NOT(ISBLANK(Q132))), C132-H132-Q132, "")</f>
        <v>51.376999999999995</v>
      </c>
      <c r="G132" s="11">
        <f>IF(AND(F132&lt;&gt;"", C132&lt;&gt;"", C132&lt;&gt;0), F132*100/C132, "")</f>
        <v>71.555710306406681</v>
      </c>
      <c r="H132" s="10">
        <v>15.97</v>
      </c>
      <c r="I132" s="12">
        <v>6</v>
      </c>
      <c r="J132" s="11">
        <f>IF(AND(H132&lt;&gt;"", C132&lt;&gt;"", C132&lt;&gt;0), H132*100/C132, "")</f>
        <v>22.242339832869082</v>
      </c>
      <c r="K132" s="9">
        <v>20.8</v>
      </c>
      <c r="L132" s="9">
        <v>43</v>
      </c>
      <c r="M132" s="13">
        <v>0.48399999999999999</v>
      </c>
      <c r="N132" s="9">
        <v>96.1</v>
      </c>
      <c r="O132" s="14" t="s">
        <v>16</v>
      </c>
      <c r="P132" s="15">
        <v>4.5599999999999996</v>
      </c>
      <c r="Q132" s="13">
        <v>4.4530000000000003</v>
      </c>
      <c r="R132" s="15">
        <v>0.32</v>
      </c>
      <c r="S132" s="11">
        <f>IF(AND(Q132&lt;&gt;"", C132&lt;&gt;"", C132&lt;&gt;0), Q132*100/C132, "")</f>
        <v>6.201949860724234</v>
      </c>
      <c r="T132" s="16">
        <v>1</v>
      </c>
      <c r="U132" s="17" t="str">
        <f>IF(C132&gt;=68,"JUMBO",IF(C132&gt;=58,"EXTRA",IF(C132&gt;=48,"GRANDE",IF(C132&gt;=38,"MÉDIO","Fora da faixa"))))</f>
        <v>JUMBO</v>
      </c>
      <c r="V132" s="11">
        <v>56.16</v>
      </c>
      <c r="W132" s="11">
        <v>44.57</v>
      </c>
      <c r="X132" s="11">
        <f>IF(AND(W132&lt;&gt;"", V132&lt;&gt;"", V132&lt;&gt;0), (W132/V132)*100, "")</f>
        <v>79.362535612535623</v>
      </c>
      <c r="Y132" s="8" t="str">
        <f>IF(X132&lt;72,"Pontiagudo",IF(X132&lt;=76,"Padrão","Redondo"))</f>
        <v>Redondo</v>
      </c>
      <c r="Z132" s="11">
        <f>IF(AND(W132&lt;&gt;"", V132&lt;&gt;"", V132&lt;&gt;0), (0.6057-0.0018*W132)*V132*(W132^2)/1000, "")</f>
        <v>58.622400701800402</v>
      </c>
      <c r="AA132" s="11">
        <f>((3.155 - 0.0136*V132 + 0.00155*W132)*V132*W132)/100</f>
        <v>61.58275640243999</v>
      </c>
      <c r="AB132" s="14" t="s">
        <v>17</v>
      </c>
      <c r="AC132" s="12">
        <v>0</v>
      </c>
      <c r="AD132" s="18" t="s">
        <v>19</v>
      </c>
    </row>
    <row r="133" spans="1:30" ht="15" x14ac:dyDescent="0.25">
      <c r="A133" s="8">
        <v>132</v>
      </c>
      <c r="B133" s="8">
        <v>53</v>
      </c>
      <c r="C133" s="9">
        <v>69.400000000000006</v>
      </c>
      <c r="D133" s="9">
        <v>8.8000000000000007</v>
      </c>
      <c r="E133" s="9">
        <v>7.9</v>
      </c>
      <c r="F133" s="10">
        <f>IF(AND(NOT(ISBLANK(C133)), NOT(ISBLANK(H133)), NOT(ISBLANK(Q133))), C133-H133-Q133, "")</f>
        <v>43.145000000000003</v>
      </c>
      <c r="G133" s="11">
        <f>IF(AND(F133&lt;&gt;"", C133&lt;&gt;"", C133&lt;&gt;0), F133*100/C133, "")</f>
        <v>62.168587896253598</v>
      </c>
      <c r="H133" s="10">
        <v>20.004000000000001</v>
      </c>
      <c r="I133" s="12">
        <v>7</v>
      </c>
      <c r="J133" s="11">
        <f>IF(AND(H133&lt;&gt;"", C133&lt;&gt;"", C133&lt;&gt;0), H133*100/C133, "")</f>
        <v>28.824207492795388</v>
      </c>
      <c r="K133" s="9">
        <v>19</v>
      </c>
      <c r="L133" s="9">
        <v>44.7</v>
      </c>
      <c r="M133" s="13">
        <v>0.42499999999999999</v>
      </c>
      <c r="N133" s="9">
        <v>91.6</v>
      </c>
      <c r="O133" s="14" t="s">
        <v>16</v>
      </c>
      <c r="P133" s="15">
        <v>4.76</v>
      </c>
      <c r="Q133" s="13">
        <v>6.2510000000000003</v>
      </c>
      <c r="R133" s="15">
        <v>0.39</v>
      </c>
      <c r="S133" s="11">
        <f>IF(AND(Q133&lt;&gt;"", C133&lt;&gt;"", C133&lt;&gt;0), Q133*100/C133, "")</f>
        <v>9.0072046109510087</v>
      </c>
      <c r="T133" s="16">
        <v>4</v>
      </c>
      <c r="U133" s="17" t="str">
        <f>IF(C133&gt;=68,"JUMBO",IF(C133&gt;=58,"EXTRA",IF(C133&gt;=48,"GRANDE",IF(C133&gt;=38,"MÉDIO","Fora da faixa"))))</f>
        <v>JUMBO</v>
      </c>
      <c r="V133" s="11">
        <v>57.89</v>
      </c>
      <c r="W133" s="11">
        <v>44.45</v>
      </c>
      <c r="X133" s="11">
        <f>IF(AND(W133&lt;&gt;"", V133&lt;&gt;"", V133&lt;&gt;0), (W133/V133)*100, "")</f>
        <v>76.783555018137847</v>
      </c>
      <c r="Y133" s="8" t="str">
        <f>IF(X133&lt;72,"Pontiagudo",IF(X133&lt;=76,"Padrão","Redondo"))</f>
        <v>Redondo</v>
      </c>
      <c r="Z133" s="11">
        <f>IF(AND(W133&lt;&gt;"", V133&lt;&gt;"", V133&lt;&gt;0), (0.6057-0.0018*W133)*V133*(W133^2)/1000, "")</f>
        <v>60.128005183265259</v>
      </c>
      <c r="AA133" s="11">
        <f>((3.155 - 0.0136*V133 + 0.00155*W133)*V133*W133)/100</f>
        <v>62.698679784317491</v>
      </c>
      <c r="AB133" s="14" t="s">
        <v>17</v>
      </c>
      <c r="AC133" s="12">
        <v>0</v>
      </c>
      <c r="AD133" s="18" t="s">
        <v>19</v>
      </c>
    </row>
    <row r="134" spans="1:30" ht="15" x14ac:dyDescent="0.25">
      <c r="A134" s="8">
        <v>133</v>
      </c>
      <c r="B134" s="8">
        <v>53</v>
      </c>
      <c r="C134" s="9">
        <v>68.400000000000006</v>
      </c>
      <c r="D134" s="9">
        <v>8.6</v>
      </c>
      <c r="E134" s="9">
        <v>8</v>
      </c>
      <c r="F134" s="10">
        <f>IF(AND(NOT(ISBLANK(C134)), NOT(ISBLANK(H134)), NOT(ISBLANK(Q134))), C134-H134-Q134, "")</f>
        <v>45.047000000000011</v>
      </c>
      <c r="G134" s="11">
        <f>IF(AND(F134&lt;&gt;"", C134&lt;&gt;"", C134&lt;&gt;0), F134*100/C134, "")</f>
        <v>65.858187134502927</v>
      </c>
      <c r="H134" s="10">
        <v>17.623999999999999</v>
      </c>
      <c r="I134" s="12">
        <v>7</v>
      </c>
      <c r="J134" s="11">
        <f>IF(AND(H134&lt;&gt;"", C134&lt;&gt;"", C134&lt;&gt;0), H134*100/C134, "")</f>
        <v>25.766081871345026</v>
      </c>
      <c r="K134" s="9">
        <v>19</v>
      </c>
      <c r="L134" s="9">
        <v>43.7</v>
      </c>
      <c r="M134" s="13">
        <v>0.435</v>
      </c>
      <c r="N134" s="9">
        <v>90.8</v>
      </c>
      <c r="O134" s="14" t="s">
        <v>16</v>
      </c>
      <c r="P134" s="15">
        <v>5.0199999999999996</v>
      </c>
      <c r="Q134" s="13">
        <v>5.7290000000000001</v>
      </c>
      <c r="R134" s="15">
        <v>0.34</v>
      </c>
      <c r="S134" s="11">
        <f>IF(AND(Q134&lt;&gt;"", C134&lt;&gt;"", C134&lt;&gt;0), Q134*100/C134, "")</f>
        <v>8.375730994152045</v>
      </c>
      <c r="T134" s="16">
        <v>2</v>
      </c>
      <c r="U134" s="17" t="str">
        <f>IF(C134&gt;=68,"JUMBO",IF(C134&gt;=58,"EXTRA",IF(C134&gt;=48,"GRANDE",IF(C134&gt;=38,"MÉDIO","Fora da faixa"))))</f>
        <v>JUMBO</v>
      </c>
      <c r="V134" s="11">
        <v>58.84</v>
      </c>
      <c r="W134" s="11">
        <v>45.48</v>
      </c>
      <c r="X134" s="11">
        <f>IF(AND(W134&lt;&gt;"", V134&lt;&gt;"", V134&lt;&gt;0), (W134/V134)*100, "")</f>
        <v>77.294357579877627</v>
      </c>
      <c r="Y134" s="8" t="str">
        <f>IF(X134&lt;72,"Pontiagudo",IF(X134&lt;=76,"Padrão","Redondo"))</f>
        <v>Redondo</v>
      </c>
      <c r="Z134" s="11">
        <f>IF(AND(W134&lt;&gt;"", V134&lt;&gt;"", V134&lt;&gt;0), (0.6057-0.0018*W134)*V134*(W134^2)/1000, "")</f>
        <v>63.754217184727281</v>
      </c>
      <c r="AA134" s="11">
        <f>((3.155 - 0.0136*V134 + 0.00155*W134)*V134*W134)/100</f>
        <v>64.901272916639996</v>
      </c>
      <c r="AB134" s="14"/>
      <c r="AC134" s="12">
        <v>0</v>
      </c>
      <c r="AD134" s="18" t="s">
        <v>19</v>
      </c>
    </row>
    <row r="135" spans="1:30" ht="15" x14ac:dyDescent="0.25">
      <c r="A135" s="8">
        <v>134</v>
      </c>
      <c r="B135" s="8">
        <v>53</v>
      </c>
      <c r="C135" s="9">
        <v>65.8</v>
      </c>
      <c r="D135" s="9">
        <v>7.6</v>
      </c>
      <c r="E135" s="9">
        <v>8</v>
      </c>
      <c r="F135" s="10">
        <f>IF(AND(NOT(ISBLANK(C135)), NOT(ISBLANK(H135)), NOT(ISBLANK(Q135))), C135-H135-Q135, "")</f>
        <v>40.618999999999993</v>
      </c>
      <c r="G135" s="11">
        <f>IF(AND(F135&lt;&gt;"", C135&lt;&gt;"", C135&lt;&gt;0), F135*100/C135, "")</f>
        <v>61.731003039513666</v>
      </c>
      <c r="H135" s="10">
        <v>18.675999999999998</v>
      </c>
      <c r="I135" s="12">
        <v>7</v>
      </c>
      <c r="J135" s="11">
        <f>IF(AND(H135&lt;&gt;"", C135&lt;&gt;"", C135&lt;&gt;0), H135*100/C135, "")</f>
        <v>28.382978723404253</v>
      </c>
      <c r="K135" s="9">
        <v>16.8</v>
      </c>
      <c r="L135" s="9">
        <v>37.700000000000003</v>
      </c>
      <c r="M135" s="13">
        <v>0.44600000000000001</v>
      </c>
      <c r="N135" s="9">
        <v>85.7</v>
      </c>
      <c r="O135" s="14" t="s">
        <v>16</v>
      </c>
      <c r="P135" s="15">
        <v>4.76</v>
      </c>
      <c r="Q135" s="13">
        <v>6.5049999999999999</v>
      </c>
      <c r="R135" s="15">
        <v>0.39</v>
      </c>
      <c r="S135" s="11">
        <f>IF(AND(Q135&lt;&gt;"", C135&lt;&gt;"", C135&lt;&gt;0), Q135*100/C135, "")</f>
        <v>9.8860182370820677</v>
      </c>
      <c r="T135" s="16">
        <v>1</v>
      </c>
      <c r="U135" s="17" t="str">
        <f>IF(C135&gt;=68,"JUMBO",IF(C135&gt;=58,"EXTRA",IF(C135&gt;=48,"GRANDE",IF(C135&gt;=38,"MÉDIO","Fora da faixa"))))</f>
        <v>EXTRA</v>
      </c>
      <c r="V135" s="11">
        <v>59.29</v>
      </c>
      <c r="W135" s="11">
        <v>45.29</v>
      </c>
      <c r="X135" s="11">
        <f>IF(AND(W135&lt;&gt;"", V135&lt;&gt;"", V135&lt;&gt;0), (W135/V135)*100, "")</f>
        <v>76.387249114521836</v>
      </c>
      <c r="Y135" s="8" t="str">
        <f>IF(X135&lt;72,"Pontiagudo",IF(X135&lt;=76,"Padrão","Redondo"))</f>
        <v>Redondo</v>
      </c>
      <c r="Z135" s="11">
        <f>IF(AND(W135&lt;&gt;"", V135&lt;&gt;"", V135&lt;&gt;0), (0.6057-0.0018*W135)*V135*(W135^2)/1000, "")</f>
        <v>63.747752988977446</v>
      </c>
      <c r="AA135" s="11">
        <f>((3.155 - 0.0136*V135 + 0.00155*W135)*V135*W135)/100</f>
        <v>64.952174601275502</v>
      </c>
      <c r="AB135" s="14"/>
      <c r="AC135" s="12">
        <v>0</v>
      </c>
      <c r="AD135" s="18" t="s">
        <v>19</v>
      </c>
    </row>
    <row r="136" spans="1:30" ht="15" x14ac:dyDescent="0.25">
      <c r="A136" s="8">
        <v>135</v>
      </c>
      <c r="B136" s="8">
        <v>53</v>
      </c>
      <c r="C136" s="9">
        <v>63.9</v>
      </c>
      <c r="D136" s="9">
        <v>8.5</v>
      </c>
      <c r="E136" s="9">
        <v>8.1999999999999993</v>
      </c>
      <c r="F136" s="10">
        <f>IF(AND(NOT(ISBLANK(C136)), NOT(ISBLANK(H136)), NOT(ISBLANK(Q136))), C136-H136-Q136, "")</f>
        <v>39.851999999999997</v>
      </c>
      <c r="G136" s="11">
        <f>IF(AND(F136&lt;&gt;"", C136&lt;&gt;"", C136&lt;&gt;0), F136*100/C136, "")</f>
        <v>62.366197183098592</v>
      </c>
      <c r="H136" s="10">
        <v>17.146000000000001</v>
      </c>
      <c r="I136" s="12">
        <v>7</v>
      </c>
      <c r="J136" s="11">
        <f>IF(AND(H136&lt;&gt;"", C136&lt;&gt;"", C136&lt;&gt;0), H136*100/C136, "")</f>
        <v>26.832550860719877</v>
      </c>
      <c r="K136" s="9">
        <v>17.899999999999999</v>
      </c>
      <c r="L136" s="9">
        <v>105.5</v>
      </c>
      <c r="M136" s="13">
        <v>0.17</v>
      </c>
      <c r="N136" s="9">
        <v>91.3</v>
      </c>
      <c r="O136" s="14" t="s">
        <v>16</v>
      </c>
      <c r="P136" s="15">
        <v>4.8499999999999996</v>
      </c>
      <c r="Q136" s="13">
        <v>6.9020000000000001</v>
      </c>
      <c r="R136" s="15">
        <v>0.42</v>
      </c>
      <c r="S136" s="11">
        <f>IF(AND(Q136&lt;&gt;"", C136&lt;&gt;"", C136&lt;&gt;0), Q136*100/C136, "")</f>
        <v>10.801251956181535</v>
      </c>
      <c r="T136" s="16">
        <v>2</v>
      </c>
      <c r="U136" s="17" t="str">
        <f>IF(C136&gt;=68,"JUMBO",IF(C136&gt;=58,"EXTRA",IF(C136&gt;=48,"GRANDE",IF(C136&gt;=38,"MÉDIO","Fora da faixa"))))</f>
        <v>EXTRA</v>
      </c>
      <c r="V136" s="11">
        <v>56.41</v>
      </c>
      <c r="W136" s="11">
        <v>44.84</v>
      </c>
      <c r="X136" s="11">
        <f>IF(AND(W136&lt;&gt;"", V136&lt;&gt;"", V136&lt;&gt;0), (W136/V136)*100, "")</f>
        <v>79.489452224782852</v>
      </c>
      <c r="Y136" s="8" t="str">
        <f>IF(X136&lt;72,"Pontiagudo",IF(X136&lt;=76,"Padrão","Redondo"))</f>
        <v>Redondo</v>
      </c>
      <c r="Z136" s="11">
        <f>IF(AND(W136&lt;&gt;"", V136&lt;&gt;"", V136&lt;&gt;0), (0.6057-0.0018*W136)*V136*(W136^2)/1000, "")</f>
        <v>59.543818767718854</v>
      </c>
      <c r="AA136" s="11">
        <f>((3.155 - 0.0136*V136 + 0.00155*W136)*V136*W136)/100</f>
        <v>62.156203431544</v>
      </c>
      <c r="AB136" s="14"/>
      <c r="AC136" s="12">
        <v>0</v>
      </c>
      <c r="AD136" s="18" t="s">
        <v>19</v>
      </c>
    </row>
    <row r="137" spans="1:30" ht="15" x14ac:dyDescent="0.25">
      <c r="A137" s="8">
        <v>136</v>
      </c>
      <c r="B137" s="8">
        <v>53</v>
      </c>
      <c r="C137" s="9">
        <v>70.7</v>
      </c>
      <c r="D137" s="9">
        <v>6.9</v>
      </c>
      <c r="E137" s="9">
        <v>7.8</v>
      </c>
      <c r="F137" s="10">
        <f>IF(AND(NOT(ISBLANK(C137)), NOT(ISBLANK(H137)), NOT(ISBLANK(Q137))), C137-H137-Q137, "")</f>
        <v>45.898000000000003</v>
      </c>
      <c r="G137" s="11">
        <f>IF(AND(F137&lt;&gt;"", C137&lt;&gt;"", C137&lt;&gt;0), F137*100/C137, "")</f>
        <v>64.919377652050926</v>
      </c>
      <c r="H137" s="10">
        <v>18.338000000000001</v>
      </c>
      <c r="I137" s="12">
        <v>7</v>
      </c>
      <c r="J137" s="11">
        <f>IF(AND(H137&lt;&gt;"", C137&lt;&gt;"", C137&lt;&gt;0), H137*100/C137, "")</f>
        <v>25.937765205091939</v>
      </c>
      <c r="K137" s="9">
        <v>17.600000000000001</v>
      </c>
      <c r="L137" s="9">
        <v>40</v>
      </c>
      <c r="M137" s="13">
        <v>0.44</v>
      </c>
      <c r="N137" s="9">
        <v>79.8</v>
      </c>
      <c r="O137" s="14" t="s">
        <v>16</v>
      </c>
      <c r="P137" s="15">
        <v>4.6100000000000003</v>
      </c>
      <c r="Q137" s="13">
        <v>6.4640000000000004</v>
      </c>
      <c r="R137" s="15">
        <v>0.4</v>
      </c>
      <c r="S137" s="11">
        <f>IF(AND(Q137&lt;&gt;"", C137&lt;&gt;"", C137&lt;&gt;0), Q137*100/C137, "")</f>
        <v>9.1428571428571441</v>
      </c>
      <c r="T137" s="16">
        <v>1</v>
      </c>
      <c r="U137" s="17" t="str">
        <f>IF(C137&gt;=68,"JUMBO",IF(C137&gt;=58,"EXTRA",IF(C137&gt;=48,"GRANDE",IF(C137&gt;=38,"MÉDIO","Fora da faixa"))))</f>
        <v>JUMBO</v>
      </c>
      <c r="V137" s="11">
        <v>55.06</v>
      </c>
      <c r="W137" s="11">
        <v>44.18</v>
      </c>
      <c r="X137" s="11">
        <f>IF(AND(W137&lt;&gt;"", V137&lt;&gt;"", V137&lt;&gt;0), (W137/V137)*100, "")</f>
        <v>80.23973846712677</v>
      </c>
      <c r="Y137" s="8" t="str">
        <f>IF(X137&lt;72,"Pontiagudo",IF(X137&lt;=76,"Padrão","Redondo"))</f>
        <v>Redondo</v>
      </c>
      <c r="Z137" s="11">
        <f>IF(AND(W137&lt;&gt;"", V137&lt;&gt;"", V137&lt;&gt;0), (0.6057-0.0018*W137)*V137*(W137^2)/1000, "")</f>
        <v>56.54818436154855</v>
      </c>
      <c r="AA137" s="11">
        <f>((3.155 - 0.0136*V137 + 0.00155*W137)*V137*W137)/100</f>
        <v>60.197434603803998</v>
      </c>
      <c r="AB137" s="14"/>
      <c r="AC137" s="12">
        <v>0</v>
      </c>
      <c r="AD137" s="18" t="s">
        <v>19</v>
      </c>
    </row>
    <row r="138" spans="1:30" ht="15" x14ac:dyDescent="0.25">
      <c r="A138" s="8">
        <v>137</v>
      </c>
      <c r="B138" s="8">
        <v>53</v>
      </c>
      <c r="C138" s="9">
        <v>53.1</v>
      </c>
      <c r="D138" s="9">
        <v>8.3000000000000007</v>
      </c>
      <c r="E138" s="9">
        <v>7.9</v>
      </c>
      <c r="F138" s="10">
        <f>IF(AND(NOT(ISBLANK(C138)), NOT(ISBLANK(H138)), NOT(ISBLANK(Q138))), C138-H138-Q138, "")</f>
        <v>29.094000000000001</v>
      </c>
      <c r="G138" s="11">
        <f>IF(AND(F138&lt;&gt;"", C138&lt;&gt;"", C138&lt;&gt;0), F138*100/C138, "")</f>
        <v>54.790960451977398</v>
      </c>
      <c r="H138" s="10">
        <v>17.305</v>
      </c>
      <c r="I138" s="12">
        <v>6</v>
      </c>
      <c r="J138" s="11">
        <f>IF(AND(H138&lt;&gt;"", C138&lt;&gt;"", C138&lt;&gt;0), H138*100/C138, "")</f>
        <v>32.589453860640297</v>
      </c>
      <c r="K138" s="9">
        <v>16.8</v>
      </c>
      <c r="L138" s="9">
        <v>44.3</v>
      </c>
      <c r="M138" s="13">
        <v>0.379</v>
      </c>
      <c r="N138" s="9">
        <v>93</v>
      </c>
      <c r="O138" s="14" t="s">
        <v>16</v>
      </c>
      <c r="P138" s="15">
        <v>4.41</v>
      </c>
      <c r="Q138" s="13">
        <v>6.7009999999999996</v>
      </c>
      <c r="R138" s="15">
        <v>0.42</v>
      </c>
      <c r="S138" s="11">
        <f>IF(AND(Q138&lt;&gt;"", C138&lt;&gt;"", C138&lt;&gt;0), Q138*100/C138, "")</f>
        <v>12.619585687382296</v>
      </c>
      <c r="T138" s="16">
        <v>2</v>
      </c>
      <c r="U138" s="17" t="str">
        <f>IF(C138&gt;=68,"JUMBO",IF(C138&gt;=58,"EXTRA",IF(C138&gt;=48,"GRANDE",IF(C138&gt;=38,"MÉDIO","Fora da faixa"))))</f>
        <v>GRANDE</v>
      </c>
      <c r="V138" s="11">
        <v>58.9</v>
      </c>
      <c r="W138" s="11">
        <v>46.59</v>
      </c>
      <c r="X138" s="11">
        <f>IF(AND(W138&lt;&gt;"", V138&lt;&gt;"", V138&lt;&gt;0), (W138/V138)*100, "")</f>
        <v>79.100169779286929</v>
      </c>
      <c r="Y138" s="8" t="str">
        <f>IF(X138&lt;72,"Pontiagudo",IF(X138&lt;=76,"Padrão","Redondo"))</f>
        <v>Redondo</v>
      </c>
      <c r="Z138" s="11">
        <f>IF(AND(W138&lt;&gt;"", V138&lt;&gt;"", V138&lt;&gt;0), (0.6057-0.0018*W138)*V138*(W138^2)/1000, "")</f>
        <v>66.716985737775431</v>
      </c>
      <c r="AA138" s="11">
        <f>((3.155 - 0.0136*V138 + 0.00155*W138)*V138*W138)/100</f>
        <v>66.577891803494992</v>
      </c>
      <c r="AB138" s="14"/>
      <c r="AC138" s="12">
        <v>0</v>
      </c>
      <c r="AD138" s="18" t="s">
        <v>19</v>
      </c>
    </row>
    <row r="139" spans="1:30" ht="15" x14ac:dyDescent="0.25">
      <c r="A139" s="8">
        <v>138</v>
      </c>
      <c r="B139" s="8">
        <v>53</v>
      </c>
      <c r="C139" s="9">
        <v>65.900000000000006</v>
      </c>
      <c r="D139" s="9">
        <v>9.4</v>
      </c>
      <c r="E139" s="9">
        <v>7.9</v>
      </c>
      <c r="F139" s="10">
        <f>IF(AND(NOT(ISBLANK(C139)), NOT(ISBLANK(H139)), NOT(ISBLANK(Q139))), C139-H139-Q139, "")</f>
        <v>42.533000000000008</v>
      </c>
      <c r="G139" s="11">
        <f>IF(AND(F139&lt;&gt;"", C139&lt;&gt;"", C139&lt;&gt;0), F139*100/C139, "")</f>
        <v>64.541729893778466</v>
      </c>
      <c r="H139" s="10">
        <v>17.18</v>
      </c>
      <c r="I139" s="12">
        <v>6</v>
      </c>
      <c r="J139" s="11">
        <f>IF(AND(H139&lt;&gt;"", C139&lt;&gt;"", C139&lt;&gt;0), H139*100/C139, "")</f>
        <v>26.069802731411226</v>
      </c>
      <c r="K139" s="9">
        <v>18.399999999999999</v>
      </c>
      <c r="L139" s="9">
        <v>42.7</v>
      </c>
      <c r="M139" s="13">
        <v>0.43099999999999999</v>
      </c>
      <c r="N139" s="9">
        <v>95.4</v>
      </c>
      <c r="O139" s="14" t="s">
        <v>16</v>
      </c>
      <c r="P139" s="15">
        <v>4.3600000000000003</v>
      </c>
      <c r="Q139" s="13">
        <v>6.1870000000000003</v>
      </c>
      <c r="R139" s="15">
        <v>0.44</v>
      </c>
      <c r="S139" s="11">
        <f>IF(AND(Q139&lt;&gt;"", C139&lt;&gt;"", C139&lt;&gt;0), Q139*100/C139, "")</f>
        <v>9.3884673748103182</v>
      </c>
      <c r="T139" s="16">
        <v>1</v>
      </c>
      <c r="U139" s="17" t="str">
        <f>IF(C139&gt;=68,"JUMBO",IF(C139&gt;=58,"EXTRA",IF(C139&gt;=48,"GRANDE",IF(C139&gt;=38,"MÉDIO","Fora da faixa"))))</f>
        <v>EXTRA</v>
      </c>
      <c r="V139" s="11">
        <v>59.09</v>
      </c>
      <c r="W139" s="11">
        <v>43.9</v>
      </c>
      <c r="X139" s="11">
        <f>IF(AND(W139&lt;&gt;"", V139&lt;&gt;"", V139&lt;&gt;0), (W139/V139)*100, "")</f>
        <v>74.29345066847182</v>
      </c>
      <c r="Y139" s="8" t="str">
        <f>IF(X139&lt;72,"Pontiagudo",IF(X139&lt;=76,"Padrão","Redondo"))</f>
        <v>Padrão</v>
      </c>
      <c r="Z139" s="11">
        <f>IF(AND(W139&lt;&gt;"", V139&lt;&gt;"", V139&lt;&gt;0), (0.6057-0.0018*W139)*V139*(W139^2)/1000, "")</f>
        <v>59.977706871852</v>
      </c>
      <c r="AA139" s="11">
        <f>((3.155 - 0.0136*V139 + 0.00155*W139)*V139*W139)/100</f>
        <v>62.761014644709995</v>
      </c>
      <c r="AB139" s="14"/>
      <c r="AC139" s="12">
        <v>0</v>
      </c>
      <c r="AD139" s="18" t="s">
        <v>19</v>
      </c>
    </row>
    <row r="140" spans="1:30" ht="15" x14ac:dyDescent="0.25">
      <c r="A140" s="8">
        <v>139</v>
      </c>
      <c r="B140" s="8">
        <v>53</v>
      </c>
      <c r="C140" s="9">
        <v>70.3</v>
      </c>
      <c r="D140" s="9">
        <v>8.6</v>
      </c>
      <c r="E140" s="9">
        <v>8</v>
      </c>
      <c r="F140" s="10">
        <f>IF(AND(NOT(ISBLANK(C140)), NOT(ISBLANK(H140)), NOT(ISBLANK(Q140))), C140-H140-Q140, "")</f>
        <v>42.957999999999998</v>
      </c>
      <c r="G140" s="11">
        <f>IF(AND(F140&lt;&gt;"", C140&lt;&gt;"", C140&lt;&gt;0), F140*100/C140, "")</f>
        <v>61.106685633001426</v>
      </c>
      <c r="H140" s="10">
        <v>19.946999999999999</v>
      </c>
      <c r="I140" s="12">
        <v>6</v>
      </c>
      <c r="J140" s="11">
        <f>IF(AND(H140&lt;&gt;"", C140&lt;&gt;"", C140&lt;&gt;0), H140*100/C140, "")</f>
        <v>28.37411095305832</v>
      </c>
      <c r="K140" s="9">
        <v>18.899999999999999</v>
      </c>
      <c r="L140" s="9">
        <v>45.7</v>
      </c>
      <c r="M140" s="13">
        <v>0.41399999999999998</v>
      </c>
      <c r="N140" s="9">
        <v>90.3</v>
      </c>
      <c r="O140" s="14" t="s">
        <v>16</v>
      </c>
      <c r="P140" s="15">
        <v>3.58</v>
      </c>
      <c r="Q140" s="13">
        <v>7.3949999999999996</v>
      </c>
      <c r="R140" s="15">
        <v>0.42</v>
      </c>
      <c r="S140" s="11">
        <f>IF(AND(Q140&lt;&gt;"", C140&lt;&gt;"", C140&lt;&gt;0), Q140*100/C140, "")</f>
        <v>10.519203413940257</v>
      </c>
      <c r="T140" s="16">
        <v>1</v>
      </c>
      <c r="U140" s="17" t="str">
        <f>IF(C140&gt;=68,"JUMBO",IF(C140&gt;=58,"EXTRA",IF(C140&gt;=48,"GRANDE",IF(C140&gt;=38,"MÉDIO","Fora da faixa"))))</f>
        <v>JUMBO</v>
      </c>
      <c r="V140" s="11">
        <v>56.45</v>
      </c>
      <c r="W140" s="11">
        <v>44.35</v>
      </c>
      <c r="X140" s="11">
        <f>IF(AND(W140&lt;&gt;"", V140&lt;&gt;"", V140&lt;&gt;0), (W140/V140)*100, "")</f>
        <v>78.565101860053147</v>
      </c>
      <c r="Y140" s="8" t="str">
        <f>IF(X140&lt;72,"Pontiagudo",IF(X140&lt;=76,"Padrão","Redondo"))</f>
        <v>Redondo</v>
      </c>
      <c r="Z140" s="11">
        <f>IF(AND(W140&lt;&gt;"", V140&lt;&gt;"", V140&lt;&gt;0), (0.6057-0.0018*W140)*V140*(W140^2)/1000, "")</f>
        <v>58.388805454983768</v>
      </c>
      <c r="AA140" s="11">
        <f>((3.155 - 0.0136*V140 + 0.00155*W140)*V140*W140)/100</f>
        <v>61.487935500437494</v>
      </c>
      <c r="AB140" s="14" t="s">
        <v>17</v>
      </c>
      <c r="AC140" s="12">
        <v>0</v>
      </c>
      <c r="AD140" s="18" t="s">
        <v>19</v>
      </c>
    </row>
    <row r="141" spans="1:30" ht="15" x14ac:dyDescent="0.25">
      <c r="A141" s="8">
        <v>140</v>
      </c>
      <c r="B141" s="8">
        <v>53</v>
      </c>
      <c r="C141" s="9">
        <v>62.8</v>
      </c>
      <c r="D141" s="9">
        <v>6.4</v>
      </c>
      <c r="E141" s="9">
        <v>8</v>
      </c>
      <c r="F141" s="10">
        <f>IF(AND(NOT(ISBLANK(C141)), NOT(ISBLANK(H141)), NOT(ISBLANK(Q141))), C141-H141-Q141, "")</f>
        <v>37.93</v>
      </c>
      <c r="G141" s="11">
        <f>IF(AND(F141&lt;&gt;"", C141&lt;&gt;"", C141&lt;&gt;0), F141*100/C141, "")</f>
        <v>60.398089171974526</v>
      </c>
      <c r="H141" s="10">
        <v>17.702000000000002</v>
      </c>
      <c r="I141" s="12">
        <v>6</v>
      </c>
      <c r="J141" s="11">
        <f>IF(AND(H141&lt;&gt;"", C141&lt;&gt;"", C141&lt;&gt;0), H141*100/C141, "")</f>
        <v>28.187898089171981</v>
      </c>
      <c r="K141" s="9">
        <v>16.8</v>
      </c>
      <c r="L141" s="9">
        <v>44.3</v>
      </c>
      <c r="M141" s="13">
        <v>0.379</v>
      </c>
      <c r="N141" s="9">
        <v>78.8</v>
      </c>
      <c r="O141" s="14" t="s">
        <v>16</v>
      </c>
      <c r="P141" s="15">
        <v>5.27</v>
      </c>
      <c r="Q141" s="13">
        <v>7.1680000000000001</v>
      </c>
      <c r="R141" s="15">
        <v>5.45</v>
      </c>
      <c r="S141" s="11">
        <f>IF(AND(Q141&lt;&gt;"", C141&lt;&gt;"", C141&lt;&gt;0), Q141*100/C141, "")</f>
        <v>11.414012738853504</v>
      </c>
      <c r="T141" s="16">
        <v>2</v>
      </c>
      <c r="U141" s="17" t="str">
        <f>IF(C141&gt;=68,"JUMBO",IF(C141&gt;=58,"EXTRA",IF(C141&gt;=48,"GRANDE",IF(C141&gt;=38,"MÉDIO","Fora da faixa"))))</f>
        <v>EXTRA</v>
      </c>
      <c r="V141" s="11">
        <v>62.14</v>
      </c>
      <c r="W141" s="11">
        <v>45.27</v>
      </c>
      <c r="X141" s="11">
        <f>IF(AND(W141&lt;&gt;"", V141&lt;&gt;"", V141&lt;&gt;0), (W141/V141)*100, "")</f>
        <v>72.851625362085613</v>
      </c>
      <c r="Y141" s="8" t="str">
        <f>IF(X141&lt;72,"Pontiagudo",IF(X141&lt;=76,"Padrão","Redondo"))</f>
        <v>Padrão</v>
      </c>
      <c r="Z141" s="11">
        <f>IF(AND(W141&lt;&gt;"", V141&lt;&gt;"", V141&lt;&gt;0), (0.6057-0.0018*W141)*V141*(W141^2)/1000, "")</f>
        <v>66.757621249993292</v>
      </c>
      <c r="AA141" s="11">
        <f>((3.155 - 0.0136*V141 + 0.00155*W141)*V141*W141)/100</f>
        <v>66.953066075180999</v>
      </c>
      <c r="AB141" s="14"/>
      <c r="AC141" s="12">
        <v>0</v>
      </c>
      <c r="AD141" s="18" t="s">
        <v>19</v>
      </c>
    </row>
    <row r="142" spans="1:30" ht="15" x14ac:dyDescent="0.25">
      <c r="A142" s="8">
        <v>141</v>
      </c>
      <c r="B142" s="8">
        <v>53</v>
      </c>
      <c r="C142" s="9">
        <v>65.400000000000006</v>
      </c>
      <c r="D142" s="9">
        <v>9.4</v>
      </c>
      <c r="E142" s="9">
        <v>8</v>
      </c>
      <c r="F142" s="10">
        <f>IF(AND(NOT(ISBLANK(C142)), NOT(ISBLANK(H142)), NOT(ISBLANK(Q142))), C142-H142-Q142, "")</f>
        <v>43.363000000000007</v>
      </c>
      <c r="G142" s="11">
        <f>IF(AND(F142&lt;&gt;"", C142&lt;&gt;"", C142&lt;&gt;0), F142*100/C142, "")</f>
        <v>66.304281345565755</v>
      </c>
      <c r="H142" s="10">
        <v>15.406000000000001</v>
      </c>
      <c r="I142" s="12">
        <v>6</v>
      </c>
      <c r="J142" s="11">
        <f>IF(AND(H142&lt;&gt;"", C142&lt;&gt;"", C142&lt;&gt;0), H142*100/C142, "")</f>
        <v>23.556574923547402</v>
      </c>
      <c r="K142" s="9">
        <v>18.8</v>
      </c>
      <c r="L142" s="9">
        <v>41.7</v>
      </c>
      <c r="M142" s="13">
        <v>0.45100000000000001</v>
      </c>
      <c r="N142" s="9">
        <v>95.5</v>
      </c>
      <c r="O142" s="14" t="s">
        <v>16</v>
      </c>
      <c r="P142" s="15">
        <v>5.45</v>
      </c>
      <c r="Q142" s="13">
        <v>6.6310000000000002</v>
      </c>
      <c r="R142" s="15">
        <v>5.16</v>
      </c>
      <c r="S142" s="11">
        <f>IF(AND(Q142&lt;&gt;"", C142&lt;&gt;"", C142&lt;&gt;0), Q142*100/C142, "")</f>
        <v>10.13914373088685</v>
      </c>
      <c r="T142" s="16">
        <v>1</v>
      </c>
      <c r="U142" s="17" t="str">
        <f>IF(C142&gt;=68,"JUMBO",IF(C142&gt;=58,"EXTRA",IF(C142&gt;=48,"GRANDE",IF(C142&gt;=38,"MÉDIO","Fora da faixa"))))</f>
        <v>EXTRA</v>
      </c>
      <c r="V142" s="11">
        <v>57.17</v>
      </c>
      <c r="W142" s="11">
        <v>46.44</v>
      </c>
      <c r="X142" s="11">
        <f>IF(AND(W142&lt;&gt;"", V142&lt;&gt;"", V142&lt;&gt;0), (W142/V142)*100, "")</f>
        <v>81.231415077838022</v>
      </c>
      <c r="Y142" s="8" t="str">
        <f>IF(X142&lt;72,"Pontiagudo",IF(X142&lt;=76,"Padrão","Redondo"))</f>
        <v>Redondo</v>
      </c>
      <c r="Z142" s="11">
        <f>IF(AND(W142&lt;&gt;"", V142&lt;&gt;"", V142&lt;&gt;0), (0.6057-0.0018*W142)*V142*(W142^2)/1000, "")</f>
        <v>64.374365588872891</v>
      </c>
      <c r="AA142" s="11">
        <f>((3.155 - 0.0136*V142 + 0.00155*W142)*V142*W142)/100</f>
        <v>65.032811233559983</v>
      </c>
      <c r="AB142" s="14"/>
      <c r="AC142" s="12">
        <v>0</v>
      </c>
      <c r="AD142" s="18" t="s">
        <v>19</v>
      </c>
    </row>
    <row r="143" spans="1:30" ht="15" x14ac:dyDescent="0.25">
      <c r="A143" s="8">
        <v>142</v>
      </c>
      <c r="B143" s="8">
        <v>53</v>
      </c>
      <c r="C143" s="9">
        <v>67.7</v>
      </c>
      <c r="D143" s="9">
        <v>8.8000000000000007</v>
      </c>
      <c r="E143" s="9">
        <v>8</v>
      </c>
      <c r="F143" s="10">
        <f>IF(AND(NOT(ISBLANK(C143)), NOT(ISBLANK(H143)), NOT(ISBLANK(Q143))), C143-H143-Q143, "")</f>
        <v>45.727000000000004</v>
      </c>
      <c r="G143" s="11">
        <f>IF(AND(F143&lt;&gt;"", C143&lt;&gt;"", C143&lt;&gt;0), F143*100/C143, "")</f>
        <v>67.543574593796166</v>
      </c>
      <c r="H143" s="10">
        <v>15.845000000000001</v>
      </c>
      <c r="I143" s="12">
        <v>7</v>
      </c>
      <c r="J143" s="11">
        <f>IF(AND(H143&lt;&gt;"", C143&lt;&gt;"", C143&lt;&gt;0), H143*100/C143, "")</f>
        <v>23.404726735598228</v>
      </c>
      <c r="K143" s="9">
        <v>18.899999999999999</v>
      </c>
      <c r="L143" s="9">
        <v>44</v>
      </c>
      <c r="M143" s="13">
        <v>0.43</v>
      </c>
      <c r="N143" s="9">
        <v>92</v>
      </c>
      <c r="O143" s="14" t="s">
        <v>16</v>
      </c>
      <c r="P143" s="15">
        <v>5.16</v>
      </c>
      <c r="Q143" s="13">
        <v>6.1280000000000001</v>
      </c>
      <c r="R143" s="15">
        <v>3.96</v>
      </c>
      <c r="S143" s="11">
        <f>IF(AND(Q143&lt;&gt;"", C143&lt;&gt;"", C143&lt;&gt;0), Q143*100/C143, "")</f>
        <v>9.051698670605612</v>
      </c>
      <c r="T143" s="16">
        <v>2</v>
      </c>
      <c r="U143" s="17" t="str">
        <f>IF(C143&gt;=68,"JUMBO",IF(C143&gt;=58,"EXTRA",IF(C143&gt;=48,"GRANDE",IF(C143&gt;=38,"MÉDIO","Fora da faixa"))))</f>
        <v>EXTRA</v>
      </c>
      <c r="V143" s="11">
        <v>57.94</v>
      </c>
      <c r="W143" s="11">
        <v>44.66</v>
      </c>
      <c r="X143" s="11">
        <f>IF(AND(W143&lt;&gt;"", V143&lt;&gt;"", V143&lt;&gt;0), (W143/V143)*100, "")</f>
        <v>77.079737659647904</v>
      </c>
      <c r="Y143" s="8" t="str">
        <f>IF(X143&lt;72,"Pontiagudo",IF(X143&lt;=76,"Padrão","Redondo"))</f>
        <v>Redondo</v>
      </c>
      <c r="Z143" s="11">
        <f>IF(AND(W143&lt;&gt;"", V143&lt;&gt;"", V143&lt;&gt;0), (0.6057-0.0018*W143)*V143*(W143^2)/1000, "")</f>
        <v>60.706228195565558</v>
      </c>
      <c r="AA143" s="11">
        <f>((3.155 - 0.0136*V143 + 0.00155*W143)*V143*W143)/100</f>
        <v>63.040130108955992</v>
      </c>
      <c r="AB143" s="14"/>
      <c r="AC143" s="12">
        <v>0</v>
      </c>
      <c r="AD143" s="18" t="s">
        <v>19</v>
      </c>
    </row>
    <row r="144" spans="1:30" ht="15" x14ac:dyDescent="0.25">
      <c r="A144" s="8">
        <v>143</v>
      </c>
      <c r="B144" s="8">
        <v>53</v>
      </c>
      <c r="C144" s="9">
        <v>76.900000000000006</v>
      </c>
      <c r="D144" s="9">
        <v>10.6</v>
      </c>
      <c r="E144" s="9">
        <v>8.1999999999999993</v>
      </c>
      <c r="F144" s="10">
        <f>IF(AND(NOT(ISBLANK(C144)), NOT(ISBLANK(H144)), NOT(ISBLANK(Q144))), C144-H144-Q144, "")</f>
        <v>51.289000000000009</v>
      </c>
      <c r="G144" s="11">
        <f>IF(AND(F144&lt;&gt;"", C144&lt;&gt;"", C144&lt;&gt;0), F144*100/C144, "")</f>
        <v>66.695708712613779</v>
      </c>
      <c r="H144" s="10">
        <v>17.899999999999999</v>
      </c>
      <c r="I144" s="12">
        <v>6</v>
      </c>
      <c r="J144" s="11">
        <f>IF(AND(H144&lt;&gt;"", C144&lt;&gt;"", C144&lt;&gt;0), H144*100/C144, "")</f>
        <v>23.276983094928475</v>
      </c>
      <c r="K144" s="9">
        <v>19.8</v>
      </c>
      <c r="L144" s="9">
        <v>42.7</v>
      </c>
      <c r="M144" s="13">
        <v>0.46400000000000002</v>
      </c>
      <c r="N144" s="9">
        <v>98.8</v>
      </c>
      <c r="O144" s="14" t="s">
        <v>16</v>
      </c>
      <c r="P144" s="15">
        <v>3.96</v>
      </c>
      <c r="Q144" s="13">
        <v>7.7110000000000003</v>
      </c>
      <c r="R144" s="15">
        <v>4.01</v>
      </c>
      <c r="S144" s="11">
        <f>IF(AND(Q144&lt;&gt;"", C144&lt;&gt;"", C144&lt;&gt;0), Q144*100/C144, "")</f>
        <v>10.027308192457737</v>
      </c>
      <c r="T144" s="16">
        <v>1</v>
      </c>
      <c r="U144" s="17" t="str">
        <f>IF(C144&gt;=68,"JUMBO",IF(C144&gt;=58,"EXTRA",IF(C144&gt;=48,"GRANDE",IF(C144&gt;=38,"MÉDIO","Fora da faixa"))))</f>
        <v>JUMBO</v>
      </c>
      <c r="V144" s="11">
        <v>57.81</v>
      </c>
      <c r="W144" s="11">
        <v>42.24</v>
      </c>
      <c r="X144" s="11">
        <f>IF(AND(W144&lt;&gt;"", V144&lt;&gt;"", V144&lt;&gt;0), (W144/V144)*100, "")</f>
        <v>73.066943435391806</v>
      </c>
      <c r="Y144" s="8" t="str">
        <f>IF(X144&lt;72,"Pontiagudo",IF(X144&lt;=76,"Padrão","Redondo"))</f>
        <v>Padrão</v>
      </c>
      <c r="Z144" s="11">
        <f>IF(AND(W144&lt;&gt;"", V144&lt;&gt;"", V144&lt;&gt;0), (0.6057-0.0018*W144)*V144*(W144^2)/1000, "")</f>
        <v>54.632933966020616</v>
      </c>
      <c r="AA144" s="11">
        <f>((3.155 - 0.0136*V144 + 0.00155*W144)*V144*W144)/100</f>
        <v>59.441960945664015</v>
      </c>
      <c r="AB144" s="14"/>
      <c r="AC144" s="12">
        <v>0</v>
      </c>
      <c r="AD144" s="18" t="s">
        <v>19</v>
      </c>
    </row>
    <row r="145" spans="1:30" ht="15" x14ac:dyDescent="0.25">
      <c r="A145" s="8">
        <v>144</v>
      </c>
      <c r="B145" s="8">
        <v>53</v>
      </c>
      <c r="C145" s="9">
        <v>65.8</v>
      </c>
      <c r="D145" s="9">
        <v>8.9</v>
      </c>
      <c r="E145" s="9">
        <v>7.6</v>
      </c>
      <c r="F145" s="10">
        <f>IF(AND(NOT(ISBLANK(C145)), NOT(ISBLANK(H145)), NOT(ISBLANK(Q145))), C145-H145-Q145, "")</f>
        <v>38.861999999999995</v>
      </c>
      <c r="G145" s="11">
        <f>IF(AND(F145&lt;&gt;"", C145&lt;&gt;"", C145&lt;&gt;0), F145*100/C145, "")</f>
        <v>59.060790273556222</v>
      </c>
      <c r="H145" s="10">
        <v>19.981999999999999</v>
      </c>
      <c r="I145" s="12">
        <v>7</v>
      </c>
      <c r="J145" s="11">
        <f>IF(AND(H145&lt;&gt;"", C145&lt;&gt;"", C145&lt;&gt;0), H145*100/C145, "")</f>
        <v>30.367781155015194</v>
      </c>
      <c r="K145" s="9">
        <v>18.8</v>
      </c>
      <c r="L145" s="9">
        <v>40</v>
      </c>
      <c r="M145" s="13">
        <v>0.47</v>
      </c>
      <c r="N145" s="9">
        <v>92.9</v>
      </c>
      <c r="O145" s="14" t="s">
        <v>16</v>
      </c>
      <c r="P145" s="15">
        <v>4.01</v>
      </c>
      <c r="Q145" s="13">
        <v>6.9560000000000004</v>
      </c>
      <c r="R145" s="15">
        <v>0.42</v>
      </c>
      <c r="S145" s="11">
        <f>IF(AND(Q145&lt;&gt;"", C145&lt;&gt;"", C145&lt;&gt;0), Q145*100/C145, "")</f>
        <v>10.571428571428573</v>
      </c>
      <c r="T145" s="16">
        <v>1</v>
      </c>
      <c r="U145" s="17" t="str">
        <f>IF(C145&gt;=68,"JUMBO",IF(C145&gt;=58,"EXTRA",IF(C145&gt;=48,"GRANDE",IF(C145&gt;=38,"MÉDIO","Fora da faixa"))))</f>
        <v>EXTRA</v>
      </c>
      <c r="V145" s="11">
        <v>59.86</v>
      </c>
      <c r="W145" s="11">
        <v>44.49</v>
      </c>
      <c r="X145" s="11">
        <f>IF(AND(W145&lt;&gt;"", V145&lt;&gt;"", V145&lt;&gt;0), (W145/V145)*100, "")</f>
        <v>74.323421316404946</v>
      </c>
      <c r="Y145" s="8" t="str">
        <f>IF(X145&lt;72,"Pontiagudo",IF(X145&lt;=76,"Padrão","Redondo"))</f>
        <v>Padrão</v>
      </c>
      <c r="Z145" s="11">
        <f>IF(AND(W145&lt;&gt;"", V145&lt;&gt;"", V145&lt;&gt;0), (0.6057-0.0018*W145)*V145*(W145^2)/1000, "")</f>
        <v>62.277583600922156</v>
      </c>
      <c r="AA145" s="11">
        <f>((3.155 - 0.0136*V145 + 0.00155*W145)*V145*W145)/100</f>
        <v>64.178795511039013</v>
      </c>
      <c r="AB145" s="14"/>
      <c r="AC145" s="12">
        <v>0</v>
      </c>
      <c r="AD145" s="18" t="s">
        <v>19</v>
      </c>
    </row>
    <row r="146" spans="1:30" ht="15" x14ac:dyDescent="0.25">
      <c r="A146" s="8">
        <v>145</v>
      </c>
      <c r="B146" s="8">
        <v>53</v>
      </c>
      <c r="C146" s="9">
        <v>57.8</v>
      </c>
      <c r="D146" s="9">
        <v>7.4</v>
      </c>
      <c r="E146" s="9">
        <v>7.7</v>
      </c>
      <c r="F146" s="10">
        <f>IF(AND(NOT(ISBLANK(C146)), NOT(ISBLANK(H146)), NOT(ISBLANK(Q146))), C146-H146-Q146, "")</f>
        <v>34.006</v>
      </c>
      <c r="G146" s="11">
        <f>IF(AND(F146&lt;&gt;"", C146&lt;&gt;"", C146&lt;&gt;0), F146*100/C146, "")</f>
        <v>58.833910034602077</v>
      </c>
      <c r="H146" s="10">
        <v>17.172000000000001</v>
      </c>
      <c r="I146" s="12">
        <v>7</v>
      </c>
      <c r="J146" s="11">
        <f>IF(AND(H146&lt;&gt;"", C146&lt;&gt;"", C146&lt;&gt;0), H146*100/C146, "")</f>
        <v>29.709342560553637</v>
      </c>
      <c r="K146" s="9">
        <v>17</v>
      </c>
      <c r="L146" s="9">
        <v>45.3</v>
      </c>
      <c r="M146" s="13">
        <v>0.375</v>
      </c>
      <c r="N146" s="9">
        <v>86.8</v>
      </c>
      <c r="O146" s="14" t="s">
        <v>16</v>
      </c>
      <c r="P146" s="15">
        <v>5.28</v>
      </c>
      <c r="Q146" s="13">
        <v>6.6219999999999999</v>
      </c>
      <c r="R146" s="15">
        <v>0.41</v>
      </c>
      <c r="S146" s="11">
        <f>IF(AND(Q146&lt;&gt;"", C146&lt;&gt;"", C146&lt;&gt;0), Q146*100/C146, "")</f>
        <v>11.456747404844291</v>
      </c>
      <c r="T146" s="16">
        <v>2</v>
      </c>
      <c r="U146" s="17" t="str">
        <f>IF(C146&gt;=68,"JUMBO",IF(C146&gt;=58,"EXTRA",IF(C146&gt;=48,"GRANDE",IF(C146&gt;=38,"MÉDIO","Fora da faixa"))))</f>
        <v>GRANDE</v>
      </c>
      <c r="V146" s="11">
        <v>59.89</v>
      </c>
      <c r="W146" s="11">
        <v>46.22</v>
      </c>
      <c r="X146" s="11">
        <f>IF(AND(W146&lt;&gt;"", V146&lt;&gt;"", V146&lt;&gt;0), (W146/V146)*100, "")</f>
        <v>77.174820504257795</v>
      </c>
      <c r="Y146" s="8" t="str">
        <f>IF(X146&lt;72,"Pontiagudo",IF(X146&lt;=76,"Padrão","Redondo"))</f>
        <v>Redondo</v>
      </c>
      <c r="Z146" s="11">
        <f>IF(AND(W146&lt;&gt;"", V146&lt;&gt;"", V146&lt;&gt;0), (0.6057-0.0018*W146)*V146*(W146^2)/1000, "")</f>
        <v>66.850369933459106</v>
      </c>
      <c r="AA146" s="11">
        <f>((3.155 - 0.0136*V146 + 0.00155*W146)*V146*W146)/100</f>
        <v>66.770745414646001</v>
      </c>
      <c r="AB146" s="14"/>
      <c r="AC146" s="12">
        <v>0</v>
      </c>
      <c r="AD146" s="18" t="s">
        <v>19</v>
      </c>
    </row>
    <row r="147" spans="1:30" ht="15" x14ac:dyDescent="0.25">
      <c r="A147" s="8">
        <v>146</v>
      </c>
      <c r="B147" s="8">
        <v>53</v>
      </c>
      <c r="C147" s="9">
        <v>68.8</v>
      </c>
      <c r="D147" s="9">
        <v>8.5</v>
      </c>
      <c r="E147" s="9">
        <v>7.7</v>
      </c>
      <c r="F147" s="10">
        <f>IF(AND(NOT(ISBLANK(C147)), NOT(ISBLANK(H147)), NOT(ISBLANK(Q147))), C147-H147-Q147, "")</f>
        <v>46.348999999999997</v>
      </c>
      <c r="G147" s="11">
        <f>IF(AND(F147&lt;&gt;"", C147&lt;&gt;"", C147&lt;&gt;0), F147*100/C147, "")</f>
        <v>67.367732558139537</v>
      </c>
      <c r="H147" s="10">
        <v>16.363</v>
      </c>
      <c r="I147" s="12">
        <v>7</v>
      </c>
      <c r="J147" s="11">
        <f>IF(AND(H147&lt;&gt;"", C147&lt;&gt;"", C147&lt;&gt;0), H147*100/C147, "")</f>
        <v>23.783430232558139</v>
      </c>
      <c r="K147" s="9">
        <v>19</v>
      </c>
      <c r="L147" s="9">
        <v>47.3</v>
      </c>
      <c r="M147" s="13">
        <v>0.40200000000000002</v>
      </c>
      <c r="N147" s="9">
        <v>90.1</v>
      </c>
      <c r="O147" s="14" t="s">
        <v>16</v>
      </c>
      <c r="P147" s="15">
        <v>4.63</v>
      </c>
      <c r="Q147" s="13">
        <v>6.0880000000000001</v>
      </c>
      <c r="R147" s="15">
        <v>0.39</v>
      </c>
      <c r="S147" s="11">
        <f>IF(AND(Q147&lt;&gt;"", C147&lt;&gt;"", C147&lt;&gt;0), Q147*100/C147, "")</f>
        <v>8.8488372093023244</v>
      </c>
      <c r="T147" s="16">
        <v>1</v>
      </c>
      <c r="U147" s="17" t="str">
        <f>IF(C147&gt;=68,"JUMBO",IF(C147&gt;=58,"EXTRA",IF(C147&gt;=48,"GRANDE",IF(C147&gt;=38,"MÉDIO","Fora da faixa"))))</f>
        <v>JUMBO</v>
      </c>
      <c r="V147" s="11">
        <v>57.14</v>
      </c>
      <c r="W147" s="11">
        <v>43.89</v>
      </c>
      <c r="X147" s="11">
        <f>IF(AND(W147&lt;&gt;"", V147&lt;&gt;"", V147&lt;&gt;0), (W147/V147)*100, "")</f>
        <v>76.811340567028353</v>
      </c>
      <c r="Y147" s="8" t="str">
        <f>IF(X147&lt;72,"Pontiagudo",IF(X147&lt;=76,"Padrão","Redondo"))</f>
        <v>Redondo</v>
      </c>
      <c r="Z147" s="11">
        <f>IF(AND(W147&lt;&gt;"", V147&lt;&gt;"", V147&lt;&gt;0), (0.6057-0.0018*W147)*V147*(W147^2)/1000, "")</f>
        <v>57.973973408147415</v>
      </c>
      <c r="AA147" s="11">
        <f>((3.155 - 0.0136*V147 + 0.00155*W147)*V147*W147)/100</f>
        <v>61.340744349423005</v>
      </c>
      <c r="AB147" s="14"/>
      <c r="AC147" s="12">
        <v>0</v>
      </c>
      <c r="AD147" s="18" t="s">
        <v>19</v>
      </c>
    </row>
    <row r="148" spans="1:30" ht="15" x14ac:dyDescent="0.25">
      <c r="A148" s="8">
        <v>147</v>
      </c>
      <c r="B148" s="8">
        <v>53</v>
      </c>
      <c r="C148" s="9">
        <v>70.7</v>
      </c>
      <c r="D148" s="9">
        <v>7.9</v>
      </c>
      <c r="E148" s="9">
        <v>7.9</v>
      </c>
      <c r="F148" s="10">
        <f>IF(AND(NOT(ISBLANK(C148)), NOT(ISBLANK(H148)), NOT(ISBLANK(Q148))), C148-H148-Q148, "")</f>
        <v>51.156999999999996</v>
      </c>
      <c r="G148" s="11">
        <f>IF(AND(F148&lt;&gt;"", C148&lt;&gt;"", C148&lt;&gt;0), F148*100/C148, "")</f>
        <v>72.357850070721355</v>
      </c>
      <c r="H148" s="10">
        <v>13.974</v>
      </c>
      <c r="I148" s="12">
        <v>6</v>
      </c>
      <c r="J148" s="11">
        <f>IF(AND(H148&lt;&gt;"", C148&lt;&gt;"", C148&lt;&gt;0), H148*100/C148, "")</f>
        <v>19.765205091937766</v>
      </c>
      <c r="K148" s="9">
        <v>18.600000000000001</v>
      </c>
      <c r="L148" s="9">
        <v>45.7</v>
      </c>
      <c r="M148" s="13">
        <v>0.40699999999999997</v>
      </c>
      <c r="N148" s="9">
        <v>86.2</v>
      </c>
      <c r="O148" s="14" t="s">
        <v>16</v>
      </c>
      <c r="P148" s="15">
        <v>4.3600000000000003</v>
      </c>
      <c r="Q148" s="13">
        <v>5.569</v>
      </c>
      <c r="R148" s="15">
        <v>0.38</v>
      </c>
      <c r="S148" s="11">
        <f>IF(AND(Q148&lt;&gt;"", C148&lt;&gt;"", C148&lt;&gt;0), Q148*100/C148, "")</f>
        <v>7.8769448373408766</v>
      </c>
      <c r="T148" s="16">
        <v>1</v>
      </c>
      <c r="U148" s="17" t="str">
        <f>IF(C148&gt;=68,"JUMBO",IF(C148&gt;=58,"EXTRA",IF(C148&gt;=48,"GRANDE",IF(C148&gt;=38,"MÉDIO","Fora da faixa"))))</f>
        <v>JUMBO</v>
      </c>
      <c r="V148" s="11">
        <v>56.64</v>
      </c>
      <c r="W148" s="11">
        <v>41.66</v>
      </c>
      <c r="X148" s="11">
        <f>IF(AND(W148&lt;&gt;"", V148&lt;&gt;"", V148&lt;&gt;0), (W148/V148)*100, "")</f>
        <v>73.552259887005647</v>
      </c>
      <c r="Y148" s="8" t="str">
        <f>IF(X148&lt;72,"Pontiagudo",IF(X148&lt;=76,"Padrão","Redondo"))</f>
        <v>Padrão</v>
      </c>
      <c r="Z148" s="11">
        <f>IF(AND(W148&lt;&gt;"", V148&lt;&gt;"", V148&lt;&gt;0), (0.6057-0.0018*W148)*V148*(W148^2)/1000, "")</f>
        <v>52.16998159837901</v>
      </c>
      <c r="AA148" s="11">
        <f>((3.155 - 0.0136*V148 + 0.00155*W148)*V148*W148)/100</f>
        <v>57.793499960256007</v>
      </c>
      <c r="AB148" s="14"/>
      <c r="AC148" s="12">
        <v>0</v>
      </c>
      <c r="AD148" s="18" t="s">
        <v>19</v>
      </c>
    </row>
    <row r="149" spans="1:30" ht="15" x14ac:dyDescent="0.25">
      <c r="A149" s="8">
        <v>148</v>
      </c>
      <c r="B149" s="8">
        <v>53</v>
      </c>
      <c r="C149" s="9">
        <v>61.5</v>
      </c>
      <c r="D149" s="9">
        <v>8</v>
      </c>
      <c r="E149" s="9">
        <v>8</v>
      </c>
      <c r="F149" s="10">
        <f>IF(AND(NOT(ISBLANK(C149)), NOT(ISBLANK(H149)), NOT(ISBLANK(Q149))), C149-H149-Q149, "")</f>
        <v>37.495000000000005</v>
      </c>
      <c r="G149" s="11">
        <f>IF(AND(F149&lt;&gt;"", C149&lt;&gt;"", C149&lt;&gt;0), F149*100/C149, "")</f>
        <v>60.967479674796756</v>
      </c>
      <c r="H149" s="10">
        <v>17.664999999999999</v>
      </c>
      <c r="I149" s="12">
        <v>6</v>
      </c>
      <c r="J149" s="11">
        <f>IF(AND(H149&lt;&gt;"", C149&lt;&gt;"", C149&lt;&gt;0), H149*100/C149, "")</f>
        <v>28.723577235772357</v>
      </c>
      <c r="K149" s="9">
        <v>17.899999999999999</v>
      </c>
      <c r="L149" s="9">
        <v>42.3</v>
      </c>
      <c r="M149" s="13">
        <v>0.42299999999999999</v>
      </c>
      <c r="N149" s="9">
        <v>89.2</v>
      </c>
      <c r="O149" s="14" t="s">
        <v>16</v>
      </c>
      <c r="P149" s="15">
        <v>6</v>
      </c>
      <c r="Q149" s="13">
        <v>6.34</v>
      </c>
      <c r="R149" s="15">
        <v>0.39</v>
      </c>
      <c r="S149" s="11">
        <f>IF(AND(Q149&lt;&gt;"", C149&lt;&gt;"", C149&lt;&gt;0), Q149*100/C149, "")</f>
        <v>10.308943089430894</v>
      </c>
      <c r="T149" s="16">
        <v>1</v>
      </c>
      <c r="U149" s="17" t="str">
        <f>IF(C149&gt;=68,"JUMBO",IF(C149&gt;=58,"EXTRA",IF(C149&gt;=48,"GRANDE",IF(C149&gt;=38,"MÉDIO","Fora da faixa"))))</f>
        <v>EXTRA</v>
      </c>
      <c r="V149" s="11">
        <v>62.44</v>
      </c>
      <c r="W149" s="11">
        <v>42.27</v>
      </c>
      <c r="X149" s="11">
        <f>IF(AND(W149&lt;&gt;"", V149&lt;&gt;"", V149&lt;&gt;0), (W149/V149)*100, "")</f>
        <v>67.696989109545171</v>
      </c>
      <c r="Y149" s="8" t="str">
        <f>IF(X149&lt;72,"Pontiagudo",IF(X149&lt;=76,"Padrão","Redondo"))</f>
        <v>Pontiagudo</v>
      </c>
      <c r="Z149" s="11">
        <f>IF(AND(W149&lt;&gt;"", V149&lt;&gt;"", V149&lt;&gt;0), (0.6057-0.0018*W149)*V149*(W149^2)/1000, "")</f>
        <v>59.086307037764669</v>
      </c>
      <c r="AA149" s="11">
        <f>((3.155 - 0.0136*V149 + 0.00155*W149)*V149*W149)/100</f>
        <v>62.587551536286</v>
      </c>
      <c r="AB149" s="14"/>
      <c r="AC149" s="12">
        <v>0</v>
      </c>
      <c r="AD149" s="18" t="s">
        <v>19</v>
      </c>
    </row>
    <row r="150" spans="1:30" ht="15" x14ac:dyDescent="0.25">
      <c r="A150" s="8">
        <v>149</v>
      </c>
      <c r="B150" s="8">
        <v>53</v>
      </c>
      <c r="C150" s="9">
        <v>75.099999999999994</v>
      </c>
      <c r="D150" s="9">
        <v>8.4</v>
      </c>
      <c r="E150" s="9">
        <v>7.9</v>
      </c>
      <c r="F150" s="10">
        <f>IF(AND(NOT(ISBLANK(C150)), NOT(ISBLANK(H150)), NOT(ISBLANK(Q150))), C150-H150-Q150, "")</f>
        <v>52.932999999999993</v>
      </c>
      <c r="G150" s="11">
        <f>IF(AND(F150&lt;&gt;"", C150&lt;&gt;"", C150&lt;&gt;0), F150*100/C150, "")</f>
        <v>70.483355525965379</v>
      </c>
      <c r="H150" s="10">
        <v>16.079999999999998</v>
      </c>
      <c r="I150" s="12">
        <v>7</v>
      </c>
      <c r="J150" s="11">
        <f>IF(AND(H150&lt;&gt;"", C150&lt;&gt;"", C150&lt;&gt;0), H150*100/C150, "")</f>
        <v>21.411451398135817</v>
      </c>
      <c r="K150" s="9">
        <v>18.399999999999999</v>
      </c>
      <c r="L150" s="9">
        <v>47</v>
      </c>
      <c r="M150" s="13">
        <v>0.39100000000000001</v>
      </c>
      <c r="N150" s="9">
        <v>88.1</v>
      </c>
      <c r="O150" s="14" t="s">
        <v>16</v>
      </c>
      <c r="P150" s="15">
        <v>3.07</v>
      </c>
      <c r="Q150" s="13">
        <v>6.0869999999999997</v>
      </c>
      <c r="R150" s="15">
        <v>0.4</v>
      </c>
      <c r="S150" s="11">
        <f>IF(AND(Q150&lt;&gt;"", C150&lt;&gt;"", C150&lt;&gt;0), Q150*100/C150, "")</f>
        <v>8.1051930758988018</v>
      </c>
      <c r="T150" s="16">
        <v>3</v>
      </c>
      <c r="U150" s="17" t="str">
        <f>IF(C150&gt;=68,"JUMBO",IF(C150&gt;=58,"EXTRA",IF(C150&gt;=48,"GRANDE",IF(C150&gt;=38,"MÉDIO","Fora da faixa"))))</f>
        <v>JUMBO</v>
      </c>
      <c r="V150" s="11">
        <v>59.82</v>
      </c>
      <c r="W150" s="11">
        <v>47.57</v>
      </c>
      <c r="X150" s="11">
        <f>IF(AND(W150&lt;&gt;"", V150&lt;&gt;"", V150&lt;&gt;0), (W150/V150)*100, "")</f>
        <v>79.521899030424606</v>
      </c>
      <c r="Y150" s="8" t="str">
        <f>IF(X150&lt;72,"Pontiagudo",IF(X150&lt;=76,"Padrão","Redondo"))</f>
        <v>Redondo</v>
      </c>
      <c r="Z150" s="11">
        <f>IF(AND(W150&lt;&gt;"", V150&lt;&gt;"", V150&lt;&gt;0), (0.6057-0.0018*W150)*V150*(W150^2)/1000, "")</f>
        <v>70.400842137222725</v>
      </c>
      <c r="AA150" s="11">
        <f>((3.155 - 0.0136*V150 + 0.00155*W150)*V150*W150)/100</f>
        <v>68.727308041880988</v>
      </c>
      <c r="AB150" s="14"/>
      <c r="AC150" s="12">
        <v>0</v>
      </c>
      <c r="AD150" s="18" t="s">
        <v>19</v>
      </c>
    </row>
    <row r="151" spans="1:30" ht="15" x14ac:dyDescent="0.25">
      <c r="A151" s="8">
        <v>150</v>
      </c>
      <c r="B151" s="8">
        <v>53</v>
      </c>
      <c r="C151" s="9">
        <v>69.5</v>
      </c>
      <c r="D151" s="9">
        <v>9.6</v>
      </c>
      <c r="E151" s="9">
        <v>8</v>
      </c>
      <c r="F151" s="10">
        <f>IF(AND(NOT(ISBLANK(C151)), NOT(ISBLANK(H151)), NOT(ISBLANK(Q151))), C151-H151-Q151, "")</f>
        <v>48.242000000000004</v>
      </c>
      <c r="G151" s="11">
        <f>IF(AND(F151&lt;&gt;"", C151&lt;&gt;"", C151&lt;&gt;0), F151*100/C151, "")</f>
        <v>69.412949640287778</v>
      </c>
      <c r="H151" s="10">
        <v>14.946</v>
      </c>
      <c r="I151" s="12">
        <v>7</v>
      </c>
      <c r="J151" s="11">
        <f>IF(AND(H151&lt;&gt;"", C151&lt;&gt;"", C151&lt;&gt;0), H151*100/C151, "")</f>
        <v>21.50503597122302</v>
      </c>
      <c r="K151" s="9">
        <v>18.8</v>
      </c>
      <c r="L151" s="9">
        <v>39.700000000000003</v>
      </c>
      <c r="M151" s="13">
        <v>0.47399999999999998</v>
      </c>
      <c r="N151" s="9">
        <v>95.6</v>
      </c>
      <c r="O151" s="14" t="s">
        <v>16</v>
      </c>
      <c r="P151" s="15">
        <v>5.67</v>
      </c>
      <c r="Q151" s="13">
        <v>6.3120000000000003</v>
      </c>
      <c r="R151" s="15">
        <v>0.42</v>
      </c>
      <c r="S151" s="11">
        <f>IF(AND(Q151&lt;&gt;"", C151&lt;&gt;"", C151&lt;&gt;0), Q151*100/C151, "")</f>
        <v>9.0820143884892097</v>
      </c>
      <c r="T151" s="16">
        <v>2</v>
      </c>
      <c r="U151" s="17" t="str">
        <f>IF(C151&gt;=68,"JUMBO",IF(C151&gt;=58,"EXTRA",IF(C151&gt;=48,"GRANDE",IF(C151&gt;=38,"MÉDIO","Fora da faixa"))))</f>
        <v>JUMBO</v>
      </c>
      <c r="V151" s="11">
        <v>57.94</v>
      </c>
      <c r="W151" s="11">
        <v>44.2</v>
      </c>
      <c r="X151" s="11">
        <f>IF(AND(W151&lt;&gt;"", V151&lt;&gt;"", V151&lt;&gt;0), (W151/V151)*100, "")</f>
        <v>76.285812909906809</v>
      </c>
      <c r="Y151" s="8" t="str">
        <f>IF(X151&lt;72,"Pontiagudo",IF(X151&lt;=76,"Padrão","Redondo"))</f>
        <v>Redondo</v>
      </c>
      <c r="Z151" s="11">
        <f>IF(AND(W151&lt;&gt;"", V151&lt;&gt;"", V151&lt;&gt;0), (0.6057-0.0018*W151)*V151*(W151^2)/1000, "")</f>
        <v>59.555839387824015</v>
      </c>
      <c r="AA151" s="11">
        <f>((3.155 - 0.0136*V151 + 0.00155*W151)*V151*W151)/100</f>
        <v>62.37255438647999</v>
      </c>
      <c r="AB151" s="14"/>
      <c r="AC151" s="12">
        <v>0</v>
      </c>
      <c r="AD151" s="18" t="s">
        <v>19</v>
      </c>
    </row>
    <row r="152" spans="1:30" ht="15" x14ac:dyDescent="0.25">
      <c r="A152" s="8">
        <v>151</v>
      </c>
      <c r="B152" s="8">
        <v>53</v>
      </c>
      <c r="C152" s="9">
        <v>74</v>
      </c>
      <c r="D152" s="9">
        <v>9.5</v>
      </c>
      <c r="E152" s="9">
        <v>8</v>
      </c>
      <c r="F152" s="10">
        <f>IF(AND(NOT(ISBLANK(C152)), NOT(ISBLANK(H152)), NOT(ISBLANK(Q152))), C152-H152-Q152, "")</f>
        <v>54.207999999999998</v>
      </c>
      <c r="G152" s="11">
        <f>IF(AND(F152&lt;&gt;"", C152&lt;&gt;"", C152&lt;&gt;0), F152*100/C152, "")</f>
        <v>73.254054054054052</v>
      </c>
      <c r="H152" s="10">
        <v>14.48</v>
      </c>
      <c r="I152" s="12">
        <v>7</v>
      </c>
      <c r="J152" s="11">
        <f>IF(AND(H152&lt;&gt;"", C152&lt;&gt;"", C152&lt;&gt;0), H152*100/C152, "")</f>
        <v>19.567567567567568</v>
      </c>
      <c r="K152" s="9">
        <v>18.399999999999999</v>
      </c>
      <c r="L152" s="9">
        <v>46.3</v>
      </c>
      <c r="M152" s="13">
        <v>0.39700000000000002</v>
      </c>
      <c r="N152" s="9">
        <v>94.2</v>
      </c>
      <c r="O152" s="14" t="s">
        <v>16</v>
      </c>
      <c r="P152" s="15">
        <v>4.57</v>
      </c>
      <c r="Q152" s="13">
        <v>5.3120000000000003</v>
      </c>
      <c r="R152" s="15">
        <v>0.34</v>
      </c>
      <c r="S152" s="11">
        <f>IF(AND(Q152&lt;&gt;"", C152&lt;&gt;"", C152&lt;&gt;0), Q152*100/C152, "")</f>
        <v>7.1783783783783788</v>
      </c>
      <c r="T152" s="16">
        <v>2</v>
      </c>
      <c r="U152" s="17" t="str">
        <f>IF(C152&gt;=68,"JUMBO",IF(C152&gt;=58,"EXTRA",IF(C152&gt;=48,"GRANDE",IF(C152&gt;=38,"MÉDIO","Fora da faixa"))))</f>
        <v>JUMBO</v>
      </c>
      <c r="V152" s="11">
        <v>59.04</v>
      </c>
      <c r="W152" s="11">
        <v>45.29</v>
      </c>
      <c r="X152" s="11">
        <f>IF(AND(W152&lt;&gt;"", V152&lt;&gt;"", V152&lt;&gt;0), (W152/V152)*100, "")</f>
        <v>76.710704607046068</v>
      </c>
      <c r="Y152" s="8" t="str">
        <f>IF(X152&lt;72,"Pontiagudo",IF(X152&lt;=76,"Padrão","Redondo"))</f>
        <v>Redondo</v>
      </c>
      <c r="Z152" s="11">
        <f>IF(AND(W152&lt;&gt;"", V152&lt;&gt;"", V152&lt;&gt;0), (0.6057-0.0018*W152)*V152*(W152^2)/1000, "")</f>
        <v>63.478956594184993</v>
      </c>
      <c r="AA152" s="11">
        <f>((3.155 - 0.0136*V152 + 0.00155*W152)*V152*W152)/100</f>
        <v>64.769213021688003</v>
      </c>
      <c r="AB152" s="14"/>
      <c r="AC152" s="12">
        <v>0</v>
      </c>
      <c r="AD152" s="18" t="s">
        <v>19</v>
      </c>
    </row>
    <row r="153" spans="1:30" ht="15" x14ac:dyDescent="0.25">
      <c r="A153" s="8">
        <v>152</v>
      </c>
      <c r="B153" s="8">
        <v>53</v>
      </c>
      <c r="C153" s="9">
        <v>63.1</v>
      </c>
      <c r="D153" s="9">
        <v>8.9</v>
      </c>
      <c r="E153" s="9">
        <v>7.7</v>
      </c>
      <c r="F153" s="10">
        <f>IF(AND(NOT(ISBLANK(C153)), NOT(ISBLANK(H153)), NOT(ISBLANK(Q153))), C153-H153-Q153, "")</f>
        <v>37.555999999999997</v>
      </c>
      <c r="G153" s="11">
        <f>IF(AND(F153&lt;&gt;"", C153&lt;&gt;"", C153&lt;&gt;0), F153*100/C153, "")</f>
        <v>59.518225039619651</v>
      </c>
      <c r="H153" s="10">
        <v>19.225000000000001</v>
      </c>
      <c r="I153" s="12">
        <v>7</v>
      </c>
      <c r="J153" s="11">
        <f>IF(AND(H153&lt;&gt;"", C153&lt;&gt;"", C153&lt;&gt;0), H153*100/C153, "")</f>
        <v>30.467511885895409</v>
      </c>
      <c r="K153" s="9">
        <v>18</v>
      </c>
      <c r="L153" s="9">
        <v>41.3</v>
      </c>
      <c r="M153" s="13">
        <v>0.436</v>
      </c>
      <c r="N153" s="9">
        <v>93.6</v>
      </c>
      <c r="O153" s="14" t="s">
        <v>16</v>
      </c>
      <c r="P153" s="15">
        <v>4.9400000000000004</v>
      </c>
      <c r="Q153" s="13">
        <v>6.319</v>
      </c>
      <c r="R153" s="15">
        <v>0.4</v>
      </c>
      <c r="S153" s="11">
        <f>IF(AND(Q153&lt;&gt;"", C153&lt;&gt;"", C153&lt;&gt;0), Q153*100/C153, "")</f>
        <v>10.014263074484944</v>
      </c>
      <c r="T153" s="16">
        <v>2</v>
      </c>
      <c r="U153" s="17" t="str">
        <f>IF(C153&gt;=68,"JUMBO",IF(C153&gt;=58,"EXTRA",IF(C153&gt;=48,"GRANDE",IF(C153&gt;=38,"MÉDIO","Fora da faixa"))))</f>
        <v>EXTRA</v>
      </c>
      <c r="V153" s="11">
        <v>59.49</v>
      </c>
      <c r="W153" s="11">
        <v>44.86</v>
      </c>
      <c r="X153" s="11">
        <f>IF(AND(W153&lt;&gt;"", V153&lt;&gt;"", V153&lt;&gt;0), (W153/V153)*100, "")</f>
        <v>75.407631534711712</v>
      </c>
      <c r="Y153" s="8" t="str">
        <f>IF(X153&lt;72,"Pontiagudo",IF(X153&lt;=76,"Padrão","Redondo"))</f>
        <v>Padrão</v>
      </c>
      <c r="Z153" s="11">
        <f>IF(AND(W153&lt;&gt;"", V153&lt;&gt;"", V153&lt;&gt;0), (0.6057-0.0018*W153)*V153*(W153^2)/1000, "")</f>
        <v>62.846645547683806</v>
      </c>
      <c r="AA153" s="11">
        <f>((3.155 - 0.0136*V153 + 0.00155*W153)*V153*W153)/100</f>
        <v>64.462138113365995</v>
      </c>
      <c r="AB153" s="14" t="s">
        <v>17</v>
      </c>
      <c r="AC153" s="12">
        <v>0</v>
      </c>
      <c r="AD153" s="18" t="s">
        <v>19</v>
      </c>
    </row>
    <row r="154" spans="1:30" ht="15" x14ac:dyDescent="0.25">
      <c r="A154" s="8">
        <v>153</v>
      </c>
      <c r="B154" s="8">
        <v>53</v>
      </c>
      <c r="C154" s="9">
        <v>67.400000000000006</v>
      </c>
      <c r="D154" s="9">
        <v>9.9</v>
      </c>
      <c r="E154" s="9">
        <v>7.7</v>
      </c>
      <c r="F154" s="10">
        <f>IF(AND(NOT(ISBLANK(C154)), NOT(ISBLANK(H154)), NOT(ISBLANK(Q154))), C154-H154-Q154, "")</f>
        <v>44.652000000000001</v>
      </c>
      <c r="G154" s="11">
        <f>IF(AND(F154&lt;&gt;"", C154&lt;&gt;"", C154&lt;&gt;0), F154*100/C154, "")</f>
        <v>66.249258160237375</v>
      </c>
      <c r="H154" s="10">
        <v>18.303999999999998</v>
      </c>
      <c r="I154" s="12">
        <v>7</v>
      </c>
      <c r="J154" s="11">
        <f>IF(AND(H154&lt;&gt;"", C154&lt;&gt;"", C154&lt;&gt;0), H154*100/C154, "")</f>
        <v>27.157270029673587</v>
      </c>
      <c r="K154" s="9">
        <v>17.5</v>
      </c>
      <c r="L154" s="9">
        <v>39</v>
      </c>
      <c r="M154" s="13">
        <v>0.44900000000000001</v>
      </c>
      <c r="N154" s="9">
        <v>97.4</v>
      </c>
      <c r="O154" s="14" t="s">
        <v>16</v>
      </c>
      <c r="P154" s="15">
        <v>4.6500000000000004</v>
      </c>
      <c r="Q154" s="13">
        <v>4.444</v>
      </c>
      <c r="R154" s="15">
        <v>0.35</v>
      </c>
      <c r="S154" s="11">
        <f>IF(AND(Q154&lt;&gt;"", C154&lt;&gt;"", C154&lt;&gt;0), Q154*100/C154, "")</f>
        <v>6.5934718100890199</v>
      </c>
      <c r="T154" s="16">
        <v>2</v>
      </c>
      <c r="U154" s="17" t="str">
        <f>IF(C154&gt;=68,"JUMBO",IF(C154&gt;=58,"EXTRA",IF(C154&gt;=48,"GRANDE",IF(C154&gt;=38,"MÉDIO","Fora da faixa"))))</f>
        <v>EXTRA</v>
      </c>
      <c r="V154" s="11">
        <v>60</v>
      </c>
      <c r="W154" s="11">
        <v>44.68</v>
      </c>
      <c r="X154" s="11">
        <f>IF(AND(W154&lt;&gt;"", V154&lt;&gt;"", V154&lt;&gt;0), (W154/V154)*100, "")</f>
        <v>74.466666666666669</v>
      </c>
      <c r="Y154" s="8" t="str">
        <f>IF(X154&lt;72,"Pontiagudo",IF(X154&lt;=76,"Padrão","Redondo"))</f>
        <v>Padrão</v>
      </c>
      <c r="Z154" s="11">
        <f>IF(AND(W154&lt;&gt;"", V154&lt;&gt;"", V154&lt;&gt;0), (0.6057-0.0018*W154)*V154*(W154^2)/1000, "")</f>
        <v>62.916584367744015</v>
      </c>
      <c r="AA154" s="11">
        <f>((3.155 - 0.0136*V154 + 0.00155*W154)*V154*W154)/100</f>
        <v>64.560473231999993</v>
      </c>
      <c r="AB154" s="14" t="s">
        <v>22</v>
      </c>
      <c r="AC154" s="12">
        <v>0</v>
      </c>
      <c r="AD154" s="18" t="s">
        <v>20</v>
      </c>
    </row>
    <row r="155" spans="1:30" ht="15" x14ac:dyDescent="0.25">
      <c r="A155" s="8">
        <v>154</v>
      </c>
      <c r="B155" s="8">
        <v>53</v>
      </c>
      <c r="C155" s="9">
        <v>65.2</v>
      </c>
      <c r="D155" s="9">
        <v>8.4</v>
      </c>
      <c r="E155" s="9">
        <v>7.8</v>
      </c>
      <c r="F155" s="10">
        <f>IF(AND(NOT(ISBLANK(C155)), NOT(ISBLANK(H155)), NOT(ISBLANK(Q155))), C155-H155-Q155, "")</f>
        <v>39.173999999999999</v>
      </c>
      <c r="G155" s="11">
        <f>IF(AND(F155&lt;&gt;"", C155&lt;&gt;"", C155&lt;&gt;0), F155*100/C155, "")</f>
        <v>60.082822085889568</v>
      </c>
      <c r="H155" s="10">
        <v>19.574999999999999</v>
      </c>
      <c r="I155" s="12">
        <v>7</v>
      </c>
      <c r="J155" s="11">
        <f>IF(AND(H155&lt;&gt;"", C155&lt;&gt;"", C155&lt;&gt;0), H155*100/C155, "")</f>
        <v>30.023006134969325</v>
      </c>
      <c r="K155" s="9">
        <v>17.8</v>
      </c>
      <c r="L155" s="9">
        <v>41.3</v>
      </c>
      <c r="M155" s="13">
        <v>0.43099999999999999</v>
      </c>
      <c r="N155" s="9">
        <v>90.4</v>
      </c>
      <c r="O155" s="14" t="s">
        <v>16</v>
      </c>
      <c r="P155" s="15">
        <v>3.08</v>
      </c>
      <c r="Q155" s="13">
        <v>6.4509999999999996</v>
      </c>
      <c r="R155" s="15">
        <v>0.39</v>
      </c>
      <c r="S155" s="11">
        <f>IF(AND(Q155&lt;&gt;"", C155&lt;&gt;"", C155&lt;&gt;0), Q155*100/C155, "")</f>
        <v>9.8941717791411019</v>
      </c>
      <c r="T155" s="16">
        <v>4</v>
      </c>
      <c r="U155" s="17" t="str">
        <f>IF(C155&gt;=68,"JUMBO",IF(C155&gt;=58,"EXTRA",IF(C155&gt;=48,"GRANDE",IF(C155&gt;=38,"MÉDIO","Fora da faixa"))))</f>
        <v>EXTRA</v>
      </c>
      <c r="V155" s="11">
        <v>62.21</v>
      </c>
      <c r="W155" s="11">
        <v>45.46</v>
      </c>
      <c r="X155" s="11">
        <f>IF(AND(W155&lt;&gt;"", V155&lt;&gt;"", V155&lt;&gt;0), (W155/V155)*100, "")</f>
        <v>73.075068316990837</v>
      </c>
      <c r="Y155" s="8" t="str">
        <f>IF(X155&lt;72,"Pontiagudo",IF(X155&lt;=76,"Padrão","Redondo"))</f>
        <v>Padrão</v>
      </c>
      <c r="Z155" s="11">
        <f>IF(AND(W155&lt;&gt;"", V155&lt;&gt;"", V155&lt;&gt;0), (0.6057-0.0018*W155)*V155*(W155^2)/1000, "")</f>
        <v>67.351031421086603</v>
      </c>
      <c r="AA155" s="11">
        <f>((3.155 - 0.0136*V155 + 0.00155*W155)*V155*W155)/100</f>
        <v>67.291214645061999</v>
      </c>
      <c r="AB155" s="14"/>
      <c r="AC155" s="12">
        <v>0</v>
      </c>
      <c r="AD155" s="18" t="s">
        <v>19</v>
      </c>
    </row>
    <row r="156" spans="1:30" ht="15" x14ac:dyDescent="0.25">
      <c r="A156" s="8">
        <v>155</v>
      </c>
      <c r="B156" s="8">
        <v>53</v>
      </c>
      <c r="C156" s="9">
        <v>65.599999999999994</v>
      </c>
      <c r="D156" s="9">
        <v>8.5</v>
      </c>
      <c r="E156" s="9">
        <v>8</v>
      </c>
      <c r="F156" s="10">
        <f>IF(AND(NOT(ISBLANK(C156)), NOT(ISBLANK(H156)), NOT(ISBLANK(Q156))), C156-H156-Q156, "")</f>
        <v>43.974999999999994</v>
      </c>
      <c r="G156" s="11">
        <f>IF(AND(F156&lt;&gt;"", C156&lt;&gt;"", C156&lt;&gt;0), F156*100/C156, "")</f>
        <v>67.035060975609753</v>
      </c>
      <c r="H156" s="10">
        <v>15.628</v>
      </c>
      <c r="I156" s="12">
        <v>6</v>
      </c>
      <c r="J156" s="11">
        <f>IF(AND(H156&lt;&gt;"", C156&lt;&gt;"", C156&lt;&gt;0), H156*100/C156, "")</f>
        <v>23.823170731707318</v>
      </c>
      <c r="K156" s="9">
        <v>18.5</v>
      </c>
      <c r="L156" s="9">
        <v>45.3</v>
      </c>
      <c r="M156" s="13">
        <v>0.40799999999999997</v>
      </c>
      <c r="N156" s="9">
        <v>90.9</v>
      </c>
      <c r="O156" s="14" t="s">
        <v>16</v>
      </c>
      <c r="P156" s="15">
        <v>4.55</v>
      </c>
      <c r="Q156" s="13">
        <v>5.9969999999999999</v>
      </c>
      <c r="R156" s="15">
        <v>0.4</v>
      </c>
      <c r="S156" s="11">
        <f>IF(AND(Q156&lt;&gt;"", C156&lt;&gt;"", C156&lt;&gt;0), Q156*100/C156, "")</f>
        <v>9.1417682926829276</v>
      </c>
      <c r="T156" s="16">
        <v>1</v>
      </c>
      <c r="U156" s="17" t="str">
        <f>IF(C156&gt;=68,"JUMBO",IF(C156&gt;=58,"EXTRA",IF(C156&gt;=48,"GRANDE",IF(C156&gt;=38,"MÉDIO","Fora da faixa"))))</f>
        <v>EXTRA</v>
      </c>
      <c r="V156" s="11">
        <v>60.01</v>
      </c>
      <c r="W156" s="11">
        <v>45.64</v>
      </c>
      <c r="X156" s="11">
        <f>IF(AND(W156&lt;&gt;"", V156&lt;&gt;"", V156&lt;&gt;0), (W156/V156)*100, "")</f>
        <v>76.053991001499753</v>
      </c>
      <c r="Y156" s="8" t="str">
        <f>IF(X156&lt;72,"Pontiagudo",IF(X156&lt;=76,"Padrão","Redondo"))</f>
        <v>Redondo</v>
      </c>
      <c r="Z156" s="11">
        <f>IF(AND(W156&lt;&gt;"", V156&lt;&gt;"", V156&lt;&gt;0), (0.6057-0.0018*W156)*V156*(W156^2)/1000, "")</f>
        <v>65.444236158748609</v>
      </c>
      <c r="AA156" s="11">
        <f>((3.155 - 0.0136*V156 + 0.00155*W156)*V156*W156)/100</f>
        <v>65.995648145784003</v>
      </c>
      <c r="AB156" s="14"/>
      <c r="AC156" s="12">
        <v>0</v>
      </c>
      <c r="AD156" s="18" t="s">
        <v>19</v>
      </c>
    </row>
    <row r="157" spans="1:30" ht="15" x14ac:dyDescent="0.25">
      <c r="A157" s="8">
        <v>156</v>
      </c>
      <c r="B157" s="8">
        <v>53</v>
      </c>
      <c r="C157" s="9">
        <v>69.400000000000006</v>
      </c>
      <c r="D157" s="9">
        <v>8.3000000000000007</v>
      </c>
      <c r="E157" s="9">
        <v>8</v>
      </c>
      <c r="F157" s="10">
        <f>IF(AND(NOT(ISBLANK(C157)), NOT(ISBLANK(H157)), NOT(ISBLANK(Q157))), C157-H157-Q157, "")</f>
        <v>45.83100000000001</v>
      </c>
      <c r="G157" s="11">
        <f>IF(AND(F157&lt;&gt;"", C157&lt;&gt;"", C157&lt;&gt;0), F157*100/C157, "")</f>
        <v>66.03890489913546</v>
      </c>
      <c r="H157" s="10">
        <v>17.821000000000002</v>
      </c>
      <c r="I157" s="12">
        <v>6</v>
      </c>
      <c r="J157" s="11">
        <f>IF(AND(H157&lt;&gt;"", C157&lt;&gt;"", C157&lt;&gt;0), H157*100/C157, "")</f>
        <v>25.678674351585013</v>
      </c>
      <c r="K157" s="9">
        <v>17</v>
      </c>
      <c r="L157" s="9">
        <v>49.7</v>
      </c>
      <c r="M157" s="13">
        <v>0.34200000000000003</v>
      </c>
      <c r="N157" s="9">
        <v>88.9</v>
      </c>
      <c r="O157" s="14" t="s">
        <v>16</v>
      </c>
      <c r="P157" s="15">
        <v>1.02</v>
      </c>
      <c r="Q157" s="13">
        <v>5.7480000000000002</v>
      </c>
      <c r="R157" s="15">
        <v>0.33</v>
      </c>
      <c r="S157" s="11">
        <f>IF(AND(Q157&lt;&gt;"", C157&lt;&gt;"", C157&lt;&gt;0), Q157*100/C157, "")</f>
        <v>8.2824207492795399</v>
      </c>
      <c r="T157" s="16">
        <v>1</v>
      </c>
      <c r="U157" s="17" t="str">
        <f>IF(C157&gt;=68,"JUMBO",IF(C157&gt;=58,"EXTRA",IF(C157&gt;=48,"GRANDE",IF(C157&gt;=38,"MÉDIO","Fora da faixa"))))</f>
        <v>JUMBO</v>
      </c>
      <c r="V157" s="11">
        <v>55.63</v>
      </c>
      <c r="W157" s="11">
        <v>44.01</v>
      </c>
      <c r="X157" s="11">
        <f>IF(AND(W157&lt;&gt;"", V157&lt;&gt;"", V157&lt;&gt;0), (W157/V157)*100, "")</f>
        <v>79.111989933489113</v>
      </c>
      <c r="Y157" s="8" t="str">
        <f>IF(X157&lt;72,"Pontiagudo",IF(X157&lt;=76,"Padrão","Redondo"))</f>
        <v>Redondo</v>
      </c>
      <c r="Z157" s="11">
        <f>IF(AND(W157&lt;&gt;"", V157&lt;&gt;"", V157&lt;&gt;0), (0.6057-0.0018*W157)*V157*(W157^2)/1000, "")</f>
        <v>56.727719465000163</v>
      </c>
      <c r="AA157" s="11">
        <f>((3.155 - 0.0136*V157 + 0.00155*W157)*V157*W157)/100</f>
        <v>60.390346147042493</v>
      </c>
      <c r="AB157" s="14"/>
      <c r="AC157" s="12">
        <v>0</v>
      </c>
      <c r="AD157" s="18" t="s">
        <v>19</v>
      </c>
    </row>
    <row r="158" spans="1:30" ht="15" x14ac:dyDescent="0.25">
      <c r="A158" s="8">
        <v>157</v>
      </c>
      <c r="B158" s="8">
        <v>53</v>
      </c>
      <c r="C158" s="9">
        <v>58.6</v>
      </c>
      <c r="D158" s="9">
        <v>8.9</v>
      </c>
      <c r="E158" s="9">
        <v>7.7</v>
      </c>
      <c r="F158" s="10">
        <f>IF(AND(NOT(ISBLANK(C158)), NOT(ISBLANK(H158)), NOT(ISBLANK(Q158))), C158-H158-Q158, "")</f>
        <v>32.58</v>
      </c>
      <c r="G158" s="11">
        <f>IF(AND(F158&lt;&gt;"", C158&lt;&gt;"", C158&lt;&gt;0), F158*100/C158, "")</f>
        <v>55.597269624573379</v>
      </c>
      <c r="H158" s="10">
        <v>18.905000000000001</v>
      </c>
      <c r="I158" s="12">
        <v>7</v>
      </c>
      <c r="J158" s="11">
        <f>IF(AND(H158&lt;&gt;"", C158&lt;&gt;"", C158&lt;&gt;0), H158*100/C158, "")</f>
        <v>32.261092150170647</v>
      </c>
      <c r="K158" s="9">
        <v>17.399999999999999</v>
      </c>
      <c r="L158" s="9">
        <v>41.7</v>
      </c>
      <c r="M158" s="13">
        <v>0.41699999999999998</v>
      </c>
      <c r="N158" s="9">
        <v>94.6</v>
      </c>
      <c r="O158" s="14" t="s">
        <v>16</v>
      </c>
      <c r="P158" s="15">
        <v>5.77</v>
      </c>
      <c r="Q158" s="13">
        <v>7.1150000000000002</v>
      </c>
      <c r="R158" s="15">
        <v>0.38</v>
      </c>
      <c r="S158" s="11">
        <f>IF(AND(Q158&lt;&gt;"", C158&lt;&gt;"", C158&lt;&gt;0), Q158*100/C158, "")</f>
        <v>12.141638225255972</v>
      </c>
      <c r="T158" s="16">
        <v>2</v>
      </c>
      <c r="U158" s="17" t="str">
        <f>IF(C158&gt;=68,"JUMBO",IF(C158&gt;=58,"EXTRA",IF(C158&gt;=48,"GRANDE",IF(C158&gt;=38,"MÉDIO","Fora da faixa"))))</f>
        <v>EXTRA</v>
      </c>
      <c r="V158" s="11">
        <v>61.01</v>
      </c>
      <c r="W158" s="11">
        <v>45.04</v>
      </c>
      <c r="X158" s="11">
        <f>IF(AND(W158&lt;&gt;"", V158&lt;&gt;"", V158&lt;&gt;0), (W158/V158)*100, "")</f>
        <v>73.823963284707432</v>
      </c>
      <c r="Y158" s="8" t="str">
        <f>IF(X158&lt;72,"Pontiagudo",IF(X158&lt;=76,"Padrão","Redondo"))</f>
        <v>Padrão</v>
      </c>
      <c r="Z158" s="11">
        <f>IF(AND(W158&lt;&gt;"", V158&lt;&gt;"", V158&lt;&gt;0), (0.6057-0.0018*W158)*V158*(W158^2)/1000, "")</f>
        <v>64.930575824494852</v>
      </c>
      <c r="AA158" s="11">
        <f>((3.155 - 0.0136*V158 + 0.00155*W158)*V158*W158)/100</f>
        <v>65.814063476703993</v>
      </c>
      <c r="AB158" s="14"/>
      <c r="AC158" s="12">
        <v>0</v>
      </c>
      <c r="AD158" s="18" t="s">
        <v>19</v>
      </c>
    </row>
    <row r="159" spans="1:30" ht="15" x14ac:dyDescent="0.25">
      <c r="A159" s="8">
        <v>158</v>
      </c>
      <c r="B159" s="8">
        <v>53</v>
      </c>
      <c r="C159" s="9">
        <v>67.400000000000006</v>
      </c>
      <c r="D159" s="9">
        <v>8.4</v>
      </c>
      <c r="E159" s="9">
        <v>7.5</v>
      </c>
      <c r="F159" s="10">
        <f>IF(AND(NOT(ISBLANK(C159)), NOT(ISBLANK(H159)), NOT(ISBLANK(Q159))), C159-H159-Q159, "")</f>
        <v>45.557000000000002</v>
      </c>
      <c r="G159" s="11">
        <f>IF(AND(F159&lt;&gt;"", C159&lt;&gt;"", C159&lt;&gt;0), F159*100/C159, "")</f>
        <v>67.591988130563792</v>
      </c>
      <c r="H159" s="10">
        <v>15.581</v>
      </c>
      <c r="I159" s="12">
        <v>7</v>
      </c>
      <c r="J159" s="11">
        <f>IF(AND(H159&lt;&gt;"", C159&lt;&gt;"", C159&lt;&gt;0), H159*100/C159, "")</f>
        <v>23.11721068249258</v>
      </c>
      <c r="K159" s="9">
        <v>18.8</v>
      </c>
      <c r="L159" s="9">
        <v>43.7</v>
      </c>
      <c r="M159" s="13">
        <v>0.43</v>
      </c>
      <c r="N159" s="9">
        <v>89.9</v>
      </c>
      <c r="O159" s="14" t="s">
        <v>16</v>
      </c>
      <c r="P159" s="15">
        <v>5.23</v>
      </c>
      <c r="Q159" s="13">
        <v>6.2619999999999996</v>
      </c>
      <c r="R159" s="15">
        <v>0.41</v>
      </c>
      <c r="S159" s="11">
        <f>IF(AND(Q159&lt;&gt;"", C159&lt;&gt;"", C159&lt;&gt;0), Q159*100/C159, "")</f>
        <v>9.290801186943618</v>
      </c>
      <c r="T159" s="16">
        <v>1</v>
      </c>
      <c r="U159" s="17" t="str">
        <f>IF(C159&gt;=68,"JUMBO",IF(C159&gt;=58,"EXTRA",IF(C159&gt;=48,"GRANDE",IF(C159&gt;=38,"MÉDIO","Fora da faixa"))))</f>
        <v>EXTRA</v>
      </c>
      <c r="V159" s="11">
        <v>60.78</v>
      </c>
      <c r="W159" s="11">
        <v>45.19</v>
      </c>
      <c r="X159" s="11">
        <f>IF(AND(W159&lt;&gt;"", V159&lt;&gt;"", V159&lt;&gt;0), (W159/V159)*100, "")</f>
        <v>74.350115169463635</v>
      </c>
      <c r="Y159" s="8" t="str">
        <f>IF(X159&lt;72,"Pontiagudo",IF(X159&lt;=76,"Padrão","Redondo"))</f>
        <v>Padrão</v>
      </c>
      <c r="Z159" s="11">
        <f>IF(AND(W159&lt;&gt;"", V159&lt;&gt;"", V159&lt;&gt;0), (0.6057-0.0018*W159)*V159*(W159^2)/1000, "")</f>
        <v>65.083856180304565</v>
      </c>
      <c r="AA159" s="11">
        <f>((3.155 - 0.0136*V159 + 0.00155*W159)*V159*W159)/100</f>
        <v>65.876612955392986</v>
      </c>
      <c r="AB159" s="14"/>
      <c r="AC159" s="12">
        <v>0</v>
      </c>
      <c r="AD159" s="18" t="s">
        <v>19</v>
      </c>
    </row>
    <row r="160" spans="1:30" ht="15" x14ac:dyDescent="0.25">
      <c r="A160" s="8">
        <v>159</v>
      </c>
      <c r="B160" s="8">
        <v>53</v>
      </c>
      <c r="C160" s="9">
        <v>67.900000000000006</v>
      </c>
      <c r="D160" s="9">
        <v>9.4</v>
      </c>
      <c r="E160" s="9">
        <v>7.5</v>
      </c>
      <c r="F160" s="10">
        <f>IF(AND(NOT(ISBLANK(C160)), NOT(ISBLANK(H160)), NOT(ISBLANK(Q160))), C160-H160-Q160, "")</f>
        <v>44.371000000000002</v>
      </c>
      <c r="G160" s="11">
        <f>IF(AND(F160&lt;&gt;"", C160&lt;&gt;"", C160&lt;&gt;0), F160*100/C160, "")</f>
        <v>65.347569955817377</v>
      </c>
      <c r="H160" s="10">
        <v>16.608000000000001</v>
      </c>
      <c r="I160" s="12">
        <v>6</v>
      </c>
      <c r="J160" s="11">
        <f>IF(AND(H160&lt;&gt;"", C160&lt;&gt;"", C160&lt;&gt;0), H160*100/C160, "")</f>
        <v>24.459499263622973</v>
      </c>
      <c r="K160" s="9">
        <v>18.399999999999999</v>
      </c>
      <c r="L160" s="9">
        <v>43</v>
      </c>
      <c r="M160" s="13">
        <v>0.42799999999999999</v>
      </c>
      <c r="N160" s="9">
        <v>95</v>
      </c>
      <c r="O160" s="14" t="s">
        <v>16</v>
      </c>
      <c r="P160" s="15">
        <v>3.33</v>
      </c>
      <c r="Q160" s="13">
        <v>6.9210000000000003</v>
      </c>
      <c r="R160" s="15">
        <v>0.4</v>
      </c>
      <c r="S160" s="11">
        <f>IF(AND(Q160&lt;&gt;"", C160&lt;&gt;"", C160&lt;&gt;0), Q160*100/C160, "")</f>
        <v>10.192930780559646</v>
      </c>
      <c r="T160" s="16">
        <v>1</v>
      </c>
      <c r="U160" s="17" t="str">
        <f>IF(C160&gt;=68,"JUMBO",IF(C160&gt;=58,"EXTRA",IF(C160&gt;=48,"GRANDE",IF(C160&gt;=38,"MÉDIO","Fora da faixa"))))</f>
        <v>EXTRA</v>
      </c>
      <c r="V160" s="11">
        <v>56.72</v>
      </c>
      <c r="W160" s="11">
        <v>42.35</v>
      </c>
      <c r="X160" s="11">
        <f>IF(AND(W160&lt;&gt;"", V160&lt;&gt;"", V160&lt;&gt;0), (W160/V160)*100, "")</f>
        <v>74.665021156558538</v>
      </c>
      <c r="Y160" s="8" t="str">
        <f>IF(X160&lt;72,"Pontiagudo",IF(X160&lt;=76,"Padrão","Redondo"))</f>
        <v>Padrão</v>
      </c>
      <c r="Z160" s="11">
        <f>IF(AND(W160&lt;&gt;"", V160&lt;&gt;"", V160&lt;&gt;0), (0.6057-0.0018*W160)*V160*(W160^2)/1000, "")</f>
        <v>53.862239830013998</v>
      </c>
      <c r="AA160" s="11">
        <f>((3.155 - 0.0136*V160 + 0.00155*W160)*V160*W160)/100</f>
        <v>58.833250320459996</v>
      </c>
      <c r="AB160" s="14"/>
      <c r="AC160" s="12">
        <v>0</v>
      </c>
      <c r="AD160" s="18" t="s">
        <v>19</v>
      </c>
    </row>
    <row r="161" spans="1:30" ht="15" x14ac:dyDescent="0.25">
      <c r="A161" s="8">
        <v>160</v>
      </c>
      <c r="B161" s="8">
        <v>53</v>
      </c>
      <c r="C161" s="9">
        <v>67.8</v>
      </c>
      <c r="D161" s="9">
        <v>8.1</v>
      </c>
      <c r="E161" s="9">
        <v>7.9</v>
      </c>
      <c r="F161" s="10">
        <f>IF(AND(NOT(ISBLANK(C161)), NOT(ISBLANK(H161)), NOT(ISBLANK(Q161))), C161-H161-Q161, "")</f>
        <v>43.013000000000005</v>
      </c>
      <c r="G161" s="11">
        <f>IF(AND(F161&lt;&gt;"", C161&lt;&gt;"", C161&lt;&gt;0), F161*100/C161, "")</f>
        <v>63.441002949852511</v>
      </c>
      <c r="H161" s="10">
        <v>17.995999999999999</v>
      </c>
      <c r="I161" s="12">
        <v>6</v>
      </c>
      <c r="J161" s="11">
        <f>IF(AND(H161&lt;&gt;"", C161&lt;&gt;"", C161&lt;&gt;0), H161*100/C161, "")</f>
        <v>26.542772861356934</v>
      </c>
      <c r="K161" s="9">
        <v>18.8</v>
      </c>
      <c r="L161" s="9">
        <v>42</v>
      </c>
      <c r="M161" s="13">
        <v>0.44800000000000001</v>
      </c>
      <c r="N161" s="9">
        <v>88.1</v>
      </c>
      <c r="O161" s="14" t="s">
        <v>16</v>
      </c>
      <c r="P161" s="15">
        <v>4.5999999999999996</v>
      </c>
      <c r="Q161" s="13">
        <v>6.7910000000000004</v>
      </c>
      <c r="R161" s="15">
        <v>0.41</v>
      </c>
      <c r="S161" s="11">
        <f>IF(AND(Q161&lt;&gt;"", C161&lt;&gt;"", C161&lt;&gt;0), Q161*100/C161, "")</f>
        <v>10.016224188790561</v>
      </c>
      <c r="T161" s="16">
        <v>1</v>
      </c>
      <c r="U161" s="17" t="str">
        <f>IF(C161&gt;=68,"JUMBO",IF(C161&gt;=58,"EXTRA",IF(C161&gt;=48,"GRANDE",IF(C161&gt;=38,"MÉDIO","Fora da faixa"))))</f>
        <v>EXTRA</v>
      </c>
      <c r="V161" s="11">
        <v>55.25</v>
      </c>
      <c r="W161" s="11">
        <v>45.79</v>
      </c>
      <c r="X161" s="11">
        <f>IF(AND(W161&lt;&gt;"", V161&lt;&gt;"", V161&lt;&gt;0), (W161/V161)*100, "")</f>
        <v>82.877828054298647</v>
      </c>
      <c r="Y161" s="8" t="str">
        <f>IF(X161&lt;72,"Pontiagudo",IF(X161&lt;=76,"Padrão","Redondo"))</f>
        <v>Redondo</v>
      </c>
      <c r="Z161" s="11">
        <f>IF(AND(W161&lt;&gt;"", V161&lt;&gt;"", V161&lt;&gt;0), (0.6057-0.0018*W161)*V161*(W161^2)/1000, "")</f>
        <v>60.618620046388955</v>
      </c>
      <c r="AA161" s="11">
        <f>((3.155 - 0.0136*V161 + 0.00155*W161)*V161*W161)/100</f>
        <v>62.604198411137496</v>
      </c>
      <c r="AB161" s="14"/>
      <c r="AC161" s="12">
        <v>0</v>
      </c>
      <c r="AD161" s="18" t="s">
        <v>19</v>
      </c>
    </row>
    <row r="162" spans="1:30" ht="15" x14ac:dyDescent="0.25">
      <c r="A162" s="8">
        <v>161</v>
      </c>
      <c r="B162" s="8">
        <v>53</v>
      </c>
      <c r="C162" s="9">
        <v>55.4</v>
      </c>
      <c r="D162" s="9">
        <v>6.9</v>
      </c>
      <c r="E162" s="9">
        <v>7.9</v>
      </c>
      <c r="F162" s="10">
        <f>IF(AND(NOT(ISBLANK(C162)), NOT(ISBLANK(H162)), NOT(ISBLANK(Q162))), C162-H162-Q162, "")</f>
        <v>33.566999999999993</v>
      </c>
      <c r="G162" s="11">
        <f>IF(AND(F162&lt;&gt;"", C162&lt;&gt;"", C162&lt;&gt;0), F162*100/C162, "")</f>
        <v>60.590252707581215</v>
      </c>
      <c r="H162" s="10">
        <v>15.257999999999999</v>
      </c>
      <c r="I162" s="12">
        <v>7</v>
      </c>
      <c r="J162" s="11">
        <f>IF(AND(H162&lt;&gt;"", C162&lt;&gt;"", C162&lt;&gt;0), H162*100/C162, "")</f>
        <v>27.541516245487365</v>
      </c>
      <c r="K162" s="9">
        <v>16.399999999999999</v>
      </c>
      <c r="L162" s="9">
        <v>44.3</v>
      </c>
      <c r="M162" s="13">
        <v>0.37</v>
      </c>
      <c r="N162" s="9">
        <v>84.5</v>
      </c>
      <c r="O162" s="14" t="s">
        <v>16</v>
      </c>
      <c r="P162" s="15">
        <v>4.96</v>
      </c>
      <c r="Q162" s="13">
        <v>6.5750000000000002</v>
      </c>
      <c r="R162" s="15">
        <v>0.4</v>
      </c>
      <c r="S162" s="11">
        <f>IF(AND(Q162&lt;&gt;"", C162&lt;&gt;"", C162&lt;&gt;0), Q162*100/C162, "")</f>
        <v>11.868231046931408</v>
      </c>
      <c r="T162" s="16">
        <v>1</v>
      </c>
      <c r="U162" s="17" t="str">
        <f>IF(C162&gt;=68,"JUMBO",IF(C162&gt;=58,"EXTRA",IF(C162&gt;=48,"GRANDE",IF(C162&gt;=38,"MÉDIO","Fora da faixa"))))</f>
        <v>GRANDE</v>
      </c>
      <c r="V162" s="11">
        <v>57.26</v>
      </c>
      <c r="W162" s="11">
        <v>45.77</v>
      </c>
      <c r="X162" s="11">
        <f>IF(AND(W162&lt;&gt;"", V162&lt;&gt;"", V162&lt;&gt;0), (W162/V162)*100, "")</f>
        <v>79.933636046105491</v>
      </c>
      <c r="Y162" s="8" t="str">
        <f>IF(X162&lt;72,"Pontiagudo",IF(X162&lt;=76,"Padrão","Redondo"))</f>
        <v>Redondo</v>
      </c>
      <c r="Z162" s="11">
        <f>IF(AND(W162&lt;&gt;"", V162&lt;&gt;"", V162&lt;&gt;0), (0.6057-0.0018*W162)*V162*(W162^2)/1000, "")</f>
        <v>62.773381198622573</v>
      </c>
      <c r="AA162" s="11">
        <f>((3.155 - 0.0136*V162 + 0.00155*W162)*V162*W162)/100</f>
        <v>64.136174333664997</v>
      </c>
      <c r="AB162" s="14"/>
      <c r="AC162" s="12">
        <v>0</v>
      </c>
      <c r="AD162" s="18" t="s">
        <v>19</v>
      </c>
    </row>
    <row r="163" spans="1:30" ht="15" x14ac:dyDescent="0.25">
      <c r="A163" s="8">
        <v>162</v>
      </c>
      <c r="B163" s="8">
        <v>53</v>
      </c>
      <c r="C163" s="9">
        <v>62.9</v>
      </c>
      <c r="D163" s="9">
        <v>9.1</v>
      </c>
      <c r="E163" s="9">
        <v>7.8</v>
      </c>
      <c r="F163" s="10">
        <f>IF(AND(NOT(ISBLANK(C163)), NOT(ISBLANK(H163)), NOT(ISBLANK(Q163))), C163-H163-Q163, "")</f>
        <v>36.859999999999992</v>
      </c>
      <c r="G163" s="11">
        <f>IF(AND(F163&lt;&gt;"", C163&lt;&gt;"", C163&lt;&gt;0), F163*100/C163, "")</f>
        <v>58.600953895071527</v>
      </c>
      <c r="H163" s="10">
        <v>18.648</v>
      </c>
      <c r="I163" s="12">
        <v>8</v>
      </c>
      <c r="J163" s="11">
        <f>IF(AND(H163&lt;&gt;"", C163&lt;&gt;"", C163&lt;&gt;0), H163*100/C163, "")</f>
        <v>29.647058823529413</v>
      </c>
      <c r="K163" s="9">
        <v>17.100000000000001</v>
      </c>
      <c r="L163" s="9">
        <v>39.700000000000003</v>
      </c>
      <c r="M163" s="13">
        <v>0.43099999999999999</v>
      </c>
      <c r="N163" s="9">
        <v>94.6</v>
      </c>
      <c r="O163" s="14" t="s">
        <v>16</v>
      </c>
      <c r="P163" s="15">
        <v>3.99</v>
      </c>
      <c r="Q163" s="13">
        <v>7.3920000000000003</v>
      </c>
      <c r="R163" s="15">
        <v>0.43</v>
      </c>
      <c r="S163" s="11">
        <f>IF(AND(Q163&lt;&gt;"", C163&lt;&gt;"", C163&lt;&gt;0), Q163*100/C163, "")</f>
        <v>11.751987281399048</v>
      </c>
      <c r="T163" s="16">
        <v>1</v>
      </c>
      <c r="U163" s="17" t="str">
        <f>IF(C163&gt;=68,"JUMBO",IF(C163&gt;=58,"EXTRA",IF(C163&gt;=48,"GRANDE",IF(C163&gt;=38,"MÉDIO","Fora da faixa"))))</f>
        <v>EXTRA</v>
      </c>
      <c r="V163" s="11">
        <v>60.28</v>
      </c>
      <c r="W163" s="11">
        <v>44.8</v>
      </c>
      <c r="X163" s="11">
        <f>IF(AND(W163&lt;&gt;"", V163&lt;&gt;"", V163&lt;&gt;0), (W163/V163)*100, "")</f>
        <v>74.319840743198412</v>
      </c>
      <c r="Y163" s="8" t="str">
        <f>IF(X163&lt;72,"Pontiagudo",IF(X163&lt;=76,"Padrão","Redondo"))</f>
        <v>Padrão</v>
      </c>
      <c r="Z163" s="11">
        <f>IF(AND(W163&lt;&gt;"", V163&lt;&gt;"", V163&lt;&gt;0), (0.6057-0.0018*W163)*V163*(W163^2)/1000, "")</f>
        <v>63.524053942272005</v>
      </c>
      <c r="AA163" s="11">
        <f>((3.155 - 0.0136*V163 + 0.00155*W163)*V163*W163)/100</f>
        <v>64.938145198079994</v>
      </c>
      <c r="AB163" s="14"/>
      <c r="AC163" s="12">
        <v>0</v>
      </c>
      <c r="AD163" s="18" t="s">
        <v>19</v>
      </c>
    </row>
    <row r="164" spans="1:30" ht="15" x14ac:dyDescent="0.25">
      <c r="A164" s="8">
        <v>163</v>
      </c>
      <c r="B164" s="8">
        <v>53</v>
      </c>
      <c r="C164" s="9">
        <v>65.900000000000006</v>
      </c>
      <c r="D164" s="9">
        <v>8.5</v>
      </c>
      <c r="E164" s="9">
        <v>7.6</v>
      </c>
      <c r="F164" s="10">
        <f>IF(AND(NOT(ISBLANK(C164)), NOT(ISBLANK(H164)), NOT(ISBLANK(Q164))), C164-H164-Q164, "")</f>
        <v>43.424000000000007</v>
      </c>
      <c r="G164" s="11">
        <f>IF(AND(F164&lt;&gt;"", C164&lt;&gt;"", C164&lt;&gt;0), F164*100/C164, "")</f>
        <v>65.893778452200308</v>
      </c>
      <c r="H164" s="10">
        <v>17.725999999999999</v>
      </c>
      <c r="I164" s="12">
        <v>6</v>
      </c>
      <c r="J164" s="11">
        <f>IF(AND(H164&lt;&gt;"", C164&lt;&gt;"", C164&lt;&gt;0), H164*100/C164, "")</f>
        <v>26.898330804248857</v>
      </c>
      <c r="K164" s="9">
        <v>18.8</v>
      </c>
      <c r="L164" s="9">
        <v>44</v>
      </c>
      <c r="M164" s="13">
        <v>0.42699999999999999</v>
      </c>
      <c r="N164" s="9">
        <v>90.8</v>
      </c>
      <c r="O164" s="14" t="s">
        <v>16</v>
      </c>
      <c r="P164" s="15">
        <v>6.08</v>
      </c>
      <c r="Q164" s="13">
        <v>4.75</v>
      </c>
      <c r="R164" s="15">
        <v>0.28999999999999998</v>
      </c>
      <c r="S164" s="11">
        <f>IF(AND(Q164&lt;&gt;"", C164&lt;&gt;"", C164&lt;&gt;0), Q164*100/C164, "")</f>
        <v>7.2078907435508341</v>
      </c>
      <c r="T164" s="16">
        <v>1</v>
      </c>
      <c r="U164" s="17" t="str">
        <f>IF(C164&gt;=68,"JUMBO",IF(C164&gt;=58,"EXTRA",IF(C164&gt;=48,"GRANDE",IF(C164&gt;=38,"MÉDIO","Fora da faixa"))))</f>
        <v>EXTRA</v>
      </c>
      <c r="V164" s="11">
        <v>60.63</v>
      </c>
      <c r="W164" s="11">
        <v>44.61</v>
      </c>
      <c r="X164" s="11">
        <f>IF(AND(W164&lt;&gt;"", V164&lt;&gt;"", V164&lt;&gt;0), (W164/V164)*100, "")</f>
        <v>73.577436912419586</v>
      </c>
      <c r="Y164" s="8" t="str">
        <f>IF(X164&lt;72,"Pontiagudo",IF(X164&lt;=76,"Padrão","Redondo"))</f>
        <v>Padrão</v>
      </c>
      <c r="Z164" s="11">
        <f>IF(AND(W164&lt;&gt;"", V164&lt;&gt;"", V164&lt;&gt;0), (0.6057-0.0018*W164)*V164*(W164^2)/1000, "")</f>
        <v>63.393354939321846</v>
      </c>
      <c r="AA164" s="11">
        <f>((3.155 - 0.0136*V164 + 0.00155*W164)*V164*W164)/100</f>
        <v>64.901475824332493</v>
      </c>
      <c r="AB164" s="14"/>
      <c r="AC164" s="12">
        <v>0</v>
      </c>
      <c r="AD164" s="18" t="s">
        <v>19</v>
      </c>
    </row>
    <row r="165" spans="1:30" ht="15" x14ac:dyDescent="0.25">
      <c r="A165" s="8">
        <v>164</v>
      </c>
      <c r="B165" s="8">
        <v>53</v>
      </c>
      <c r="C165" s="9">
        <v>66.5</v>
      </c>
      <c r="D165" s="9">
        <v>8.5</v>
      </c>
      <c r="E165" s="9">
        <v>8.5</v>
      </c>
      <c r="F165" s="10">
        <f>IF(AND(NOT(ISBLANK(C165)), NOT(ISBLANK(H165)), NOT(ISBLANK(Q165))), C165-H165-Q165, "")</f>
        <v>45.384</v>
      </c>
      <c r="G165" s="11">
        <f>IF(AND(F165&lt;&gt;"", C165&lt;&gt;"", C165&lt;&gt;0), F165*100/C165, "")</f>
        <v>68.246616541353376</v>
      </c>
      <c r="H165" s="10">
        <v>15.99</v>
      </c>
      <c r="I165" s="12">
        <v>6</v>
      </c>
      <c r="J165" s="11">
        <f>IF(AND(H165&lt;&gt;"", C165&lt;&gt;"", C165&lt;&gt;0), H165*100/C165, "")</f>
        <v>24.045112781954888</v>
      </c>
      <c r="K165" s="9">
        <v>17.399999999999999</v>
      </c>
      <c r="L165" s="9">
        <v>39.700000000000003</v>
      </c>
      <c r="M165" s="13">
        <v>0.438</v>
      </c>
      <c r="N165" s="9">
        <v>90.7</v>
      </c>
      <c r="O165" s="14" t="s">
        <v>16</v>
      </c>
      <c r="P165" s="15">
        <v>3.53</v>
      </c>
      <c r="Q165" s="13">
        <v>5.1260000000000003</v>
      </c>
      <c r="R165" s="15">
        <v>0.35</v>
      </c>
      <c r="S165" s="11">
        <f>IF(AND(Q165&lt;&gt;"", C165&lt;&gt;"", C165&lt;&gt;0), Q165*100/C165, "")</f>
        <v>7.7082706766917299</v>
      </c>
      <c r="T165" s="16">
        <v>1</v>
      </c>
      <c r="U165" s="17" t="str">
        <f>IF(C165&gt;=68,"JUMBO",IF(C165&gt;=58,"EXTRA",IF(C165&gt;=48,"GRANDE",IF(C165&gt;=38,"MÉDIO","Fora da faixa"))))</f>
        <v>EXTRA</v>
      </c>
      <c r="V165" s="11">
        <v>59.68</v>
      </c>
      <c r="W165" s="11">
        <v>46.16</v>
      </c>
      <c r="X165" s="11">
        <f>IF(AND(W165&lt;&gt;"", V165&lt;&gt;"", V165&lt;&gt;0), (W165/V165)*100, "")</f>
        <v>77.345844504021443</v>
      </c>
      <c r="Y165" s="8" t="str">
        <f>IF(X165&lt;72,"Pontiagudo",IF(X165&lt;=76,"Padrão","Redondo"))</f>
        <v>Redondo</v>
      </c>
      <c r="Z165" s="11">
        <f>IF(AND(W165&lt;&gt;"", V165&lt;&gt;"", V165&lt;&gt;0), (0.6057-0.0018*W165)*V165*(W165^2)/1000, "")</f>
        <v>66.456856140189686</v>
      </c>
      <c r="AA165" s="11">
        <f>((3.155 - 0.0136*V165 + 0.00155*W165)*V165*W165)/100</f>
        <v>66.526360691199983</v>
      </c>
      <c r="AB165" s="14" t="s">
        <v>22</v>
      </c>
      <c r="AC165" s="12">
        <v>0</v>
      </c>
      <c r="AD165" s="18" t="s">
        <v>20</v>
      </c>
    </row>
    <row r="166" spans="1:30" ht="15" x14ac:dyDescent="0.25">
      <c r="A166" s="8">
        <v>165</v>
      </c>
      <c r="B166" s="8">
        <v>53</v>
      </c>
      <c r="C166" s="9">
        <v>63.3</v>
      </c>
      <c r="D166" s="9">
        <v>7</v>
      </c>
      <c r="E166" s="9">
        <v>8.5</v>
      </c>
      <c r="F166" s="10">
        <f>IF(AND(NOT(ISBLANK(C166)), NOT(ISBLANK(H166)), NOT(ISBLANK(Q166))), C166-H166-Q166, "")</f>
        <v>38.978000000000002</v>
      </c>
      <c r="G166" s="11">
        <f>IF(AND(F166&lt;&gt;"", C166&lt;&gt;"", C166&lt;&gt;0), F166*100/C166, "")</f>
        <v>61.576619273301745</v>
      </c>
      <c r="H166" s="10">
        <v>18.207999999999998</v>
      </c>
      <c r="I166" s="12">
        <v>7</v>
      </c>
      <c r="J166" s="11">
        <f>IF(AND(H166&lt;&gt;"", C166&lt;&gt;"", C166&lt;&gt;0), H166*100/C166, "")</f>
        <v>28.764612954186411</v>
      </c>
      <c r="K166" s="9">
        <v>17.399999999999999</v>
      </c>
      <c r="L166" s="9">
        <v>43.7</v>
      </c>
      <c r="M166" s="13">
        <v>0.39800000000000002</v>
      </c>
      <c r="N166" s="9">
        <v>82.7</v>
      </c>
      <c r="O166" s="14" t="s">
        <v>16</v>
      </c>
      <c r="P166" s="15">
        <v>7.37</v>
      </c>
      <c r="Q166" s="13">
        <v>6.1139999999999999</v>
      </c>
      <c r="R166" s="15">
        <v>0.38</v>
      </c>
      <c r="S166" s="11">
        <f>IF(AND(Q166&lt;&gt;"", C166&lt;&gt;"", C166&lt;&gt;0), Q166*100/C166, "")</f>
        <v>9.6587677725118493</v>
      </c>
      <c r="T166" s="16">
        <v>1</v>
      </c>
      <c r="U166" s="17" t="str">
        <f>IF(C166&gt;=68,"JUMBO",IF(C166&gt;=58,"EXTRA",IF(C166&gt;=48,"GRANDE",IF(C166&gt;=38,"MÉDIO","Fora da faixa"))))</f>
        <v>EXTRA</v>
      </c>
      <c r="V166" s="11">
        <v>55.46</v>
      </c>
      <c r="W166" s="11">
        <v>43.42</v>
      </c>
      <c r="X166" s="11">
        <f>IF(AND(W166&lt;&gt;"", V166&lt;&gt;"", V166&lt;&gt;0), (W166/V166)*100, "")</f>
        <v>78.290659935088357</v>
      </c>
      <c r="Y166" s="8" t="str">
        <f>IF(X166&lt;72,"Pontiagudo",IF(X166&lt;=76,"Padrão","Redondo"))</f>
        <v>Redondo</v>
      </c>
      <c r="Z166" s="11">
        <f>IF(AND(W166&lt;&gt;"", V166&lt;&gt;"", V166&lt;&gt;0), (0.6057-0.0018*W166)*V166*(W166^2)/1000, "")</f>
        <v>55.159229552147146</v>
      </c>
      <c r="AA166" s="11">
        <f>((3.155 - 0.0136*V166 + 0.00155*W166)*V166*W166)/100</f>
        <v>59.432330208940002</v>
      </c>
      <c r="AB166" s="14"/>
      <c r="AC166" s="12">
        <v>0</v>
      </c>
      <c r="AD166" s="18" t="s">
        <v>19</v>
      </c>
    </row>
    <row r="167" spans="1:30" ht="15" x14ac:dyDescent="0.25">
      <c r="A167" s="8">
        <v>166</v>
      </c>
      <c r="B167" s="8">
        <v>53</v>
      </c>
      <c r="C167" s="9">
        <v>62.2</v>
      </c>
      <c r="D167" s="9">
        <v>8.5</v>
      </c>
      <c r="E167" s="9">
        <v>8.6999999999999993</v>
      </c>
      <c r="F167" s="10">
        <f>IF(AND(NOT(ISBLANK(C167)), NOT(ISBLANK(H167)), NOT(ISBLANK(Q167))), C167-H167-Q167, "")</f>
        <v>38.211000000000006</v>
      </c>
      <c r="G167" s="11">
        <f>IF(AND(F167&lt;&gt;"", C167&lt;&gt;"", C167&lt;&gt;0), F167*100/C167, "")</f>
        <v>61.432475884244376</v>
      </c>
      <c r="H167" s="10">
        <v>17.658999999999999</v>
      </c>
      <c r="I167" s="12">
        <v>7</v>
      </c>
      <c r="J167" s="11">
        <f>IF(AND(H167&lt;&gt;"", C167&lt;&gt;"", C167&lt;&gt;0), H167*100/C167, "")</f>
        <v>28.390675241157552</v>
      </c>
      <c r="K167" s="9">
        <v>17.399999999999999</v>
      </c>
      <c r="L167" s="9">
        <v>42.7</v>
      </c>
      <c r="M167" s="13">
        <v>0.40699999999999997</v>
      </c>
      <c r="N167" s="9">
        <v>91.7</v>
      </c>
      <c r="O167" s="14" t="s">
        <v>16</v>
      </c>
      <c r="P167" s="15">
        <v>4.2300000000000004</v>
      </c>
      <c r="Q167" s="13">
        <v>6.33</v>
      </c>
      <c r="R167" s="15">
        <v>0.4</v>
      </c>
      <c r="S167" s="11">
        <f>IF(AND(Q167&lt;&gt;"", C167&lt;&gt;"", C167&lt;&gt;0), Q167*100/C167, "")</f>
        <v>10.17684887459807</v>
      </c>
      <c r="T167" s="16">
        <v>1</v>
      </c>
      <c r="U167" s="17" t="str">
        <f>IF(C167&gt;=68,"JUMBO",IF(C167&gt;=58,"EXTRA",IF(C167&gt;=48,"GRANDE",IF(C167&gt;=38,"MÉDIO","Fora da faixa"))))</f>
        <v>EXTRA</v>
      </c>
      <c r="V167" s="11">
        <v>60.91</v>
      </c>
      <c r="W167" s="11">
        <v>44.57</v>
      </c>
      <c r="X167" s="11">
        <f>IF(AND(W167&lt;&gt;"", V167&lt;&gt;"", V167&lt;&gt;0), (W167/V167)*100, "")</f>
        <v>73.173534723362337</v>
      </c>
      <c r="Y167" s="8" t="str">
        <f>IF(X167&lt;72,"Pontiagudo",IF(X167&lt;=76,"Padrão","Redondo"))</f>
        <v>Padrão</v>
      </c>
      <c r="Z167" s="11">
        <f>IF(AND(W167&lt;&gt;"", V167&lt;&gt;"", V167&lt;&gt;0), (0.6057-0.0018*W167)*V167*(W167^2)/1000, "")</f>
        <v>63.580669991927749</v>
      </c>
      <c r="AA167" s="11">
        <f>((3.155 - 0.0136*V167 + 0.00155*W167)*V167*W167)/100</f>
        <v>65.03767778280249</v>
      </c>
      <c r="AB167" s="14"/>
      <c r="AC167" s="12">
        <v>0</v>
      </c>
      <c r="AD167" s="18" t="s">
        <v>19</v>
      </c>
    </row>
    <row r="168" spans="1:30" ht="15" x14ac:dyDescent="0.25">
      <c r="A168" s="8">
        <v>167</v>
      </c>
      <c r="B168" s="8">
        <v>53</v>
      </c>
      <c r="C168" s="9">
        <v>58.6</v>
      </c>
      <c r="D168" s="9">
        <v>6.8</v>
      </c>
      <c r="E168" s="9">
        <v>7.9</v>
      </c>
      <c r="F168" s="10">
        <f>IF(AND(NOT(ISBLANK(C168)), NOT(ISBLANK(H168)), NOT(ISBLANK(Q168))), C168-H168-Q168, "")</f>
        <v>37.754000000000005</v>
      </c>
      <c r="G168" s="11">
        <f>IF(AND(F168&lt;&gt;"", C168&lt;&gt;"", C168&lt;&gt;0), F168*100/C168, "")</f>
        <v>64.426621160409567</v>
      </c>
      <c r="H168" s="10">
        <v>15.952</v>
      </c>
      <c r="I168" s="12">
        <v>6</v>
      </c>
      <c r="J168" s="11">
        <f>IF(AND(H168&lt;&gt;"", C168&lt;&gt;"", C168&lt;&gt;0), H168*100/C168, "")</f>
        <v>27.221843003412971</v>
      </c>
      <c r="K168" s="9">
        <v>17.5</v>
      </c>
      <c r="L168" s="9">
        <v>40.299999999999997</v>
      </c>
      <c r="M168" s="13">
        <v>0.434</v>
      </c>
      <c r="N168" s="9">
        <v>82.8</v>
      </c>
      <c r="O168" s="14" t="s">
        <v>16</v>
      </c>
      <c r="P168" s="15">
        <v>5.37</v>
      </c>
      <c r="Q168" s="13">
        <v>4.8940000000000001</v>
      </c>
      <c r="R168" s="15">
        <v>0.34</v>
      </c>
      <c r="S168" s="11">
        <f>IF(AND(Q168&lt;&gt;"", C168&lt;&gt;"", C168&lt;&gt;0), Q168*100/C168, "")</f>
        <v>8.3515358361774741</v>
      </c>
      <c r="T168" s="16">
        <v>1</v>
      </c>
      <c r="U168" s="17" t="str">
        <f>IF(C168&gt;=68,"JUMBO",IF(C168&gt;=58,"EXTRA",IF(C168&gt;=48,"GRANDE",IF(C168&gt;=38,"MÉDIO","Fora da faixa"))))</f>
        <v>EXTRA</v>
      </c>
      <c r="V168" s="11">
        <v>58.29</v>
      </c>
      <c r="W168" s="11">
        <v>45.52</v>
      </c>
      <c r="X168" s="11">
        <f>IF(AND(W168&lt;&gt;"", V168&lt;&gt;"", V168&lt;&gt;0), (W168/V168)*100, "")</f>
        <v>78.09229713501459</v>
      </c>
      <c r="Y168" s="8" t="str">
        <f>IF(X168&lt;72,"Pontiagudo",IF(X168&lt;=76,"Padrão","Redondo"))</f>
        <v>Redondo</v>
      </c>
      <c r="Z168" s="11">
        <f>IF(AND(W168&lt;&gt;"", V168&lt;&gt;"", V168&lt;&gt;0), (0.6057-0.0018*W168)*V168*(W168^2)/1000, "")</f>
        <v>63.260731102650631</v>
      </c>
      <c r="AA168" s="11">
        <f>((3.155 - 0.0136*V168 + 0.00155*W168)*V168*W168)/100</f>
        <v>64.55127994569601</v>
      </c>
      <c r="AB168" s="14"/>
      <c r="AC168" s="12">
        <v>0</v>
      </c>
      <c r="AD168" s="18" t="s">
        <v>19</v>
      </c>
    </row>
    <row r="169" spans="1:30" ht="15" x14ac:dyDescent="0.25">
      <c r="A169" s="8">
        <v>168</v>
      </c>
      <c r="B169" s="8">
        <v>53</v>
      </c>
      <c r="C169" s="9">
        <v>71.7</v>
      </c>
      <c r="D169" s="9">
        <v>7</v>
      </c>
      <c r="E169" s="9"/>
      <c r="F169" s="10" t="str">
        <f>IF(AND(NOT(ISBLANK(C169)), NOT(ISBLANK(H169)), NOT(ISBLANK(Q169))), C169-H169-Q169, "")</f>
        <v/>
      </c>
      <c r="G169" s="11" t="str">
        <f>IF(AND(F169&lt;&gt;"", C169&lt;&gt;"", C169&lt;&gt;0), F169*100/C169, "")</f>
        <v/>
      </c>
      <c r="H169" s="10"/>
      <c r="I169" s="12">
        <v>6</v>
      </c>
      <c r="J169" s="11" t="str">
        <f>IF(AND(H169&lt;&gt;"", C169&lt;&gt;"", C169&lt;&gt;0), H169*100/C169, "")</f>
        <v/>
      </c>
      <c r="K169" s="9">
        <v>17.8</v>
      </c>
      <c r="L169" s="9">
        <v>41</v>
      </c>
      <c r="M169" s="13">
        <v>0.434</v>
      </c>
      <c r="N169" s="9">
        <v>80.2</v>
      </c>
      <c r="O169" s="14" t="s">
        <v>16</v>
      </c>
      <c r="P169" s="15">
        <v>5.87</v>
      </c>
      <c r="Q169" s="13"/>
      <c r="R169" s="15"/>
      <c r="S169" s="11" t="str">
        <f>IF(AND(Q169&lt;&gt;"", C169&lt;&gt;"", C169&lt;&gt;0), Q169*100/C169, "")</f>
        <v/>
      </c>
      <c r="T169" s="16">
        <v>1</v>
      </c>
      <c r="U169" s="17" t="str">
        <f>IF(C169&gt;=68,"JUMBO",IF(C169&gt;=58,"EXTRA",IF(C169&gt;=48,"GRANDE",IF(C169&gt;=38,"MÉDIO","Fora da faixa"))))</f>
        <v>JUMBO</v>
      </c>
      <c r="V169" s="11">
        <v>57.6</v>
      </c>
      <c r="W169" s="11">
        <v>44.4</v>
      </c>
      <c r="X169" s="11">
        <f>IF(AND(W169&lt;&gt;"", V169&lt;&gt;"", V169&lt;&gt;0), (W169/V169)*100, "")</f>
        <v>77.083333333333329</v>
      </c>
      <c r="Y169" s="8" t="str">
        <f>IF(X169&lt;72,"Pontiagudo",IF(X169&lt;=76,"Padrão","Redondo"))</f>
        <v>Redondo</v>
      </c>
      <c r="Z169" s="11">
        <f>IF(AND(W169&lt;&gt;"", V169&lt;&gt;"", V169&lt;&gt;0), (0.6057-0.0018*W169)*V169*(W169^2)/1000, "")</f>
        <v>59.702495662079997</v>
      </c>
      <c r="AA169" s="11">
        <f>((3.155 - 0.0136*V169 + 0.00155*W169)*V169*W169)/100</f>
        <v>62.413300223999997</v>
      </c>
      <c r="AB169" s="14"/>
      <c r="AC169" s="12">
        <v>0</v>
      </c>
      <c r="AD169" s="18" t="s">
        <v>19</v>
      </c>
    </row>
    <row r="170" spans="1:30" ht="15" x14ac:dyDescent="0.25">
      <c r="A170" s="8">
        <v>169</v>
      </c>
      <c r="B170" s="8">
        <v>53</v>
      </c>
      <c r="C170" s="9">
        <v>67.8</v>
      </c>
      <c r="D170" s="9">
        <v>9.1</v>
      </c>
      <c r="E170" s="9">
        <v>7.5</v>
      </c>
      <c r="F170" s="10">
        <f>IF(AND(NOT(ISBLANK(C170)), NOT(ISBLANK(H170)), NOT(ISBLANK(Q170))), C170-H170-Q170, "")</f>
        <v>43.792000000000002</v>
      </c>
      <c r="G170" s="11">
        <f>IF(AND(F170&lt;&gt;"", C170&lt;&gt;"", C170&lt;&gt;0), F170*100/C170, "")</f>
        <v>64.589970501474923</v>
      </c>
      <c r="H170" s="10">
        <v>16.867999999999999</v>
      </c>
      <c r="I170" s="12">
        <v>7</v>
      </c>
      <c r="J170" s="11">
        <f>IF(AND(H170&lt;&gt;"", C170&lt;&gt;"", C170&lt;&gt;0), H170*100/C170, "")</f>
        <v>24.87905604719764</v>
      </c>
      <c r="K170" s="9">
        <v>19.100000000000001</v>
      </c>
      <c r="L170" s="9">
        <v>42.7</v>
      </c>
      <c r="M170" s="13">
        <v>0.44700000000000001</v>
      </c>
      <c r="N170" s="9">
        <v>93.5</v>
      </c>
      <c r="O170" s="14" t="s">
        <v>16</v>
      </c>
      <c r="P170" s="15">
        <v>3.69</v>
      </c>
      <c r="Q170" s="13">
        <v>7.14</v>
      </c>
      <c r="R170" s="15">
        <v>0.42</v>
      </c>
      <c r="S170" s="11">
        <f>IF(AND(Q170&lt;&gt;"", C170&lt;&gt;"", C170&lt;&gt;0), Q170*100/C170, "")</f>
        <v>10.530973451327434</v>
      </c>
      <c r="T170" s="16">
        <v>1</v>
      </c>
      <c r="U170" s="17" t="str">
        <f>IF(C170&gt;=68,"JUMBO",IF(C170&gt;=58,"EXTRA",IF(C170&gt;=48,"GRANDE",IF(C170&gt;=38,"MÉDIO","Fora da faixa"))))</f>
        <v>EXTRA</v>
      </c>
      <c r="V170" s="11">
        <v>58.22</v>
      </c>
      <c r="W170" s="11">
        <v>44.73</v>
      </c>
      <c r="X170" s="11">
        <f>IF(AND(W170&lt;&gt;"", V170&lt;&gt;"", V170&lt;&gt;0), (W170/V170)*100, "")</f>
        <v>76.829268292682926</v>
      </c>
      <c r="Y170" s="8" t="str">
        <f>IF(X170&lt;72,"Pontiagudo",IF(X170&lt;=76,"Padrão","Redondo"))</f>
        <v>Redondo</v>
      </c>
      <c r="Z170" s="11">
        <f>IF(AND(W170&lt;&gt;"", V170&lt;&gt;"", V170&lt;&gt;0), (0.6057-0.0018*W170)*V170*(W170^2)/1000, "")</f>
        <v>61.176290284622262</v>
      </c>
      <c r="AA170" s="11">
        <f>((3.155 - 0.0136*V170 + 0.00155*W170)*V170*W170)/100</f>
        <v>63.347721746336994</v>
      </c>
      <c r="AB170" s="14"/>
      <c r="AC170" s="12">
        <v>0</v>
      </c>
      <c r="AD170" s="18" t="s">
        <v>19</v>
      </c>
    </row>
    <row r="171" spans="1:30" ht="15" x14ac:dyDescent="0.25">
      <c r="A171" s="8">
        <v>170</v>
      </c>
      <c r="B171" s="8">
        <v>53</v>
      </c>
      <c r="C171" s="9">
        <v>73.400000000000006</v>
      </c>
      <c r="D171" s="9">
        <v>8.8000000000000007</v>
      </c>
      <c r="E171" s="9">
        <v>7.6</v>
      </c>
      <c r="F171" s="10">
        <f>IF(AND(NOT(ISBLANK(C171)), NOT(ISBLANK(H171)), NOT(ISBLANK(Q171))), C171-H171-Q171, "")</f>
        <v>48.26400000000001</v>
      </c>
      <c r="G171" s="11">
        <f>IF(AND(F171&lt;&gt;"", C171&lt;&gt;"", C171&lt;&gt;0), F171*100/C171, "")</f>
        <v>65.754768392370593</v>
      </c>
      <c r="H171" s="10">
        <v>18.675000000000001</v>
      </c>
      <c r="I171" s="12">
        <v>7</v>
      </c>
      <c r="J171" s="11">
        <f>IF(AND(H171&lt;&gt;"", C171&lt;&gt;"", C171&lt;&gt;0), H171*100/C171, "")</f>
        <v>25.44277929155313</v>
      </c>
      <c r="K171" s="9">
        <v>20.6</v>
      </c>
      <c r="L171" s="9">
        <v>44</v>
      </c>
      <c r="M171" s="13">
        <v>0.46800000000000003</v>
      </c>
      <c r="N171" s="9">
        <v>90.7</v>
      </c>
      <c r="O171" s="14" t="s">
        <v>16</v>
      </c>
      <c r="P171" s="15">
        <v>5.03</v>
      </c>
      <c r="Q171" s="13">
        <v>6.4610000000000003</v>
      </c>
      <c r="R171" s="15">
        <v>0.38</v>
      </c>
      <c r="S171" s="11">
        <f>IF(AND(Q171&lt;&gt;"", C171&lt;&gt;"", C171&lt;&gt;0), Q171*100/C171, "")</f>
        <v>8.8024523160762946</v>
      </c>
      <c r="T171" s="16">
        <v>2</v>
      </c>
      <c r="U171" s="17" t="str">
        <f>IF(C171&gt;=68,"JUMBO",IF(C171&gt;=58,"EXTRA",IF(C171&gt;=48,"GRANDE",IF(C171&gt;=38,"MÉDIO","Fora da faixa"))))</f>
        <v>JUMBO</v>
      </c>
      <c r="V171" s="11">
        <v>60.73</v>
      </c>
      <c r="W171" s="11">
        <v>46.35</v>
      </c>
      <c r="X171" s="11">
        <f>IF(AND(W171&lt;&gt;"", V171&lt;&gt;"", V171&lt;&gt;0), (W171/V171)*100, "")</f>
        <v>76.321422690597728</v>
      </c>
      <c r="Y171" s="8" t="str">
        <f>IF(X171&lt;72,"Pontiagudo",IF(X171&lt;=76,"Padrão","Redondo"))</f>
        <v>Redondo</v>
      </c>
      <c r="Z171" s="11">
        <f>IF(AND(W171&lt;&gt;"", V171&lt;&gt;"", V171&lt;&gt;0), (0.6057-0.0018*W171)*V171*(W171^2)/1000, "")</f>
        <v>68.139326730714757</v>
      </c>
      <c r="AA171" s="11">
        <f>((3.155 - 0.0136*V171 + 0.00155*W171)*V171*W171)/100</f>
        <v>67.5817936706475</v>
      </c>
      <c r="AB171" s="14"/>
      <c r="AC171" s="12">
        <v>0</v>
      </c>
      <c r="AD171" s="18" t="s">
        <v>19</v>
      </c>
    </row>
    <row r="172" spans="1:30" ht="15" x14ac:dyDescent="0.25">
      <c r="A172" s="8">
        <v>171</v>
      </c>
      <c r="B172" s="8">
        <v>53</v>
      </c>
      <c r="C172" s="9">
        <v>73.3</v>
      </c>
      <c r="D172" s="9">
        <v>7.6</v>
      </c>
      <c r="E172" s="9">
        <v>7.5</v>
      </c>
      <c r="F172" s="10">
        <f>IF(AND(NOT(ISBLANK(C172)), NOT(ISBLANK(H172)), NOT(ISBLANK(Q172))), C172-H172-Q172, "")</f>
        <v>50.883000000000003</v>
      </c>
      <c r="G172" s="11">
        <f>IF(AND(F172&lt;&gt;"", C172&lt;&gt;"", C172&lt;&gt;0), F172*100/C172, "")</f>
        <v>69.417462482946803</v>
      </c>
      <c r="H172" s="10">
        <v>16.163</v>
      </c>
      <c r="I172" s="12">
        <v>7</v>
      </c>
      <c r="J172" s="11">
        <f>IF(AND(H172&lt;&gt;"", C172&lt;&gt;"", C172&lt;&gt;0), H172*100/C172, "")</f>
        <v>22.050477489768078</v>
      </c>
      <c r="K172" s="9">
        <v>17.899999999999999</v>
      </c>
      <c r="L172" s="9">
        <v>44</v>
      </c>
      <c r="M172" s="13">
        <v>0.40699999999999997</v>
      </c>
      <c r="N172" s="9">
        <v>83.7</v>
      </c>
      <c r="O172" s="14" t="s">
        <v>16</v>
      </c>
      <c r="P172" s="15">
        <v>3.02</v>
      </c>
      <c r="Q172" s="13">
        <v>6.2539999999999996</v>
      </c>
      <c r="R172" s="15">
        <v>0.4</v>
      </c>
      <c r="S172" s="11">
        <f>IF(AND(Q172&lt;&gt;"", C172&lt;&gt;"", C172&lt;&gt;0), Q172*100/C172, "")</f>
        <v>8.5320600272851301</v>
      </c>
      <c r="T172" s="16">
        <v>1</v>
      </c>
      <c r="U172" s="17" t="str">
        <f>IF(C172&gt;=68,"JUMBO",IF(C172&gt;=58,"EXTRA",IF(C172&gt;=48,"GRANDE",IF(C172&gt;=38,"MÉDIO","Fora da faixa"))))</f>
        <v>JUMBO</v>
      </c>
      <c r="V172" s="11">
        <v>56.12</v>
      </c>
      <c r="W172" s="11">
        <v>44.26</v>
      </c>
      <c r="X172" s="11">
        <f>IF(AND(W172&lt;&gt;"", V172&lt;&gt;"", V172&lt;&gt;0), (W172/V172)*100, "")</f>
        <v>78.866714183891659</v>
      </c>
      <c r="Y172" s="8" t="str">
        <f>IF(X172&lt;72,"Pontiagudo",IF(X172&lt;=76,"Padrão","Redondo"))</f>
        <v>Redondo</v>
      </c>
      <c r="Z172" s="11">
        <f>IF(AND(W172&lt;&gt;"", V172&lt;&gt;"", V172&lt;&gt;0), (0.6057-0.0018*W172)*V172*(W172^2)/1000, "")</f>
        <v>57.829927234569979</v>
      </c>
      <c r="AA172" s="11">
        <f>((3.155 - 0.0136*V172 + 0.00155*W172)*V172*W172)/100</f>
        <v>61.112446682151997</v>
      </c>
      <c r="AB172" s="14"/>
      <c r="AC172" s="12">
        <v>0</v>
      </c>
      <c r="AD172" s="18" t="s">
        <v>19</v>
      </c>
    </row>
    <row r="173" spans="1:30" ht="15" x14ac:dyDescent="0.25">
      <c r="A173" s="8">
        <v>172</v>
      </c>
      <c r="B173" s="8">
        <v>53</v>
      </c>
      <c r="C173" s="9">
        <v>64.3</v>
      </c>
      <c r="D173" s="9"/>
      <c r="E173" s="9">
        <v>7.6</v>
      </c>
      <c r="F173" s="10">
        <f>IF(AND(NOT(ISBLANK(C173)), NOT(ISBLANK(H173)), NOT(ISBLANK(Q173))), C173-H173-Q173, "")</f>
        <v>42.007999999999996</v>
      </c>
      <c r="G173" s="11">
        <f>IF(AND(F173&lt;&gt;"", C173&lt;&gt;"", C173&lt;&gt;0), F173*100/C173, "")</f>
        <v>65.331259720062206</v>
      </c>
      <c r="H173" s="10">
        <v>15.943</v>
      </c>
      <c r="I173" s="12"/>
      <c r="J173" s="11">
        <f>IF(AND(H173&lt;&gt;"", C173&lt;&gt;"", C173&lt;&gt;0), H173*100/C173, "")</f>
        <v>24.794712286158632</v>
      </c>
      <c r="K173" s="9"/>
      <c r="L173" s="9"/>
      <c r="M173" s="13"/>
      <c r="N173" s="9"/>
      <c r="O173" s="14"/>
      <c r="P173" s="15">
        <v>4.32</v>
      </c>
      <c r="Q173" s="13">
        <v>6.3490000000000002</v>
      </c>
      <c r="R173" s="15">
        <v>0.43</v>
      </c>
      <c r="S173" s="11">
        <f>IF(AND(Q173&lt;&gt;"", C173&lt;&gt;"", C173&lt;&gt;0), Q173*100/C173, "")</f>
        <v>9.8740279937791602</v>
      </c>
      <c r="T173" s="16">
        <v>1</v>
      </c>
      <c r="U173" s="17" t="str">
        <f>IF(C173&gt;=68,"JUMBO",IF(C173&gt;=58,"EXTRA",IF(C173&gt;=48,"GRANDE",IF(C173&gt;=38,"MÉDIO","Fora da faixa"))))</f>
        <v>EXTRA</v>
      </c>
      <c r="V173" s="11">
        <v>57</v>
      </c>
      <c r="W173" s="11">
        <v>43.44</v>
      </c>
      <c r="X173" s="11">
        <f>IF(AND(W173&lt;&gt;"", V173&lt;&gt;"", V173&lt;&gt;0), (W173/V173)*100, "")</f>
        <v>76.21052631578948</v>
      </c>
      <c r="Y173" s="8" t="str">
        <f>IF(X173&lt;72,"Pontiagudo",IF(X173&lt;=76,"Padrão","Redondo"))</f>
        <v>Redondo</v>
      </c>
      <c r="Z173" s="11">
        <f>IF(AND(W173&lt;&gt;"", V173&lt;&gt;"", V173&lt;&gt;0), (0.6057-0.0018*W173)*V173*(W173^2)/1000, "")</f>
        <v>56.73924325532159</v>
      </c>
      <c r="AA173" s="11">
        <f>((3.155 - 0.0136*V173 + 0.00155*W173)*V173*W173)/100</f>
        <v>60.592946025599993</v>
      </c>
      <c r="AB173" s="14"/>
      <c r="AC173" s="12">
        <v>0</v>
      </c>
      <c r="AD173" s="18" t="s">
        <v>19</v>
      </c>
    </row>
    <row r="174" spans="1:30" ht="15" x14ac:dyDescent="0.25">
      <c r="A174" s="8">
        <v>173</v>
      </c>
      <c r="B174" s="8">
        <v>53</v>
      </c>
      <c r="C174" s="9">
        <v>68.7</v>
      </c>
      <c r="D174" s="9">
        <v>10.4</v>
      </c>
      <c r="E174" s="9">
        <v>8</v>
      </c>
      <c r="F174" s="10">
        <f>IF(AND(NOT(ISBLANK(C174)), NOT(ISBLANK(H174)), NOT(ISBLANK(Q174))), C174-H174-Q174, "")</f>
        <v>42.142000000000003</v>
      </c>
      <c r="G174" s="11">
        <f>IF(AND(F174&lt;&gt;"", C174&lt;&gt;"", C174&lt;&gt;0), F174*100/C174, "")</f>
        <v>61.342066957787488</v>
      </c>
      <c r="H174" s="10">
        <v>19.045000000000002</v>
      </c>
      <c r="I174" s="12">
        <v>6</v>
      </c>
      <c r="J174" s="11">
        <f>IF(AND(H174&lt;&gt;"", C174&lt;&gt;"", C174&lt;&gt;0), H174*100/C174, "")</f>
        <v>27.721979621542943</v>
      </c>
      <c r="K174" s="9">
        <v>18.5</v>
      </c>
      <c r="L174" s="9">
        <v>49</v>
      </c>
      <c r="M174" s="13">
        <v>0.378</v>
      </c>
      <c r="N174" s="9">
        <v>99.4</v>
      </c>
      <c r="O174" s="14" t="s">
        <v>16</v>
      </c>
      <c r="P174" s="15">
        <v>2.87</v>
      </c>
      <c r="Q174" s="13">
        <v>7.5129999999999999</v>
      </c>
      <c r="R174" s="15">
        <v>0.41</v>
      </c>
      <c r="S174" s="11">
        <f>IF(AND(Q174&lt;&gt;"", C174&lt;&gt;"", C174&lt;&gt;0), Q174*100/C174, "")</f>
        <v>10.935953420669577</v>
      </c>
      <c r="T174" s="16">
        <v>1</v>
      </c>
      <c r="U174" s="17" t="str">
        <f>IF(C174&gt;=68,"JUMBO",IF(C174&gt;=58,"EXTRA",IF(C174&gt;=48,"GRANDE",IF(C174&gt;=38,"MÉDIO","Fora da faixa"))))</f>
        <v>JUMBO</v>
      </c>
      <c r="V174" s="11">
        <v>58.05</v>
      </c>
      <c r="W174" s="11">
        <v>44.45</v>
      </c>
      <c r="X174" s="11">
        <f>IF(AND(W174&lt;&gt;"", V174&lt;&gt;"", V174&lt;&gt;0), (W174/V174)*100, "")</f>
        <v>76.571920757967277</v>
      </c>
      <c r="Y174" s="8" t="str">
        <f>IF(X174&lt;72,"Pontiagudo",IF(X174&lt;=76,"Padrão","Redondo"))</f>
        <v>Redondo</v>
      </c>
      <c r="Z174" s="11">
        <f>IF(AND(W174&lt;&gt;"", V174&lt;&gt;"", V174&lt;&gt;0), (0.6057-0.0018*W174)*V174*(W174^2)/1000, "")</f>
        <v>60.294190721861256</v>
      </c>
      <c r="AA174" s="11">
        <f>((3.155 - 0.0136*V174 + 0.00155*W174)*V174*W174)/100</f>
        <v>62.815822496437498</v>
      </c>
      <c r="AB174" s="14"/>
      <c r="AC174" s="12">
        <v>0</v>
      </c>
      <c r="AD174" s="18" t="s">
        <v>19</v>
      </c>
    </row>
    <row r="175" spans="1:30" ht="15" x14ac:dyDescent="0.25">
      <c r="A175" s="8">
        <v>174</v>
      </c>
      <c r="B175" s="8">
        <v>53</v>
      </c>
      <c r="C175" s="9">
        <v>64.5</v>
      </c>
      <c r="D175" s="9">
        <v>9</v>
      </c>
      <c r="E175" s="9">
        <v>8.3000000000000007</v>
      </c>
      <c r="F175" s="10">
        <f>IF(AND(NOT(ISBLANK(C175)), NOT(ISBLANK(H175)), NOT(ISBLANK(Q175))), C175-H175-Q175, "")</f>
        <v>41.615000000000002</v>
      </c>
      <c r="G175" s="11">
        <f>IF(AND(F175&lt;&gt;"", C175&lt;&gt;"", C175&lt;&gt;0), F175*100/C175, "")</f>
        <v>64.519379844961236</v>
      </c>
      <c r="H175" s="10">
        <v>16.948</v>
      </c>
      <c r="I175" s="12">
        <v>7</v>
      </c>
      <c r="J175" s="11">
        <f>IF(AND(H175&lt;&gt;"", C175&lt;&gt;"", C175&lt;&gt;0), H175*100/C175, "")</f>
        <v>26.27596899224806</v>
      </c>
      <c r="K175" s="9">
        <v>18.8</v>
      </c>
      <c r="L175" s="9">
        <v>39</v>
      </c>
      <c r="M175" s="13">
        <v>0.48199999999999998</v>
      </c>
      <c r="N175" s="9">
        <v>93.7</v>
      </c>
      <c r="O175" s="14" t="s">
        <v>16</v>
      </c>
      <c r="P175" s="15">
        <v>4.84</v>
      </c>
      <c r="Q175" s="13">
        <v>5.9370000000000003</v>
      </c>
      <c r="R175" s="15">
        <v>0.38</v>
      </c>
      <c r="S175" s="11">
        <f>IF(AND(Q175&lt;&gt;"", C175&lt;&gt;"", C175&lt;&gt;0), Q175*100/C175, "")</f>
        <v>9.2046511627906984</v>
      </c>
      <c r="T175" s="16">
        <v>1</v>
      </c>
      <c r="U175" s="17" t="str">
        <f>IF(C175&gt;=68,"JUMBO",IF(C175&gt;=58,"EXTRA",IF(C175&gt;=48,"GRANDE",IF(C175&gt;=38,"MÉDIO","Fora da faixa"))))</f>
        <v>EXTRA</v>
      </c>
      <c r="V175" s="11">
        <v>58.97</v>
      </c>
      <c r="W175" s="11">
        <v>43.6</v>
      </c>
      <c r="X175" s="11">
        <f>IF(AND(W175&lt;&gt;"", V175&lt;&gt;"", V175&lt;&gt;0), (W175/V175)*100, "")</f>
        <v>73.935899609971173</v>
      </c>
      <c r="Y175" s="8" t="str">
        <f>IF(X175&lt;72,"Pontiagudo",IF(X175&lt;=76,"Padrão","Redondo"))</f>
        <v>Padrão</v>
      </c>
      <c r="Z175" s="11">
        <f>IF(AND(W175&lt;&gt;"", V175&lt;&gt;"", V175&lt;&gt;0), (0.6057-0.0018*W175)*V175*(W175^2)/1000, "")</f>
        <v>59.101157016864001</v>
      </c>
      <c r="AA175" s="11">
        <f>((3.155 - 0.0136*V175 + 0.00155*W175)*V175*W175)/100</f>
        <v>62.235544420960004</v>
      </c>
      <c r="AB175" s="14"/>
      <c r="AC175" s="12">
        <v>0</v>
      </c>
      <c r="AD175" s="18" t="s">
        <v>19</v>
      </c>
    </row>
    <row r="176" spans="1:30" ht="15" x14ac:dyDescent="0.25">
      <c r="A176" s="8">
        <v>175</v>
      </c>
      <c r="B176" s="8">
        <v>53</v>
      </c>
      <c r="C176" s="9">
        <v>57.6</v>
      </c>
      <c r="D176" s="9">
        <v>7.9</v>
      </c>
      <c r="E176" s="9">
        <v>8.1999999999999993</v>
      </c>
      <c r="F176" s="10">
        <f>IF(AND(NOT(ISBLANK(C176)), NOT(ISBLANK(H176)), NOT(ISBLANK(Q176))), C176-H176-Q176, "")</f>
        <v>34.950000000000003</v>
      </c>
      <c r="G176" s="11">
        <f>IF(AND(F176&lt;&gt;"", C176&lt;&gt;"", C176&lt;&gt;0), F176*100/C176, "")</f>
        <v>60.677083333333343</v>
      </c>
      <c r="H176" s="10">
        <v>16.457000000000001</v>
      </c>
      <c r="I176" s="12">
        <v>6</v>
      </c>
      <c r="J176" s="11">
        <f>IF(AND(H176&lt;&gt;"", C176&lt;&gt;"", C176&lt;&gt;0), H176*100/C176, "")</f>
        <v>28.571180555555557</v>
      </c>
      <c r="K176" s="9">
        <v>16.8</v>
      </c>
      <c r="L176" s="9">
        <v>41.3</v>
      </c>
      <c r="M176" s="13">
        <v>0.40699999999999997</v>
      </c>
      <c r="N176" s="9">
        <v>89.7</v>
      </c>
      <c r="O176" s="14" t="s">
        <v>16</v>
      </c>
      <c r="P176" s="15">
        <v>5.46</v>
      </c>
      <c r="Q176" s="13">
        <v>6.1929999999999996</v>
      </c>
      <c r="R176" s="15">
        <v>0.4</v>
      </c>
      <c r="S176" s="11">
        <f>IF(AND(Q176&lt;&gt;"", C176&lt;&gt;"", C176&lt;&gt;0), Q176*100/C176, "")</f>
        <v>10.751736111111111</v>
      </c>
      <c r="T176" s="16">
        <v>1</v>
      </c>
      <c r="U176" s="17" t="str">
        <f>IF(C176&gt;=68,"JUMBO",IF(C176&gt;=58,"EXTRA",IF(C176&gt;=48,"GRANDE",IF(C176&gt;=38,"MÉDIO","Fora da faixa"))))</f>
        <v>GRANDE</v>
      </c>
      <c r="V176" s="11">
        <v>55.89</v>
      </c>
      <c r="W176" s="11">
        <v>43.16</v>
      </c>
      <c r="X176" s="11">
        <f>IF(AND(W176&lt;&gt;"", V176&lt;&gt;"", V176&lt;&gt;0), (W176/V176)*100, "")</f>
        <v>77.223116836643399</v>
      </c>
      <c r="Y176" s="8" t="str">
        <f>IF(X176&lt;72,"Pontiagudo",IF(X176&lt;=76,"Padrão","Redondo"))</f>
        <v>Redondo</v>
      </c>
      <c r="Z176" s="11">
        <f>IF(AND(W176&lt;&gt;"", V176&lt;&gt;"", V176&lt;&gt;0), (0.6057-0.0018*W176)*V176*(W176^2)/1000, "")</f>
        <v>54.971903366198205</v>
      </c>
      <c r="AA176" s="11">
        <f>((3.155 - 0.0136*V176 + 0.00155*W176)*V176*W176)/100</f>
        <v>59.383700130455985</v>
      </c>
      <c r="AB176" s="14"/>
      <c r="AC176" s="12">
        <v>0</v>
      </c>
      <c r="AD176" s="18" t="s">
        <v>19</v>
      </c>
    </row>
    <row r="177" spans="1:30" ht="15" x14ac:dyDescent="0.25">
      <c r="A177" s="8">
        <v>176</v>
      </c>
      <c r="B177" s="8">
        <v>53</v>
      </c>
      <c r="C177" s="9">
        <v>66.8</v>
      </c>
      <c r="D177" s="9">
        <v>9.1</v>
      </c>
      <c r="E177" s="9">
        <v>8.3000000000000007</v>
      </c>
      <c r="F177" s="10">
        <f>IF(AND(NOT(ISBLANK(C177)), NOT(ISBLANK(H177)), NOT(ISBLANK(Q177))), C177-H177-Q177, "")</f>
        <v>41.577999999999996</v>
      </c>
      <c r="G177" s="11">
        <f>IF(AND(F177&lt;&gt;"", C177&lt;&gt;"", C177&lt;&gt;0), F177*100/C177, "")</f>
        <v>62.242514970059872</v>
      </c>
      <c r="H177" s="10">
        <v>18.071999999999999</v>
      </c>
      <c r="I177" s="12">
        <v>7</v>
      </c>
      <c r="J177" s="11">
        <f>IF(AND(H177&lt;&gt;"", C177&lt;&gt;"", C177&lt;&gt;0), H177*100/C177, "")</f>
        <v>27.053892215568862</v>
      </c>
      <c r="K177" s="9">
        <v>18.8</v>
      </c>
      <c r="L177" s="9">
        <v>42.7</v>
      </c>
      <c r="M177" s="13">
        <v>0.44</v>
      </c>
      <c r="N177" s="9">
        <v>93.7</v>
      </c>
      <c r="O177" s="14" t="s">
        <v>16</v>
      </c>
      <c r="P177" s="15">
        <v>6.06</v>
      </c>
      <c r="Q177" s="13">
        <v>7.15</v>
      </c>
      <c r="R177" s="15">
        <v>0.42</v>
      </c>
      <c r="S177" s="11">
        <f>IF(AND(Q177&lt;&gt;"", C177&lt;&gt;"", C177&lt;&gt;0), Q177*100/C177, "")</f>
        <v>10.703592814371257</v>
      </c>
      <c r="T177" s="16">
        <v>1</v>
      </c>
      <c r="U177" s="17" t="str">
        <f>IF(C177&gt;=68,"JUMBO",IF(C177&gt;=58,"EXTRA",IF(C177&gt;=48,"GRANDE",IF(C177&gt;=38,"MÉDIO","Fora da faixa"))))</f>
        <v>EXTRA</v>
      </c>
      <c r="V177" s="11">
        <v>58.8</v>
      </c>
      <c r="W177" s="11">
        <v>47.04</v>
      </c>
      <c r="X177" s="11">
        <f>IF(AND(W177&lt;&gt;"", V177&lt;&gt;"", V177&lt;&gt;0), (W177/V177)*100, "")</f>
        <v>80</v>
      </c>
      <c r="Y177" s="8" t="str">
        <f>IF(X177&lt;72,"Pontiagudo",IF(X177&lt;=76,"Padrão","Redondo"))</f>
        <v>Redondo</v>
      </c>
      <c r="Z177" s="11">
        <f>IF(AND(W177&lt;&gt;"", V177&lt;&gt;"", V177&lt;&gt;0), (0.6057-0.0018*W177)*V177*(W177^2)/1000, "")</f>
        <v>67.791152154378224</v>
      </c>
      <c r="AA177" s="11">
        <f>((3.155 - 0.0136*V177 + 0.00155*W177)*V177*W177)/100</f>
        <v>67.163731568640003</v>
      </c>
      <c r="AB177" s="14"/>
      <c r="AC177" s="12">
        <v>0</v>
      </c>
      <c r="AD177" s="18" t="s">
        <v>19</v>
      </c>
    </row>
    <row r="178" spans="1:30" ht="15" x14ac:dyDescent="0.25">
      <c r="A178" s="8">
        <v>177</v>
      </c>
      <c r="B178" s="8">
        <v>53</v>
      </c>
      <c r="C178" s="9">
        <v>67.8</v>
      </c>
      <c r="D178" s="9">
        <v>8.5</v>
      </c>
      <c r="E178" s="9">
        <v>8.1999999999999993</v>
      </c>
      <c r="F178" s="10" t="str">
        <f>IF(AND(NOT(ISBLANK(C178)), NOT(ISBLANK(H178)), NOT(ISBLANK(Q178))), C178-H178-Q178, "")</f>
        <v/>
      </c>
      <c r="G178" s="11" t="str">
        <f>IF(AND(F178&lt;&gt;"", C178&lt;&gt;"", C178&lt;&gt;0), F178*100/C178, "")</f>
        <v/>
      </c>
      <c r="H178" s="10">
        <v>18.596</v>
      </c>
      <c r="I178" s="12">
        <v>7</v>
      </c>
      <c r="J178" s="11">
        <f>IF(AND(H178&lt;&gt;"", C178&lt;&gt;"", C178&lt;&gt;0), H178*100/C178, "")</f>
        <v>27.427728613569322</v>
      </c>
      <c r="K178" s="9">
        <v>19.600000000000001</v>
      </c>
      <c r="L178" s="9">
        <v>43.7</v>
      </c>
      <c r="M178" s="13">
        <v>0.44900000000000001</v>
      </c>
      <c r="N178" s="9">
        <v>90.4</v>
      </c>
      <c r="O178" s="14" t="s">
        <v>16</v>
      </c>
      <c r="P178" s="15">
        <v>4.97</v>
      </c>
      <c r="Q178" s="13"/>
      <c r="R178" s="15">
        <v>0.4</v>
      </c>
      <c r="S178" s="11" t="str">
        <f>IF(AND(Q178&lt;&gt;"", C178&lt;&gt;"", C178&lt;&gt;0), Q178*100/C178, "")</f>
        <v/>
      </c>
      <c r="T178" s="16">
        <v>3</v>
      </c>
      <c r="U178" s="17" t="str">
        <f>IF(C178&gt;=68,"JUMBO",IF(C178&gt;=58,"EXTRA",IF(C178&gt;=48,"GRANDE",IF(C178&gt;=38,"MÉDIO","Fora da faixa"))))</f>
        <v>EXTRA</v>
      </c>
      <c r="V178" s="11">
        <v>58.23</v>
      </c>
      <c r="W178" s="11">
        <v>47.26</v>
      </c>
      <c r="X178" s="11">
        <f>IF(AND(W178&lt;&gt;"", V178&lt;&gt;"", V178&lt;&gt;0), (W178/V178)*100, "")</f>
        <v>81.160913618409751</v>
      </c>
      <c r="Y178" s="8" t="str">
        <f>IF(X178&lt;72,"Pontiagudo",IF(X178&lt;=76,"Padrão","Redondo"))</f>
        <v>Redondo</v>
      </c>
      <c r="Z178" s="11">
        <f>IF(AND(W178&lt;&gt;"", V178&lt;&gt;"", V178&lt;&gt;0), (0.6057-0.0018*W178)*V178*(W178^2)/1000, "")</f>
        <v>67.711912842210324</v>
      </c>
      <c r="AA178" s="11">
        <f>((3.155 - 0.0136*V178 + 0.00155*W178)*V178*W178)/100</f>
        <v>67.046440964849992</v>
      </c>
      <c r="AB178" s="14"/>
      <c r="AC178" s="12">
        <v>0</v>
      </c>
      <c r="AD178" s="18" t="s">
        <v>19</v>
      </c>
    </row>
    <row r="179" spans="1:30" ht="15" x14ac:dyDescent="0.25">
      <c r="A179" s="8">
        <v>178</v>
      </c>
      <c r="B179" s="8">
        <v>53</v>
      </c>
      <c r="C179" s="9">
        <v>56.6</v>
      </c>
      <c r="D179" s="9">
        <v>8.3000000000000007</v>
      </c>
      <c r="E179" s="9">
        <v>8.1</v>
      </c>
      <c r="F179" s="10" t="str">
        <f>IF(AND(NOT(ISBLANK(C179)), NOT(ISBLANK(H179)), NOT(ISBLANK(Q179))), C179-H179-Q179, "")</f>
        <v/>
      </c>
      <c r="G179" s="11" t="str">
        <f>IF(AND(F179&lt;&gt;"", C179&lt;&gt;"", C179&lt;&gt;0), F179*100/C179, "")</f>
        <v/>
      </c>
      <c r="H179" s="10">
        <v>15.257999999999999</v>
      </c>
      <c r="I179" s="12">
        <v>6</v>
      </c>
      <c r="J179" s="11">
        <f>IF(AND(H179&lt;&gt;"", C179&lt;&gt;"", C179&lt;&gt;0), H179*100/C179, "")</f>
        <v>26.957597173144876</v>
      </c>
      <c r="K179" s="9">
        <v>16.399999999999999</v>
      </c>
      <c r="L179" s="9">
        <v>49.3</v>
      </c>
      <c r="M179" s="13">
        <v>0.33300000000000002</v>
      </c>
      <c r="N179" s="9">
        <v>92.1</v>
      </c>
      <c r="O179" s="14" t="s">
        <v>16</v>
      </c>
      <c r="P179" s="15">
        <v>5.44</v>
      </c>
      <c r="Q179" s="13"/>
      <c r="R179" s="15">
        <v>0.41</v>
      </c>
      <c r="S179" s="11" t="str">
        <f>IF(AND(Q179&lt;&gt;"", C179&lt;&gt;"", C179&lt;&gt;0), Q179*100/C179, "")</f>
        <v/>
      </c>
      <c r="T179" s="16">
        <v>3</v>
      </c>
      <c r="U179" s="17" t="str">
        <f>IF(C179&gt;=68,"JUMBO",IF(C179&gt;=58,"EXTRA",IF(C179&gt;=48,"GRANDE",IF(C179&gt;=38,"MÉDIO","Fora da faixa"))))</f>
        <v>GRANDE</v>
      </c>
      <c r="V179" s="11">
        <v>60.94</v>
      </c>
      <c r="W179" s="11">
        <v>44.84</v>
      </c>
      <c r="X179" s="11">
        <f>IF(AND(W179&lt;&gt;"", V179&lt;&gt;"", V179&lt;&gt;0), (W179/V179)*100, "")</f>
        <v>73.580571053495248</v>
      </c>
      <c r="Y179" s="8" t="str">
        <f>IF(X179&lt;72,"Pontiagudo",IF(X179&lt;=76,"Padrão","Redondo"))</f>
        <v>Padrão</v>
      </c>
      <c r="Z179" s="11">
        <f>IF(AND(W179&lt;&gt;"", V179&lt;&gt;"", V179&lt;&gt;0), (0.6057-0.0018*W179)*V179*(W179^2)/1000, "")</f>
        <v>64.325479803311239</v>
      </c>
      <c r="AA179" s="11">
        <f>((3.155 - 0.0136*V179 + 0.00155*W179)*V179*W179)/100</f>
        <v>65.464182626127993</v>
      </c>
      <c r="AB179" s="14"/>
      <c r="AC179" s="12">
        <v>0</v>
      </c>
      <c r="AD179" s="18" t="s">
        <v>19</v>
      </c>
    </row>
    <row r="180" spans="1:30" ht="15" x14ac:dyDescent="0.25">
      <c r="A180" s="8">
        <v>179</v>
      </c>
      <c r="B180" s="8">
        <v>53</v>
      </c>
      <c r="C180" s="9">
        <v>71.599999999999994</v>
      </c>
      <c r="D180" s="9">
        <v>9.5</v>
      </c>
      <c r="E180" s="9">
        <v>8.3000000000000007</v>
      </c>
      <c r="F180" s="10" t="str">
        <f>IF(AND(NOT(ISBLANK(C180)), NOT(ISBLANK(H180)), NOT(ISBLANK(Q180))), C180-H180-Q180, "")</f>
        <v/>
      </c>
      <c r="G180" s="11" t="str">
        <f>IF(AND(F180&lt;&gt;"", C180&lt;&gt;"", C180&lt;&gt;0), F180*100/C180, "")</f>
        <v/>
      </c>
      <c r="H180" s="10">
        <v>19.027999999999999</v>
      </c>
      <c r="I180" s="12">
        <v>6</v>
      </c>
      <c r="J180" s="11">
        <f>IF(AND(H180&lt;&gt;"", C180&lt;&gt;"", C180&lt;&gt;0), H180*100/C180, "")</f>
        <v>26.575418994413408</v>
      </c>
      <c r="K180" s="9">
        <v>18.899999999999999</v>
      </c>
      <c r="L180" s="9">
        <v>45.3</v>
      </c>
      <c r="M180" s="13">
        <v>0.41699999999999998</v>
      </c>
      <c r="N180" s="9">
        <v>94.7</v>
      </c>
      <c r="O180" s="14" t="s">
        <v>16</v>
      </c>
      <c r="P180" s="15">
        <v>4.3899999999999997</v>
      </c>
      <c r="Q180" s="13"/>
      <c r="R180" s="15">
        <v>0.42</v>
      </c>
      <c r="S180" s="11" t="str">
        <f>IF(AND(Q180&lt;&gt;"", C180&lt;&gt;"", C180&lt;&gt;0), Q180*100/C180, "")</f>
        <v/>
      </c>
      <c r="T180" s="16">
        <v>1</v>
      </c>
      <c r="U180" s="17" t="str">
        <f>IF(C180&gt;=68,"JUMBO",IF(C180&gt;=58,"EXTRA",IF(C180&gt;=48,"GRANDE",IF(C180&gt;=38,"MÉDIO","Fora da faixa"))))</f>
        <v>JUMBO</v>
      </c>
      <c r="V180" s="11">
        <v>58.74</v>
      </c>
      <c r="W180" s="11">
        <v>44.97</v>
      </c>
      <c r="X180" s="11">
        <f>IF(AND(W180&lt;&gt;"", V180&lt;&gt;"", V180&lt;&gt;0), (W180/V180)*100, "")</f>
        <v>76.557711950970372</v>
      </c>
      <c r="Y180" s="8" t="str">
        <f>IF(X180&lt;72,"Pontiagudo",IF(X180&lt;=76,"Padrão","Redondo"))</f>
        <v>Redondo</v>
      </c>
      <c r="Z180" s="11">
        <f>IF(AND(W180&lt;&gt;"", V180&lt;&gt;"", V180&lt;&gt;0), (0.6057-0.0018*W180)*V180*(W180^2)/1000, "")</f>
        <v>62.335503975752964</v>
      </c>
      <c r="AA180" s="11">
        <f>((3.155 - 0.0136*V180 + 0.00155*W180)*V180*W180)/100</f>
        <v>64.079467359831</v>
      </c>
      <c r="AB180" s="14"/>
      <c r="AC180" s="12">
        <v>0</v>
      </c>
      <c r="AD180" s="18" t="s">
        <v>19</v>
      </c>
    </row>
    <row r="181" spans="1:30" ht="15" x14ac:dyDescent="0.25">
      <c r="A181" s="8">
        <v>180</v>
      </c>
      <c r="B181" s="8">
        <v>53</v>
      </c>
      <c r="C181" s="9">
        <v>70.599999999999994</v>
      </c>
      <c r="D181" s="9">
        <v>9.1</v>
      </c>
      <c r="E181" s="9">
        <v>7.4</v>
      </c>
      <c r="F181" s="10" t="str">
        <f>IF(AND(NOT(ISBLANK(C181)), NOT(ISBLANK(H181)), NOT(ISBLANK(Q181))), C181-H181-Q181, "")</f>
        <v/>
      </c>
      <c r="G181" s="11" t="str">
        <f>IF(AND(F181&lt;&gt;"", C181&lt;&gt;"", C181&lt;&gt;0), F181*100/C181, "")</f>
        <v/>
      </c>
      <c r="H181" s="10">
        <v>17.065000000000001</v>
      </c>
      <c r="I181" s="12">
        <v>6</v>
      </c>
      <c r="J181" s="11">
        <f>IF(AND(H181&lt;&gt;"", C181&lt;&gt;"", C181&lt;&gt;0), H181*100/C181, "")</f>
        <v>24.171388101983009</v>
      </c>
      <c r="K181" s="9">
        <v>18.399999999999999</v>
      </c>
      <c r="L181" s="9">
        <v>42.7</v>
      </c>
      <c r="M181" s="13">
        <v>0.43099999999999999</v>
      </c>
      <c r="N181" s="9">
        <v>92.9</v>
      </c>
      <c r="O181" s="14" t="s">
        <v>16</v>
      </c>
      <c r="P181" s="15">
        <v>4.08</v>
      </c>
      <c r="Q181" s="13"/>
      <c r="R181" s="15">
        <v>0.42</v>
      </c>
      <c r="S181" s="11" t="str">
        <f>IF(AND(Q181&lt;&gt;"", C181&lt;&gt;"", C181&lt;&gt;0), Q181*100/C181, "")</f>
        <v/>
      </c>
      <c r="T181" s="16">
        <v>2</v>
      </c>
      <c r="U181" s="17" t="str">
        <f>IF(C181&gt;=68,"JUMBO",IF(C181&gt;=58,"EXTRA",IF(C181&gt;=48,"GRANDE",IF(C181&gt;=38,"MÉDIO","Fora da faixa"))))</f>
        <v>JUMBO</v>
      </c>
      <c r="V181" s="11">
        <v>60.05</v>
      </c>
      <c r="W181" s="11">
        <v>44.33</v>
      </c>
      <c r="X181" s="11">
        <f>IF(AND(W181&lt;&gt;"", V181&lt;&gt;"", V181&lt;&gt;0), (W181/V181)*100, "")</f>
        <v>73.821815154038305</v>
      </c>
      <c r="Y181" s="8" t="str">
        <f>IF(X181&lt;72,"Pontiagudo",IF(X181&lt;=76,"Padrão","Redondo"))</f>
        <v>Padrão</v>
      </c>
      <c r="Z181" s="11">
        <f>IF(AND(W181&lt;&gt;"", V181&lt;&gt;"", V181&lt;&gt;0), (0.6057-0.0018*W181)*V181*(W181^2)/1000, "")</f>
        <v>62.060690024074162</v>
      </c>
      <c r="AA181" s="11">
        <f>((3.155 - 0.0136*V181 + 0.00155*W181)*V181*W181)/100</f>
        <v>64.075575690197496</v>
      </c>
      <c r="AB181" s="14"/>
      <c r="AC181" s="12">
        <v>0</v>
      </c>
      <c r="AD181" s="18" t="s">
        <v>19</v>
      </c>
    </row>
    <row r="182" spans="1:30" ht="15" x14ac:dyDescent="0.25">
      <c r="A182" s="8">
        <v>181</v>
      </c>
      <c r="B182" s="8">
        <v>53</v>
      </c>
      <c r="C182" s="9">
        <v>65</v>
      </c>
      <c r="D182" s="9">
        <v>7.5</v>
      </c>
      <c r="E182" s="9">
        <v>7.7</v>
      </c>
      <c r="F182" s="10">
        <f>IF(AND(NOT(ISBLANK(C182)), NOT(ISBLANK(H182)), NOT(ISBLANK(Q182))), C182-H182-Q182, "")</f>
        <v>40.856999999999999</v>
      </c>
      <c r="G182" s="11">
        <f>IF(AND(F182&lt;&gt;"", C182&lt;&gt;"", C182&lt;&gt;0), F182*100/C182, "")</f>
        <v>62.856923076923074</v>
      </c>
      <c r="H182" s="10">
        <v>17.300999999999998</v>
      </c>
      <c r="I182" s="12">
        <v>6</v>
      </c>
      <c r="J182" s="11">
        <f>IF(AND(H182&lt;&gt;"", C182&lt;&gt;"", C182&lt;&gt;0), H182*100/C182, "")</f>
        <v>26.616923076923076</v>
      </c>
      <c r="K182" s="9">
        <v>18.8</v>
      </c>
      <c r="L182" s="9">
        <v>45</v>
      </c>
      <c r="M182" s="13">
        <v>0.41799999999999998</v>
      </c>
      <c r="N182" s="9">
        <v>85.3</v>
      </c>
      <c r="O182" s="14" t="s">
        <v>16</v>
      </c>
      <c r="P182" s="15">
        <v>1.38</v>
      </c>
      <c r="Q182" s="13">
        <v>6.8419999999999996</v>
      </c>
      <c r="R182" s="15">
        <v>0.44</v>
      </c>
      <c r="S182" s="11">
        <f>IF(AND(Q182&lt;&gt;"", C182&lt;&gt;"", C182&lt;&gt;0), Q182*100/C182, "")</f>
        <v>10.526153846153845</v>
      </c>
      <c r="T182" s="16">
        <v>1</v>
      </c>
      <c r="U182" s="17" t="str">
        <f>IF(C182&gt;=68,"JUMBO",IF(C182&gt;=58,"EXTRA",IF(C182&gt;=48,"GRANDE",IF(C182&gt;=38,"MÉDIO","Fora da faixa"))))</f>
        <v>EXTRA</v>
      </c>
      <c r="V182" s="11">
        <v>59.49</v>
      </c>
      <c r="W182" s="11">
        <v>43.44</v>
      </c>
      <c r="X182" s="11">
        <f>IF(AND(W182&lt;&gt;"", V182&lt;&gt;"", V182&lt;&gt;0), (W182/V182)*100, "")</f>
        <v>73.02067574382248</v>
      </c>
      <c r="Y182" s="8" t="str">
        <f>IF(X182&lt;72,"Pontiagudo",IF(X182&lt;=76,"Padrão","Redondo"))</f>
        <v>Padrão</v>
      </c>
      <c r="Z182" s="11">
        <f>IF(AND(W182&lt;&gt;"", V182&lt;&gt;"", V182&lt;&gt;0), (0.6057-0.0018*W182)*V182*(W182^2)/1000, "")</f>
        <v>59.217852302790902</v>
      </c>
      <c r="AA182" s="11">
        <f>((3.155 - 0.0136*V182 + 0.00155*W182)*V182*W182)/100</f>
        <v>62.364772106208001</v>
      </c>
      <c r="AB182" s="14"/>
      <c r="AC182" s="12">
        <v>0</v>
      </c>
      <c r="AD182" s="18" t="s">
        <v>19</v>
      </c>
    </row>
    <row r="183" spans="1:30" ht="15" x14ac:dyDescent="0.25">
      <c r="A183" s="8">
        <v>182</v>
      </c>
      <c r="B183" s="8">
        <v>53</v>
      </c>
      <c r="C183" s="9">
        <v>54.1</v>
      </c>
      <c r="D183" s="9">
        <v>8.4</v>
      </c>
      <c r="E183" s="9">
        <v>7.6</v>
      </c>
      <c r="F183" s="10">
        <f>IF(AND(NOT(ISBLANK(C183)), NOT(ISBLANK(H183)), NOT(ISBLANK(Q183))), C183-H183-Q183, "")</f>
        <v>29.081000000000003</v>
      </c>
      <c r="G183" s="11">
        <f>IF(AND(F183&lt;&gt;"", C183&lt;&gt;"", C183&lt;&gt;0), F183*100/C183, "")</f>
        <v>53.754158964879856</v>
      </c>
      <c r="H183" s="10">
        <v>17.748000000000001</v>
      </c>
      <c r="I183" s="12">
        <v>6</v>
      </c>
      <c r="J183" s="11">
        <f>IF(AND(H183&lt;&gt;"", C183&lt;&gt;"", C183&lt;&gt;0), H183*100/C183, "")</f>
        <v>32.80591497227357</v>
      </c>
      <c r="K183" s="9">
        <v>16.8</v>
      </c>
      <c r="L183" s="9">
        <v>43.7</v>
      </c>
      <c r="M183" s="13">
        <v>0.38400000000000001</v>
      </c>
      <c r="N183" s="9">
        <v>93.2</v>
      </c>
      <c r="O183" s="14" t="s">
        <v>16</v>
      </c>
      <c r="P183" s="15">
        <v>3.82</v>
      </c>
      <c r="Q183" s="13">
        <v>7.2709999999999999</v>
      </c>
      <c r="R183" s="15">
        <v>0.4</v>
      </c>
      <c r="S183" s="11">
        <f>IF(AND(Q183&lt;&gt;"", C183&lt;&gt;"", C183&lt;&gt;0), Q183*100/C183, "")</f>
        <v>13.439926062846581</v>
      </c>
      <c r="T183" s="16">
        <v>1</v>
      </c>
      <c r="U183" s="17" t="str">
        <f>IF(C183&gt;=68,"JUMBO",IF(C183&gt;=58,"EXTRA",IF(C183&gt;=48,"GRANDE",IF(C183&gt;=38,"MÉDIO","Fora da faixa"))))</f>
        <v>GRANDE</v>
      </c>
      <c r="V183" s="11">
        <v>58.36</v>
      </c>
      <c r="W183" s="11">
        <v>45.01</v>
      </c>
      <c r="X183" s="11">
        <f>IF(AND(W183&lt;&gt;"", V183&lt;&gt;"", V183&lt;&gt;0), (W183/V183)*100, "")</f>
        <v>77.124742974640156</v>
      </c>
      <c r="Y183" s="8" t="str">
        <f>IF(X183&lt;72,"Pontiagudo",IF(X183&lt;=76,"Padrão","Redondo"))</f>
        <v>Redondo</v>
      </c>
      <c r="Z183" s="11">
        <f>IF(AND(W183&lt;&gt;"", V183&lt;&gt;"", V183&lt;&gt;0), (0.6057-0.0018*W183)*V183*(W183^2)/1000, "")</f>
        <v>62.033955537412147</v>
      </c>
      <c r="AA183" s="11">
        <f>((3.155 - 0.0136*V183 + 0.00155*W183)*V183*W183)/100</f>
        <v>63.858934930601983</v>
      </c>
      <c r="AB183" s="14"/>
      <c r="AC183" s="12">
        <v>0</v>
      </c>
      <c r="AD183" s="18" t="s">
        <v>19</v>
      </c>
    </row>
    <row r="184" spans="1:30" ht="15" x14ac:dyDescent="0.25">
      <c r="A184" s="8">
        <v>183</v>
      </c>
      <c r="B184" s="8">
        <v>53</v>
      </c>
      <c r="C184" s="9">
        <v>62.4</v>
      </c>
      <c r="D184" s="9">
        <v>8.5</v>
      </c>
      <c r="E184" s="9">
        <v>7.7</v>
      </c>
      <c r="F184" s="10">
        <f>IF(AND(NOT(ISBLANK(C184)), NOT(ISBLANK(H184)), NOT(ISBLANK(Q184))), C184-H184-Q184, "")</f>
        <v>37.600999999999999</v>
      </c>
      <c r="G184" s="11">
        <f>IF(AND(F184&lt;&gt;"", C184&lt;&gt;"", C184&lt;&gt;0), F184*100/C184, "")</f>
        <v>60.258012820512818</v>
      </c>
      <c r="H184" s="10">
        <v>18.524000000000001</v>
      </c>
      <c r="I184" s="12">
        <v>6</v>
      </c>
      <c r="J184" s="11">
        <f>IF(AND(H184&lt;&gt;"", C184&lt;&gt;"", C184&lt;&gt;0), H184*100/C184, "")</f>
        <v>29.685897435897438</v>
      </c>
      <c r="K184" s="9">
        <v>17.8</v>
      </c>
      <c r="L184" s="9">
        <v>39.299999999999997</v>
      </c>
      <c r="M184" s="13">
        <v>0.45300000000000001</v>
      </c>
      <c r="N184" s="9">
        <v>91.7</v>
      </c>
      <c r="O184" s="14" t="s">
        <v>16</v>
      </c>
      <c r="P184" s="15">
        <v>3.5</v>
      </c>
      <c r="Q184" s="13">
        <v>6.2750000000000004</v>
      </c>
      <c r="R184" s="15">
        <v>0.41</v>
      </c>
      <c r="S184" s="11">
        <f>IF(AND(Q184&lt;&gt;"", C184&lt;&gt;"", C184&lt;&gt;0), Q184*100/C184, "")</f>
        <v>10.056089743589745</v>
      </c>
      <c r="T184" s="16">
        <v>1</v>
      </c>
      <c r="U184" s="17" t="str">
        <f>IF(C184&gt;=68,"JUMBO",IF(C184&gt;=58,"EXTRA",IF(C184&gt;=48,"GRANDE",IF(C184&gt;=38,"MÉDIO","Fora da faixa"))))</f>
        <v>EXTRA</v>
      </c>
      <c r="V184" s="11">
        <v>59.48</v>
      </c>
      <c r="W184" s="11">
        <v>44.3</v>
      </c>
      <c r="X184" s="11">
        <f>IF(AND(W184&lt;&gt;"", V184&lt;&gt;"", V184&lt;&gt;0), (W184/V184)*100, "")</f>
        <v>74.478816408876938</v>
      </c>
      <c r="Y184" s="8" t="str">
        <f>IF(X184&lt;72,"Pontiagudo",IF(X184&lt;=76,"Padrão","Redondo"))</f>
        <v>Padrão</v>
      </c>
      <c r="Z184" s="11">
        <f>IF(AND(W184&lt;&gt;"", V184&lt;&gt;"", V184&lt;&gt;0), (0.6057-0.0018*W184)*V184*(W184^2)/1000, "")</f>
        <v>61.394734978991991</v>
      </c>
      <c r="AA184" s="11">
        <f>((3.155 - 0.0136*V184 + 0.00155*W184)*V184*W184)/100</f>
        <v>63.627450644680003</v>
      </c>
      <c r="AB184" s="14"/>
      <c r="AC184" s="12">
        <v>0</v>
      </c>
      <c r="AD184" s="18" t="s">
        <v>19</v>
      </c>
    </row>
    <row r="185" spans="1:30" ht="15" x14ac:dyDescent="0.25">
      <c r="A185" s="8">
        <v>184</v>
      </c>
      <c r="B185" s="8">
        <v>53</v>
      </c>
      <c r="C185" s="9">
        <v>62.1</v>
      </c>
      <c r="D185" s="9">
        <v>7.3</v>
      </c>
      <c r="E185" s="9">
        <v>8</v>
      </c>
      <c r="F185" s="10">
        <f>IF(AND(NOT(ISBLANK(C185)), NOT(ISBLANK(H185)), NOT(ISBLANK(Q185))), C185-H185-Q185, "")</f>
        <v>40.323999999999998</v>
      </c>
      <c r="G185" s="11">
        <f>IF(AND(F185&lt;&gt;"", C185&lt;&gt;"", C185&lt;&gt;0), F185*100/C185, "")</f>
        <v>64.933977455716573</v>
      </c>
      <c r="H185" s="10">
        <v>15.951000000000001</v>
      </c>
      <c r="I185" s="12">
        <v>6</v>
      </c>
      <c r="J185" s="11">
        <f>IF(AND(H185&lt;&gt;"", C185&lt;&gt;"", C185&lt;&gt;0), H185*100/C185, "")</f>
        <v>25.685990338164252</v>
      </c>
      <c r="K185" s="9">
        <v>16.899999999999999</v>
      </c>
      <c r="L185" s="9">
        <v>41.7</v>
      </c>
      <c r="M185" s="13">
        <v>0.40500000000000003</v>
      </c>
      <c r="N185" s="9">
        <v>84.9</v>
      </c>
      <c r="O185" s="14" t="s">
        <v>16</v>
      </c>
      <c r="P185" s="15">
        <v>4.82</v>
      </c>
      <c r="Q185" s="13">
        <v>5.8250000000000002</v>
      </c>
      <c r="R185" s="15">
        <v>0.37</v>
      </c>
      <c r="S185" s="11">
        <f>IF(AND(Q185&lt;&gt;"", C185&lt;&gt;"", C185&lt;&gt;0), Q185*100/C185, "")</f>
        <v>9.3800322061191626</v>
      </c>
      <c r="T185" s="16">
        <v>2</v>
      </c>
      <c r="U185" s="17" t="str">
        <f>IF(C185&gt;=68,"JUMBO",IF(C185&gt;=58,"EXTRA",IF(C185&gt;=48,"GRANDE",IF(C185&gt;=38,"MÉDIO","Fora da faixa"))))</f>
        <v>EXTRA</v>
      </c>
      <c r="V185" s="11">
        <v>56.33</v>
      </c>
      <c r="W185" s="11">
        <v>44.76</v>
      </c>
      <c r="X185" s="11">
        <f>IF(AND(W185&lt;&gt;"", V185&lt;&gt;"", V185&lt;&gt;0), (W185/V185)*100, "")</f>
        <v>79.460323096041179</v>
      </c>
      <c r="Y185" s="8" t="str">
        <f>IF(X185&lt;72,"Pontiagudo",IF(X185&lt;=76,"Padrão","Redondo"))</f>
        <v>Redondo</v>
      </c>
      <c r="Z185" s="11">
        <f>IF(AND(W185&lt;&gt;"", V185&lt;&gt;"", V185&lt;&gt;0), (0.6057-0.0018*W185)*V185*(W185^2)/1000, "")</f>
        <v>59.263649298392252</v>
      </c>
      <c r="AA185" s="11">
        <f>((3.155 - 0.0136*V185 + 0.00155*W185)*V185*W185)/100</f>
        <v>61.981622923319982</v>
      </c>
      <c r="AB185" s="14"/>
      <c r="AC185" s="12">
        <v>0</v>
      </c>
      <c r="AD185" s="18" t="s">
        <v>19</v>
      </c>
    </row>
    <row r="186" spans="1:30" ht="15" x14ac:dyDescent="0.25">
      <c r="A186" s="8">
        <v>185</v>
      </c>
      <c r="B186" s="8">
        <v>53</v>
      </c>
      <c r="C186" s="9">
        <v>64.099999999999994</v>
      </c>
      <c r="D186" s="9">
        <v>8.9</v>
      </c>
      <c r="E186" s="9">
        <v>7.8</v>
      </c>
      <c r="F186" s="10">
        <f>IF(AND(NOT(ISBLANK(C186)), NOT(ISBLANK(H186)), NOT(ISBLANK(Q186))), C186-H186-Q186, "")</f>
        <v>38.707999999999998</v>
      </c>
      <c r="G186" s="11">
        <f>IF(AND(F186&lt;&gt;"", C186&lt;&gt;"", C186&lt;&gt;0), F186*100/C186, "")</f>
        <v>60.386895475819031</v>
      </c>
      <c r="H186" s="10">
        <v>19.18</v>
      </c>
      <c r="I186" s="12">
        <v>7</v>
      </c>
      <c r="J186" s="11">
        <f>IF(AND(H186&lt;&gt;"", C186&lt;&gt;"", C186&lt;&gt;0), H186*100/C186, "")</f>
        <v>29.921996879875199</v>
      </c>
      <c r="K186" s="9">
        <v>17.8</v>
      </c>
      <c r="L186" s="9">
        <v>42.3</v>
      </c>
      <c r="M186" s="13">
        <v>0.42099999999999999</v>
      </c>
      <c r="N186" s="9">
        <v>93.3</v>
      </c>
      <c r="O186" s="14" t="s">
        <v>16</v>
      </c>
      <c r="P186" s="15">
        <v>3.61</v>
      </c>
      <c r="Q186" s="13">
        <v>6.2119999999999997</v>
      </c>
      <c r="R186" s="15">
        <v>0.36</v>
      </c>
      <c r="S186" s="11">
        <f>IF(AND(Q186&lt;&gt;"", C186&lt;&gt;"", C186&lt;&gt;0), Q186*100/C186, "")</f>
        <v>9.691107644305772</v>
      </c>
      <c r="T186" s="16">
        <v>1</v>
      </c>
      <c r="U186" s="17" t="str">
        <f>IF(C186&gt;=68,"JUMBO",IF(C186&gt;=58,"EXTRA",IF(C186&gt;=48,"GRANDE",IF(C186&gt;=38,"MÉDIO","Fora da faixa"))))</f>
        <v>EXTRA</v>
      </c>
      <c r="V186" s="11">
        <v>57.67</v>
      </c>
      <c r="W186" s="11">
        <v>45.11</v>
      </c>
      <c r="X186" s="11">
        <f>IF(AND(W186&lt;&gt;"", V186&lt;&gt;"", V186&lt;&gt;0), (W186/V186)*100, "")</f>
        <v>78.220912086006592</v>
      </c>
      <c r="Y186" s="8" t="str">
        <f>IF(X186&lt;72,"Pontiagudo",IF(X186&lt;=76,"Padrão","Redondo"))</f>
        <v>Redondo</v>
      </c>
      <c r="Z186" s="11">
        <f>IF(AND(W186&lt;&gt;"", V186&lt;&gt;"", V186&lt;&gt;0), (0.6057-0.0018*W186)*V186*(W186^2)/1000, "")</f>
        <v>61.552082940033124</v>
      </c>
      <c r="AA186" s="11">
        <f>((3.155 - 0.0136*V186 + 0.00155*W186)*V186*W186)/100</f>
        <v>63.4922763691645</v>
      </c>
      <c r="AB186" s="14"/>
      <c r="AC186" s="12">
        <v>0</v>
      </c>
      <c r="AD186" s="18" t="s">
        <v>19</v>
      </c>
    </row>
    <row r="187" spans="1:30" ht="15" x14ac:dyDescent="0.25">
      <c r="A187" s="8">
        <v>186</v>
      </c>
      <c r="B187" s="8">
        <v>53</v>
      </c>
      <c r="C187" s="9">
        <v>70.7</v>
      </c>
      <c r="D187" s="9">
        <v>8</v>
      </c>
      <c r="E187" s="9">
        <v>7.8</v>
      </c>
      <c r="F187" s="10">
        <f>IF(AND(NOT(ISBLANK(C187)), NOT(ISBLANK(H187)), NOT(ISBLANK(Q187))), C187-H187-Q187, "")</f>
        <v>50.536000000000001</v>
      </c>
      <c r="G187" s="11">
        <f>IF(AND(F187&lt;&gt;"", C187&lt;&gt;"", C187&lt;&gt;0), F187*100/C187, "")</f>
        <v>71.479490806223481</v>
      </c>
      <c r="H187" s="10">
        <v>14.692</v>
      </c>
      <c r="I187" s="12">
        <v>7</v>
      </c>
      <c r="J187" s="11">
        <f>IF(AND(H187&lt;&gt;"", C187&lt;&gt;"", C187&lt;&gt;0), H187*100/C187, "")</f>
        <v>20.780763790664782</v>
      </c>
      <c r="K187" s="9">
        <v>18.600000000000001</v>
      </c>
      <c r="L187" s="9">
        <v>44.3</v>
      </c>
      <c r="M187" s="13">
        <v>0.42</v>
      </c>
      <c r="N187" s="9">
        <v>86.8</v>
      </c>
      <c r="O187" s="14" t="s">
        <v>16</v>
      </c>
      <c r="P187" s="15">
        <v>4.22</v>
      </c>
      <c r="Q187" s="13">
        <v>5.4720000000000004</v>
      </c>
      <c r="R187" s="15">
        <v>0.37</v>
      </c>
      <c r="S187" s="11">
        <f>IF(AND(Q187&lt;&gt;"", C187&lt;&gt;"", C187&lt;&gt;0), Q187*100/C187, "")</f>
        <v>7.7397454031117396</v>
      </c>
      <c r="T187" s="16">
        <v>1</v>
      </c>
      <c r="U187" s="17" t="str">
        <f>IF(C187&gt;=68,"JUMBO",IF(C187&gt;=58,"EXTRA",IF(C187&gt;=48,"GRANDE",IF(C187&gt;=38,"MÉDIO","Fora da faixa"))))</f>
        <v>JUMBO</v>
      </c>
      <c r="V187" s="11">
        <v>54.7</v>
      </c>
      <c r="W187" s="11">
        <v>42.18</v>
      </c>
      <c r="X187" s="11">
        <f>IF(AND(W187&lt;&gt;"", V187&lt;&gt;"", V187&lt;&gt;0), (W187/V187)*100, "")</f>
        <v>77.111517367458859</v>
      </c>
      <c r="Y187" s="8" t="str">
        <f>IF(X187&lt;72,"Pontiagudo",IF(X187&lt;=76,"Padrão","Redondo"))</f>
        <v>Redondo</v>
      </c>
      <c r="Z187" s="11">
        <f>IF(AND(W187&lt;&gt;"", V187&lt;&gt;"", V187&lt;&gt;0), (0.6057-0.0018*W187)*V187*(W187^2)/1000, "")</f>
        <v>51.557607629873289</v>
      </c>
      <c r="AA187" s="11">
        <f>((3.155 - 0.0136*V187 + 0.00155*W187)*V187*W187)/100</f>
        <v>57.138001219139994</v>
      </c>
      <c r="AB187" s="14"/>
      <c r="AC187" s="12">
        <v>0</v>
      </c>
      <c r="AD187" s="18" t="s">
        <v>19</v>
      </c>
    </row>
    <row r="188" spans="1:30" ht="15" x14ac:dyDescent="0.25">
      <c r="A188" s="8">
        <v>187</v>
      </c>
      <c r="B188" s="8">
        <v>53</v>
      </c>
      <c r="C188" s="9">
        <v>61.2</v>
      </c>
      <c r="D188" s="9">
        <v>8.8000000000000007</v>
      </c>
      <c r="E188" s="9">
        <v>7.7</v>
      </c>
      <c r="F188" s="10">
        <f>IF(AND(NOT(ISBLANK(C188)), NOT(ISBLANK(H188)), NOT(ISBLANK(Q188))), C188-H188-Q188, "")</f>
        <v>38.527999999999999</v>
      </c>
      <c r="G188" s="11">
        <f>IF(AND(F188&lt;&gt;"", C188&lt;&gt;"", C188&lt;&gt;0), F188*100/C188, "")</f>
        <v>62.954248366013061</v>
      </c>
      <c r="H188" s="10">
        <v>17.087</v>
      </c>
      <c r="I188" s="12">
        <v>7</v>
      </c>
      <c r="J188" s="11">
        <f>IF(AND(H188&lt;&gt;"", C188&lt;&gt;"", C188&lt;&gt;0), H188*100/C188, "")</f>
        <v>27.919934640522875</v>
      </c>
      <c r="K188" s="9">
        <v>17.8</v>
      </c>
      <c r="L188" s="9">
        <v>41.7</v>
      </c>
      <c r="M188" s="13">
        <v>0.42699999999999999</v>
      </c>
      <c r="N188" s="9">
        <v>93.5</v>
      </c>
      <c r="O188" s="14" t="s">
        <v>16</v>
      </c>
      <c r="P188" s="15">
        <v>5.56</v>
      </c>
      <c r="Q188" s="13">
        <v>5.585</v>
      </c>
      <c r="R188" s="15">
        <v>0.35</v>
      </c>
      <c r="S188" s="11">
        <f>IF(AND(Q188&lt;&gt;"", C188&lt;&gt;"", C188&lt;&gt;0), Q188*100/C188, "")</f>
        <v>9.1258169934640527</v>
      </c>
      <c r="T188" s="16">
        <v>1</v>
      </c>
      <c r="U188" s="17" t="str">
        <f>IF(C188&gt;=68,"JUMBO",IF(C188&gt;=58,"EXTRA",IF(C188&gt;=48,"GRANDE",IF(C188&gt;=38,"MÉDIO","Fora da faixa"))))</f>
        <v>EXTRA</v>
      </c>
      <c r="V188" s="11">
        <v>58.53</v>
      </c>
      <c r="W188" s="11">
        <v>44.09</v>
      </c>
      <c r="X188" s="11">
        <f>IF(AND(W188&lt;&gt;"", V188&lt;&gt;"", V188&lt;&gt;0), (W188/V188)*100, "")</f>
        <v>75.328891166922958</v>
      </c>
      <c r="Y188" s="8" t="str">
        <f>IF(X188&lt;72,"Pontiagudo",IF(X188&lt;=76,"Padrão","Redondo"))</f>
        <v>Padrão</v>
      </c>
      <c r="Z188" s="11">
        <f>IF(AND(W188&lt;&gt;"", V188&lt;&gt;"", V188&lt;&gt;0), (0.6057-0.0018*W188)*V188*(W188^2)/1000, "")</f>
        <v>59.885743752270237</v>
      </c>
      <c r="AA188" s="11">
        <f>((3.155 - 0.0136*V188 + 0.00155*W188)*V188*W188)/100</f>
        <v>62.639418127225511</v>
      </c>
      <c r="AB188" s="14"/>
      <c r="AC188" s="12">
        <v>0</v>
      </c>
      <c r="AD188" s="18" t="s">
        <v>19</v>
      </c>
    </row>
    <row r="189" spans="1:30" ht="15" x14ac:dyDescent="0.25">
      <c r="A189" s="8">
        <v>188</v>
      </c>
      <c r="B189" s="8">
        <v>53</v>
      </c>
      <c r="C189" s="9">
        <v>59.2</v>
      </c>
      <c r="D189" s="9">
        <v>8.4</v>
      </c>
      <c r="E189" s="9">
        <v>7.6</v>
      </c>
      <c r="F189" s="10">
        <f>IF(AND(NOT(ISBLANK(C189)), NOT(ISBLANK(H189)), NOT(ISBLANK(Q189))), C189-H189-Q189, "")</f>
        <v>36.667999999999999</v>
      </c>
      <c r="G189" s="11">
        <f>IF(AND(F189&lt;&gt;"", C189&lt;&gt;"", C189&lt;&gt;0), F189*100/C189, "")</f>
        <v>61.939189189189179</v>
      </c>
      <c r="H189" s="10">
        <v>16.577999999999999</v>
      </c>
      <c r="I189" s="12">
        <v>6</v>
      </c>
      <c r="J189" s="11">
        <f>IF(AND(H189&lt;&gt;"", C189&lt;&gt;"", C189&lt;&gt;0), H189*100/C189, "")</f>
        <v>28.003378378378375</v>
      </c>
      <c r="K189" s="9">
        <v>16.899999999999999</v>
      </c>
      <c r="L189" s="9">
        <v>39.299999999999997</v>
      </c>
      <c r="M189" s="13">
        <v>0.43</v>
      </c>
      <c r="N189" s="9">
        <v>91.9</v>
      </c>
      <c r="O189" s="14" t="s">
        <v>16</v>
      </c>
      <c r="P189" s="15">
        <v>5.52</v>
      </c>
      <c r="Q189" s="13">
        <v>5.9539999999999997</v>
      </c>
      <c r="R189" s="15">
        <v>0.39</v>
      </c>
      <c r="S189" s="11">
        <f>IF(AND(Q189&lt;&gt;"", C189&lt;&gt;"", C189&lt;&gt;0), Q189*100/C189, "")</f>
        <v>10.057432432432432</v>
      </c>
      <c r="T189" s="16">
        <v>1</v>
      </c>
      <c r="U189" s="17" t="str">
        <f>IF(C189&gt;=68,"JUMBO",IF(C189&gt;=58,"EXTRA",IF(C189&gt;=48,"GRANDE",IF(C189&gt;=38,"MÉDIO","Fora da faixa"))))</f>
        <v>EXTRA</v>
      </c>
      <c r="V189" s="11">
        <v>57.31</v>
      </c>
      <c r="W189" s="11">
        <v>44.14</v>
      </c>
      <c r="X189" s="11">
        <f>IF(AND(W189&lt;&gt;"", V189&lt;&gt;"", V189&lt;&gt;0), (W189/V189)*100, "")</f>
        <v>77.019717326819048</v>
      </c>
      <c r="Y189" s="8" t="str">
        <f>IF(X189&lt;72,"Pontiagudo",IF(X189&lt;=76,"Padrão","Redondo"))</f>
        <v>Redondo</v>
      </c>
      <c r="Z189" s="11">
        <f>IF(AND(W189&lt;&gt;"", V189&lt;&gt;"", V189&lt;&gt;0), (0.6057-0.0018*W189)*V189*(W189^2)/1000, "")</f>
        <v>58.760505659310056</v>
      </c>
      <c r="AA189" s="11">
        <f>((3.155 - 0.0136*V189 + 0.00155*W189)*V189*W189)/100</f>
        <v>61.824998792634005</v>
      </c>
      <c r="AB189" s="14"/>
      <c r="AC189" s="12">
        <v>0</v>
      </c>
      <c r="AD189" s="18" t="s">
        <v>19</v>
      </c>
    </row>
    <row r="190" spans="1:30" ht="15" x14ac:dyDescent="0.25">
      <c r="A190" s="8">
        <v>189</v>
      </c>
      <c r="B190" s="8">
        <v>53</v>
      </c>
      <c r="C190" s="9">
        <v>59.8</v>
      </c>
      <c r="D190" s="9">
        <v>8.9</v>
      </c>
      <c r="E190" s="9">
        <v>8.1</v>
      </c>
      <c r="F190" s="10">
        <f>IF(AND(NOT(ISBLANK(C190)), NOT(ISBLANK(H190)), NOT(ISBLANK(Q190))), C190-H190-Q190, "")</f>
        <v>36.341000000000001</v>
      </c>
      <c r="G190" s="11">
        <f>IF(AND(F190&lt;&gt;"", C190&lt;&gt;"", C190&lt;&gt;0), F190*100/C190, "")</f>
        <v>60.770903010033443</v>
      </c>
      <c r="H190" s="10">
        <v>19.335999999999999</v>
      </c>
      <c r="I190" s="12">
        <v>7</v>
      </c>
      <c r="J190" s="11">
        <f>IF(AND(H190&lt;&gt;"", C190&lt;&gt;"", C190&lt;&gt;0), H190*100/C190, "")</f>
        <v>32.334448160535118</v>
      </c>
      <c r="K190" s="9">
        <v>17.8</v>
      </c>
      <c r="L190" s="9">
        <v>43.3</v>
      </c>
      <c r="M190" s="13">
        <v>0.41099999999999998</v>
      </c>
      <c r="N190" s="9">
        <v>94.3</v>
      </c>
      <c r="O190" s="14" t="s">
        <v>16</v>
      </c>
      <c r="P190" s="15">
        <v>4.7</v>
      </c>
      <c r="Q190" s="13">
        <v>4.1230000000000002</v>
      </c>
      <c r="R190" s="15">
        <v>0.34</v>
      </c>
      <c r="S190" s="11">
        <f>IF(AND(Q190&lt;&gt;"", C190&lt;&gt;"", C190&lt;&gt;0), Q190*100/C190, "")</f>
        <v>6.8946488294314383</v>
      </c>
      <c r="T190" s="16">
        <v>1</v>
      </c>
      <c r="U190" s="17" t="str">
        <f>IF(C190&gt;=68,"JUMBO",IF(C190&gt;=58,"EXTRA",IF(C190&gt;=48,"GRANDE",IF(C190&gt;=38,"MÉDIO","Fora da faixa"))))</f>
        <v>EXTRA</v>
      </c>
      <c r="V190" s="11">
        <v>57.33</v>
      </c>
      <c r="W190" s="11">
        <v>44.89</v>
      </c>
      <c r="X190" s="11">
        <f>IF(AND(W190&lt;&gt;"", V190&lt;&gt;"", V190&lt;&gt;0), (W190/V190)*100, "")</f>
        <v>78.301064015349738</v>
      </c>
      <c r="Y190" s="8" t="str">
        <f>IF(X190&lt;72,"Pontiagudo",IF(X190&lt;=76,"Padrão","Redondo"))</f>
        <v>Redondo</v>
      </c>
      <c r="Z190" s="11">
        <f>IF(AND(W190&lt;&gt;"", V190&lt;&gt;"", V190&lt;&gt;0), (0.6057-0.0018*W190)*V190*(W190^2)/1000, "")</f>
        <v>60.639564073402312</v>
      </c>
      <c r="AA190" s="11">
        <f>((3.155 - 0.0136*V190 + 0.00155*W190)*V190*W190)/100</f>
        <v>62.920351170085503</v>
      </c>
      <c r="AB190" s="14"/>
      <c r="AC190" s="12">
        <v>0</v>
      </c>
      <c r="AD190" s="18" t="s">
        <v>19</v>
      </c>
    </row>
    <row r="191" spans="1:30" ht="15" x14ac:dyDescent="0.25">
      <c r="A191" s="8">
        <v>190</v>
      </c>
      <c r="B191" s="8">
        <v>53</v>
      </c>
      <c r="C191" s="9">
        <v>62.4</v>
      </c>
      <c r="D191" s="9">
        <v>8.6</v>
      </c>
      <c r="E191" s="9">
        <v>8.1999999999999993</v>
      </c>
      <c r="F191" s="10">
        <f>IF(AND(NOT(ISBLANK(C191)), NOT(ISBLANK(H191)), NOT(ISBLANK(Q191))), C191-H191-Q191, "")</f>
        <v>38.098999999999997</v>
      </c>
      <c r="G191" s="11">
        <f>IF(AND(F191&lt;&gt;"", C191&lt;&gt;"", C191&lt;&gt;0), F191*100/C191, "")</f>
        <v>61.056089743589737</v>
      </c>
      <c r="H191" s="10">
        <v>17.588000000000001</v>
      </c>
      <c r="I191" s="12">
        <v>7</v>
      </c>
      <c r="J191" s="11">
        <f>IF(AND(H191&lt;&gt;"", C191&lt;&gt;"", C191&lt;&gt;0), H191*100/C191, "")</f>
        <v>28.185897435897438</v>
      </c>
      <c r="K191" s="9">
        <v>18.5</v>
      </c>
      <c r="L191" s="9">
        <v>45.7</v>
      </c>
      <c r="M191" s="13">
        <v>0.40500000000000003</v>
      </c>
      <c r="N191" s="9">
        <v>92.2</v>
      </c>
      <c r="O191" s="14" t="s">
        <v>16</v>
      </c>
      <c r="P191" s="15">
        <v>4.45</v>
      </c>
      <c r="Q191" s="13">
        <v>6.7130000000000001</v>
      </c>
      <c r="R191" s="15">
        <v>0.41</v>
      </c>
      <c r="S191" s="11">
        <f>IF(AND(Q191&lt;&gt;"", C191&lt;&gt;"", C191&lt;&gt;0), Q191*100/C191, "")</f>
        <v>10.758012820512819</v>
      </c>
      <c r="T191" s="16">
        <v>3</v>
      </c>
      <c r="U191" s="17" t="str">
        <f>IF(C191&gt;=68,"JUMBO",IF(C191&gt;=58,"EXTRA",IF(C191&gt;=48,"GRANDE",IF(C191&gt;=38,"MÉDIO","Fora da faixa"))))</f>
        <v>EXTRA</v>
      </c>
      <c r="V191" s="11">
        <v>57.53</v>
      </c>
      <c r="W191" s="11">
        <v>44.85</v>
      </c>
      <c r="X191" s="11">
        <f>IF(AND(W191&lt;&gt;"", V191&lt;&gt;"", V191&lt;&gt;0), (W191/V191)*100, "")</f>
        <v>77.959325569268216</v>
      </c>
      <c r="Y191" s="8" t="str">
        <f>IF(X191&lt;72,"Pontiagudo",IF(X191&lt;=76,"Padrão","Redondo"))</f>
        <v>Redondo</v>
      </c>
      <c r="Z191" s="11">
        <f>IF(AND(W191&lt;&gt;"", V191&lt;&gt;"", V191&lt;&gt;0), (0.6057-0.0018*W191)*V191*(W191^2)/1000, "")</f>
        <v>60.751045261442258</v>
      </c>
      <c r="AA191" s="11">
        <f>((3.155 - 0.0136*V191 + 0.00155*W191)*V191*W191)/100</f>
        <v>63.011809951447503</v>
      </c>
      <c r="AB191" s="14" t="s">
        <v>17</v>
      </c>
      <c r="AC191" s="12">
        <v>0</v>
      </c>
      <c r="AD191" s="18" t="s">
        <v>19</v>
      </c>
    </row>
    <row r="192" spans="1:30" ht="15" x14ac:dyDescent="0.25">
      <c r="A192" s="8">
        <v>191</v>
      </c>
      <c r="B192" s="8">
        <v>53</v>
      </c>
      <c r="C192" s="9">
        <v>63.6</v>
      </c>
      <c r="D192" s="9">
        <v>8.4</v>
      </c>
      <c r="E192" s="9">
        <v>8</v>
      </c>
      <c r="F192" s="10">
        <f>IF(AND(NOT(ISBLANK(C192)), NOT(ISBLANK(H192)), NOT(ISBLANK(Q192))), C192-H192-Q192, "")</f>
        <v>38.096000000000004</v>
      </c>
      <c r="G192" s="11">
        <f>IF(AND(F192&lt;&gt;"", C192&lt;&gt;"", C192&lt;&gt;0), F192*100/C192, "")</f>
        <v>59.899371069182394</v>
      </c>
      <c r="H192" s="10">
        <v>18.561</v>
      </c>
      <c r="I192" s="12">
        <v>7</v>
      </c>
      <c r="J192" s="11">
        <f>IF(AND(H192&lt;&gt;"", C192&lt;&gt;"", C192&lt;&gt;0), H192*100/C192, "")</f>
        <v>29.183962264150942</v>
      </c>
      <c r="K192" s="9">
        <v>18.399999999999999</v>
      </c>
      <c r="L192" s="9">
        <v>44.7</v>
      </c>
      <c r="M192" s="13">
        <v>0.41199999999999998</v>
      </c>
      <c r="N192" s="9">
        <v>90.8</v>
      </c>
      <c r="O192" s="14" t="s">
        <v>16</v>
      </c>
      <c r="P192" s="15">
        <v>3.28</v>
      </c>
      <c r="Q192" s="13">
        <v>6.9429999999999996</v>
      </c>
      <c r="R192" s="15">
        <v>0.39</v>
      </c>
      <c r="S192" s="11">
        <f>IF(AND(Q192&lt;&gt;"", C192&lt;&gt;"", C192&lt;&gt;0), Q192*100/C192, "")</f>
        <v>10.916666666666666</v>
      </c>
      <c r="T192" s="16">
        <v>2</v>
      </c>
      <c r="U192" s="17" t="str">
        <f>IF(C192&gt;=68,"JUMBO",IF(C192&gt;=58,"EXTRA",IF(C192&gt;=48,"GRANDE",IF(C192&gt;=38,"MÉDIO","Fora da faixa"))))</f>
        <v>EXTRA</v>
      </c>
      <c r="V192" s="11">
        <v>61.04</v>
      </c>
      <c r="W192" s="11">
        <v>46.79</v>
      </c>
      <c r="X192" s="11">
        <f>IF(AND(W192&lt;&gt;"", V192&lt;&gt;"", V192&lt;&gt;0), (W192/V192)*100, "")</f>
        <v>76.654652686762788</v>
      </c>
      <c r="Y192" s="8" t="str">
        <f>IF(X192&lt;72,"Pontiagudo",IF(X192&lt;=76,"Padrão","Redondo"))</f>
        <v>Redondo</v>
      </c>
      <c r="Z192" s="11">
        <f>IF(AND(W192&lt;&gt;"", V192&lt;&gt;"", V192&lt;&gt;0), (0.6057-0.0018*W192)*V192*(W192^2)/1000, "")</f>
        <v>69.687776287986182</v>
      </c>
      <c r="AA192" s="11">
        <f>((3.155 - 0.0136*V192 + 0.00155*W192)*V192*W192)/100</f>
        <v>68.47066386638798</v>
      </c>
      <c r="AB192" s="14"/>
      <c r="AC192" s="12">
        <v>0</v>
      </c>
      <c r="AD192" s="18" t="s">
        <v>19</v>
      </c>
    </row>
    <row r="193" spans="1:30" ht="15" x14ac:dyDescent="0.25">
      <c r="A193" s="8">
        <v>192</v>
      </c>
      <c r="B193" s="8">
        <v>53</v>
      </c>
      <c r="C193" s="9">
        <v>64.5</v>
      </c>
      <c r="D193" s="9">
        <v>8.4</v>
      </c>
      <c r="E193" s="9">
        <v>8.3000000000000007</v>
      </c>
      <c r="F193" s="10">
        <f>IF(AND(NOT(ISBLANK(C193)), NOT(ISBLANK(H193)), NOT(ISBLANK(Q193))), C193-H193-Q193, "")</f>
        <v>37.661000000000001</v>
      </c>
      <c r="G193" s="11">
        <f>IF(AND(F193&lt;&gt;"", C193&lt;&gt;"", C193&lt;&gt;0), F193*100/C193, "")</f>
        <v>58.389147286821711</v>
      </c>
      <c r="H193" s="10">
        <v>20.420000000000002</v>
      </c>
      <c r="I193" s="12">
        <v>6</v>
      </c>
      <c r="J193" s="11">
        <f>IF(AND(H193&lt;&gt;"", C193&lt;&gt;"", C193&lt;&gt;0), H193*100/C193, "")</f>
        <v>31.658914728682173</v>
      </c>
      <c r="K193" s="9">
        <v>18.5</v>
      </c>
      <c r="L193" s="9">
        <v>41.7</v>
      </c>
      <c r="M193" s="13">
        <v>0.44400000000000001</v>
      </c>
      <c r="N193" s="9">
        <v>90.6</v>
      </c>
      <c r="O193" s="14" t="s">
        <v>16</v>
      </c>
      <c r="P193" s="15">
        <v>4.4400000000000004</v>
      </c>
      <c r="Q193" s="13">
        <v>6.4189999999999996</v>
      </c>
      <c r="R193" s="15">
        <v>0.38</v>
      </c>
      <c r="S193" s="11">
        <f>IF(AND(Q193&lt;&gt;"", C193&lt;&gt;"", C193&lt;&gt;0), Q193*100/C193, "")</f>
        <v>9.9519379844961229</v>
      </c>
      <c r="T193" s="16">
        <v>3</v>
      </c>
      <c r="U193" s="17" t="str">
        <f>IF(C193&gt;=68,"JUMBO",IF(C193&gt;=58,"EXTRA",IF(C193&gt;=48,"GRANDE",IF(C193&gt;=38,"MÉDIO","Fora da faixa"))))</f>
        <v>EXTRA</v>
      </c>
      <c r="V193" s="11">
        <v>58.83</v>
      </c>
      <c r="W193" s="11">
        <v>46.21</v>
      </c>
      <c r="X193" s="11">
        <f>IF(AND(W193&lt;&gt;"", V193&lt;&gt;"", V193&lt;&gt;0), (W193/V193)*100, "")</f>
        <v>78.548359680435155</v>
      </c>
      <c r="Y193" s="8" t="str">
        <f>IF(X193&lt;72,"Pontiagudo",IF(X193&lt;=76,"Padrão","Redondo"))</f>
        <v>Redondo</v>
      </c>
      <c r="Z193" s="11">
        <f>IF(AND(W193&lt;&gt;"", V193&lt;&gt;"", V193&lt;&gt;0), (0.6057-0.0018*W193)*V193*(W193^2)/1000, "")</f>
        <v>65.641026792907581</v>
      </c>
      <c r="AA193" s="11">
        <f>((3.155 - 0.0136*V193 + 0.00155*W193)*V193*W193)/100</f>
        <v>65.966254239862494</v>
      </c>
      <c r="AB193" s="14"/>
      <c r="AC193" s="12">
        <v>0</v>
      </c>
      <c r="AD193" s="18" t="s">
        <v>19</v>
      </c>
    </row>
    <row r="194" spans="1:30" ht="15" x14ac:dyDescent="0.25">
      <c r="A194" s="8">
        <v>193</v>
      </c>
      <c r="B194" s="8">
        <v>53</v>
      </c>
      <c r="C194" s="9">
        <v>67.8</v>
      </c>
      <c r="D194" s="9">
        <v>8.1</v>
      </c>
      <c r="E194" s="9">
        <v>8.3000000000000007</v>
      </c>
      <c r="F194" s="10">
        <f>IF(AND(NOT(ISBLANK(C194)), NOT(ISBLANK(H194)), NOT(ISBLANK(Q194))), C194-H194-Q194, "")</f>
        <v>43.757999999999996</v>
      </c>
      <c r="G194" s="11">
        <f>IF(AND(F194&lt;&gt;"", C194&lt;&gt;"", C194&lt;&gt;0), F194*100/C194, "")</f>
        <v>64.539823008849552</v>
      </c>
      <c r="H194" s="10">
        <v>17.728000000000002</v>
      </c>
      <c r="I194" s="12">
        <v>6</v>
      </c>
      <c r="J194" s="11">
        <f>IF(AND(H194&lt;&gt;"", C194&lt;&gt;"", C194&lt;&gt;0), H194*100/C194, "")</f>
        <v>26.147492625368734</v>
      </c>
      <c r="K194" s="9">
        <v>17.899999999999999</v>
      </c>
      <c r="L194" s="9">
        <v>41.3</v>
      </c>
      <c r="M194" s="13">
        <v>0.433</v>
      </c>
      <c r="N194" s="9">
        <v>88.1</v>
      </c>
      <c r="O194" s="14" t="s">
        <v>16</v>
      </c>
      <c r="P194" s="15">
        <v>1.4</v>
      </c>
      <c r="Q194" s="13">
        <v>6.3140000000000001</v>
      </c>
      <c r="R194" s="15">
        <v>0.41</v>
      </c>
      <c r="S194" s="11">
        <f>IF(AND(Q194&lt;&gt;"", C194&lt;&gt;"", C194&lt;&gt;0), Q194*100/C194, "")</f>
        <v>9.3126843657817115</v>
      </c>
      <c r="T194" s="16">
        <v>2</v>
      </c>
      <c r="U194" s="17" t="str">
        <f>IF(C194&gt;=68,"JUMBO",IF(C194&gt;=58,"EXTRA",IF(C194&gt;=48,"GRANDE",IF(C194&gt;=38,"MÉDIO","Fora da faixa"))))</f>
        <v>EXTRA</v>
      </c>
      <c r="V194" s="11">
        <v>60.4</v>
      </c>
      <c r="W194" s="11">
        <v>44.12</v>
      </c>
      <c r="X194" s="11">
        <f>IF(AND(W194&lt;&gt;"", V194&lt;&gt;"", V194&lt;&gt;0), (W194/V194)*100, "")</f>
        <v>73.046357615894038</v>
      </c>
      <c r="Y194" s="8" t="str">
        <f>IF(X194&lt;72,"Pontiagudo",IF(X194&lt;=76,"Padrão","Redondo"))</f>
        <v>Padrão</v>
      </c>
      <c r="Z194" s="11">
        <f>IF(AND(W194&lt;&gt;"", V194&lt;&gt;"", V194&lt;&gt;0), (0.6057-0.0018*W194)*V194*(W194^2)/1000, "")</f>
        <v>61.876838076387827</v>
      </c>
      <c r="AA194" s="11">
        <f>((3.155 - 0.0136*V194 + 0.00155*W194)*V194*W194)/100</f>
        <v>64.008209942079986</v>
      </c>
      <c r="AB194" s="14"/>
      <c r="AC194" s="12">
        <v>0</v>
      </c>
      <c r="AD194" s="18" t="s">
        <v>19</v>
      </c>
    </row>
    <row r="195" spans="1:30" ht="15" x14ac:dyDescent="0.25">
      <c r="A195" s="8">
        <v>194</v>
      </c>
      <c r="B195" s="8">
        <v>53</v>
      </c>
      <c r="C195" s="9">
        <v>63.7</v>
      </c>
      <c r="D195" s="9">
        <v>8.9</v>
      </c>
      <c r="E195" s="9">
        <v>8.5</v>
      </c>
      <c r="F195" s="10">
        <f>IF(AND(NOT(ISBLANK(C195)), NOT(ISBLANK(H195)), NOT(ISBLANK(Q195))), C195-H195-Q195, "")</f>
        <v>41.848000000000006</v>
      </c>
      <c r="G195" s="11">
        <f>IF(AND(F195&lt;&gt;"", C195&lt;&gt;"", C195&lt;&gt;0), F195*100/C195, "")</f>
        <v>65.69544740973312</v>
      </c>
      <c r="H195" s="10">
        <v>15.69</v>
      </c>
      <c r="I195" s="12">
        <v>7</v>
      </c>
      <c r="J195" s="11">
        <f>IF(AND(H195&lt;&gt;"", C195&lt;&gt;"", C195&lt;&gt;0), H195*100/C195, "")</f>
        <v>24.631083202511771</v>
      </c>
      <c r="K195" s="9">
        <v>17.899999999999999</v>
      </c>
      <c r="L195" s="9">
        <v>41.7</v>
      </c>
      <c r="M195" s="13">
        <v>0.42899999999999999</v>
      </c>
      <c r="N195" s="9">
        <v>93.4</v>
      </c>
      <c r="O195" s="14" t="s">
        <v>16</v>
      </c>
      <c r="P195" s="15">
        <v>5.0199999999999996</v>
      </c>
      <c r="Q195" s="13">
        <v>6.1619999999999999</v>
      </c>
      <c r="R195" s="15">
        <v>0.4</v>
      </c>
      <c r="S195" s="11">
        <f>IF(AND(Q195&lt;&gt;"", C195&lt;&gt;"", C195&lt;&gt;0), Q195*100/C195, "")</f>
        <v>9.6734693877551017</v>
      </c>
      <c r="T195" s="16">
        <v>1</v>
      </c>
      <c r="U195" s="17" t="str">
        <f>IF(C195&gt;=68,"JUMBO",IF(C195&gt;=58,"EXTRA",IF(C195&gt;=48,"GRANDE",IF(C195&gt;=38,"MÉDIO","Fora da faixa"))))</f>
        <v>EXTRA</v>
      </c>
      <c r="V195" s="11">
        <v>58.26</v>
      </c>
      <c r="W195" s="11">
        <v>43.68</v>
      </c>
      <c r="X195" s="11">
        <f>IF(AND(W195&lt;&gt;"", V195&lt;&gt;"", V195&lt;&gt;0), (W195/V195)*100, "")</f>
        <v>74.974253347064874</v>
      </c>
      <c r="Y195" s="8" t="str">
        <f>IF(X195&lt;72,"Pontiagudo",IF(X195&lt;=76,"Padrão","Redondo"))</f>
        <v>Padrão</v>
      </c>
      <c r="Z195" s="11">
        <f>IF(AND(W195&lt;&gt;"", V195&lt;&gt;"", V195&lt;&gt;0), (0.6057-0.0018*W195)*V195*(W195^2)/1000, "")</f>
        <v>58.588041577089015</v>
      </c>
      <c r="AA195" s="11">
        <f>((3.155 - 0.0136*V195 + 0.00155*W195)*V195*W195)/100</f>
        <v>61.847927092223991</v>
      </c>
      <c r="AB195" s="14"/>
      <c r="AC195" s="12">
        <v>0</v>
      </c>
      <c r="AD195" s="18" t="s">
        <v>19</v>
      </c>
    </row>
    <row r="196" spans="1:30" ht="15" x14ac:dyDescent="0.25">
      <c r="A196" s="8">
        <v>195</v>
      </c>
      <c r="B196" s="8">
        <v>53</v>
      </c>
      <c r="C196" s="9">
        <v>65.099999999999994</v>
      </c>
      <c r="D196" s="9">
        <v>9</v>
      </c>
      <c r="E196" s="9">
        <v>8.6</v>
      </c>
      <c r="F196" s="10">
        <f>IF(AND(NOT(ISBLANK(C196)), NOT(ISBLANK(H196)), NOT(ISBLANK(Q196))), C196-H196-Q196, "")</f>
        <v>39.728999999999992</v>
      </c>
      <c r="G196" s="11">
        <f>IF(AND(F196&lt;&gt;"", C196&lt;&gt;"", C196&lt;&gt;0), F196*100/C196, "")</f>
        <v>61.027649769585246</v>
      </c>
      <c r="H196" s="10">
        <v>18.896000000000001</v>
      </c>
      <c r="I196" s="12">
        <v>7</v>
      </c>
      <c r="J196" s="11">
        <f>IF(AND(H196&lt;&gt;"", C196&lt;&gt;"", C196&lt;&gt;0), H196*100/C196, "")</f>
        <v>29.026113671274967</v>
      </c>
      <c r="K196" s="9">
        <v>18</v>
      </c>
      <c r="L196" s="9">
        <v>50.7</v>
      </c>
      <c r="M196" s="13">
        <v>0.35499999999999998</v>
      </c>
      <c r="N196" s="9">
        <v>93.6</v>
      </c>
      <c r="O196" s="14" t="s">
        <v>16</v>
      </c>
      <c r="P196" s="15">
        <v>4.53</v>
      </c>
      <c r="Q196" s="13">
        <v>6.4749999999999996</v>
      </c>
      <c r="R196" s="15">
        <v>0.39</v>
      </c>
      <c r="S196" s="11">
        <f>IF(AND(Q196&lt;&gt;"", C196&lt;&gt;"", C196&lt;&gt;0), Q196*100/C196, "")</f>
        <v>9.9462365591397859</v>
      </c>
      <c r="T196" s="16">
        <v>2</v>
      </c>
      <c r="U196" s="17" t="str">
        <f>IF(C196&gt;=68,"JUMBO",IF(C196&gt;=58,"EXTRA",IF(C196&gt;=48,"GRANDE",IF(C196&gt;=38,"MÉDIO","Fora da faixa"))))</f>
        <v>EXTRA</v>
      </c>
      <c r="V196" s="11">
        <v>60.69</v>
      </c>
      <c r="W196" s="11">
        <v>44.88</v>
      </c>
      <c r="X196" s="11">
        <f>IF(AND(W196&lt;&gt;"", V196&lt;&gt;"", V196&lt;&gt;0), (W196/V196)*100, "")</f>
        <v>73.94957983193278</v>
      </c>
      <c r="Y196" s="8" t="str">
        <f>IF(X196&lt;72,"Pontiagudo",IF(X196&lt;=76,"Padrão","Redondo"))</f>
        <v>Padrão</v>
      </c>
      <c r="Z196" s="11">
        <f>IF(AND(W196&lt;&gt;"", V196&lt;&gt;"", V196&lt;&gt;0), (0.6057-0.0018*W196)*V196*(W196^2)/1000, "")</f>
        <v>64.167134381957382</v>
      </c>
      <c r="AA196" s="11">
        <f>((3.155 - 0.0136*V196 + 0.00155*W196)*V196*W196)/100</f>
        <v>65.348077908959993</v>
      </c>
      <c r="AB196" s="14"/>
      <c r="AC196" s="12">
        <v>0</v>
      </c>
      <c r="AD196" s="18" t="s">
        <v>19</v>
      </c>
    </row>
    <row r="197" spans="1:30" ht="15" x14ac:dyDescent="0.25">
      <c r="A197" s="8">
        <v>196</v>
      </c>
      <c r="B197" s="8">
        <v>53</v>
      </c>
      <c r="C197" s="9">
        <v>60.5</v>
      </c>
      <c r="D197" s="9">
        <v>8.8000000000000007</v>
      </c>
      <c r="E197" s="9">
        <v>8.5</v>
      </c>
      <c r="F197" s="10">
        <f>IF(AND(NOT(ISBLANK(C197)), NOT(ISBLANK(H197)), NOT(ISBLANK(Q197))), C197-H197-Q197, "")</f>
        <v>37.222999999999999</v>
      </c>
      <c r="G197" s="11">
        <f>IF(AND(F197&lt;&gt;"", C197&lt;&gt;"", C197&lt;&gt;0), F197*100/C197, "")</f>
        <v>61.525619834710739</v>
      </c>
      <c r="H197" s="10">
        <v>16.838999999999999</v>
      </c>
      <c r="I197" s="12">
        <v>6</v>
      </c>
      <c r="J197" s="11">
        <f>IF(AND(H197&lt;&gt;"", C197&lt;&gt;"", C197&lt;&gt;0), H197*100/C197, "")</f>
        <v>27.833057851239666</v>
      </c>
      <c r="K197" s="9">
        <v>17.8</v>
      </c>
      <c r="L197" s="9">
        <v>45.7</v>
      </c>
      <c r="M197" s="13">
        <v>0.38900000000000001</v>
      </c>
      <c r="N197" s="9">
        <v>93.7</v>
      </c>
      <c r="O197" s="14" t="s">
        <v>16</v>
      </c>
      <c r="P197" s="15">
        <v>6.07</v>
      </c>
      <c r="Q197" s="13">
        <v>6.4379999999999997</v>
      </c>
      <c r="R197" s="15">
        <v>0.41</v>
      </c>
      <c r="S197" s="11">
        <f>IF(AND(Q197&lt;&gt;"", C197&lt;&gt;"", C197&lt;&gt;0), Q197*100/C197, "")</f>
        <v>10.641322314049585</v>
      </c>
      <c r="T197" s="16">
        <v>1</v>
      </c>
      <c r="U197" s="17" t="str">
        <f>IF(C197&gt;=68,"JUMBO",IF(C197&gt;=58,"EXTRA",IF(C197&gt;=48,"GRANDE",IF(C197&gt;=38,"MÉDIO","Fora da faixa"))))</f>
        <v>EXTRA</v>
      </c>
      <c r="V197" s="11">
        <v>56.95</v>
      </c>
      <c r="W197" s="11">
        <v>43.82</v>
      </c>
      <c r="X197" s="11">
        <f>IF(AND(W197&lt;&gt;"", V197&lt;&gt;"", V197&lt;&gt;0), (W197/V197)*100, "")</f>
        <v>76.944688323090432</v>
      </c>
      <c r="Y197" s="8" t="str">
        <f>IF(X197&lt;72,"Pontiagudo",IF(X197&lt;=76,"Padrão","Redondo"))</f>
        <v>Redondo</v>
      </c>
      <c r="Z197" s="11">
        <f>IF(AND(W197&lt;&gt;"", V197&lt;&gt;"", V197&lt;&gt;0), (0.6057-0.0018*W197)*V197*(W197^2)/1000, "")</f>
        <v>57.61081596139632</v>
      </c>
      <c r="AA197" s="11">
        <f>((3.155 - 0.0136*V197 + 0.00155*W197)*V197*W197)/100</f>
        <v>61.101046671490003</v>
      </c>
      <c r="AB197" s="14"/>
      <c r="AC197" s="12">
        <v>0</v>
      </c>
      <c r="AD197" s="18" t="s">
        <v>19</v>
      </c>
    </row>
    <row r="198" spans="1:30" ht="15" x14ac:dyDescent="0.25">
      <c r="A198" s="8">
        <v>197</v>
      </c>
      <c r="B198" s="8">
        <v>53</v>
      </c>
      <c r="C198" s="9">
        <v>66.900000000000006</v>
      </c>
      <c r="D198" s="9">
        <v>8.1</v>
      </c>
      <c r="E198" s="9">
        <v>8.6</v>
      </c>
      <c r="F198" s="10">
        <f>IF(AND(NOT(ISBLANK(C198)), NOT(ISBLANK(H198)), NOT(ISBLANK(Q198))), C198-H198-Q198, "")</f>
        <v>46.169000000000011</v>
      </c>
      <c r="G198" s="11">
        <f>IF(AND(F198&lt;&gt;"", C198&lt;&gt;"", C198&lt;&gt;0), F198*100/C198, "")</f>
        <v>69.011958146487316</v>
      </c>
      <c r="H198" s="10">
        <v>14.675000000000001</v>
      </c>
      <c r="I198" s="12">
        <v>7</v>
      </c>
      <c r="J198" s="11">
        <f>IF(AND(H198&lt;&gt;"", C198&lt;&gt;"", C198&lt;&gt;0), H198*100/C198, "")</f>
        <v>21.93572496263079</v>
      </c>
      <c r="K198" s="9">
        <v>18.3</v>
      </c>
      <c r="L198" s="9">
        <v>43.7</v>
      </c>
      <c r="M198" s="13">
        <v>0.41899999999999998</v>
      </c>
      <c r="N198" s="9">
        <v>88.4</v>
      </c>
      <c r="O198" s="14" t="s">
        <v>16</v>
      </c>
      <c r="P198" s="15">
        <v>4.17</v>
      </c>
      <c r="Q198" s="13">
        <v>6.056</v>
      </c>
      <c r="R198" s="15">
        <v>0.41</v>
      </c>
      <c r="S198" s="11">
        <f>IF(AND(Q198&lt;&gt;"", C198&lt;&gt;"", C198&lt;&gt;0), Q198*100/C198, "")</f>
        <v>9.0523168908819134</v>
      </c>
      <c r="T198" s="16">
        <v>2</v>
      </c>
      <c r="U198" s="17" t="str">
        <f>IF(C198&gt;=68,"JUMBO",IF(C198&gt;=58,"EXTRA",IF(C198&gt;=48,"GRANDE",IF(C198&gt;=38,"MÉDIO","Fora da faixa"))))</f>
        <v>EXTRA</v>
      </c>
      <c r="V198" s="11">
        <v>58.91</v>
      </c>
      <c r="W198" s="11">
        <v>43.41</v>
      </c>
      <c r="X198" s="11">
        <f>IF(AND(W198&lt;&gt;"", V198&lt;&gt;"", V198&lt;&gt;0), (W198/V198)*100, "")</f>
        <v>73.688677643863514</v>
      </c>
      <c r="Y198" s="8" t="str">
        <f>IF(X198&lt;72,"Pontiagudo",IF(X198&lt;=76,"Padrão","Redondo"))</f>
        <v>Padrão</v>
      </c>
      <c r="Z198" s="11">
        <f>IF(AND(W198&lt;&gt;"", V198&lt;&gt;"", V198&lt;&gt;0), (0.6057-0.0018*W198)*V198*(W198^2)/1000, "")</f>
        <v>58.565533041083491</v>
      </c>
      <c r="AA198" s="11">
        <f>((3.155 - 0.0136*V198 + 0.00155*W198)*V198*W198)/100</f>
        <v>61.914624075994489</v>
      </c>
      <c r="AB198" s="14"/>
      <c r="AC198" s="12">
        <v>0</v>
      </c>
      <c r="AD198" s="18" t="s">
        <v>19</v>
      </c>
    </row>
    <row r="199" spans="1:30" ht="15" x14ac:dyDescent="0.25">
      <c r="A199" s="8">
        <v>198</v>
      </c>
      <c r="B199" s="8">
        <v>53</v>
      </c>
      <c r="C199" s="9">
        <v>61.4</v>
      </c>
      <c r="D199" s="9">
        <v>8</v>
      </c>
      <c r="E199" s="9">
        <v>8.5</v>
      </c>
      <c r="F199" s="10">
        <f>IF(AND(NOT(ISBLANK(C199)), NOT(ISBLANK(H199)), NOT(ISBLANK(Q199))), C199-H199-Q199, "")</f>
        <v>35.523999999999994</v>
      </c>
      <c r="G199" s="11">
        <f>IF(AND(F199&lt;&gt;"", C199&lt;&gt;"", C199&lt;&gt;0), F199*100/C199, "")</f>
        <v>57.856677524429955</v>
      </c>
      <c r="H199" s="10">
        <v>19.321000000000002</v>
      </c>
      <c r="I199" s="12">
        <v>6</v>
      </c>
      <c r="J199" s="11">
        <f>IF(AND(H199&lt;&gt;"", C199&lt;&gt;"", C199&lt;&gt;0), H199*100/C199, "")</f>
        <v>31.467426710097723</v>
      </c>
      <c r="K199" s="9">
        <v>17.5</v>
      </c>
      <c r="L199" s="9">
        <v>42</v>
      </c>
      <c r="M199" s="13">
        <v>0.41699999999999998</v>
      </c>
      <c r="N199" s="9">
        <v>89.2</v>
      </c>
      <c r="O199" s="14" t="s">
        <v>16</v>
      </c>
      <c r="P199" s="15">
        <v>4.2</v>
      </c>
      <c r="Q199" s="13">
        <v>6.5549999999999997</v>
      </c>
      <c r="R199" s="15">
        <v>0.39</v>
      </c>
      <c r="S199" s="11">
        <f>IF(AND(Q199&lt;&gt;"", C199&lt;&gt;"", C199&lt;&gt;0), Q199*100/C199, "")</f>
        <v>10.675895765472314</v>
      </c>
      <c r="T199" s="16">
        <v>2</v>
      </c>
      <c r="U199" s="17" t="str">
        <f>IF(C199&gt;=68,"JUMBO",IF(C199&gt;=58,"EXTRA",IF(C199&gt;=48,"GRANDE",IF(C199&gt;=38,"MÉDIO","Fora da faixa"))))</f>
        <v>EXTRA</v>
      </c>
      <c r="V199" s="11">
        <v>59.48</v>
      </c>
      <c r="W199" s="11">
        <v>45.85</v>
      </c>
      <c r="X199" s="11">
        <f>IF(AND(W199&lt;&gt;"", V199&lt;&gt;"", V199&lt;&gt;0), (W199/V199)*100, "")</f>
        <v>77.084734364492263</v>
      </c>
      <c r="Y199" s="8" t="str">
        <f>IF(X199&lt;72,"Pontiagudo",IF(X199&lt;=76,"Padrão","Redondo"))</f>
        <v>Redondo</v>
      </c>
      <c r="Z199" s="11">
        <f>IF(AND(W199&lt;&gt;"", V199&lt;&gt;"", V199&lt;&gt;0), (0.6057-0.0018*W199)*V199*(W199^2)/1000, "")</f>
        <v>65.417278451931011</v>
      </c>
      <c r="AA199" s="11">
        <f>((3.155 - 0.0136*V199 + 0.00155*W199)*V199*W199)/100</f>
        <v>65.919213245409978</v>
      </c>
      <c r="AB199" s="14"/>
      <c r="AC199" s="12">
        <v>0</v>
      </c>
      <c r="AD199" s="18" t="s">
        <v>19</v>
      </c>
    </row>
    <row r="200" spans="1:30" ht="15" x14ac:dyDescent="0.25">
      <c r="A200" s="8">
        <v>199</v>
      </c>
      <c r="B200" s="8">
        <v>53</v>
      </c>
      <c r="C200" s="9">
        <v>61</v>
      </c>
      <c r="D200" s="9">
        <v>7.3</v>
      </c>
      <c r="E200" s="9">
        <v>8.5</v>
      </c>
      <c r="F200" s="10">
        <f>IF(AND(NOT(ISBLANK(C200)), NOT(ISBLANK(H200)), NOT(ISBLANK(Q200))), C200-H200-Q200, "")</f>
        <v>35.087999999999994</v>
      </c>
      <c r="G200" s="11">
        <f>IF(AND(F200&lt;&gt;"", C200&lt;&gt;"", C200&lt;&gt;0), F200*100/C200, "")</f>
        <v>57.521311475409824</v>
      </c>
      <c r="H200" s="10">
        <v>19.056999999999999</v>
      </c>
      <c r="I200" s="12">
        <v>5</v>
      </c>
      <c r="J200" s="11">
        <f>IF(AND(H200&lt;&gt;"", C200&lt;&gt;"", C200&lt;&gt;0), H200*100/C200, "")</f>
        <v>31.240983606557375</v>
      </c>
      <c r="K200" s="9">
        <v>16</v>
      </c>
      <c r="L200" s="9">
        <v>40.299999999999997</v>
      </c>
      <c r="M200" s="13">
        <v>0.39700000000000002</v>
      </c>
      <c r="N200" s="9">
        <v>85.2</v>
      </c>
      <c r="O200" s="14" t="s">
        <v>16</v>
      </c>
      <c r="P200" s="15">
        <v>4.9000000000000004</v>
      </c>
      <c r="Q200" s="13">
        <v>6.8550000000000004</v>
      </c>
      <c r="R200" s="15">
        <v>0.42</v>
      </c>
      <c r="S200" s="11">
        <f>IF(AND(Q200&lt;&gt;"", C200&lt;&gt;"", C200&lt;&gt;0), Q200*100/C200, "")</f>
        <v>11.237704918032787</v>
      </c>
      <c r="T200" s="16">
        <v>1</v>
      </c>
      <c r="U200" s="17" t="str">
        <f>IF(C200&gt;=68,"JUMBO",IF(C200&gt;=58,"EXTRA",IF(C200&gt;=48,"GRANDE",IF(C200&gt;=38,"MÉDIO","Fora da faixa"))))</f>
        <v>EXTRA</v>
      </c>
      <c r="V200" s="11">
        <v>58.95</v>
      </c>
      <c r="W200" s="11">
        <v>44.97</v>
      </c>
      <c r="X200" s="11">
        <f>IF(AND(W200&lt;&gt;"", V200&lt;&gt;"", V200&lt;&gt;0), (W200/V200)*100, "")</f>
        <v>76.284987277353693</v>
      </c>
      <c r="Y200" s="8" t="str">
        <f>IF(X200&lt;72,"Pontiagudo",IF(X200&lt;=76,"Padrão","Redondo"))</f>
        <v>Redondo</v>
      </c>
      <c r="Z200" s="11">
        <f>IF(AND(W200&lt;&gt;"", V200&lt;&gt;"", V200&lt;&gt;0), (0.6057-0.0018*W200)*V200*(W200^2)/1000, "")</f>
        <v>62.558358177913476</v>
      </c>
      <c r="AA200" s="11">
        <f>((3.155 - 0.0136*V200 + 0.00155*W200)*V200*W200)/100</f>
        <v>64.232844333052498</v>
      </c>
      <c r="AB200" s="14"/>
      <c r="AC200" s="12">
        <v>0</v>
      </c>
      <c r="AD200" s="18" t="s">
        <v>19</v>
      </c>
    </row>
    <row r="201" spans="1:30" ht="15" x14ac:dyDescent="0.25">
      <c r="A201" s="8">
        <v>200</v>
      </c>
      <c r="B201" s="8">
        <v>53</v>
      </c>
      <c r="C201" s="9">
        <v>69</v>
      </c>
      <c r="D201" s="9">
        <v>8.1</v>
      </c>
      <c r="E201" s="9">
        <v>8.6999999999999993</v>
      </c>
      <c r="F201" s="10">
        <f>IF(AND(NOT(ISBLANK(C201)), NOT(ISBLANK(H201)), NOT(ISBLANK(Q201))), C201-H201-Q201, "")</f>
        <v>42.730999999999995</v>
      </c>
      <c r="G201" s="11">
        <f>IF(AND(F201&lt;&gt;"", C201&lt;&gt;"", C201&lt;&gt;0), F201*100/C201, "")</f>
        <v>61.928985507246367</v>
      </c>
      <c r="H201" s="10">
        <v>19.065999999999999</v>
      </c>
      <c r="I201" s="12">
        <v>7</v>
      </c>
      <c r="J201" s="11">
        <f>IF(AND(H201&lt;&gt;"", C201&lt;&gt;"", C201&lt;&gt;0), H201*100/C201, "")</f>
        <v>27.631884057971014</v>
      </c>
      <c r="K201" s="9">
        <v>18.8</v>
      </c>
      <c r="L201" s="9">
        <v>43.3</v>
      </c>
      <c r="M201" s="13">
        <v>0.434</v>
      </c>
      <c r="N201" s="9">
        <v>87.8</v>
      </c>
      <c r="O201" s="14" t="s">
        <v>16</v>
      </c>
      <c r="P201" s="15">
        <v>5.03</v>
      </c>
      <c r="Q201" s="13">
        <v>7.2030000000000003</v>
      </c>
      <c r="R201" s="15">
        <v>0.43</v>
      </c>
      <c r="S201" s="11">
        <f>IF(AND(Q201&lt;&gt;"", C201&lt;&gt;"", C201&lt;&gt;0), Q201*100/C201, "")</f>
        <v>10.43913043478261</v>
      </c>
      <c r="T201" s="16">
        <v>1</v>
      </c>
      <c r="U201" s="17" t="str">
        <f>IF(C201&gt;=68,"JUMBO",IF(C201&gt;=58,"EXTRA",IF(C201&gt;=48,"GRANDE",IF(C201&gt;=38,"MÉDIO","Fora da faixa"))))</f>
        <v>JUMBO</v>
      </c>
      <c r="V201" s="11">
        <v>58.77</v>
      </c>
      <c r="W201" s="11">
        <v>45.73</v>
      </c>
      <c r="X201" s="11">
        <f>IF(AND(W201&lt;&gt;"", V201&lt;&gt;"", V201&lt;&gt;0), (W201/V201)*100, "")</f>
        <v>77.811808745958814</v>
      </c>
      <c r="Y201" s="8" t="str">
        <f>IF(X201&lt;72,"Pontiagudo",IF(X201&lt;=76,"Padrão","Redondo"))</f>
        <v>Redondo</v>
      </c>
      <c r="Z201" s="11">
        <f>IF(AND(W201&lt;&gt;"", V201&lt;&gt;"", V201&lt;&gt;0), (0.6057-0.0018*W201)*V201*(W201^2)/1000, "")</f>
        <v>64.325059268166726</v>
      </c>
      <c r="AA201" s="11">
        <f>((3.155 - 0.0136*V201 + 0.00155*W201)*V201*W201)/100</f>
        <v>65.21639457604951</v>
      </c>
      <c r="AB201" s="14"/>
      <c r="AC201" s="12">
        <v>0</v>
      </c>
      <c r="AD201" s="18" t="s">
        <v>19</v>
      </c>
    </row>
    <row r="202" spans="1:30" ht="15" x14ac:dyDescent="0.25">
      <c r="A202" s="8">
        <v>201</v>
      </c>
      <c r="B202" s="8">
        <v>51</v>
      </c>
      <c r="C202" s="9">
        <v>64.599999999999994</v>
      </c>
      <c r="D202" s="9">
        <v>5.6</v>
      </c>
      <c r="E202" s="9">
        <v>8.6</v>
      </c>
      <c r="F202" s="10">
        <f>IF(AND(NOT(ISBLANK(C202)), NOT(ISBLANK(H202)), NOT(ISBLANK(Q202))), C202-H202-Q202, "")</f>
        <v>41.194999999999993</v>
      </c>
      <c r="G202" s="11">
        <f>IF(AND(F202&lt;&gt;"", C202&lt;&gt;"", C202&lt;&gt;0), F202*100/C202, "")</f>
        <v>63.769349845201226</v>
      </c>
      <c r="H202" s="10">
        <v>17.405000000000001</v>
      </c>
      <c r="I202" s="12">
        <v>6</v>
      </c>
      <c r="J202" s="11">
        <f>IF(AND(H202&lt;&gt;"", C202&lt;&gt;"", C202&lt;&gt;0), H202*100/C202, "")</f>
        <v>26.942724458204335</v>
      </c>
      <c r="K202" s="9">
        <v>15.8</v>
      </c>
      <c r="L202" s="9">
        <v>44</v>
      </c>
      <c r="M202" s="13">
        <v>0.35899999999999999</v>
      </c>
      <c r="N202" s="9">
        <v>72</v>
      </c>
      <c r="O202" s="14" t="s">
        <v>16</v>
      </c>
      <c r="P202" s="15">
        <v>4.6399999999999997</v>
      </c>
      <c r="Q202" s="13">
        <v>6</v>
      </c>
      <c r="R202" s="15">
        <v>0.42</v>
      </c>
      <c r="S202" s="11">
        <f>IF(AND(Q202&lt;&gt;"", C202&lt;&gt;"", C202&lt;&gt;0), Q202*100/C202, "")</f>
        <v>9.2879256965944279</v>
      </c>
      <c r="T202" s="16">
        <v>2</v>
      </c>
      <c r="U202" s="17" t="str">
        <f>IF(C202&gt;=68,"JUMBO",IF(C202&gt;=58,"EXTRA",IF(C202&gt;=48,"GRANDE",IF(C202&gt;=38,"MÉDIO","Fora da faixa"))))</f>
        <v>EXTRA</v>
      </c>
      <c r="V202" s="11">
        <v>58.75</v>
      </c>
      <c r="W202" s="11">
        <v>44.74</v>
      </c>
      <c r="X202" s="11">
        <f>IF(AND(W202&lt;&gt;"", V202&lt;&gt;"", V202&lt;&gt;0), (W202/V202)*100, "")</f>
        <v>76.153191489361703</v>
      </c>
      <c r="Y202" s="8" t="str">
        <f>IF(X202&lt;72,"Pontiagudo",IF(X202&lt;=76,"Padrão","Redondo"))</f>
        <v>Redondo</v>
      </c>
      <c r="Z202" s="11">
        <f>IF(AND(W202&lt;&gt;"", V202&lt;&gt;"", V202&lt;&gt;0), (0.6057-0.0018*W202)*V202*(W202^2)/1000, "")</f>
        <v>61.758691496712004</v>
      </c>
      <c r="AA202" s="11">
        <f>((3.155 - 0.0136*V202 + 0.00155*W202)*V202*W202)/100</f>
        <v>63.749639558250003</v>
      </c>
      <c r="AB202" s="14"/>
      <c r="AC202" s="12">
        <v>7</v>
      </c>
      <c r="AD202" s="18" t="s">
        <v>19</v>
      </c>
    </row>
    <row r="203" spans="1:30" ht="15" x14ac:dyDescent="0.25">
      <c r="A203" s="8">
        <v>202</v>
      </c>
      <c r="B203" s="8">
        <v>51</v>
      </c>
      <c r="C203" s="9">
        <v>58.1</v>
      </c>
      <c r="D203" s="9">
        <v>6.1</v>
      </c>
      <c r="E203" s="9">
        <v>8.5</v>
      </c>
      <c r="F203" s="10">
        <f>IF(AND(NOT(ISBLANK(C203)), NOT(ISBLANK(H203)), NOT(ISBLANK(Q203))), C203-H203-Q203, "")</f>
        <v>32.155000000000001</v>
      </c>
      <c r="G203" s="11">
        <f>IF(AND(F203&lt;&gt;"", C203&lt;&gt;"", C203&lt;&gt;0), F203*100/C203, "")</f>
        <v>55.344234079173837</v>
      </c>
      <c r="H203" s="10">
        <v>19.945</v>
      </c>
      <c r="I203" s="12">
        <v>6</v>
      </c>
      <c r="J203" s="11">
        <f>IF(AND(H203&lt;&gt;"", C203&lt;&gt;"", C203&lt;&gt;0), H203*100/C203, "")</f>
        <v>34.328743545611012</v>
      </c>
      <c r="K203" s="9">
        <v>15.4</v>
      </c>
      <c r="L203" s="9">
        <v>46.7</v>
      </c>
      <c r="M203" s="13">
        <v>0.33</v>
      </c>
      <c r="N203" s="9">
        <v>78.2</v>
      </c>
      <c r="O203" s="14" t="s">
        <v>16</v>
      </c>
      <c r="P203" s="15">
        <v>5.0999999999999996</v>
      </c>
      <c r="Q203" s="13">
        <v>6</v>
      </c>
      <c r="R203" s="15">
        <v>0.39</v>
      </c>
      <c r="S203" s="11">
        <f>IF(AND(Q203&lt;&gt;"", C203&lt;&gt;"", C203&lt;&gt;0), Q203*100/C203, "")</f>
        <v>10.327022375215146</v>
      </c>
      <c r="T203" s="16">
        <v>3</v>
      </c>
      <c r="U203" s="17" t="str">
        <f>IF(C203&gt;=68,"JUMBO",IF(C203&gt;=58,"EXTRA",IF(C203&gt;=48,"GRANDE",IF(C203&gt;=38,"MÉDIO","Fora da faixa"))))</f>
        <v>EXTRA</v>
      </c>
      <c r="V203" s="11">
        <v>56.62</v>
      </c>
      <c r="W203" s="11">
        <v>43.29</v>
      </c>
      <c r="X203" s="11">
        <f>IF(AND(W203&lt;&gt;"", V203&lt;&gt;"", V203&lt;&gt;0), (W203/V203)*100, "")</f>
        <v>76.457082303073122</v>
      </c>
      <c r="Y203" s="8" t="str">
        <f>IF(X203&lt;72,"Pontiagudo",IF(X203&lt;=76,"Padrão","Redondo"))</f>
        <v>Redondo</v>
      </c>
      <c r="Z203" s="11">
        <f>IF(AND(W203&lt;&gt;"", V203&lt;&gt;"", V203&lt;&gt;0), (0.6057-0.0018*W203)*V203*(W203^2)/1000, "")</f>
        <v>56.001069309887683</v>
      </c>
      <c r="AA203" s="11">
        <f>((3.155 - 0.0136*V203 + 0.00155*W203)*V203*W203)/100</f>
        <v>60.102131174864979</v>
      </c>
      <c r="AB203" s="14"/>
      <c r="AC203" s="12">
        <v>7</v>
      </c>
      <c r="AD203" s="18" t="s">
        <v>19</v>
      </c>
    </row>
    <row r="204" spans="1:30" ht="15" x14ac:dyDescent="0.25">
      <c r="A204" s="8">
        <v>203</v>
      </c>
      <c r="B204" s="8">
        <v>51</v>
      </c>
      <c r="C204" s="9">
        <v>66.3</v>
      </c>
      <c r="D204" s="9">
        <v>4</v>
      </c>
      <c r="E204" s="9">
        <v>8.4</v>
      </c>
      <c r="F204" s="10">
        <f>IF(AND(NOT(ISBLANK(C204)), NOT(ISBLANK(H204)), NOT(ISBLANK(Q204))), C204-H204-Q204, "")</f>
        <v>42.452999999999996</v>
      </c>
      <c r="G204" s="11">
        <f>IF(AND(F204&lt;&gt;"", C204&lt;&gt;"", C204&lt;&gt;0), F204*100/C204, "")</f>
        <v>64.031674208144793</v>
      </c>
      <c r="H204" s="10">
        <v>17.847000000000001</v>
      </c>
      <c r="I204" s="12">
        <v>6</v>
      </c>
      <c r="J204" s="11">
        <f>IF(AND(H204&lt;&gt;"", C204&lt;&gt;"", C204&lt;&gt;0), H204*100/C204, "")</f>
        <v>26.918552036199095</v>
      </c>
      <c r="K204" s="9">
        <v>14.5</v>
      </c>
      <c r="L204" s="9">
        <v>43.7</v>
      </c>
      <c r="M204" s="13">
        <v>0.33200000000000002</v>
      </c>
      <c r="N204" s="9">
        <v>55.3</v>
      </c>
      <c r="O204" s="14" t="s">
        <v>23</v>
      </c>
      <c r="P204" s="15">
        <v>3.47</v>
      </c>
      <c r="Q204" s="13">
        <v>6</v>
      </c>
      <c r="R204" s="15">
        <v>0.4</v>
      </c>
      <c r="S204" s="11">
        <f>IF(AND(Q204&lt;&gt;"", C204&lt;&gt;"", C204&lt;&gt;0), Q204*100/C204, "")</f>
        <v>9.0497737556561084</v>
      </c>
      <c r="T204" s="16">
        <v>4</v>
      </c>
      <c r="U204" s="17" t="str">
        <f>IF(C204&gt;=68,"JUMBO",IF(C204&gt;=58,"EXTRA",IF(C204&gt;=48,"GRANDE",IF(C204&gt;=38,"MÉDIO","Fora da faixa"))))</f>
        <v>EXTRA</v>
      </c>
      <c r="V204" s="11">
        <v>60.98</v>
      </c>
      <c r="W204" s="11">
        <v>44.48</v>
      </c>
      <c r="X204" s="11">
        <f>IF(AND(W204&lt;&gt;"", V204&lt;&gt;"", V204&lt;&gt;0), (W204/V204)*100, "")</f>
        <v>72.941948179731057</v>
      </c>
      <c r="Y204" s="8" t="str">
        <f>IF(X204&lt;72,"Pontiagudo",IF(X204&lt;=76,"Padrão","Redondo"))</f>
        <v>Padrão</v>
      </c>
      <c r="Z204" s="11">
        <f>IF(AND(W204&lt;&gt;"", V204&lt;&gt;"", V204&lt;&gt;0), (0.6057-0.0018*W204)*V204*(W204^2)/1000, "")</f>
        <v>63.416472192294897</v>
      </c>
      <c r="AA204" s="11">
        <f>((3.155 - 0.0136*V204 + 0.00155*W204)*V204*W204)/100</f>
        <v>64.951334500863993</v>
      </c>
      <c r="AB204" s="14"/>
      <c r="AC204" s="12">
        <v>7</v>
      </c>
      <c r="AD204" s="18" t="s">
        <v>19</v>
      </c>
    </row>
    <row r="205" spans="1:30" ht="15" x14ac:dyDescent="0.25">
      <c r="A205" s="8">
        <v>204</v>
      </c>
      <c r="B205" s="8">
        <v>51</v>
      </c>
      <c r="C205" s="9">
        <v>61.2</v>
      </c>
      <c r="D205" s="9">
        <v>5.4</v>
      </c>
      <c r="E205" s="9">
        <v>8.6</v>
      </c>
      <c r="F205" s="10">
        <f>IF(AND(NOT(ISBLANK(C205)), NOT(ISBLANK(H205)), NOT(ISBLANK(Q205))), C205-H205-Q205, "")</f>
        <v>35.516000000000005</v>
      </c>
      <c r="G205" s="11">
        <f>IF(AND(F205&lt;&gt;"", C205&lt;&gt;"", C205&lt;&gt;0), F205*100/C205, "")</f>
        <v>58.032679738562095</v>
      </c>
      <c r="H205" s="10">
        <v>19.684000000000001</v>
      </c>
      <c r="I205" s="12">
        <v>6</v>
      </c>
      <c r="J205" s="11">
        <f>IF(AND(H205&lt;&gt;"", C205&lt;&gt;"", C205&lt;&gt;0), H205*100/C205, "")</f>
        <v>32.16339869281046</v>
      </c>
      <c r="K205" s="9">
        <v>15.3</v>
      </c>
      <c r="L205" s="9">
        <v>45.7</v>
      </c>
      <c r="M205" s="13">
        <v>0.33500000000000002</v>
      </c>
      <c r="N205" s="9">
        <v>71.7</v>
      </c>
      <c r="O205" s="14" t="s">
        <v>21</v>
      </c>
      <c r="P205" s="15">
        <v>3.48</v>
      </c>
      <c r="Q205" s="13">
        <v>6</v>
      </c>
      <c r="R205" s="15">
        <v>0.41</v>
      </c>
      <c r="S205" s="11">
        <f>IF(AND(Q205&lt;&gt;"", C205&lt;&gt;"", C205&lt;&gt;0), Q205*100/C205, "")</f>
        <v>9.8039215686274499</v>
      </c>
      <c r="T205" s="16">
        <v>1</v>
      </c>
      <c r="U205" s="17" t="str">
        <f>IF(C205&gt;=68,"JUMBO",IF(C205&gt;=58,"EXTRA",IF(C205&gt;=48,"GRANDE",IF(C205&gt;=38,"MÉDIO","Fora da faixa"))))</f>
        <v>EXTRA</v>
      </c>
      <c r="V205" s="11">
        <v>57.13</v>
      </c>
      <c r="W205" s="11">
        <v>44.55</v>
      </c>
      <c r="X205" s="11">
        <f>IF(AND(W205&lt;&gt;"", V205&lt;&gt;"", V205&lt;&gt;0), (W205/V205)*100, "")</f>
        <v>77.98004551023979</v>
      </c>
      <c r="Y205" s="8" t="str">
        <f>IF(X205&lt;72,"Pontiagudo",IF(X205&lt;=76,"Padrão","Redondo"))</f>
        <v>Redondo</v>
      </c>
      <c r="Z205" s="11">
        <f>IF(AND(W205&lt;&gt;"", V205&lt;&gt;"", V205&lt;&gt;0), (0.6057-0.0018*W205)*V205*(W205^2)/1000, "")</f>
        <v>59.585505145575752</v>
      </c>
      <c r="AA205" s="11">
        <f>((3.155 - 0.0136*V205 + 0.00155*W205)*V205*W205)/100</f>
        <v>62.281763149567496</v>
      </c>
      <c r="AB205" s="14"/>
      <c r="AC205" s="12">
        <v>7</v>
      </c>
      <c r="AD205" s="18" t="s">
        <v>19</v>
      </c>
    </row>
    <row r="206" spans="1:30" ht="15" x14ac:dyDescent="0.25">
      <c r="A206" s="8">
        <v>205</v>
      </c>
      <c r="B206" s="8">
        <v>51</v>
      </c>
      <c r="C206" s="9">
        <v>60</v>
      </c>
      <c r="D206" s="9">
        <v>5.6</v>
      </c>
      <c r="E206" s="9">
        <v>8.6</v>
      </c>
      <c r="F206" s="10">
        <f>IF(AND(NOT(ISBLANK(C206)), NOT(ISBLANK(H206)), NOT(ISBLANK(Q206))), C206-H206-Q206, "")</f>
        <v>35.783999999999999</v>
      </c>
      <c r="G206" s="11">
        <f>IF(AND(F206&lt;&gt;"", C206&lt;&gt;"", C206&lt;&gt;0), F206*100/C206, "")</f>
        <v>59.64</v>
      </c>
      <c r="H206" s="10">
        <v>17.216000000000001</v>
      </c>
      <c r="I206" s="12">
        <v>6</v>
      </c>
      <c r="J206" s="11">
        <f>IF(AND(H206&lt;&gt;"", C206&lt;&gt;"", C206&lt;&gt;0), H206*100/C206, "")</f>
        <v>28.693333333333335</v>
      </c>
      <c r="K206" s="9">
        <v>15.4</v>
      </c>
      <c r="L206" s="9">
        <v>46</v>
      </c>
      <c r="M206" s="13">
        <v>0.33500000000000002</v>
      </c>
      <c r="N206" s="9">
        <v>73.8</v>
      </c>
      <c r="O206" s="14" t="s">
        <v>16</v>
      </c>
      <c r="P206" s="15">
        <v>6.25</v>
      </c>
      <c r="Q206" s="13">
        <v>7</v>
      </c>
      <c r="R206" s="15">
        <v>0.44</v>
      </c>
      <c r="S206" s="11">
        <f>IF(AND(Q206&lt;&gt;"", C206&lt;&gt;"", C206&lt;&gt;0), Q206*100/C206, "")</f>
        <v>11.666666666666666</v>
      </c>
      <c r="T206" s="16">
        <v>3</v>
      </c>
      <c r="U206" s="17" t="str">
        <f>IF(C206&gt;=68,"JUMBO",IF(C206&gt;=58,"EXTRA",IF(C206&gt;=48,"GRANDE",IF(C206&gt;=38,"MÉDIO","Fora da faixa"))))</f>
        <v>EXTRA</v>
      </c>
      <c r="V206" s="11">
        <v>56.67</v>
      </c>
      <c r="W206" s="11">
        <v>43.93</v>
      </c>
      <c r="X206" s="11">
        <f>IF(AND(W206&lt;&gt;"", V206&lt;&gt;"", V206&lt;&gt;0), (W206/V206)*100, "")</f>
        <v>77.518969472383972</v>
      </c>
      <c r="Y206" s="8" t="str">
        <f>IF(X206&lt;72,"Pontiagudo",IF(X206&lt;=76,"Padrão","Redondo"))</f>
        <v>Redondo</v>
      </c>
      <c r="Z206" s="11">
        <f>IF(AND(W206&lt;&gt;"", V206&lt;&gt;"", V206&lt;&gt;0), (0.6057-0.0018*W206)*V206*(W206^2)/1000, "")</f>
        <v>57.594089372420363</v>
      </c>
      <c r="AA206" s="11">
        <f>((3.155 - 0.0136*V206 + 0.00155*W206)*V206*W206)/100</f>
        <v>61.052308914214493</v>
      </c>
      <c r="AB206" s="14"/>
      <c r="AC206" s="12">
        <v>7</v>
      </c>
      <c r="AD206" s="18" t="s">
        <v>19</v>
      </c>
    </row>
    <row r="207" spans="1:30" ht="15" x14ac:dyDescent="0.25">
      <c r="A207" s="8">
        <v>206</v>
      </c>
      <c r="B207" s="8">
        <v>51</v>
      </c>
      <c r="C207" s="9">
        <v>60.7</v>
      </c>
      <c r="D207" s="9">
        <v>6.4</v>
      </c>
      <c r="E207" s="9">
        <v>8.6999999999999993</v>
      </c>
      <c r="F207" s="10">
        <f>IF(AND(NOT(ISBLANK(C207)), NOT(ISBLANK(H207)), NOT(ISBLANK(Q207))), C207-H207-Q207, "")</f>
        <v>36.980000000000004</v>
      </c>
      <c r="G207" s="11">
        <f>IF(AND(F207&lt;&gt;"", C207&lt;&gt;"", C207&lt;&gt;0), F207*100/C207, "")</f>
        <v>60.922570016474467</v>
      </c>
      <c r="H207" s="10">
        <v>17.72</v>
      </c>
      <c r="I207" s="12">
        <v>6</v>
      </c>
      <c r="J207" s="11">
        <f>IF(AND(H207&lt;&gt;"", C207&lt;&gt;"", C207&lt;&gt;0), H207*100/C207, "")</f>
        <v>29.192751235584844</v>
      </c>
      <c r="K207" s="9">
        <v>15.8</v>
      </c>
      <c r="L207" s="9">
        <v>45</v>
      </c>
      <c r="M207" s="13">
        <v>0.35099999999999998</v>
      </c>
      <c r="N207" s="9">
        <v>79.5</v>
      </c>
      <c r="O207" s="14" t="s">
        <v>16</v>
      </c>
      <c r="P207" s="15">
        <v>4.0999999999999996</v>
      </c>
      <c r="Q207" s="13">
        <v>6</v>
      </c>
      <c r="R207" s="15">
        <v>0.43</v>
      </c>
      <c r="S207" s="11">
        <f>IF(AND(Q207&lt;&gt;"", C207&lt;&gt;"", C207&lt;&gt;0), Q207*100/C207, "")</f>
        <v>9.8846787479406917</v>
      </c>
      <c r="T207" s="16">
        <v>3</v>
      </c>
      <c r="U207" s="17" t="str">
        <f>IF(C207&gt;=68,"JUMBO",IF(C207&gt;=58,"EXTRA",IF(C207&gt;=48,"GRANDE",IF(C207&gt;=38,"MÉDIO","Fora da faixa"))))</f>
        <v>EXTRA</v>
      </c>
      <c r="V207" s="11">
        <v>56.16</v>
      </c>
      <c r="W207" s="11">
        <v>44.45</v>
      </c>
      <c r="X207" s="11">
        <f>IF(AND(W207&lt;&gt;"", V207&lt;&gt;"", V207&lt;&gt;0), (W207/V207)*100, "")</f>
        <v>79.148860398860407</v>
      </c>
      <c r="Y207" s="8" t="str">
        <f>IF(X207&lt;72,"Pontiagudo",IF(X207&lt;=76,"Padrão","Redondo"))</f>
        <v>Redondo</v>
      </c>
      <c r="Z207" s="11">
        <f>IF(AND(W207&lt;&gt;"", V207&lt;&gt;"", V207&lt;&gt;0), (0.6057-0.0018*W207)*V207*(W207^2)/1000, "")</f>
        <v>58.331124047195999</v>
      </c>
      <c r="AA207" s="11">
        <f>((3.155 - 0.0136*V207 + 0.00155*W207)*V207*W207)/100</f>
        <v>61.412308219079989</v>
      </c>
      <c r="AB207" s="14"/>
      <c r="AC207" s="12">
        <v>7</v>
      </c>
      <c r="AD207" s="18" t="s">
        <v>19</v>
      </c>
    </row>
    <row r="208" spans="1:30" ht="15" x14ac:dyDescent="0.25">
      <c r="A208" s="8">
        <v>207</v>
      </c>
      <c r="B208" s="8">
        <v>51</v>
      </c>
      <c r="C208" s="9">
        <v>59.8</v>
      </c>
      <c r="D208" s="9">
        <v>4.9000000000000004</v>
      </c>
      <c r="E208" s="9">
        <v>8.9</v>
      </c>
      <c r="F208" s="10">
        <f>IF(AND(NOT(ISBLANK(C208)), NOT(ISBLANK(H208)), NOT(ISBLANK(Q208))), C208-H208-Q208, "")</f>
        <v>35.269999999999996</v>
      </c>
      <c r="G208" s="11">
        <f>IF(AND(F208&lt;&gt;"", C208&lt;&gt;"", C208&lt;&gt;0), F208*100/C208, "")</f>
        <v>58.979933110367888</v>
      </c>
      <c r="H208" s="10">
        <v>18.53</v>
      </c>
      <c r="I208" s="12">
        <v>7</v>
      </c>
      <c r="J208" s="11">
        <f>IF(AND(H208&lt;&gt;"", C208&lt;&gt;"", C208&lt;&gt;0), H208*100/C208, "")</f>
        <v>30.986622073578598</v>
      </c>
      <c r="K208" s="9">
        <v>16</v>
      </c>
      <c r="L208" s="9">
        <v>43.7</v>
      </c>
      <c r="M208" s="13">
        <v>0.36599999999999999</v>
      </c>
      <c r="N208" s="9">
        <v>67.900000000000006</v>
      </c>
      <c r="O208" s="14" t="s">
        <v>21</v>
      </c>
      <c r="P208" s="15">
        <v>4.13</v>
      </c>
      <c r="Q208" s="13">
        <v>6</v>
      </c>
      <c r="R208" s="15">
        <v>0.41</v>
      </c>
      <c r="S208" s="11">
        <f>IF(AND(Q208&lt;&gt;"", C208&lt;&gt;"", C208&lt;&gt;0), Q208*100/C208, "")</f>
        <v>10.033444816053512</v>
      </c>
      <c r="T208" s="16">
        <v>2</v>
      </c>
      <c r="U208" s="17" t="str">
        <f>IF(C208&gt;=68,"JUMBO",IF(C208&gt;=58,"EXTRA",IF(C208&gt;=48,"GRANDE",IF(C208&gt;=38,"MÉDIO","Fora da faixa"))))</f>
        <v>EXTRA</v>
      </c>
      <c r="V208" s="11">
        <v>56.46</v>
      </c>
      <c r="W208" s="11">
        <v>43.92</v>
      </c>
      <c r="X208" s="11">
        <f>IF(AND(W208&lt;&gt;"", V208&lt;&gt;"", V208&lt;&gt;0), (W208/V208)*100, "")</f>
        <v>77.789585547290116</v>
      </c>
      <c r="Y208" s="8" t="str">
        <f>IF(X208&lt;72,"Pontiagudo",IF(X208&lt;=76,"Padrão","Redondo"))</f>
        <v>Redondo</v>
      </c>
      <c r="Z208" s="11">
        <f>IF(AND(W208&lt;&gt;"", V208&lt;&gt;"", V208&lt;&gt;0), (0.6057-0.0018*W208)*V208*(W208^2)/1000, "")</f>
        <v>57.356504669799939</v>
      </c>
      <c r="AA208" s="11">
        <f>((3.155 - 0.0136*V208 + 0.00155*W208)*V208*W208)/100</f>
        <v>60.882659951040004</v>
      </c>
      <c r="AB208" s="14"/>
      <c r="AC208" s="12">
        <v>7</v>
      </c>
      <c r="AD208" s="18" t="s">
        <v>19</v>
      </c>
    </row>
    <row r="209" spans="1:30" ht="15" x14ac:dyDescent="0.25">
      <c r="A209" s="8">
        <v>208</v>
      </c>
      <c r="B209" s="8">
        <v>51</v>
      </c>
      <c r="C209" s="9">
        <v>63.7</v>
      </c>
      <c r="D209" s="9">
        <v>6.8</v>
      </c>
      <c r="E209" s="9">
        <v>8.6999999999999993</v>
      </c>
      <c r="F209" s="10">
        <f>IF(AND(NOT(ISBLANK(C209)), NOT(ISBLANK(H209)), NOT(ISBLANK(Q209))), C209-H209-Q209, "")</f>
        <v>41.13</v>
      </c>
      <c r="G209" s="11">
        <f>IF(AND(F209&lt;&gt;"", C209&lt;&gt;"", C209&lt;&gt;0), F209*100/C209, "")</f>
        <v>64.568288854003143</v>
      </c>
      <c r="H209" s="10">
        <v>16.57</v>
      </c>
      <c r="I209" s="12">
        <v>6</v>
      </c>
      <c r="J209" s="11">
        <f>IF(AND(H209&lt;&gt;"", C209&lt;&gt;"", C209&lt;&gt;0), H209*100/C209, "")</f>
        <v>26.012558869701724</v>
      </c>
      <c r="K209" s="9">
        <v>16.600000000000001</v>
      </c>
      <c r="L209" s="9">
        <v>48.7</v>
      </c>
      <c r="M209" s="13">
        <v>0.34100000000000003</v>
      </c>
      <c r="N209" s="9">
        <v>81.2</v>
      </c>
      <c r="O209" s="14" t="s">
        <v>16</v>
      </c>
      <c r="P209" s="15">
        <v>5.28</v>
      </c>
      <c r="Q209" s="13">
        <v>6</v>
      </c>
      <c r="R209" s="15">
        <v>0.42</v>
      </c>
      <c r="S209" s="11">
        <f>IF(AND(Q209&lt;&gt;"", C209&lt;&gt;"", C209&lt;&gt;0), Q209*100/C209, "")</f>
        <v>9.419152276295133</v>
      </c>
      <c r="T209" s="16">
        <v>2</v>
      </c>
      <c r="U209" s="17" t="str">
        <f>IF(C209&gt;=68,"JUMBO",IF(C209&gt;=58,"EXTRA",IF(C209&gt;=48,"GRANDE",IF(C209&gt;=38,"MÉDIO","Fora da faixa"))))</f>
        <v>EXTRA</v>
      </c>
      <c r="V209" s="11">
        <v>56.04</v>
      </c>
      <c r="W209" s="11">
        <v>42.09</v>
      </c>
      <c r="X209" s="11">
        <f>IF(AND(W209&lt;&gt;"", V209&lt;&gt;"", V209&lt;&gt;0), (W209/V209)*100, "")</f>
        <v>75.107066381156329</v>
      </c>
      <c r="Y209" s="8" t="str">
        <f>IF(X209&lt;72,"Pontiagudo",IF(X209&lt;=76,"Padrão","Redondo"))</f>
        <v>Padrão</v>
      </c>
      <c r="Z209" s="11">
        <f>IF(AND(W209&lt;&gt;"", V209&lt;&gt;"", V209&lt;&gt;0), (0.6057-0.0018*W209)*V209*(W209^2)/1000, "")</f>
        <v>52.611543173787922</v>
      </c>
      <c r="AA209" s="11">
        <f>((3.155 - 0.0136*V209 + 0.00155*W209)*V209*W209)/100</f>
        <v>57.979678669038009</v>
      </c>
      <c r="AB209" s="14"/>
      <c r="AC209" s="12">
        <v>7</v>
      </c>
      <c r="AD209" s="18" t="s">
        <v>19</v>
      </c>
    </row>
    <row r="210" spans="1:30" ht="15" x14ac:dyDescent="0.25">
      <c r="A210" s="8">
        <v>209</v>
      </c>
      <c r="B210" s="8">
        <v>51</v>
      </c>
      <c r="C210" s="9">
        <v>58</v>
      </c>
      <c r="D210" s="9">
        <v>5.6</v>
      </c>
      <c r="E210" s="9">
        <v>6.4</v>
      </c>
      <c r="F210" s="10">
        <f>IF(AND(NOT(ISBLANK(C210)), NOT(ISBLANK(H210)), NOT(ISBLANK(Q210))), C210-H210-Q210, "")</f>
        <v>35.14</v>
      </c>
      <c r="G210" s="11">
        <f>IF(AND(F210&lt;&gt;"", C210&lt;&gt;"", C210&lt;&gt;0), F210*100/C210, "")</f>
        <v>60.586206896551722</v>
      </c>
      <c r="H210" s="10">
        <v>16.690000000000001</v>
      </c>
      <c r="I210" s="12">
        <v>6</v>
      </c>
      <c r="J210" s="11">
        <f>IF(AND(H210&lt;&gt;"", C210&lt;&gt;"", C210&lt;&gt;0), H210*100/C210, "")</f>
        <v>28.77586206896552</v>
      </c>
      <c r="K210" s="9">
        <v>15.6</v>
      </c>
      <c r="L210" s="9">
        <v>42</v>
      </c>
      <c r="M210" s="13">
        <v>0.371</v>
      </c>
      <c r="N210" s="9">
        <v>74.5</v>
      </c>
      <c r="O210" s="14" t="s">
        <v>16</v>
      </c>
      <c r="P210" s="15">
        <v>4.93</v>
      </c>
      <c r="Q210" s="13">
        <v>6.17</v>
      </c>
      <c r="R210" s="15">
        <v>0.41</v>
      </c>
      <c r="S210" s="11">
        <f>IF(AND(Q210&lt;&gt;"", C210&lt;&gt;"", C210&lt;&gt;0), Q210*100/C210, "")</f>
        <v>10.637931034482758</v>
      </c>
      <c r="T210" s="16">
        <v>2</v>
      </c>
      <c r="U210" s="17" t="str">
        <f>IF(C210&gt;=68,"JUMBO",IF(C210&gt;=58,"EXTRA",IF(C210&gt;=48,"GRANDE",IF(C210&gt;=38,"MÉDIO","Fora da faixa"))))</f>
        <v>EXTRA</v>
      </c>
      <c r="V210" s="11">
        <v>55.52</v>
      </c>
      <c r="W210" s="11">
        <v>43.76</v>
      </c>
      <c r="X210" s="11">
        <f>IF(AND(W210&lt;&gt;"", V210&lt;&gt;"", V210&lt;&gt;0), (W210/V210)*100, "")</f>
        <v>78.818443804034573</v>
      </c>
      <c r="Y210" s="8" t="str">
        <f>IF(X210&lt;72,"Pontiagudo",IF(X210&lt;=76,"Padrão","Redondo"))</f>
        <v>Redondo</v>
      </c>
      <c r="Z210" s="11">
        <f>IF(AND(W210&lt;&gt;"", V210&lt;&gt;"", V210&lt;&gt;0), (0.6057-0.0018*W210)*V210*(W210^2)/1000, "")</f>
        <v>56.02200625708646</v>
      </c>
      <c r="AA210" s="11">
        <f>((3.155 - 0.0136*V210 + 0.00155*W210)*V210*W210)/100</f>
        <v>59.955494221312001</v>
      </c>
      <c r="AB210" s="14" t="s">
        <v>17</v>
      </c>
      <c r="AC210" s="12">
        <v>7</v>
      </c>
      <c r="AD210" s="18" t="s">
        <v>19</v>
      </c>
    </row>
    <row r="211" spans="1:30" ht="15" x14ac:dyDescent="0.25">
      <c r="A211" s="8">
        <v>210</v>
      </c>
      <c r="B211" s="8">
        <v>51</v>
      </c>
      <c r="C211" s="9">
        <v>64.599999999999994</v>
      </c>
      <c r="D211" s="9">
        <v>4.8</v>
      </c>
      <c r="E211" s="9">
        <v>6.6</v>
      </c>
      <c r="F211" s="10">
        <f>IF(AND(NOT(ISBLANK(C211)), NOT(ISBLANK(H211)), NOT(ISBLANK(Q211))), C211-H211-Q211, "")</f>
        <v>40.617999999999995</v>
      </c>
      <c r="G211" s="11">
        <f>IF(AND(F211&lt;&gt;"", C211&lt;&gt;"", C211&lt;&gt;0), F211*100/C211, "")</f>
        <v>62.876160990712066</v>
      </c>
      <c r="H211" s="10">
        <v>17.768000000000001</v>
      </c>
      <c r="I211" s="12">
        <v>6</v>
      </c>
      <c r="J211" s="11">
        <f>IF(AND(H211&lt;&gt;"", C211&lt;&gt;"", C211&lt;&gt;0), H211*100/C211, "")</f>
        <v>27.504643962848302</v>
      </c>
      <c r="K211" s="9">
        <v>16.100000000000001</v>
      </c>
      <c r="L211" s="9">
        <v>43.7</v>
      </c>
      <c r="M211" s="13">
        <v>0.36799999999999999</v>
      </c>
      <c r="N211" s="9">
        <v>64.900000000000006</v>
      </c>
      <c r="O211" s="14" t="s">
        <v>21</v>
      </c>
      <c r="P211" s="15">
        <v>3.97</v>
      </c>
      <c r="Q211" s="13">
        <v>6.2140000000000004</v>
      </c>
      <c r="R211" s="15">
        <v>0.41</v>
      </c>
      <c r="S211" s="11">
        <f>IF(AND(Q211&lt;&gt;"", C211&lt;&gt;"", C211&lt;&gt;0), Q211*100/C211, "")</f>
        <v>9.6191950464396303</v>
      </c>
      <c r="T211" s="16">
        <v>3</v>
      </c>
      <c r="U211" s="17" t="str">
        <f>IF(C211&gt;=68,"JUMBO",IF(C211&gt;=58,"EXTRA",IF(C211&gt;=48,"GRANDE",IF(C211&gt;=38,"MÉDIO","Fora da faixa"))))</f>
        <v>EXTRA</v>
      </c>
      <c r="V211" s="11">
        <v>60.17</v>
      </c>
      <c r="W211" s="11">
        <v>44.31</v>
      </c>
      <c r="X211" s="11">
        <f>IF(AND(W211&lt;&gt;"", V211&lt;&gt;"", V211&lt;&gt;0), (W211/V211)*100, "")</f>
        <v>73.64134950972246</v>
      </c>
      <c r="Y211" s="8" t="str">
        <f>IF(X211&lt;72,"Pontiagudo",IF(X211&lt;=76,"Padrão","Redondo"))</f>
        <v>Padrão</v>
      </c>
      <c r="Z211" s="11">
        <f>IF(AND(W211&lt;&gt;"", V211&lt;&gt;"", V211&lt;&gt;0), (0.6057-0.0018*W211)*V211*(W211^2)/1000, "")</f>
        <v>62.132862899145664</v>
      </c>
      <c r="AA211" s="11">
        <f>((3.155 - 0.0136*V211 + 0.00155*W211)*V211*W211)/100</f>
        <v>64.1303161339995</v>
      </c>
      <c r="AB211" s="14"/>
      <c r="AC211" s="12">
        <v>7</v>
      </c>
      <c r="AD211" s="18" t="s">
        <v>19</v>
      </c>
    </row>
    <row r="212" spans="1:30" ht="15" x14ac:dyDescent="0.25">
      <c r="A212" s="8">
        <v>211</v>
      </c>
      <c r="B212" s="8">
        <v>51</v>
      </c>
      <c r="C212" s="9">
        <v>58.3</v>
      </c>
      <c r="D212" s="9">
        <v>5.4</v>
      </c>
      <c r="E212" s="9">
        <v>6.9</v>
      </c>
      <c r="F212" s="10">
        <f>IF(AND(NOT(ISBLANK(C212)), NOT(ISBLANK(H212)), NOT(ISBLANK(Q212))), C212-H212-Q212, "")</f>
        <v>34.473999999999997</v>
      </c>
      <c r="G212" s="11">
        <f>IF(AND(F212&lt;&gt;"", C212&lt;&gt;"", C212&lt;&gt;0), F212*100/C212, "")</f>
        <v>59.132075471698109</v>
      </c>
      <c r="H212" s="10">
        <v>18.353999999999999</v>
      </c>
      <c r="I212" s="12">
        <v>6</v>
      </c>
      <c r="J212" s="11">
        <f>IF(AND(H212&lt;&gt;"", C212&lt;&gt;"", C212&lt;&gt;0), H212*100/C212, "")</f>
        <v>31.481989708404804</v>
      </c>
      <c r="K212" s="9">
        <v>15.6</v>
      </c>
      <c r="L212" s="9">
        <v>45</v>
      </c>
      <c r="M212" s="13">
        <v>0.34699999999999998</v>
      </c>
      <c r="N212" s="9">
        <v>72.8</v>
      </c>
      <c r="O212" s="14" t="s">
        <v>16</v>
      </c>
      <c r="P212" s="15">
        <v>3.44</v>
      </c>
      <c r="Q212" s="13">
        <v>5.4720000000000004</v>
      </c>
      <c r="R212" s="15">
        <v>0.42</v>
      </c>
      <c r="S212" s="11">
        <f>IF(AND(Q212&lt;&gt;"", C212&lt;&gt;"", C212&lt;&gt;0), Q212*100/C212, "")</f>
        <v>9.385934819897086</v>
      </c>
      <c r="T212" s="16">
        <v>3</v>
      </c>
      <c r="U212" s="17" t="str">
        <f>IF(C212&gt;=68,"JUMBO",IF(C212&gt;=58,"EXTRA",IF(C212&gt;=48,"GRANDE",IF(C212&gt;=38,"MÉDIO","Fora da faixa"))))</f>
        <v>EXTRA</v>
      </c>
      <c r="V212" s="11">
        <v>58.67</v>
      </c>
      <c r="W212" s="11">
        <v>40.42</v>
      </c>
      <c r="X212" s="11">
        <f>IF(AND(W212&lt;&gt;"", V212&lt;&gt;"", V212&lt;&gt;0), (W212/V212)*100, "")</f>
        <v>68.893812851542521</v>
      </c>
      <c r="Y212" s="8" t="str">
        <f>IF(X212&lt;72,"Pontiagudo",IF(X212&lt;=76,"Padrão","Redondo"))</f>
        <v>Pontiagudo</v>
      </c>
      <c r="Z212" s="11">
        <f>IF(AND(W212&lt;&gt;"", V212&lt;&gt;"", V212&lt;&gt;0), (0.6057-0.0018*W212)*V212*(W212^2)/1000, "")</f>
        <v>51.084633714766277</v>
      </c>
      <c r="AA212" s="11">
        <f>((3.155 - 0.0136*V212 + 0.00155*W212)*V212*W212)/100</f>
        <v>57.382692417946004</v>
      </c>
      <c r="AB212" s="14"/>
      <c r="AC212" s="12">
        <v>7</v>
      </c>
      <c r="AD212" s="18" t="s">
        <v>19</v>
      </c>
    </row>
    <row r="213" spans="1:30" ht="15" x14ac:dyDescent="0.25">
      <c r="A213" s="8">
        <v>212</v>
      </c>
      <c r="B213" s="8">
        <v>51</v>
      </c>
      <c r="C213" s="9">
        <v>61</v>
      </c>
      <c r="D213" s="9">
        <v>4</v>
      </c>
      <c r="E213" s="9">
        <v>7.4</v>
      </c>
      <c r="F213" s="10">
        <f>IF(AND(NOT(ISBLANK(C213)), NOT(ISBLANK(H213)), NOT(ISBLANK(Q213))), C213-H213-Q213, "")</f>
        <v>34.980999999999995</v>
      </c>
      <c r="G213" s="11">
        <f>IF(AND(F213&lt;&gt;"", C213&lt;&gt;"", C213&lt;&gt;0), F213*100/C213, "")</f>
        <v>57.345901639344255</v>
      </c>
      <c r="H213" s="10">
        <v>20.129000000000001</v>
      </c>
      <c r="I213" s="12">
        <v>7</v>
      </c>
      <c r="J213" s="11">
        <f>IF(AND(H213&lt;&gt;"", C213&lt;&gt;"", C213&lt;&gt;0), H213*100/C213, "")</f>
        <v>32.998360655737706</v>
      </c>
      <c r="K213" s="9">
        <v>14.6</v>
      </c>
      <c r="L213" s="9">
        <v>47</v>
      </c>
      <c r="M213" s="13">
        <v>0.311</v>
      </c>
      <c r="N213" s="9">
        <v>58.2</v>
      </c>
      <c r="O213" s="14" t="s">
        <v>23</v>
      </c>
      <c r="P213" s="15">
        <v>3.63</v>
      </c>
      <c r="Q213" s="13">
        <v>5.89</v>
      </c>
      <c r="R213" s="15">
        <v>0.41</v>
      </c>
      <c r="S213" s="11">
        <f>IF(AND(Q213&lt;&gt;"", C213&lt;&gt;"", C213&lt;&gt;0), Q213*100/C213, "")</f>
        <v>9.6557377049180335</v>
      </c>
      <c r="T213" s="16">
        <v>4</v>
      </c>
      <c r="U213" s="17" t="str">
        <f>IF(C213&gt;=68,"JUMBO",IF(C213&gt;=58,"EXTRA",IF(C213&gt;=48,"GRANDE",IF(C213&gt;=38,"MÉDIO","Fora da faixa"))))</f>
        <v>EXTRA</v>
      </c>
      <c r="V213" s="11">
        <v>58.06</v>
      </c>
      <c r="W213" s="11">
        <v>43.9</v>
      </c>
      <c r="X213" s="11">
        <f>IF(AND(W213&lt;&gt;"", V213&lt;&gt;"", V213&lt;&gt;0), (W213/V213)*100, "")</f>
        <v>75.611436445056839</v>
      </c>
      <c r="Y213" s="8" t="str">
        <f>IF(X213&lt;72,"Pontiagudo",IF(X213&lt;=76,"Padrão","Redondo"))</f>
        <v>Padrão</v>
      </c>
      <c r="Z213" s="11">
        <f>IF(AND(W213&lt;&gt;"", V213&lt;&gt;"", V213&lt;&gt;0), (0.6057-0.0018*W213)*V213*(W213^2)/1000, "")</f>
        <v>58.932233220168001</v>
      </c>
      <c r="AA213" s="11">
        <f>((3.155 - 0.0136*V213 + 0.00155*W213)*V213*W213)/100</f>
        <v>62.024065717859997</v>
      </c>
      <c r="AB213" s="14"/>
      <c r="AC213" s="12">
        <v>7</v>
      </c>
      <c r="AD213" s="18" t="s">
        <v>19</v>
      </c>
    </row>
    <row r="214" spans="1:30" ht="15" x14ac:dyDescent="0.25">
      <c r="A214" s="8">
        <v>213</v>
      </c>
      <c r="B214" s="8">
        <v>51</v>
      </c>
      <c r="C214" s="9">
        <v>58.7</v>
      </c>
      <c r="D214" s="9">
        <v>5</v>
      </c>
      <c r="E214" s="9">
        <v>7.8</v>
      </c>
      <c r="F214" s="10">
        <f>IF(AND(NOT(ISBLANK(C214)), NOT(ISBLANK(H214)), NOT(ISBLANK(Q214))), C214-H214-Q214, "")</f>
        <v>34.989000000000004</v>
      </c>
      <c r="G214" s="11">
        <f>IF(AND(F214&lt;&gt;"", C214&lt;&gt;"", C214&lt;&gt;0), F214*100/C214, "")</f>
        <v>59.606473594548561</v>
      </c>
      <c r="H214" s="10">
        <v>17.609000000000002</v>
      </c>
      <c r="I214" s="12">
        <v>6</v>
      </c>
      <c r="J214" s="11">
        <f>IF(AND(H214&lt;&gt;"", C214&lt;&gt;"", C214&lt;&gt;0), H214*100/C214, "")</f>
        <v>29.998296422487222</v>
      </c>
      <c r="K214" s="9">
        <v>15</v>
      </c>
      <c r="L214" s="9">
        <v>45.3</v>
      </c>
      <c r="M214" s="13">
        <v>0.33100000000000002</v>
      </c>
      <c r="N214" s="9">
        <v>69.3</v>
      </c>
      <c r="O214" s="14" t="s">
        <v>21</v>
      </c>
      <c r="P214" s="15">
        <v>5.48</v>
      </c>
      <c r="Q214" s="13">
        <v>6.1020000000000003</v>
      </c>
      <c r="R214" s="15">
        <v>0.42</v>
      </c>
      <c r="S214" s="11">
        <f>IF(AND(Q214&lt;&gt;"", C214&lt;&gt;"", C214&lt;&gt;0), Q214*100/C214, "")</f>
        <v>10.395229982964224</v>
      </c>
      <c r="T214" s="16">
        <v>2</v>
      </c>
      <c r="U214" s="17" t="str">
        <f>IF(C214&gt;=68,"JUMBO",IF(C214&gt;=58,"EXTRA",IF(C214&gt;=48,"GRANDE",IF(C214&gt;=38,"MÉDIO","Fora da faixa"))))</f>
        <v>EXTRA</v>
      </c>
      <c r="V214" s="11">
        <v>57.2</v>
      </c>
      <c r="W214" s="11">
        <v>43.34</v>
      </c>
      <c r="X214" s="11">
        <f>IF(AND(W214&lt;&gt;"", V214&lt;&gt;"", V214&lt;&gt;0), (W214/V214)*100, "")</f>
        <v>75.769230769230774</v>
      </c>
      <c r="Y214" s="8" t="str">
        <f>IF(X214&lt;72,"Pontiagudo",IF(X214&lt;=76,"Padrão","Redondo"))</f>
        <v>Padrão</v>
      </c>
      <c r="Z214" s="11">
        <f>IF(AND(W214&lt;&gt;"", V214&lt;&gt;"", V214&lt;&gt;0), (0.6057-0.0018*W214)*V214*(W214^2)/1000, "")</f>
        <v>56.695822603580176</v>
      </c>
      <c r="AA214" s="11">
        <f>((3.155 - 0.0136*V214 + 0.00155*W214)*V214*W214)/100</f>
        <v>60.594304273360002</v>
      </c>
      <c r="AB214" s="14"/>
      <c r="AC214" s="12">
        <v>7</v>
      </c>
      <c r="AD214" s="18" t="s">
        <v>19</v>
      </c>
    </row>
    <row r="215" spans="1:30" ht="15" x14ac:dyDescent="0.25">
      <c r="A215" s="8">
        <v>214</v>
      </c>
      <c r="B215" s="8">
        <v>51</v>
      </c>
      <c r="C215" s="9">
        <v>60.1</v>
      </c>
      <c r="D215" s="9">
        <v>5.0999999999999996</v>
      </c>
      <c r="E215" s="9">
        <v>7.9</v>
      </c>
      <c r="F215" s="10">
        <f>IF(AND(NOT(ISBLANK(C215)), NOT(ISBLANK(H215)), NOT(ISBLANK(Q215))), C215-H215-Q215, "")</f>
        <v>37.450000000000003</v>
      </c>
      <c r="G215" s="11">
        <f>IF(AND(F215&lt;&gt;"", C215&lt;&gt;"", C215&lt;&gt;0), F215*100/C215, "")</f>
        <v>62.312811980033281</v>
      </c>
      <c r="H215" s="10">
        <v>17.236000000000001</v>
      </c>
      <c r="I215" s="12">
        <v>6</v>
      </c>
      <c r="J215" s="11">
        <f>IF(AND(H215&lt;&gt;"", C215&lt;&gt;"", C215&lt;&gt;0), H215*100/C215, "")</f>
        <v>28.678868552412649</v>
      </c>
      <c r="K215" s="9">
        <v>15</v>
      </c>
      <c r="L215" s="9">
        <v>45.3</v>
      </c>
      <c r="M215" s="13">
        <v>0.33100000000000002</v>
      </c>
      <c r="N215" s="9">
        <v>69.599999999999994</v>
      </c>
      <c r="O215" s="14" t="s">
        <v>21</v>
      </c>
      <c r="P215" s="15">
        <v>3.61</v>
      </c>
      <c r="Q215" s="13">
        <v>5.4139999999999997</v>
      </c>
      <c r="R215" s="15">
        <v>0.4</v>
      </c>
      <c r="S215" s="11">
        <f>IF(AND(Q215&lt;&gt;"", C215&lt;&gt;"", C215&lt;&gt;0), Q215*100/C215, "")</f>
        <v>9.0083194675540756</v>
      </c>
      <c r="T215" s="16">
        <v>1</v>
      </c>
      <c r="U215" s="17" t="str">
        <f>IF(C215&gt;=68,"JUMBO",IF(C215&gt;=58,"EXTRA",IF(C215&gt;=48,"GRANDE",IF(C215&gt;=38,"MÉDIO","Fora da faixa"))))</f>
        <v>EXTRA</v>
      </c>
      <c r="V215" s="11">
        <v>58.37</v>
      </c>
      <c r="W215" s="11">
        <v>43.35</v>
      </c>
      <c r="X215" s="11">
        <f>IF(AND(W215&lt;&gt;"", V215&lt;&gt;"", V215&lt;&gt;0), (W215/V215)*100, "")</f>
        <v>74.267603220832626</v>
      </c>
      <c r="Y215" s="8" t="str">
        <f>IF(X215&lt;72,"Pontiagudo",IF(X215&lt;=76,"Padrão","Redondo"))</f>
        <v>Padrão</v>
      </c>
      <c r="Z215" s="11">
        <f>IF(AND(W215&lt;&gt;"", V215&lt;&gt;"", V215&lt;&gt;0), (0.6057-0.0018*W215)*V215*(W215^2)/1000, "")</f>
        <v>57.880236975882745</v>
      </c>
      <c r="AA215" s="11">
        <f>((3.155 - 0.0136*V215 + 0.00155*W215)*V215*W215)/100</f>
        <v>61.4457649338975</v>
      </c>
      <c r="AB215" s="14"/>
      <c r="AC215" s="12">
        <v>7</v>
      </c>
      <c r="AD215" s="18" t="s">
        <v>19</v>
      </c>
    </row>
    <row r="216" spans="1:30" ht="15" x14ac:dyDescent="0.25">
      <c r="A216" s="8">
        <v>215</v>
      </c>
      <c r="B216" s="8">
        <v>51</v>
      </c>
      <c r="C216" s="9">
        <v>58.3</v>
      </c>
      <c r="D216" s="9">
        <v>5.0999999999999996</v>
      </c>
      <c r="E216" s="9">
        <v>8.1999999999999993</v>
      </c>
      <c r="F216" s="10">
        <f>IF(AND(NOT(ISBLANK(C216)), NOT(ISBLANK(H216)), NOT(ISBLANK(Q216))), C216-H216-Q216, "")</f>
        <v>36.286000000000001</v>
      </c>
      <c r="G216" s="11">
        <f>IF(AND(F216&lt;&gt;"", C216&lt;&gt;"", C216&lt;&gt;0), F216*100/C216, "")</f>
        <v>62.240137221269308</v>
      </c>
      <c r="H216" s="10">
        <v>16.716999999999999</v>
      </c>
      <c r="I216" s="12">
        <v>6</v>
      </c>
      <c r="J216" s="11">
        <f>IF(AND(H216&lt;&gt;"", C216&lt;&gt;"", C216&lt;&gt;0), H216*100/C216, "")</f>
        <v>28.674099485420239</v>
      </c>
      <c r="K216" s="9">
        <v>13.6</v>
      </c>
      <c r="L216" s="9">
        <v>44.7</v>
      </c>
      <c r="M216" s="13">
        <v>0.30399999999999999</v>
      </c>
      <c r="N216" s="9">
        <v>70.3</v>
      </c>
      <c r="O216" s="14" t="s">
        <v>21</v>
      </c>
      <c r="P216" s="15">
        <v>3.96</v>
      </c>
      <c r="Q216" s="13">
        <v>5.2969999999999997</v>
      </c>
      <c r="R216" s="15">
        <v>0.41</v>
      </c>
      <c r="S216" s="11">
        <f>IF(AND(Q216&lt;&gt;"", C216&lt;&gt;"", C216&lt;&gt;0), Q216*100/C216, "")</f>
        <v>9.0857632933104622</v>
      </c>
      <c r="T216" s="16">
        <v>1</v>
      </c>
      <c r="U216" s="17" t="str">
        <f>IF(C216&gt;=68,"JUMBO",IF(C216&gt;=58,"EXTRA",IF(C216&gt;=48,"GRANDE",IF(C216&gt;=38,"MÉDIO","Fora da faixa"))))</f>
        <v>EXTRA</v>
      </c>
      <c r="V216" s="11">
        <v>56.12</v>
      </c>
      <c r="W216" s="11">
        <v>43.81</v>
      </c>
      <c r="X216" s="11">
        <f>IF(AND(W216&lt;&gt;"", V216&lt;&gt;"", V216&lt;&gt;0), (W216/V216)*100, "")</f>
        <v>78.064861012116907</v>
      </c>
      <c r="Y216" s="8" t="str">
        <f>IF(X216&lt;72,"Pontiagudo",IF(X216&lt;=76,"Padrão","Redondo"))</f>
        <v>Redondo</v>
      </c>
      <c r="Z216" s="11">
        <f>IF(AND(W216&lt;&gt;"", V216&lt;&gt;"", V216&lt;&gt;0), (0.6057-0.0018*W216)*V216*(W216^2)/1000, "")</f>
        <v>56.747215794277949</v>
      </c>
      <c r="AA216" s="11">
        <f>((3.155 - 0.0136*V216 + 0.00155*W216)*V216*W216)/100</f>
        <v>60.473955734842001</v>
      </c>
      <c r="AB216" s="14"/>
      <c r="AC216" s="12">
        <v>7</v>
      </c>
      <c r="AD216" s="18" t="s">
        <v>19</v>
      </c>
    </row>
    <row r="217" spans="1:30" ht="15" x14ac:dyDescent="0.25">
      <c r="A217" s="8">
        <v>216</v>
      </c>
      <c r="B217" s="8">
        <v>51</v>
      </c>
      <c r="C217" s="9">
        <v>55.2</v>
      </c>
      <c r="D217" s="9">
        <v>4.5</v>
      </c>
      <c r="E217" s="9">
        <v>8.4</v>
      </c>
      <c r="F217" s="10">
        <f>IF(AND(NOT(ISBLANK(C217)), NOT(ISBLANK(H217)), NOT(ISBLANK(Q217))), C217-H217-Q217, "")</f>
        <v>34.393000000000001</v>
      </c>
      <c r="G217" s="11">
        <f>IF(AND(F217&lt;&gt;"", C217&lt;&gt;"", C217&lt;&gt;0), F217*100/C217, "")</f>
        <v>62.306159420289852</v>
      </c>
      <c r="H217" s="10">
        <v>15.526999999999999</v>
      </c>
      <c r="I217" s="12">
        <v>6</v>
      </c>
      <c r="J217" s="11">
        <f>IF(AND(H217&lt;&gt;"", C217&lt;&gt;"", C217&lt;&gt;0), H217*100/C217, "")</f>
        <v>28.128623188405793</v>
      </c>
      <c r="K217" s="9">
        <v>13</v>
      </c>
      <c r="L217" s="9">
        <v>46.3</v>
      </c>
      <c r="M217" s="13">
        <v>0.28100000000000003</v>
      </c>
      <c r="N217" s="9">
        <v>66.3</v>
      </c>
      <c r="O217" s="14" t="s">
        <v>21</v>
      </c>
      <c r="P217" s="15">
        <v>4.9400000000000004</v>
      </c>
      <c r="Q217" s="13">
        <v>5.28</v>
      </c>
      <c r="R217" s="15">
        <v>0.4</v>
      </c>
      <c r="S217" s="11">
        <f>IF(AND(Q217&lt;&gt;"", C217&lt;&gt;"", C217&lt;&gt;0), Q217*100/C217, "")</f>
        <v>9.5652173913043477</v>
      </c>
      <c r="T217" s="16">
        <v>2</v>
      </c>
      <c r="U217" s="17" t="str">
        <f>IF(C217&gt;=68,"JUMBO",IF(C217&gt;=58,"EXTRA",IF(C217&gt;=48,"GRANDE",IF(C217&gt;=38,"MÉDIO","Fora da faixa"))))</f>
        <v>GRANDE</v>
      </c>
      <c r="V217" s="11">
        <v>55.86</v>
      </c>
      <c r="W217" s="11">
        <v>42.81</v>
      </c>
      <c r="X217" s="11">
        <f>IF(AND(W217&lt;&gt;"", V217&lt;&gt;"", V217&lt;&gt;0), (W217/V217)*100, "")</f>
        <v>76.638023630504833</v>
      </c>
      <c r="Y217" s="8" t="str">
        <f>IF(X217&lt;72,"Pontiagudo",IF(X217&lt;=76,"Padrão","Redondo"))</f>
        <v>Redondo</v>
      </c>
      <c r="Z217" s="11">
        <f>IF(AND(W217&lt;&gt;"", V217&lt;&gt;"", V217&lt;&gt;0), (0.6057-0.0018*W217)*V217*(W217^2)/1000, "")</f>
        <v>54.119409756549736</v>
      </c>
      <c r="AA217" s="11">
        <f>((3.155 - 0.0136*V217 + 0.00155*W217)*V217*W217)/100</f>
        <v>58.867303088726992</v>
      </c>
      <c r="AB217" s="14"/>
      <c r="AC217" s="12">
        <v>7</v>
      </c>
      <c r="AD217" s="18" t="s">
        <v>19</v>
      </c>
    </row>
    <row r="218" spans="1:30" ht="15" x14ac:dyDescent="0.25">
      <c r="A218" s="8">
        <v>217</v>
      </c>
      <c r="B218" s="8">
        <v>51</v>
      </c>
      <c r="C218" s="9">
        <v>56.9</v>
      </c>
      <c r="D218" s="9">
        <v>4.8</v>
      </c>
      <c r="E218" s="9">
        <v>8.6</v>
      </c>
      <c r="F218" s="10">
        <f>IF(AND(NOT(ISBLANK(C218)), NOT(ISBLANK(H218)), NOT(ISBLANK(Q218))), C218-H218-Q218, "")</f>
        <v>33.091000000000001</v>
      </c>
      <c r="G218" s="11">
        <f>IF(AND(F218&lt;&gt;"", C218&lt;&gt;"", C218&lt;&gt;0), F218*100/C218, "")</f>
        <v>58.156414762741655</v>
      </c>
      <c r="H218" s="10">
        <v>17.759</v>
      </c>
      <c r="I218" s="12">
        <v>6</v>
      </c>
      <c r="J218" s="11">
        <f>IF(AND(H218&lt;&gt;"", C218&lt;&gt;"", C218&lt;&gt;0), H218*100/C218, "")</f>
        <v>31.210896309314588</v>
      </c>
      <c r="K218" s="9">
        <v>17.100000000000001</v>
      </c>
      <c r="L218" s="9">
        <v>45.7</v>
      </c>
      <c r="M218" s="13">
        <v>0.374</v>
      </c>
      <c r="N218" s="9">
        <v>68.3</v>
      </c>
      <c r="O218" s="14" t="s">
        <v>21</v>
      </c>
      <c r="P218" s="15">
        <v>5.38</v>
      </c>
      <c r="Q218" s="13">
        <v>6.05</v>
      </c>
      <c r="R218" s="15">
        <v>0.42</v>
      </c>
      <c r="S218" s="11">
        <f>IF(AND(Q218&lt;&gt;"", C218&lt;&gt;"", C218&lt;&gt;0), Q218*100/C218, "")</f>
        <v>10.632688927943761</v>
      </c>
      <c r="T218" s="16">
        <v>3</v>
      </c>
      <c r="U218" s="17" t="str">
        <f>IF(C218&gt;=68,"JUMBO",IF(C218&gt;=58,"EXTRA",IF(C218&gt;=48,"GRANDE",IF(C218&gt;=38,"MÉDIO","Fora da faixa"))))</f>
        <v>GRANDE</v>
      </c>
      <c r="V218" s="11">
        <v>57.25</v>
      </c>
      <c r="W218" s="11">
        <v>42.21</v>
      </c>
      <c r="X218" s="11">
        <f>IF(AND(W218&lt;&gt;"", V218&lt;&gt;"", V218&lt;&gt;0), (W218/V218)*100, "")</f>
        <v>73.729257641921393</v>
      </c>
      <c r="Y218" s="8" t="str">
        <f>IF(X218&lt;72,"Pontiagudo",IF(X218&lt;=76,"Padrão","Redondo"))</f>
        <v>Padrão</v>
      </c>
      <c r="Z218" s="11">
        <f>IF(AND(W218&lt;&gt;"", V218&lt;&gt;"", V218&lt;&gt;0), (0.6057-0.0018*W218)*V218*(W218^2)/1000, "")</f>
        <v>54.032393410956459</v>
      </c>
      <c r="AA218" s="11">
        <f>((3.155 - 0.0136*V218 + 0.00155*W218)*V218*W218)/100</f>
        <v>59.007262618237498</v>
      </c>
      <c r="AB218" s="14"/>
      <c r="AC218" s="12">
        <v>7</v>
      </c>
      <c r="AD218" s="18" t="s">
        <v>19</v>
      </c>
    </row>
    <row r="219" spans="1:30" ht="15" x14ac:dyDescent="0.25">
      <c r="A219" s="8">
        <v>218</v>
      </c>
      <c r="B219" s="8">
        <v>51</v>
      </c>
      <c r="C219" s="9">
        <v>58.3</v>
      </c>
      <c r="D219" s="9">
        <v>4.5999999999999996</v>
      </c>
      <c r="E219" s="9">
        <v>8.6999999999999993</v>
      </c>
      <c r="F219" s="10">
        <f>IF(AND(NOT(ISBLANK(C219)), NOT(ISBLANK(H219)), NOT(ISBLANK(Q219))), C219-H219-Q219, "")</f>
        <v>33.790999999999997</v>
      </c>
      <c r="G219" s="11">
        <f>IF(AND(F219&lt;&gt;"", C219&lt;&gt;"", C219&lt;&gt;0), F219*100/C219, "")</f>
        <v>57.960548885077181</v>
      </c>
      <c r="H219" s="10">
        <v>17.689</v>
      </c>
      <c r="I219" s="12">
        <v>6</v>
      </c>
      <c r="J219" s="11">
        <f>IF(AND(H219&lt;&gt;"", C219&lt;&gt;"", C219&lt;&gt;0), H219*100/C219, "")</f>
        <v>30.341337907375646</v>
      </c>
      <c r="K219" s="9">
        <v>13.5</v>
      </c>
      <c r="L219" s="9">
        <v>46.3</v>
      </c>
      <c r="M219" s="13">
        <v>0.29199999999999998</v>
      </c>
      <c r="N219" s="9">
        <v>65.8</v>
      </c>
      <c r="O219" s="14" t="s">
        <v>21</v>
      </c>
      <c r="P219" s="15">
        <v>4.93</v>
      </c>
      <c r="Q219" s="13">
        <v>6.82</v>
      </c>
      <c r="R219" s="15">
        <v>0.45</v>
      </c>
      <c r="S219" s="11">
        <f>IF(AND(Q219&lt;&gt;"", C219&lt;&gt;"", C219&lt;&gt;0), Q219*100/C219, "")</f>
        <v>11.69811320754717</v>
      </c>
      <c r="T219" s="16">
        <v>2</v>
      </c>
      <c r="U219" s="17" t="str">
        <f>IF(C219&gt;=68,"JUMBO",IF(C219&gt;=58,"EXTRA",IF(C219&gt;=48,"GRANDE",IF(C219&gt;=38,"MÉDIO","Fora da faixa"))))</f>
        <v>EXTRA</v>
      </c>
      <c r="V219" s="11">
        <v>56.48</v>
      </c>
      <c r="W219" s="11">
        <v>42.79</v>
      </c>
      <c r="X219" s="11">
        <f>IF(AND(W219&lt;&gt;"", V219&lt;&gt;"", V219&lt;&gt;0), (W219/V219)*100, "")</f>
        <v>75.761331444759207</v>
      </c>
      <c r="Y219" s="8" t="str">
        <f>IF(X219&lt;72,"Pontiagudo",IF(X219&lt;=76,"Padrão","Redondo"))</f>
        <v>Padrão</v>
      </c>
      <c r="Z219" s="11">
        <f>IF(AND(W219&lt;&gt;"", V219&lt;&gt;"", V219&lt;&gt;0), (0.6057-0.0018*W219)*V219*(W219^2)/1000, "")</f>
        <v>54.672697158878293</v>
      </c>
      <c r="AA219" s="11">
        <f>((3.155 - 0.0136*V219 + 0.00155*W219)*V219*W219)/100</f>
        <v>59.288342747127992</v>
      </c>
      <c r="AB219" s="14"/>
      <c r="AC219" s="12">
        <v>7</v>
      </c>
      <c r="AD219" s="18" t="s">
        <v>19</v>
      </c>
    </row>
    <row r="220" spans="1:30" ht="15" x14ac:dyDescent="0.25">
      <c r="A220" s="8">
        <v>219</v>
      </c>
      <c r="B220" s="8">
        <v>51</v>
      </c>
      <c r="C220" s="9">
        <v>59.7</v>
      </c>
      <c r="D220" s="9">
        <v>5.3</v>
      </c>
      <c r="E220" s="9">
        <v>8.4</v>
      </c>
      <c r="F220" s="10">
        <f>IF(AND(NOT(ISBLANK(C220)), NOT(ISBLANK(H220)), NOT(ISBLANK(Q220))), C220-H220-Q220, "")</f>
        <v>35.024999999999999</v>
      </c>
      <c r="G220" s="11">
        <f>IF(AND(F220&lt;&gt;"", C220&lt;&gt;"", C220&lt;&gt;0), F220*100/C220, "")</f>
        <v>58.668341708542712</v>
      </c>
      <c r="H220" s="10">
        <v>19.257000000000001</v>
      </c>
      <c r="I220" s="12">
        <v>6</v>
      </c>
      <c r="J220" s="11">
        <f>IF(AND(H220&lt;&gt;"", C220&lt;&gt;"", C220&lt;&gt;0), H220*100/C220, "")</f>
        <v>32.256281407035175</v>
      </c>
      <c r="K220" s="9">
        <v>15.8</v>
      </c>
      <c r="L220" s="9">
        <v>46.7</v>
      </c>
      <c r="M220" s="13">
        <v>0.33800000000000002</v>
      </c>
      <c r="N220" s="9">
        <v>71.400000000000006</v>
      </c>
      <c r="O220" s="14" t="s">
        <v>21</v>
      </c>
      <c r="P220" s="15">
        <v>3.34</v>
      </c>
      <c r="Q220" s="13">
        <v>5.4180000000000001</v>
      </c>
      <c r="R220" s="15">
        <v>0.44</v>
      </c>
      <c r="S220" s="11">
        <f>IF(AND(Q220&lt;&gt;"", C220&lt;&gt;"", C220&lt;&gt;0), Q220*100/C220, "")</f>
        <v>9.075376884422111</v>
      </c>
      <c r="T220" s="16">
        <v>3</v>
      </c>
      <c r="U220" s="17" t="str">
        <f>IF(C220&gt;=68,"JUMBO",IF(C220&gt;=58,"EXTRA",IF(C220&gt;=48,"GRANDE",IF(C220&gt;=38,"MÉDIO","Fora da faixa"))))</f>
        <v>EXTRA</v>
      </c>
      <c r="V220" s="11">
        <v>57.82</v>
      </c>
      <c r="W220" s="11">
        <v>43.52</v>
      </c>
      <c r="X220" s="11">
        <f>IF(AND(W220&lt;&gt;"", V220&lt;&gt;"", V220&lt;&gt;0), (W220/V220)*100, "")</f>
        <v>75.268073331027324</v>
      </c>
      <c r="Y220" s="8" t="str">
        <f>IF(X220&lt;72,"Pontiagudo",IF(X220&lt;=76,"Padrão","Redondo"))</f>
        <v>Padrão</v>
      </c>
      <c r="Z220" s="11">
        <f>IF(AND(W220&lt;&gt;"", V220&lt;&gt;"", V220&lt;&gt;0), (0.6057-0.0018*W220)*V220*(W220^2)/1000, "")</f>
        <v>57.751908468129812</v>
      </c>
      <c r="AA220" s="11">
        <f>((3.155 - 0.0136*V220 + 0.00155*W220)*V220*W220)/100</f>
        <v>61.300328083456009</v>
      </c>
      <c r="AB220" s="14"/>
      <c r="AC220" s="12">
        <v>7</v>
      </c>
      <c r="AD220" s="18" t="s">
        <v>19</v>
      </c>
    </row>
    <row r="221" spans="1:30" ht="15" x14ac:dyDescent="0.25">
      <c r="A221" s="8">
        <v>220</v>
      </c>
      <c r="B221" s="8">
        <v>51</v>
      </c>
      <c r="C221" s="9">
        <v>68.599999999999994</v>
      </c>
      <c r="D221" s="9">
        <v>5</v>
      </c>
      <c r="E221" s="9">
        <v>8.6999999999999993</v>
      </c>
      <c r="F221" s="10">
        <f>IF(AND(NOT(ISBLANK(C221)), NOT(ISBLANK(H221)), NOT(ISBLANK(Q221))), C221-H221-Q221, "")</f>
        <v>42.474999999999994</v>
      </c>
      <c r="G221" s="11">
        <f>IF(AND(F221&lt;&gt;"", C221&lt;&gt;"", C221&lt;&gt;0), F221*100/C221, "")</f>
        <v>61.916909620991248</v>
      </c>
      <c r="H221" s="10">
        <v>19.334</v>
      </c>
      <c r="I221" s="12">
        <v>6</v>
      </c>
      <c r="J221" s="11">
        <f>IF(AND(H221&lt;&gt;"", C221&lt;&gt;"", C221&lt;&gt;0), H221*100/C221, "")</f>
        <v>28.183673469387756</v>
      </c>
      <c r="K221" s="9">
        <v>17.399999999999999</v>
      </c>
      <c r="L221" s="9">
        <v>43.3</v>
      </c>
      <c r="M221" s="13">
        <v>0.40200000000000002</v>
      </c>
      <c r="N221" s="9">
        <v>65.099999999999994</v>
      </c>
      <c r="O221" s="14" t="s">
        <v>21</v>
      </c>
      <c r="P221" s="15">
        <v>4.41</v>
      </c>
      <c r="Q221" s="13">
        <v>6.7910000000000004</v>
      </c>
      <c r="R221" s="15">
        <v>0.4</v>
      </c>
      <c r="S221" s="11">
        <f>IF(AND(Q221&lt;&gt;"", C221&lt;&gt;"", C221&lt;&gt;0), Q221*100/C221, "")</f>
        <v>9.8994169096209923</v>
      </c>
      <c r="T221" s="16">
        <v>2</v>
      </c>
      <c r="U221" s="17" t="str">
        <f>IF(C221&gt;=68,"JUMBO",IF(C221&gt;=58,"EXTRA",IF(C221&gt;=48,"GRANDE",IF(C221&gt;=38,"MÉDIO","Fora da faixa"))))</f>
        <v>JUMBO</v>
      </c>
      <c r="V221" s="11">
        <v>59.9</v>
      </c>
      <c r="W221" s="11">
        <v>45.72</v>
      </c>
      <c r="X221" s="11">
        <f>IF(AND(W221&lt;&gt;"", V221&lt;&gt;"", V221&lt;&gt;0), (W221/V221)*100, "")</f>
        <v>76.327212020033386</v>
      </c>
      <c r="Y221" s="8" t="str">
        <f>IF(X221&lt;72,"Pontiagudo",IF(X221&lt;=76,"Padrão","Redondo"))</f>
        <v>Redondo</v>
      </c>
      <c r="Z221" s="11">
        <f>IF(AND(W221&lt;&gt;"", V221&lt;&gt;"", V221&lt;&gt;0), (0.6057-0.0018*W221)*V221*(W221^2)/1000, "")</f>
        <v>65.535452608832642</v>
      </c>
      <c r="AA221" s="11">
        <f>((3.155 - 0.0136*V221 + 0.00155*W221)*V221*W221)/100</f>
        <v>66.034510379279993</v>
      </c>
      <c r="AB221" s="14"/>
      <c r="AC221" s="12">
        <v>7</v>
      </c>
      <c r="AD221" s="18" t="s">
        <v>19</v>
      </c>
    </row>
    <row r="222" spans="1:30" ht="15" x14ac:dyDescent="0.25">
      <c r="A222" s="8">
        <v>221</v>
      </c>
      <c r="B222" s="8">
        <v>51</v>
      </c>
      <c r="C222" s="9">
        <v>65.5</v>
      </c>
      <c r="D222" s="9">
        <v>4.3</v>
      </c>
      <c r="E222" s="9">
        <v>8.3000000000000007</v>
      </c>
      <c r="F222" s="10">
        <f>IF(AND(NOT(ISBLANK(C222)), NOT(ISBLANK(H222)), NOT(ISBLANK(Q222))), C222-H222-Q222, "")</f>
        <v>39.365000000000002</v>
      </c>
      <c r="G222" s="11">
        <f>IF(AND(F222&lt;&gt;"", C222&lt;&gt;"", C222&lt;&gt;0), F222*100/C222, "")</f>
        <v>60.099236641221374</v>
      </c>
      <c r="H222" s="10">
        <v>19.649999999999999</v>
      </c>
      <c r="I222" s="12">
        <v>6</v>
      </c>
      <c r="J222" s="11">
        <f>IF(AND(H222&lt;&gt;"", C222&lt;&gt;"", C222&lt;&gt;0), H222*100/C222, "")</f>
        <v>29.999999999999996</v>
      </c>
      <c r="K222" s="9">
        <v>15.1</v>
      </c>
      <c r="L222" s="9">
        <v>46.7</v>
      </c>
      <c r="M222" s="13">
        <v>0.32300000000000001</v>
      </c>
      <c r="N222" s="9">
        <v>59.2</v>
      </c>
      <c r="O222" s="14" t="s">
        <v>23</v>
      </c>
      <c r="P222" s="15">
        <v>4.0999999999999996</v>
      </c>
      <c r="Q222" s="13">
        <v>6.4850000000000003</v>
      </c>
      <c r="R222" s="15">
        <v>0.41</v>
      </c>
      <c r="S222" s="11">
        <f>IF(AND(Q222&lt;&gt;"", C222&lt;&gt;"", C222&lt;&gt;0), Q222*100/C222, "")</f>
        <v>9.9007633587786259</v>
      </c>
      <c r="T222" s="16">
        <v>2</v>
      </c>
      <c r="U222" s="17" t="str">
        <f>IF(C222&gt;=68,"JUMBO",IF(C222&gt;=58,"EXTRA",IF(C222&gt;=48,"GRANDE",IF(C222&gt;=38,"MÉDIO","Fora da faixa"))))</f>
        <v>EXTRA</v>
      </c>
      <c r="V222" s="11">
        <v>58.78</v>
      </c>
      <c r="W222" s="11">
        <v>45.06</v>
      </c>
      <c r="X222" s="11">
        <f>IF(AND(W222&lt;&gt;"", V222&lt;&gt;"", V222&lt;&gt;0), (W222/V222)*100, "")</f>
        <v>76.658727458319149</v>
      </c>
      <c r="Y222" s="8" t="str">
        <f>IF(X222&lt;72,"Pontiagudo",IF(X222&lt;=76,"Padrão","Redondo"))</f>
        <v>Redondo</v>
      </c>
      <c r="Z222" s="11">
        <f>IF(AND(W222&lt;&gt;"", V222&lt;&gt;"", V222&lt;&gt;0), (0.6057-0.0018*W222)*V222*(W222^2)/1000, "")</f>
        <v>62.608546267767956</v>
      </c>
      <c r="AA222" s="11">
        <f>((3.155 - 0.0136*V222 + 0.00155*W222)*V222*W222)/100</f>
        <v>64.240721426579995</v>
      </c>
      <c r="AB222" s="14"/>
      <c r="AC222" s="12">
        <v>7</v>
      </c>
      <c r="AD222" s="18" t="s">
        <v>19</v>
      </c>
    </row>
    <row r="223" spans="1:30" ht="15" x14ac:dyDescent="0.25">
      <c r="A223" s="8">
        <v>222</v>
      </c>
      <c r="B223" s="8">
        <v>51</v>
      </c>
      <c r="C223" s="9">
        <v>58.1</v>
      </c>
      <c r="D223" s="9">
        <v>6.5</v>
      </c>
      <c r="E223" s="9">
        <v>8.5</v>
      </c>
      <c r="F223" s="10">
        <f>IF(AND(NOT(ISBLANK(C223)), NOT(ISBLANK(H223)), NOT(ISBLANK(Q223))), C223-H223-Q223, "")</f>
        <v>35.811999999999998</v>
      </c>
      <c r="G223" s="11">
        <f>IF(AND(F223&lt;&gt;"", C223&lt;&gt;"", C223&lt;&gt;0), F223*100/C223, "")</f>
        <v>61.638554216867462</v>
      </c>
      <c r="H223" s="10">
        <v>16.442</v>
      </c>
      <c r="I223" s="12">
        <v>6</v>
      </c>
      <c r="J223" s="11">
        <f>IF(AND(H223&lt;&gt;"", C223&lt;&gt;"", C223&lt;&gt;0), H223*100/C223, "")</f>
        <v>28.299483648881239</v>
      </c>
      <c r="K223" s="9">
        <v>14.9</v>
      </c>
      <c r="L223" s="9">
        <v>42.3</v>
      </c>
      <c r="M223" s="13">
        <v>0.35199999999999998</v>
      </c>
      <c r="N223" s="9">
        <v>81</v>
      </c>
      <c r="O223" s="14" t="s">
        <v>16</v>
      </c>
      <c r="P223" s="15">
        <v>4.66</v>
      </c>
      <c r="Q223" s="13">
        <v>5.8460000000000001</v>
      </c>
      <c r="R223" s="15">
        <v>0.42</v>
      </c>
      <c r="S223" s="11">
        <f>IF(AND(Q223&lt;&gt;"", C223&lt;&gt;"", C223&lt;&gt;0), Q223*100/C223, "")</f>
        <v>10.06196213425129</v>
      </c>
      <c r="T223" s="16">
        <v>2</v>
      </c>
      <c r="U223" s="17" t="str">
        <f>IF(C223&gt;=68,"JUMBO",IF(C223&gt;=58,"EXTRA",IF(C223&gt;=48,"GRANDE",IF(C223&gt;=38,"MÉDIO","Fora da faixa"))))</f>
        <v>EXTRA</v>
      </c>
      <c r="V223" s="11">
        <v>56.43</v>
      </c>
      <c r="W223" s="11">
        <v>43.25</v>
      </c>
      <c r="X223" s="11">
        <f>IF(AND(W223&lt;&gt;"", V223&lt;&gt;"", V223&lt;&gt;0), (W223/V223)*100, "")</f>
        <v>76.643629275208227</v>
      </c>
      <c r="Y223" s="8" t="str">
        <f>IF(X223&lt;72,"Pontiagudo",IF(X223&lt;=76,"Padrão","Redondo"))</f>
        <v>Redondo</v>
      </c>
      <c r="Z223" s="11">
        <f>IF(AND(W223&lt;&gt;"", V223&lt;&gt;"", V223&lt;&gt;0), (0.6057-0.0018*W223)*V223*(W223^2)/1000, "")</f>
        <v>55.717651133718753</v>
      </c>
      <c r="AA223" s="11">
        <f>((3.155 - 0.0136*V223 + 0.00155*W223)*V223*W223)/100</f>
        <v>59.906649972262493</v>
      </c>
      <c r="AB223" s="14"/>
      <c r="AC223" s="12">
        <v>7</v>
      </c>
      <c r="AD223" s="18" t="s">
        <v>19</v>
      </c>
    </row>
    <row r="224" spans="1:30" ht="15" x14ac:dyDescent="0.25">
      <c r="A224" s="8">
        <v>223</v>
      </c>
      <c r="B224" s="8">
        <v>51</v>
      </c>
      <c r="C224" s="9">
        <v>71.5</v>
      </c>
      <c r="D224" s="9">
        <v>6.1</v>
      </c>
      <c r="E224" s="9">
        <v>8.6</v>
      </c>
      <c r="F224" s="10">
        <f>IF(AND(NOT(ISBLANK(C224)), NOT(ISBLANK(H224)), NOT(ISBLANK(Q224))), C224-H224-Q224, "")</f>
        <v>46.137</v>
      </c>
      <c r="G224" s="11">
        <f>IF(AND(F224&lt;&gt;"", C224&lt;&gt;"", C224&lt;&gt;0), F224*100/C224, "")</f>
        <v>64.527272727272731</v>
      </c>
      <c r="H224" s="10">
        <v>18.515000000000001</v>
      </c>
      <c r="I224" s="12">
        <v>7</v>
      </c>
      <c r="J224" s="11">
        <f>IF(AND(H224&lt;&gt;"", C224&lt;&gt;"", C224&lt;&gt;0), H224*100/C224, "")</f>
        <v>25.895104895104897</v>
      </c>
      <c r="K224" s="9">
        <v>15.4</v>
      </c>
      <c r="L224" s="9">
        <v>47</v>
      </c>
      <c r="M224" s="13">
        <v>0.32800000000000001</v>
      </c>
      <c r="N224" s="9">
        <v>73.599999999999994</v>
      </c>
      <c r="O224" s="14" t="s">
        <v>16</v>
      </c>
      <c r="P224" s="15">
        <v>2.1</v>
      </c>
      <c r="Q224" s="13">
        <v>6.8479999999999999</v>
      </c>
      <c r="R224" s="15">
        <v>0.41</v>
      </c>
      <c r="S224" s="11">
        <f>IF(AND(Q224&lt;&gt;"", C224&lt;&gt;"", C224&lt;&gt;0), Q224*100/C224, "")</f>
        <v>9.5776223776223777</v>
      </c>
      <c r="T224" s="16">
        <v>3</v>
      </c>
      <c r="U224" s="17" t="str">
        <f>IF(C224&gt;=68,"JUMBO",IF(C224&gt;=58,"EXTRA",IF(C224&gt;=48,"GRANDE",IF(C224&gt;=38,"MÉDIO","Fora da faixa"))))</f>
        <v>JUMBO</v>
      </c>
      <c r="V224" s="11">
        <v>60.22</v>
      </c>
      <c r="W224" s="11">
        <v>46.43</v>
      </c>
      <c r="X224" s="11">
        <f>IF(AND(W224&lt;&gt;"", V224&lt;&gt;"", V224&lt;&gt;0), (W224/V224)*100, "")</f>
        <v>77.100631019594829</v>
      </c>
      <c r="Y224" s="8" t="str">
        <f>IF(X224&lt;72,"Pontiagudo",IF(X224&lt;=76,"Padrão","Redondo"))</f>
        <v>Redondo</v>
      </c>
      <c r="Z224" s="11">
        <f>IF(AND(W224&lt;&gt;"", V224&lt;&gt;"", V224&lt;&gt;0), (0.6057-0.0018*W224)*V224*(W224^2)/1000, "")</f>
        <v>67.78185320100863</v>
      </c>
      <c r="AA224" s="11">
        <f>((3.155 - 0.0136*V224 + 0.00155*W224)*V224*W224)/100</f>
        <v>67.327318584276981</v>
      </c>
      <c r="AB224" s="14"/>
      <c r="AC224" s="12">
        <v>7</v>
      </c>
      <c r="AD224" s="18" t="s">
        <v>19</v>
      </c>
    </row>
    <row r="225" spans="1:30" ht="15" x14ac:dyDescent="0.25">
      <c r="A225" s="8">
        <v>224</v>
      </c>
      <c r="B225" s="8">
        <v>51</v>
      </c>
      <c r="C225" s="9">
        <v>68.7</v>
      </c>
      <c r="D225" s="9">
        <v>3.3</v>
      </c>
      <c r="E225" s="9">
        <v>8.8000000000000007</v>
      </c>
      <c r="F225" s="10">
        <f>IF(AND(NOT(ISBLANK(C225)), NOT(ISBLANK(H225)), NOT(ISBLANK(Q225))), C225-H225-Q225, "")</f>
        <v>44.517000000000003</v>
      </c>
      <c r="G225" s="11">
        <f>IF(AND(F225&lt;&gt;"", C225&lt;&gt;"", C225&lt;&gt;0), F225*100/C225, "")</f>
        <v>64.799126637554593</v>
      </c>
      <c r="H225" s="10">
        <v>17.690000000000001</v>
      </c>
      <c r="I225" s="12">
        <v>6</v>
      </c>
      <c r="J225" s="11">
        <f>IF(AND(H225&lt;&gt;"", C225&lt;&gt;"", C225&lt;&gt;0), H225*100/C225, "")</f>
        <v>25.749636098981078</v>
      </c>
      <c r="K225" s="9">
        <v>13.3</v>
      </c>
      <c r="L225" s="9">
        <v>47</v>
      </c>
      <c r="M225" s="13">
        <v>0.28299999999999997</v>
      </c>
      <c r="N225" s="9">
        <v>44.2</v>
      </c>
      <c r="O225" s="14" t="s">
        <v>23</v>
      </c>
      <c r="P225" s="15">
        <v>4.0999999999999996</v>
      </c>
      <c r="Q225" s="13">
        <v>6.4930000000000003</v>
      </c>
      <c r="R225" s="15">
        <v>0.42</v>
      </c>
      <c r="S225" s="11">
        <f>IF(AND(Q225&lt;&gt;"", C225&lt;&gt;"", C225&lt;&gt;0), Q225*100/C225, "")</f>
        <v>9.4512372634643391</v>
      </c>
      <c r="T225" s="16">
        <v>2</v>
      </c>
      <c r="U225" s="17" t="str">
        <f>IF(C225&gt;=68,"JUMBO",IF(C225&gt;=58,"EXTRA",IF(C225&gt;=48,"GRANDE",IF(C225&gt;=38,"MÉDIO","Fora da faixa"))))</f>
        <v>JUMBO</v>
      </c>
      <c r="V225" s="11">
        <v>59.57</v>
      </c>
      <c r="W225" s="11">
        <v>46.04</v>
      </c>
      <c r="X225" s="11">
        <f>IF(AND(W225&lt;&gt;"", V225&lt;&gt;"", V225&lt;&gt;0), (W225/V225)*100, "")</f>
        <v>77.287225113312061</v>
      </c>
      <c r="Y225" s="8" t="str">
        <f>IF(X225&lt;72,"Pontiagudo",IF(X225&lt;=76,"Padrão","Redondo"))</f>
        <v>Redondo</v>
      </c>
      <c r="Z225" s="11">
        <f>IF(AND(W225&lt;&gt;"", V225&lt;&gt;"", V225&lt;&gt;0), (0.6057-0.0018*W225)*V225*(W225^2)/1000, "")</f>
        <v>66.017195070515143</v>
      </c>
      <c r="AA225" s="11">
        <f>((3.155 - 0.0136*V225 + 0.00155*W225)*V225*W225)/100</f>
        <v>66.267043113880007</v>
      </c>
      <c r="AB225" s="14"/>
      <c r="AC225" s="12">
        <v>7</v>
      </c>
      <c r="AD225" s="18" t="s">
        <v>19</v>
      </c>
    </row>
    <row r="226" spans="1:30" ht="15" x14ac:dyDescent="0.25">
      <c r="A226" s="8">
        <v>225</v>
      </c>
      <c r="B226" s="8">
        <v>51</v>
      </c>
      <c r="C226" s="9">
        <v>62.4</v>
      </c>
      <c r="D226" s="9">
        <v>4.5999999999999996</v>
      </c>
      <c r="E226" s="9">
        <v>8.6</v>
      </c>
      <c r="F226" s="10">
        <f>IF(AND(NOT(ISBLANK(C226)), NOT(ISBLANK(H226)), NOT(ISBLANK(Q226))), C226-H226-Q226, "")</f>
        <v>36.872</v>
      </c>
      <c r="G226" s="11">
        <f>IF(AND(F226&lt;&gt;"", C226&lt;&gt;"", C226&lt;&gt;0), F226*100/C226, "")</f>
        <v>59.089743589743591</v>
      </c>
      <c r="H226" s="10">
        <v>18.988</v>
      </c>
      <c r="I226" s="12">
        <v>6</v>
      </c>
      <c r="J226" s="11">
        <f>IF(AND(H226&lt;&gt;"", C226&lt;&gt;"", C226&lt;&gt;0), H226*100/C226, "")</f>
        <v>30.429487179487179</v>
      </c>
      <c r="K226" s="9">
        <v>13.5</v>
      </c>
      <c r="L226" s="9">
        <v>49.3</v>
      </c>
      <c r="M226" s="13">
        <v>0.27400000000000002</v>
      </c>
      <c r="N226" s="9">
        <v>63.9</v>
      </c>
      <c r="O226" s="14" t="s">
        <v>21</v>
      </c>
      <c r="P226" s="15">
        <v>4.28</v>
      </c>
      <c r="Q226" s="13">
        <v>6.54</v>
      </c>
      <c r="R226" s="15">
        <v>0.43</v>
      </c>
      <c r="S226" s="11">
        <f>IF(AND(Q226&lt;&gt;"", C226&lt;&gt;"", C226&lt;&gt;0), Q226*100/C226, "")</f>
        <v>10.480769230769232</v>
      </c>
      <c r="T226" s="16">
        <v>3</v>
      </c>
      <c r="U226" s="17" t="str">
        <f>IF(C226&gt;=68,"JUMBO",IF(C226&gt;=58,"EXTRA",IF(C226&gt;=48,"GRANDE",IF(C226&gt;=38,"MÉDIO","Fora da faixa"))))</f>
        <v>EXTRA</v>
      </c>
      <c r="V226" s="11">
        <v>57.48</v>
      </c>
      <c r="W226" s="11">
        <v>44.5</v>
      </c>
      <c r="X226" s="11">
        <f>IF(AND(W226&lt;&gt;"", V226&lt;&gt;"", V226&lt;&gt;0), (W226/V226)*100, "")</f>
        <v>77.418232428670848</v>
      </c>
      <c r="Y226" s="8" t="str">
        <f>IF(X226&lt;72,"Pontiagudo",IF(X226&lt;=76,"Padrão","Redondo"))</f>
        <v>Redondo</v>
      </c>
      <c r="Z226" s="11">
        <f>IF(AND(W226&lt;&gt;"", V226&lt;&gt;"", V226&lt;&gt;0), (0.6057-0.0018*W226)*V226*(W226^2)/1000, "")</f>
        <v>59.826299112000008</v>
      </c>
      <c r="AA226" s="11">
        <f>((3.155 - 0.0136*V226 + 0.00155*W226)*V226*W226)/100</f>
        <v>62.469259114199993</v>
      </c>
      <c r="AB226" s="14"/>
      <c r="AC226" s="12">
        <v>7</v>
      </c>
      <c r="AD226" s="18" t="s">
        <v>19</v>
      </c>
    </row>
    <row r="227" spans="1:30" ht="15" x14ac:dyDescent="0.25">
      <c r="A227" s="8">
        <v>226</v>
      </c>
      <c r="B227" s="8">
        <v>51</v>
      </c>
      <c r="C227" s="9">
        <v>59.7</v>
      </c>
      <c r="D227" s="9">
        <v>4.4000000000000004</v>
      </c>
      <c r="E227" s="9">
        <v>8.6</v>
      </c>
      <c r="F227" s="10">
        <f>IF(AND(NOT(ISBLANK(C227)), NOT(ISBLANK(H227)), NOT(ISBLANK(Q227))), C227-H227-Q227, "")</f>
        <v>35.565000000000005</v>
      </c>
      <c r="G227" s="11">
        <f>IF(AND(F227&lt;&gt;"", C227&lt;&gt;"", C227&lt;&gt;0), F227*100/C227, "")</f>
        <v>59.572864321608044</v>
      </c>
      <c r="H227" s="10">
        <v>17.396000000000001</v>
      </c>
      <c r="I227" s="12">
        <v>6</v>
      </c>
      <c r="J227" s="11">
        <f>IF(AND(H227&lt;&gt;"", C227&lt;&gt;"", C227&lt;&gt;0), H227*100/C227, "")</f>
        <v>29.139028475711893</v>
      </c>
      <c r="K227" s="9">
        <v>12.5</v>
      </c>
      <c r="L227" s="9">
        <v>45</v>
      </c>
      <c r="M227" s="13">
        <v>0.27800000000000002</v>
      </c>
      <c r="N227" s="9">
        <v>63.2</v>
      </c>
      <c r="O227" s="14" t="s">
        <v>21</v>
      </c>
      <c r="P227" s="15">
        <v>5.32</v>
      </c>
      <c r="Q227" s="13">
        <v>6.7389999999999999</v>
      </c>
      <c r="R227" s="15">
        <v>0.44</v>
      </c>
      <c r="S227" s="11">
        <f>IF(AND(Q227&lt;&gt;"", C227&lt;&gt;"", C227&lt;&gt;0), Q227*100/C227, "")</f>
        <v>11.288107202680067</v>
      </c>
      <c r="T227" s="16">
        <v>3</v>
      </c>
      <c r="U227" s="17" t="str">
        <f>IF(C227&gt;=68,"JUMBO",IF(C227&gt;=58,"EXTRA",IF(C227&gt;=48,"GRANDE",IF(C227&gt;=38,"MÉDIO","Fora da faixa"))))</f>
        <v>EXTRA</v>
      </c>
      <c r="V227" s="11">
        <v>56.63</v>
      </c>
      <c r="W227" s="11">
        <v>43.9</v>
      </c>
      <c r="X227" s="11">
        <f>IF(AND(W227&lt;&gt;"", V227&lt;&gt;"", V227&lt;&gt;0), (W227/V227)*100, "")</f>
        <v>77.520748719759837</v>
      </c>
      <c r="Y227" s="8" t="str">
        <f>IF(X227&lt;72,"Pontiagudo",IF(X227&lt;=76,"Padrão","Redondo"))</f>
        <v>Redondo</v>
      </c>
      <c r="Z227" s="11">
        <f>IF(AND(W227&lt;&gt;"", V227&lt;&gt;"", V227&lt;&gt;0), (0.6057-0.0018*W227)*V227*(W227^2)/1000, "")</f>
        <v>57.480750383363997</v>
      </c>
      <c r="AA227" s="11">
        <f>((3.155 - 0.0136*V227 + 0.00155*W227)*V227*W227)/100</f>
        <v>60.979920359889995</v>
      </c>
      <c r="AB227" s="14"/>
      <c r="AC227" s="12">
        <v>7</v>
      </c>
      <c r="AD227" s="18" t="s">
        <v>19</v>
      </c>
    </row>
    <row r="228" spans="1:30" ht="15" x14ac:dyDescent="0.25">
      <c r="A228" s="8">
        <v>227</v>
      </c>
      <c r="B228" s="8">
        <v>51</v>
      </c>
      <c r="C228" s="9">
        <v>60.4</v>
      </c>
      <c r="D228" s="9">
        <v>5.0999999999999996</v>
      </c>
      <c r="E228" s="9">
        <v>8.6999999999999993</v>
      </c>
      <c r="F228" s="10">
        <f>IF(AND(NOT(ISBLANK(C228)), NOT(ISBLANK(H228)), NOT(ISBLANK(Q228))), C228-H228-Q228, "")</f>
        <v>36.271000000000001</v>
      </c>
      <c r="G228" s="11">
        <f>IF(AND(F228&lt;&gt;"", C228&lt;&gt;"", C228&lt;&gt;0), F228*100/C228, "")</f>
        <v>60.051324503311257</v>
      </c>
      <c r="H228" s="10">
        <v>17.286000000000001</v>
      </c>
      <c r="I228" s="12">
        <v>6</v>
      </c>
      <c r="J228" s="11">
        <f>IF(AND(H228&lt;&gt;"", C228&lt;&gt;"", C228&lt;&gt;0), H228*100/C228, "")</f>
        <v>28.619205298013249</v>
      </c>
      <c r="K228" s="9">
        <v>14.9</v>
      </c>
      <c r="L228" s="9">
        <v>44</v>
      </c>
      <c r="M228" s="13">
        <v>0.33900000000000002</v>
      </c>
      <c r="N228" s="9">
        <v>69.400000000000006</v>
      </c>
      <c r="O228" s="14" t="s">
        <v>21</v>
      </c>
      <c r="P228" s="15">
        <v>6.36</v>
      </c>
      <c r="Q228" s="13">
        <v>6.843</v>
      </c>
      <c r="R228" s="15">
        <v>0.44</v>
      </c>
      <c r="S228" s="11">
        <f>IF(AND(Q228&lt;&gt;"", C228&lt;&gt;"", C228&lt;&gt;0), Q228*100/C228, "")</f>
        <v>11.329470198675496</v>
      </c>
      <c r="T228" s="16">
        <v>2</v>
      </c>
      <c r="U228" s="17" t="str">
        <f>IF(C228&gt;=68,"JUMBO",IF(C228&gt;=58,"EXTRA",IF(C228&gt;=48,"GRANDE",IF(C228&gt;=38,"MÉDIO","Fora da faixa"))))</f>
        <v>EXTRA</v>
      </c>
      <c r="V228" s="11">
        <v>57.6</v>
      </c>
      <c r="W228" s="11">
        <v>43.47</v>
      </c>
      <c r="X228" s="11">
        <f>IF(AND(W228&lt;&gt;"", V228&lt;&gt;"", V228&lt;&gt;0), (W228/V228)*100, "")</f>
        <v>75.46875</v>
      </c>
      <c r="Y228" s="8" t="str">
        <f>IF(X228&lt;72,"Pontiagudo",IF(X228&lt;=76,"Padrão","Redondo"))</f>
        <v>Padrão</v>
      </c>
      <c r="Z228" s="11">
        <f>IF(AND(W228&lt;&gt;"", V228&lt;&gt;"", V228&lt;&gt;0), (0.6057-0.0018*W228)*V228*(W228^2)/1000, "")</f>
        <v>57.409842313071358</v>
      </c>
      <c r="AA228" s="11">
        <f>((3.155 - 0.0136*V228 + 0.00155*W228)*V228*W228)/100</f>
        <v>61.069901296319983</v>
      </c>
      <c r="AB228" s="14"/>
      <c r="AC228" s="12">
        <v>7</v>
      </c>
      <c r="AD228" s="18" t="s">
        <v>19</v>
      </c>
    </row>
    <row r="229" spans="1:30" ht="15" x14ac:dyDescent="0.25">
      <c r="A229" s="8">
        <v>228</v>
      </c>
      <c r="B229" s="8">
        <v>51</v>
      </c>
      <c r="C229" s="9">
        <v>60.8</v>
      </c>
      <c r="D229" s="9">
        <v>4.4000000000000004</v>
      </c>
      <c r="E229" s="9">
        <v>8.4</v>
      </c>
      <c r="F229" s="10">
        <f>IF(AND(NOT(ISBLANK(C229)), NOT(ISBLANK(H229)), NOT(ISBLANK(Q229))), C229-H229-Q229, "")</f>
        <v>38.272999999999996</v>
      </c>
      <c r="G229" s="11">
        <f>IF(AND(F229&lt;&gt;"", C229&lt;&gt;"", C229&lt;&gt;0), F229*100/C229, "")</f>
        <v>62.949013157894733</v>
      </c>
      <c r="H229" s="10">
        <v>16.713999999999999</v>
      </c>
      <c r="I229" s="12">
        <v>6</v>
      </c>
      <c r="J229" s="11">
        <f>IF(AND(H229&lt;&gt;"", C229&lt;&gt;"", C229&lt;&gt;0), H229*100/C229, "")</f>
        <v>27.490131578947366</v>
      </c>
      <c r="K229" s="9">
        <v>14.6</v>
      </c>
      <c r="L229" s="9">
        <v>44.7</v>
      </c>
      <c r="M229" s="13">
        <v>0.32700000000000001</v>
      </c>
      <c r="N229" s="9">
        <v>62.6</v>
      </c>
      <c r="O229" s="14" t="s">
        <v>21</v>
      </c>
      <c r="P229" s="15">
        <v>3.92</v>
      </c>
      <c r="Q229" s="13">
        <v>5.8129999999999997</v>
      </c>
      <c r="R229" s="15">
        <v>0.39</v>
      </c>
      <c r="S229" s="11">
        <f>IF(AND(Q229&lt;&gt;"", C229&lt;&gt;"", C229&lt;&gt;0), Q229*100/C229, "")</f>
        <v>9.5608552631578938</v>
      </c>
      <c r="T229" s="16">
        <v>2</v>
      </c>
      <c r="U229" s="17" t="str">
        <f>IF(C229&gt;=68,"JUMBO",IF(C229&gt;=58,"EXTRA",IF(C229&gt;=48,"GRANDE",IF(C229&gt;=38,"MÉDIO","Fora da faixa"))))</f>
        <v>EXTRA</v>
      </c>
      <c r="V229" s="11">
        <v>56.57</v>
      </c>
      <c r="W229" s="11">
        <v>44.16</v>
      </c>
      <c r="X229" s="11">
        <f>IF(AND(W229&lt;&gt;"", V229&lt;&gt;"", V229&lt;&gt;0), (W229/V229)*100, "")</f>
        <v>78.062577337811561</v>
      </c>
      <c r="Y229" s="8" t="str">
        <f>IF(X229&lt;72,"Pontiagudo",IF(X229&lt;=76,"Padrão","Redondo"))</f>
        <v>Redondo</v>
      </c>
      <c r="Z229" s="11">
        <f>IF(AND(W229&lt;&gt;"", V229&lt;&gt;"", V229&lt;&gt;0), (0.6057-0.0018*W229)*V229*(W229^2)/1000, "")</f>
        <v>58.050378519035895</v>
      </c>
      <c r="AA229" s="11">
        <f>((3.155 - 0.0136*V229 + 0.00155*W229)*V229*W229)/100</f>
        <v>61.306537853951987</v>
      </c>
      <c r="AB229" s="14"/>
      <c r="AC229" s="12">
        <v>7</v>
      </c>
      <c r="AD229" s="18" t="s">
        <v>19</v>
      </c>
    </row>
    <row r="230" spans="1:30" ht="15" x14ac:dyDescent="0.25">
      <c r="A230" s="8">
        <v>229</v>
      </c>
      <c r="B230" s="8">
        <v>51</v>
      </c>
      <c r="C230" s="9">
        <v>64.400000000000006</v>
      </c>
      <c r="D230" s="9">
        <v>5.6</v>
      </c>
      <c r="E230" s="9">
        <v>8.4</v>
      </c>
      <c r="F230" s="10">
        <f>IF(AND(NOT(ISBLANK(C230)), NOT(ISBLANK(H230)), NOT(ISBLANK(Q230))), C230-H230-Q230, "")</f>
        <v>40.352000000000004</v>
      </c>
      <c r="G230" s="11">
        <f>IF(AND(F230&lt;&gt;"", C230&lt;&gt;"", C230&lt;&gt;0), F230*100/C230, "")</f>
        <v>62.658385093167702</v>
      </c>
      <c r="H230" s="10">
        <v>18.047999999999998</v>
      </c>
      <c r="I230" s="12">
        <v>6</v>
      </c>
      <c r="J230" s="11">
        <f>IF(AND(H230&lt;&gt;"", C230&lt;&gt;"", C230&lt;&gt;0), H230*100/C230, "")</f>
        <v>28.024844720496887</v>
      </c>
      <c r="K230" s="9">
        <v>15.1</v>
      </c>
      <c r="L230" s="9">
        <v>44.7</v>
      </c>
      <c r="M230" s="13">
        <v>0.33800000000000002</v>
      </c>
      <c r="N230" s="9">
        <v>72.099999999999994</v>
      </c>
      <c r="O230" s="14" t="s">
        <v>16</v>
      </c>
      <c r="P230" s="15">
        <v>4.75</v>
      </c>
      <c r="Q230" s="13">
        <v>6</v>
      </c>
      <c r="R230" s="15">
        <v>0.42</v>
      </c>
      <c r="S230" s="11">
        <f>IF(AND(Q230&lt;&gt;"", C230&lt;&gt;"", C230&lt;&gt;0), Q230*100/C230, "")</f>
        <v>9.3167701863354022</v>
      </c>
      <c r="T230" s="16">
        <v>3</v>
      </c>
      <c r="U230" s="17" t="str">
        <f>IF(C230&gt;=68,"JUMBO",IF(C230&gt;=58,"EXTRA",IF(C230&gt;=48,"GRANDE",IF(C230&gt;=38,"MÉDIO","Fora da faixa"))))</f>
        <v>EXTRA</v>
      </c>
      <c r="V230" s="11">
        <v>58.9</v>
      </c>
      <c r="W230" s="11">
        <v>44.3</v>
      </c>
      <c r="X230" s="11">
        <f>IF(AND(W230&lt;&gt;"", V230&lt;&gt;"", V230&lt;&gt;0), (W230/V230)*100, "")</f>
        <v>75.212224108658745</v>
      </c>
      <c r="Y230" s="8" t="str">
        <f>IF(X230&lt;72,"Pontiagudo",IF(X230&lt;=76,"Padrão","Redondo"))</f>
        <v>Padrão</v>
      </c>
      <c r="Z230" s="11">
        <f>IF(AND(W230&lt;&gt;"", V230&lt;&gt;"", V230&lt;&gt;0), (0.6057-0.0018*W230)*V230*(W230^2)/1000, "")</f>
        <v>60.796064059559988</v>
      </c>
      <c r="AA230" s="11">
        <f>((3.155 - 0.0136*V230 + 0.00155*W230)*V230*W230)/100</f>
        <v>63.212827337499995</v>
      </c>
      <c r="AB230" s="14"/>
      <c r="AC230" s="12">
        <v>7</v>
      </c>
      <c r="AD230" s="18" t="s">
        <v>19</v>
      </c>
    </row>
    <row r="231" spans="1:30" ht="15" x14ac:dyDescent="0.25">
      <c r="A231" s="8">
        <v>230</v>
      </c>
      <c r="B231" s="8">
        <v>51</v>
      </c>
      <c r="C231" s="9">
        <v>58.5</v>
      </c>
      <c r="D231" s="9">
        <v>5.9</v>
      </c>
      <c r="E231" s="9">
        <v>8.5</v>
      </c>
      <c r="F231" s="10">
        <f>IF(AND(NOT(ISBLANK(C231)), NOT(ISBLANK(H231)), NOT(ISBLANK(Q231))), C231-H231-Q231, "")</f>
        <v>35.680999999999997</v>
      </c>
      <c r="G231" s="11">
        <f>IF(AND(F231&lt;&gt;"", C231&lt;&gt;"", C231&lt;&gt;0), F231*100/C231, "")</f>
        <v>60.993162393162393</v>
      </c>
      <c r="H231" s="10">
        <v>16.818999999999999</v>
      </c>
      <c r="I231" s="12">
        <v>6</v>
      </c>
      <c r="J231" s="11">
        <f>IF(AND(H231&lt;&gt;"", C231&lt;&gt;"", C231&lt;&gt;0), H231*100/C231, "")</f>
        <v>28.750427350427348</v>
      </c>
      <c r="K231" s="9">
        <v>15.5</v>
      </c>
      <c r="L231" s="9">
        <v>45.7</v>
      </c>
      <c r="M231" s="13">
        <v>0.33900000000000002</v>
      </c>
      <c r="N231" s="9">
        <v>76.599999999999994</v>
      </c>
      <c r="O231" s="14" t="s">
        <v>16</v>
      </c>
      <c r="P231" s="15">
        <v>3.84</v>
      </c>
      <c r="Q231" s="13">
        <v>6</v>
      </c>
      <c r="R231" s="15">
        <v>0.41</v>
      </c>
      <c r="S231" s="11">
        <f>IF(AND(Q231&lt;&gt;"", C231&lt;&gt;"", C231&lt;&gt;0), Q231*100/C231, "")</f>
        <v>10.256410256410257</v>
      </c>
      <c r="T231" s="16">
        <v>3</v>
      </c>
      <c r="U231" s="17" t="str">
        <f>IF(C231&gt;=68,"JUMBO",IF(C231&gt;=58,"EXTRA",IF(C231&gt;=48,"GRANDE",IF(C231&gt;=38,"MÉDIO","Fora da faixa"))))</f>
        <v>EXTRA</v>
      </c>
      <c r="V231" s="11">
        <v>56.69</v>
      </c>
      <c r="W231" s="11">
        <v>43.51</v>
      </c>
      <c r="X231" s="11">
        <f>IF(AND(W231&lt;&gt;"", V231&lt;&gt;"", V231&lt;&gt;0), (W231/V231)*100, "")</f>
        <v>76.750749691303582</v>
      </c>
      <c r="Y231" s="8" t="str">
        <f>IF(X231&lt;72,"Pontiagudo",IF(X231&lt;=76,"Padrão","Redondo"))</f>
        <v>Redondo</v>
      </c>
      <c r="Z231" s="11">
        <f>IF(AND(W231&lt;&gt;"", V231&lt;&gt;"", V231&lt;&gt;0), (0.6057-0.0018*W231)*V231*(W231^2)/1000, "")</f>
        <v>56.599152266938155</v>
      </c>
      <c r="AA231" s="11">
        <f>((3.155 - 0.0136*V231 + 0.00155*W231)*V231*W231)/100</f>
        <v>60.467182315373492</v>
      </c>
      <c r="AB231" s="14"/>
      <c r="AC231" s="12">
        <v>7</v>
      </c>
      <c r="AD231" s="18" t="s">
        <v>19</v>
      </c>
    </row>
    <row r="232" spans="1:30" ht="15" x14ac:dyDescent="0.25">
      <c r="A232" s="8">
        <v>231</v>
      </c>
      <c r="B232" s="8">
        <v>51</v>
      </c>
      <c r="C232" s="9">
        <v>60.9</v>
      </c>
      <c r="D232" s="9">
        <v>4.8</v>
      </c>
      <c r="E232" s="9">
        <v>8.4</v>
      </c>
      <c r="F232" s="10">
        <f>IF(AND(NOT(ISBLANK(C232)), NOT(ISBLANK(H232)), NOT(ISBLANK(Q232))), C232-H232-Q232, "")</f>
        <v>36.721000000000004</v>
      </c>
      <c r="G232" s="11">
        <f>IF(AND(F232&lt;&gt;"", C232&lt;&gt;"", C232&lt;&gt;0), F232*100/C232, "")</f>
        <v>60.297208538587853</v>
      </c>
      <c r="H232" s="10">
        <v>18.178999999999998</v>
      </c>
      <c r="I232" s="12">
        <v>6</v>
      </c>
      <c r="J232" s="11">
        <f>IF(AND(H232&lt;&gt;"", C232&lt;&gt;"", C232&lt;&gt;0), H232*100/C232, "")</f>
        <v>29.850574712643677</v>
      </c>
      <c r="K232" s="9">
        <v>15</v>
      </c>
      <c r="L232" s="9">
        <v>44.3</v>
      </c>
      <c r="M232" s="13">
        <v>0.33900000000000002</v>
      </c>
      <c r="N232" s="9">
        <v>66.5</v>
      </c>
      <c r="O232" s="14" t="s">
        <v>21</v>
      </c>
      <c r="P232" s="15">
        <v>4.54</v>
      </c>
      <c r="Q232" s="13">
        <v>6</v>
      </c>
      <c r="R232" s="15">
        <v>0.43</v>
      </c>
      <c r="S232" s="11">
        <f>IF(AND(Q232&lt;&gt;"", C232&lt;&gt;"", C232&lt;&gt;0), Q232*100/C232, "")</f>
        <v>9.8522167487684733</v>
      </c>
      <c r="T232" s="16">
        <v>3</v>
      </c>
      <c r="U232" s="17" t="str">
        <f>IF(C232&gt;=68,"JUMBO",IF(C232&gt;=58,"EXTRA",IF(C232&gt;=48,"GRANDE",IF(C232&gt;=38,"MÉDIO","Fora da faixa"))))</f>
        <v>EXTRA</v>
      </c>
      <c r="V232" s="11">
        <v>56.9</v>
      </c>
      <c r="W232" s="11">
        <v>44.51</v>
      </c>
      <c r="X232" s="11">
        <f>IF(AND(W232&lt;&gt;"", V232&lt;&gt;"", V232&lt;&gt;0), (W232/V232)*100, "")</f>
        <v>78.224956063268891</v>
      </c>
      <c r="Y232" s="8" t="str">
        <f>IF(X232&lt;72,"Pontiagudo",IF(X232&lt;=76,"Padrão","Redondo"))</f>
        <v>Redondo</v>
      </c>
      <c r="Z232" s="11">
        <f>IF(AND(W232&lt;&gt;"", V232&lt;&gt;"", V232&lt;&gt;0), (0.6057-0.0018*W232)*V232*(W232^2)/1000, "")</f>
        <v>59.247214676573577</v>
      </c>
      <c r="AA232" s="11">
        <f>((3.155 - 0.0136*V232 + 0.00155*W232)*V232*W232)/100</f>
        <v>62.052977091594997</v>
      </c>
      <c r="AB232" s="14"/>
      <c r="AC232" s="12">
        <v>7</v>
      </c>
      <c r="AD232" s="18" t="s">
        <v>19</v>
      </c>
    </row>
    <row r="233" spans="1:30" ht="15" x14ac:dyDescent="0.25">
      <c r="A233" s="8">
        <v>232</v>
      </c>
      <c r="B233" s="8">
        <v>51</v>
      </c>
      <c r="C233" s="9">
        <v>66</v>
      </c>
      <c r="D233" s="9">
        <v>4.4000000000000004</v>
      </c>
      <c r="E233" s="9">
        <v>8.4</v>
      </c>
      <c r="F233" s="10">
        <f>IF(AND(NOT(ISBLANK(C233)), NOT(ISBLANK(H233)), NOT(ISBLANK(Q233))), C233-H233-Q233, "")</f>
        <v>39.822000000000003</v>
      </c>
      <c r="G233" s="11">
        <f>IF(AND(F233&lt;&gt;"", C233&lt;&gt;"", C233&lt;&gt;0), F233*100/C233, "")</f>
        <v>60.336363636363643</v>
      </c>
      <c r="H233" s="10">
        <v>19.178000000000001</v>
      </c>
      <c r="I233" s="12">
        <v>6</v>
      </c>
      <c r="J233" s="11">
        <f>IF(AND(H233&lt;&gt;"", C233&lt;&gt;"", C233&lt;&gt;0), H233*100/C233, "")</f>
        <v>29.057575757575762</v>
      </c>
      <c r="K233" s="9">
        <v>14.6</v>
      </c>
      <c r="L233" s="9">
        <v>47.7</v>
      </c>
      <c r="M233" s="13">
        <v>0.30599999999999999</v>
      </c>
      <c r="N233" s="9">
        <v>60.1</v>
      </c>
      <c r="O233" s="14" t="s">
        <v>21</v>
      </c>
      <c r="P233" s="15">
        <v>4.03</v>
      </c>
      <c r="Q233" s="13">
        <v>7</v>
      </c>
      <c r="R233" s="15">
        <v>0.41</v>
      </c>
      <c r="S233" s="11">
        <f>IF(AND(Q233&lt;&gt;"", C233&lt;&gt;"", C233&lt;&gt;0), Q233*100/C233, "")</f>
        <v>10.606060606060606</v>
      </c>
      <c r="T233" s="16">
        <v>3</v>
      </c>
      <c r="U233" s="17" t="str">
        <f>IF(C233&gt;=68,"JUMBO",IF(C233&gt;=58,"EXTRA",IF(C233&gt;=48,"GRANDE",IF(C233&gt;=38,"MÉDIO","Fora da faixa"))))</f>
        <v>EXTRA</v>
      </c>
      <c r="V233" s="11">
        <v>59.91</v>
      </c>
      <c r="W233" s="11">
        <v>44.98</v>
      </c>
      <c r="X233" s="11">
        <f>IF(AND(W233&lt;&gt;"", V233&lt;&gt;"", V233&lt;&gt;0), (W233/V233)*100, "")</f>
        <v>75.079285595059247</v>
      </c>
      <c r="Y233" s="8" t="str">
        <f>IF(X233&lt;72,"Pontiagudo",IF(X233&lt;=76,"Padrão","Redondo"))</f>
        <v>Padrão</v>
      </c>
      <c r="Z233" s="11">
        <f>IF(AND(W233&lt;&gt;"", V233&lt;&gt;"", V233&lt;&gt;0), (0.6057-0.0018*W233)*V233*(W233^2)/1000, "")</f>
        <v>63.60321695800549</v>
      </c>
      <c r="AA233" s="11">
        <f>((3.155 - 0.0136*V233 + 0.00155*W233)*V233*W233)/100</f>
        <v>64.941982371474012</v>
      </c>
      <c r="AB233" s="14"/>
      <c r="AC233" s="12">
        <v>7</v>
      </c>
      <c r="AD233" s="18" t="s">
        <v>19</v>
      </c>
    </row>
    <row r="234" spans="1:30" ht="15" x14ac:dyDescent="0.25">
      <c r="A234" s="8">
        <v>233</v>
      </c>
      <c r="B234" s="8">
        <v>51</v>
      </c>
      <c r="C234" s="9">
        <v>69.099999999999994</v>
      </c>
      <c r="D234" s="9">
        <v>6</v>
      </c>
      <c r="E234" s="9">
        <v>8.6</v>
      </c>
      <c r="F234" s="10">
        <f>IF(AND(NOT(ISBLANK(C234)), NOT(ISBLANK(H234)), NOT(ISBLANK(Q234))), C234-H234-Q234, "")</f>
        <v>43.990999999999993</v>
      </c>
      <c r="G234" s="11">
        <f>IF(AND(F234&lt;&gt;"", C234&lt;&gt;"", C234&lt;&gt;0), F234*100/C234, "")</f>
        <v>63.662807525325611</v>
      </c>
      <c r="H234" s="10">
        <v>18.109000000000002</v>
      </c>
      <c r="I234" s="12">
        <v>6</v>
      </c>
      <c r="J234" s="11">
        <f>IF(AND(H234&lt;&gt;"", C234&lt;&gt;"", C234&lt;&gt;0), H234*100/C234, "")</f>
        <v>26.206946454413895</v>
      </c>
      <c r="K234" s="9">
        <v>17</v>
      </c>
      <c r="L234" s="9">
        <v>47.7</v>
      </c>
      <c r="M234" s="13">
        <v>0.35599999999999998</v>
      </c>
      <c r="N234" s="9">
        <v>73.7</v>
      </c>
      <c r="O234" s="14" t="s">
        <v>16</v>
      </c>
      <c r="P234" s="15">
        <v>3.85</v>
      </c>
      <c r="Q234" s="13">
        <v>7</v>
      </c>
      <c r="R234" s="15">
        <v>0.43</v>
      </c>
      <c r="S234" s="11">
        <f>IF(AND(Q234&lt;&gt;"", C234&lt;&gt;"", C234&lt;&gt;0), Q234*100/C234, "")</f>
        <v>10.130246020260493</v>
      </c>
      <c r="T234" s="16">
        <v>4</v>
      </c>
      <c r="U234" s="17" t="str">
        <f>IF(C234&gt;=68,"JUMBO",IF(C234&gt;=58,"EXTRA",IF(C234&gt;=48,"GRANDE",IF(C234&gt;=38,"MÉDIO","Fora da faixa"))))</f>
        <v>JUMBO</v>
      </c>
      <c r="V234" s="11">
        <v>59.26</v>
      </c>
      <c r="W234" s="11">
        <v>45.93</v>
      </c>
      <c r="X234" s="11">
        <f>IF(AND(W234&lt;&gt;"", V234&lt;&gt;"", V234&lt;&gt;0), (W234/V234)*100, "")</f>
        <v>77.5059061761728</v>
      </c>
      <c r="Y234" s="8" t="str">
        <f>IF(X234&lt;72,"Pontiagudo",IF(X234&lt;=76,"Padrão","Redondo"))</f>
        <v>Redondo</v>
      </c>
      <c r="Z234" s="11">
        <f>IF(AND(W234&lt;&gt;"", V234&lt;&gt;"", V234&lt;&gt;0), (0.6057-0.0018*W234)*V234*(W234^2)/1000, "")</f>
        <v>65.384953087617319</v>
      </c>
      <c r="AA234" s="11">
        <f>((3.155 - 0.0136*V234 + 0.00155*W234)*V234*W234)/100</f>
        <v>65.87479978914898</v>
      </c>
      <c r="AB234" s="14"/>
      <c r="AC234" s="12">
        <v>7</v>
      </c>
      <c r="AD234" s="18" t="s">
        <v>19</v>
      </c>
    </row>
    <row r="235" spans="1:30" ht="15" x14ac:dyDescent="0.25">
      <c r="A235" s="8">
        <v>234</v>
      </c>
      <c r="B235" s="8">
        <v>51</v>
      </c>
      <c r="C235" s="9">
        <v>62.9</v>
      </c>
      <c r="D235" s="9">
        <v>4.3</v>
      </c>
      <c r="E235" s="9">
        <v>8.6</v>
      </c>
      <c r="F235" s="10">
        <f>IF(AND(NOT(ISBLANK(C235)), NOT(ISBLANK(H235)), NOT(ISBLANK(Q235))), C235-H235-Q235, "")</f>
        <v>42.698</v>
      </c>
      <c r="G235" s="11">
        <f>IF(AND(F235&lt;&gt;"", C235&lt;&gt;"", C235&lt;&gt;0), F235*100/C235, "")</f>
        <v>67.882352941176478</v>
      </c>
      <c r="H235" s="10">
        <v>14.202</v>
      </c>
      <c r="I235" s="12">
        <v>6</v>
      </c>
      <c r="J235" s="11">
        <f>IF(AND(H235&lt;&gt;"", C235&lt;&gt;"", C235&lt;&gt;0), H235*100/C235, "")</f>
        <v>22.578696343402228</v>
      </c>
      <c r="K235" s="9">
        <v>15.1</v>
      </c>
      <c r="L235" s="9">
        <v>42.7</v>
      </c>
      <c r="M235" s="13">
        <v>0.35399999999999998</v>
      </c>
      <c r="N235" s="9">
        <v>60.5</v>
      </c>
      <c r="O235" s="14" t="s">
        <v>21</v>
      </c>
      <c r="P235" s="15">
        <v>5.34</v>
      </c>
      <c r="Q235" s="13">
        <v>6</v>
      </c>
      <c r="R235" s="15">
        <v>0.41</v>
      </c>
      <c r="S235" s="11">
        <f>IF(AND(Q235&lt;&gt;"", C235&lt;&gt;"", C235&lt;&gt;0), Q235*100/C235, "")</f>
        <v>9.5389507154213042</v>
      </c>
      <c r="T235" s="16">
        <v>3</v>
      </c>
      <c r="U235" s="17" t="str">
        <f>IF(C235&gt;=68,"JUMBO",IF(C235&gt;=58,"EXTRA",IF(C235&gt;=48,"GRANDE",IF(C235&gt;=38,"MÉDIO","Fora da faixa"))))</f>
        <v>EXTRA</v>
      </c>
      <c r="V235" s="11">
        <v>58.62</v>
      </c>
      <c r="W235" s="11">
        <v>45.02</v>
      </c>
      <c r="X235" s="11">
        <f>IF(AND(W235&lt;&gt;"", V235&lt;&gt;"", V235&lt;&gt;0), (W235/V235)*100, "")</f>
        <v>76.799727055612436</v>
      </c>
      <c r="Y235" s="8" t="str">
        <f>IF(X235&lt;72,"Pontiagudo",IF(X235&lt;=76,"Padrão","Redondo"))</f>
        <v>Redondo</v>
      </c>
      <c r="Z235" s="11">
        <f>IF(AND(W235&lt;&gt;"", V235&lt;&gt;"", V235&lt;&gt;0), (0.6057-0.0018*W235)*V235*(W235^2)/1000, "")</f>
        <v>62.33587520094548</v>
      </c>
      <c r="AA235" s="11">
        <f>((3.155 - 0.0136*V235 + 0.00155*W235)*V235*W235)/100</f>
        <v>64.064775655475998</v>
      </c>
      <c r="AB235" s="14"/>
      <c r="AC235" s="12">
        <v>7</v>
      </c>
      <c r="AD235" s="18" t="s">
        <v>19</v>
      </c>
    </row>
    <row r="236" spans="1:30" ht="15" x14ac:dyDescent="0.25">
      <c r="A236" s="8">
        <v>235</v>
      </c>
      <c r="B236" s="8">
        <v>51</v>
      </c>
      <c r="C236" s="9">
        <v>59.4</v>
      </c>
      <c r="D236" s="9">
        <v>5.5</v>
      </c>
      <c r="E236" s="9">
        <v>8.6</v>
      </c>
      <c r="F236" s="10">
        <f>IF(AND(NOT(ISBLANK(C236)), NOT(ISBLANK(H236)), NOT(ISBLANK(Q236))), C236-H236-Q236, "")</f>
        <v>38.578000000000003</v>
      </c>
      <c r="G236" s="11">
        <f>IF(AND(F236&lt;&gt;"", C236&lt;&gt;"", C236&lt;&gt;0), F236*100/C236, "")</f>
        <v>64.946127946127945</v>
      </c>
      <c r="H236" s="10">
        <v>14.821999999999999</v>
      </c>
      <c r="I236" s="12">
        <v>7</v>
      </c>
      <c r="J236" s="11">
        <f>IF(AND(H236&lt;&gt;"", C236&lt;&gt;"", C236&lt;&gt;0), H236*100/C236, "")</f>
        <v>24.952861952861952</v>
      </c>
      <c r="K236" s="9">
        <v>15.1</v>
      </c>
      <c r="L236" s="9">
        <v>47</v>
      </c>
      <c r="M236" s="13">
        <v>0.32100000000000001</v>
      </c>
      <c r="N236" s="9">
        <v>73.2</v>
      </c>
      <c r="O236" s="14" t="s">
        <v>16</v>
      </c>
      <c r="P236" s="15">
        <v>4.5199999999999996</v>
      </c>
      <c r="Q236" s="13">
        <v>6</v>
      </c>
      <c r="R236" s="15">
        <v>0.41</v>
      </c>
      <c r="S236" s="11">
        <f>IF(AND(Q236&lt;&gt;"", C236&lt;&gt;"", C236&lt;&gt;0), Q236*100/C236, "")</f>
        <v>10.101010101010102</v>
      </c>
      <c r="T236" s="16">
        <v>3</v>
      </c>
      <c r="U236" s="17" t="str">
        <f>IF(C236&gt;=68,"JUMBO",IF(C236&gt;=58,"EXTRA",IF(C236&gt;=48,"GRANDE",IF(C236&gt;=38,"MÉDIO","Fora da faixa"))))</f>
        <v>EXTRA</v>
      </c>
      <c r="V236" s="11">
        <v>57.47</v>
      </c>
      <c r="W236" s="11">
        <v>43.66</v>
      </c>
      <c r="X236" s="11">
        <f>IF(AND(W236&lt;&gt;"", V236&lt;&gt;"", V236&lt;&gt;0), (W236/V236)*100, "")</f>
        <v>75.970071341569508</v>
      </c>
      <c r="Y236" s="8" t="str">
        <f>IF(X236&lt;72,"Pontiagudo",IF(X236&lt;=76,"Padrão","Redondo"))</f>
        <v>Padrão</v>
      </c>
      <c r="Z236" s="11">
        <f>IF(AND(W236&lt;&gt;"", V236&lt;&gt;"", V236&lt;&gt;0), (0.6057-0.0018*W236)*V236*(W236^2)/1000, "")</f>
        <v>57.744624711410772</v>
      </c>
      <c r="AA236" s="11">
        <f>((3.155 - 0.0136*V236 + 0.00155*W236)*V236*W236)/100</f>
        <v>61.250144685561999</v>
      </c>
      <c r="AB236" s="14"/>
      <c r="AC236" s="12">
        <v>7</v>
      </c>
      <c r="AD236" s="18" t="s">
        <v>19</v>
      </c>
    </row>
    <row r="237" spans="1:30" ht="15" x14ac:dyDescent="0.25">
      <c r="A237" s="8">
        <v>236</v>
      </c>
      <c r="B237" s="8">
        <v>51</v>
      </c>
      <c r="C237" s="9">
        <v>60.6</v>
      </c>
      <c r="D237" s="9">
        <v>6.3</v>
      </c>
      <c r="E237" s="9">
        <v>8.6</v>
      </c>
      <c r="F237" s="10">
        <f>IF(AND(NOT(ISBLANK(C237)), NOT(ISBLANK(H237)), NOT(ISBLANK(Q237))), C237-H237-Q237, "")</f>
        <v>36.799000000000007</v>
      </c>
      <c r="G237" s="11">
        <f>IF(AND(F237&lt;&gt;"", C237&lt;&gt;"", C237&lt;&gt;0), F237*100/C237, "")</f>
        <v>60.724422442244233</v>
      </c>
      <c r="H237" s="10">
        <v>17.800999999999998</v>
      </c>
      <c r="I237" s="12">
        <v>6</v>
      </c>
      <c r="J237" s="11">
        <f>IF(AND(H237&lt;&gt;"", C237&lt;&gt;"", C237&lt;&gt;0), H237*100/C237, "")</f>
        <v>29.374587458745872</v>
      </c>
      <c r="K237" s="9">
        <v>16.3</v>
      </c>
      <c r="L237" s="9">
        <v>44.3</v>
      </c>
      <c r="M237" s="13">
        <v>0.36799999999999999</v>
      </c>
      <c r="N237" s="9">
        <v>78.8</v>
      </c>
      <c r="O237" s="14" t="s">
        <v>16</v>
      </c>
      <c r="P237" s="15">
        <v>5.14</v>
      </c>
      <c r="Q237" s="13">
        <v>6</v>
      </c>
      <c r="R237" s="15">
        <v>0.41</v>
      </c>
      <c r="S237" s="11">
        <f>IF(AND(Q237&lt;&gt;"", C237&lt;&gt;"", C237&lt;&gt;0), Q237*100/C237, "")</f>
        <v>9.9009900990099009</v>
      </c>
      <c r="T237" s="16">
        <v>3</v>
      </c>
      <c r="U237" s="17" t="str">
        <f>IF(C237&gt;=68,"JUMBO",IF(C237&gt;=58,"EXTRA",IF(C237&gt;=48,"GRANDE",IF(C237&gt;=38,"MÉDIO","Fora da faixa"))))</f>
        <v>EXTRA</v>
      </c>
      <c r="V237" s="11">
        <v>56.49</v>
      </c>
      <c r="W237" s="11">
        <v>44.21</v>
      </c>
      <c r="X237" s="11">
        <f>IF(AND(W237&lt;&gt;"", V237&lt;&gt;"", V237&lt;&gt;0), (W237/V237)*100, "")</f>
        <v>78.261639228181977</v>
      </c>
      <c r="Y237" s="8" t="str">
        <f>IF(X237&lt;72,"Pontiagudo",IF(X237&lt;=76,"Padrão","Redondo"))</f>
        <v>Redondo</v>
      </c>
      <c r="Z237" s="11">
        <f>IF(AND(W237&lt;&gt;"", V237&lt;&gt;"", V237&lt;&gt;0), (0.6057-0.0018*W237)*V237*(W237^2)/1000, "")</f>
        <v>58.089691081235905</v>
      </c>
      <c r="AA237" s="11">
        <f>((3.155 - 0.0136*V237 + 0.00155*W237)*V237*W237)/100</f>
        <v>61.318262955883505</v>
      </c>
      <c r="AB237" s="14"/>
      <c r="AC237" s="12">
        <v>7</v>
      </c>
      <c r="AD237" s="18" t="s">
        <v>19</v>
      </c>
    </row>
    <row r="238" spans="1:30" ht="15" x14ac:dyDescent="0.25">
      <c r="A238" s="8">
        <v>237</v>
      </c>
      <c r="B238" s="8">
        <v>51</v>
      </c>
      <c r="C238" s="9">
        <v>64.3</v>
      </c>
      <c r="D238" s="9">
        <v>3.4</v>
      </c>
      <c r="E238" s="9">
        <v>8.4</v>
      </c>
      <c r="F238" s="10">
        <f>IF(AND(NOT(ISBLANK(C238)), NOT(ISBLANK(H238)), NOT(ISBLANK(Q238))), C238-H238-Q238, "")</f>
        <v>38.931999999999995</v>
      </c>
      <c r="G238" s="11">
        <f>IF(AND(F238&lt;&gt;"", C238&lt;&gt;"", C238&lt;&gt;0), F238*100/C238, "")</f>
        <v>60.547433903576973</v>
      </c>
      <c r="H238" s="10">
        <v>19.085000000000001</v>
      </c>
      <c r="I238" s="12">
        <v>6</v>
      </c>
      <c r="J238" s="11">
        <f>IF(AND(H238&lt;&gt;"", C238&lt;&gt;"", C238&lt;&gt;0), H238*100/C238, "")</f>
        <v>29.681181959564544</v>
      </c>
      <c r="K238" s="9">
        <v>14.8</v>
      </c>
      <c r="L238" s="9">
        <v>47</v>
      </c>
      <c r="M238" s="13">
        <v>0.315</v>
      </c>
      <c r="N238" s="9">
        <v>48.7</v>
      </c>
      <c r="O238" s="14" t="s">
        <v>23</v>
      </c>
      <c r="P238" s="15">
        <v>4.68</v>
      </c>
      <c r="Q238" s="13">
        <v>6.2830000000000004</v>
      </c>
      <c r="R238" s="15">
        <v>0.42</v>
      </c>
      <c r="S238" s="11">
        <f>IF(AND(Q238&lt;&gt;"", C238&lt;&gt;"", C238&lt;&gt;0), Q238*100/C238, "")</f>
        <v>9.7713841368584777</v>
      </c>
      <c r="T238" s="16">
        <v>2</v>
      </c>
      <c r="U238" s="17" t="str">
        <f>IF(C238&gt;=68,"JUMBO",IF(C238&gt;=58,"EXTRA",IF(C238&gt;=48,"GRANDE",IF(C238&gt;=38,"MÉDIO","Fora da faixa"))))</f>
        <v>EXTRA</v>
      </c>
      <c r="V238" s="11">
        <v>58.86</v>
      </c>
      <c r="W238" s="11">
        <v>44.76</v>
      </c>
      <c r="X238" s="11">
        <f>IF(AND(W238&lt;&gt;"", V238&lt;&gt;"", V238&lt;&gt;0), (W238/V238)*100, "")</f>
        <v>76.044852191641183</v>
      </c>
      <c r="Y238" s="8" t="str">
        <f>IF(X238&lt;72,"Pontiagudo",IF(X238&lt;=76,"Padrão","Redondo"))</f>
        <v>Redondo</v>
      </c>
      <c r="Z238" s="11">
        <f>IF(AND(W238&lt;&gt;"", V238&lt;&gt;"", V238&lt;&gt;0), (0.6057-0.0018*W238)*V238*(W238^2)/1000, "")</f>
        <v>61.925410930292344</v>
      </c>
      <c r="AA238" s="11">
        <f>((3.155 - 0.0136*V238 + 0.00155*W238)*V238*W238)/100</f>
        <v>63.858955267151984</v>
      </c>
      <c r="AB238" s="14"/>
      <c r="AC238" s="12">
        <v>7</v>
      </c>
      <c r="AD238" s="18" t="s">
        <v>19</v>
      </c>
    </row>
    <row r="239" spans="1:30" ht="15" x14ac:dyDescent="0.25">
      <c r="A239" s="8">
        <v>238</v>
      </c>
      <c r="B239" s="8">
        <v>51</v>
      </c>
      <c r="C239" s="9">
        <v>58.1</v>
      </c>
      <c r="D239" s="9">
        <v>4.5999999999999996</v>
      </c>
      <c r="E239" s="9">
        <v>8.6</v>
      </c>
      <c r="F239" s="10">
        <f>IF(AND(NOT(ISBLANK(C239)), NOT(ISBLANK(H239)), NOT(ISBLANK(Q239))), C239-H239-Q239, "")</f>
        <v>36.468999999999994</v>
      </c>
      <c r="G239" s="11">
        <f>IF(AND(F239&lt;&gt;"", C239&lt;&gt;"", C239&lt;&gt;0), F239*100/C239, "")</f>
        <v>62.769363166953518</v>
      </c>
      <c r="H239" s="10">
        <v>15.553000000000001</v>
      </c>
      <c r="I239" s="12">
        <v>6</v>
      </c>
      <c r="J239" s="11">
        <f>IF(AND(H239&lt;&gt;"", C239&lt;&gt;"", C239&lt;&gt;0), H239*100/C239, "")</f>
        <v>26.769363166953532</v>
      </c>
      <c r="K239" s="9">
        <v>14.3</v>
      </c>
      <c r="L239" s="9">
        <v>43.3</v>
      </c>
      <c r="M239" s="13">
        <v>0.33</v>
      </c>
      <c r="N239" s="9">
        <v>65.900000000000006</v>
      </c>
      <c r="O239" s="14" t="s">
        <v>21</v>
      </c>
      <c r="P239" s="15">
        <v>4.79</v>
      </c>
      <c r="Q239" s="13">
        <v>6.0780000000000003</v>
      </c>
      <c r="R239" s="15">
        <v>0.43</v>
      </c>
      <c r="S239" s="11">
        <f>IF(AND(Q239&lt;&gt;"", C239&lt;&gt;"", C239&lt;&gt;0), Q239*100/C239, "")</f>
        <v>10.461273666092945</v>
      </c>
      <c r="T239" s="16">
        <v>2</v>
      </c>
      <c r="U239" s="17" t="str">
        <f>IF(C239&gt;=68,"JUMBO",IF(C239&gt;=58,"EXTRA",IF(C239&gt;=48,"GRANDE",IF(C239&gt;=38,"MÉDIO","Fora da faixa"))))</f>
        <v>EXTRA</v>
      </c>
      <c r="V239" s="11">
        <v>56.74</v>
      </c>
      <c r="W239" s="11">
        <v>43.22</v>
      </c>
      <c r="X239" s="11">
        <f>IF(AND(W239&lt;&gt;"", V239&lt;&gt;"", V239&lt;&gt;0), (W239/V239)*100, "")</f>
        <v>76.172012689460686</v>
      </c>
      <c r="Y239" s="8" t="str">
        <f>IF(X239&lt;72,"Pontiagudo",IF(X239&lt;=76,"Padrão","Redondo"))</f>
        <v>Redondo</v>
      </c>
      <c r="Z239" s="11">
        <f>IF(AND(W239&lt;&gt;"", V239&lt;&gt;"", V239&lt;&gt;0), (0.6057-0.0018*W239)*V239*(W239^2)/1000, "")</f>
        <v>55.951767365854465</v>
      </c>
      <c r="AA239" s="11">
        <f>((3.155 - 0.0136*V239 + 0.00155*W239)*V239*W239)/100</f>
        <v>60.089437630155992</v>
      </c>
      <c r="AB239" s="14"/>
      <c r="AC239" s="12">
        <v>7</v>
      </c>
      <c r="AD239" s="18" t="s">
        <v>19</v>
      </c>
    </row>
    <row r="240" spans="1:30" ht="15" x14ac:dyDescent="0.25">
      <c r="A240" s="8">
        <v>239</v>
      </c>
      <c r="B240" s="8">
        <v>51</v>
      </c>
      <c r="C240" s="9">
        <v>60.4</v>
      </c>
      <c r="D240" s="9">
        <v>3.6</v>
      </c>
      <c r="E240" s="9">
        <v>8</v>
      </c>
      <c r="F240" s="10">
        <f>IF(AND(NOT(ISBLANK(C240)), NOT(ISBLANK(H240)), NOT(ISBLANK(Q240))), C240-H240-Q240, "")</f>
        <v>36.652999999999992</v>
      </c>
      <c r="G240" s="11">
        <f>IF(AND(F240&lt;&gt;"", C240&lt;&gt;"", C240&lt;&gt;0), F240*100/C240, "")</f>
        <v>60.683774834437074</v>
      </c>
      <c r="H240" s="10">
        <v>18.044</v>
      </c>
      <c r="I240" s="12">
        <v>6</v>
      </c>
      <c r="J240" s="11">
        <f>IF(AND(H240&lt;&gt;"", C240&lt;&gt;"", C240&lt;&gt;0), H240*100/C240, "")</f>
        <v>29.874172185430467</v>
      </c>
      <c r="K240" s="9">
        <v>14</v>
      </c>
      <c r="L240" s="9">
        <v>47.3</v>
      </c>
      <c r="M240" s="13">
        <v>0.29599999999999999</v>
      </c>
      <c r="N240" s="9">
        <v>53.8</v>
      </c>
      <c r="O240" s="14" t="s">
        <v>23</v>
      </c>
      <c r="P240" s="15">
        <v>4</v>
      </c>
      <c r="Q240" s="13">
        <v>5.7030000000000003</v>
      </c>
      <c r="R240" s="15">
        <v>0.4</v>
      </c>
      <c r="S240" s="11">
        <f>IF(AND(Q240&lt;&gt;"", C240&lt;&gt;"", C240&lt;&gt;0), Q240*100/C240, "")</f>
        <v>9.442052980132452</v>
      </c>
      <c r="T240" s="16">
        <v>2</v>
      </c>
      <c r="U240" s="17" t="str">
        <f>IF(C240&gt;=68,"JUMBO",IF(C240&gt;=58,"EXTRA",IF(C240&gt;=48,"GRANDE",IF(C240&gt;=38,"MÉDIO","Fora da faixa"))))</f>
        <v>EXTRA</v>
      </c>
      <c r="V240" s="11">
        <v>57.97</v>
      </c>
      <c r="W240" s="11">
        <v>43.96</v>
      </c>
      <c r="X240" s="11">
        <f>IF(AND(W240&lt;&gt;"", V240&lt;&gt;"", V240&lt;&gt;0), (W240/V240)*100, "")</f>
        <v>75.832327065723646</v>
      </c>
      <c r="Y240" s="8" t="str">
        <f>IF(X240&lt;72,"Pontiagudo",IF(X240&lt;=76,"Padrão","Redondo"))</f>
        <v>Padrão</v>
      </c>
      <c r="Z240" s="11">
        <f>IF(AND(W240&lt;&gt;"", V240&lt;&gt;"", V240&lt;&gt;0), (0.6057-0.0018*W240)*V240*(W240^2)/1000, "")</f>
        <v>58.989732941329351</v>
      </c>
      <c r="AA240" s="11">
        <f>((3.155 - 0.0136*V240 + 0.00155*W240)*V240*W240)/100</f>
        <v>62.046122382551992</v>
      </c>
      <c r="AB240" s="14"/>
      <c r="AC240" s="12">
        <v>7</v>
      </c>
      <c r="AD240" s="18" t="s">
        <v>19</v>
      </c>
    </row>
    <row r="241" spans="1:30" ht="15" x14ac:dyDescent="0.25">
      <c r="A241" s="8">
        <v>240</v>
      </c>
      <c r="B241" s="8">
        <v>51</v>
      </c>
      <c r="C241" s="9">
        <v>63.9</v>
      </c>
      <c r="D241" s="9">
        <v>4.9000000000000004</v>
      </c>
      <c r="E241" s="9">
        <v>8.1999999999999993</v>
      </c>
      <c r="F241" s="10">
        <f>IF(AND(NOT(ISBLANK(C241)), NOT(ISBLANK(H241)), NOT(ISBLANK(Q241))), C241-H241-Q241, "")</f>
        <v>39.892000000000003</v>
      </c>
      <c r="G241" s="11">
        <f>IF(AND(F241&lt;&gt;"", C241&lt;&gt;"", C241&lt;&gt;0), F241*100/C241, "")</f>
        <v>62.428794992175277</v>
      </c>
      <c r="H241" s="10">
        <v>18.193999999999999</v>
      </c>
      <c r="I241" s="12">
        <v>5</v>
      </c>
      <c r="J241" s="11">
        <f>IF(AND(H241&lt;&gt;"", C241&lt;&gt;"", C241&lt;&gt;0), H241*100/C241, "")</f>
        <v>28.472613458528951</v>
      </c>
      <c r="K241" s="9">
        <v>13.8</v>
      </c>
      <c r="L241" s="9">
        <v>45.7</v>
      </c>
      <c r="M241" s="13">
        <v>0.30199999999999999</v>
      </c>
      <c r="N241" s="9">
        <v>66.099999999999994</v>
      </c>
      <c r="O241" s="14" t="s">
        <v>21</v>
      </c>
      <c r="P241" s="15">
        <v>3.85</v>
      </c>
      <c r="Q241" s="13">
        <v>5.8140000000000001</v>
      </c>
      <c r="R241" s="15">
        <v>0.4</v>
      </c>
      <c r="S241" s="11">
        <f>IF(AND(Q241&lt;&gt;"", C241&lt;&gt;"", C241&lt;&gt;0), Q241*100/C241, "")</f>
        <v>9.0985915492957741</v>
      </c>
      <c r="T241" s="16">
        <v>3</v>
      </c>
      <c r="U241" s="17" t="str">
        <f>IF(C241&gt;=68,"JUMBO",IF(C241&gt;=58,"EXTRA",IF(C241&gt;=48,"GRANDE",IF(C241&gt;=38,"MÉDIO","Fora da faixa"))))</f>
        <v>EXTRA</v>
      </c>
      <c r="V241" s="11">
        <v>57.43</v>
      </c>
      <c r="W241" s="11">
        <v>45.28</v>
      </c>
      <c r="X241" s="11">
        <f>IF(AND(W241&lt;&gt;"", V241&lt;&gt;"", V241&lt;&gt;0), (W241/V241)*100, "")</f>
        <v>78.843809855476238</v>
      </c>
      <c r="Y241" s="8" t="str">
        <f>IF(X241&lt;72,"Pontiagudo",IF(X241&lt;=76,"Padrão","Redondo"))</f>
        <v>Redondo</v>
      </c>
      <c r="Z241" s="11">
        <f>IF(AND(W241&lt;&gt;"", V241&lt;&gt;"", V241&lt;&gt;0), (0.6057-0.0018*W241)*V241*(W241^2)/1000, "")</f>
        <v>61.722762488036359</v>
      </c>
      <c r="AA241" s="11">
        <f>((3.155 - 0.0136*V241 + 0.00155*W241)*V241*W241)/100</f>
        <v>63.558055561343998</v>
      </c>
      <c r="AB241" s="14"/>
      <c r="AC241" s="12">
        <v>7</v>
      </c>
      <c r="AD241" s="18" t="s">
        <v>19</v>
      </c>
    </row>
    <row r="242" spans="1:30" ht="15" x14ac:dyDescent="0.25">
      <c r="A242" s="8">
        <v>241</v>
      </c>
      <c r="B242" s="8">
        <v>51</v>
      </c>
      <c r="C242" s="9">
        <v>68.3</v>
      </c>
      <c r="D242" s="9">
        <v>4.5</v>
      </c>
      <c r="E242" s="9">
        <v>8.6999999999999993</v>
      </c>
      <c r="F242" s="10" t="str">
        <f>IF(AND(NOT(ISBLANK(C242)), NOT(ISBLANK(H242)), NOT(ISBLANK(Q242))), C242-H242-Q242, "")</f>
        <v/>
      </c>
      <c r="G242" s="11" t="str">
        <f>IF(AND(F242&lt;&gt;"", C242&lt;&gt;"", C242&lt;&gt;0), F242*100/C242, "")</f>
        <v/>
      </c>
      <c r="H242" s="10"/>
      <c r="I242" s="12">
        <v>6</v>
      </c>
      <c r="J242" s="11" t="str">
        <f>IF(AND(H242&lt;&gt;"", C242&lt;&gt;"", C242&lt;&gt;0), H242*100/C242, "")</f>
        <v/>
      </c>
      <c r="K242" s="9">
        <v>9.3000000000000007</v>
      </c>
      <c r="L242" s="9">
        <v>44.7</v>
      </c>
      <c r="M242" s="13">
        <v>0.20799999999999999</v>
      </c>
      <c r="N242" s="9">
        <v>60.1</v>
      </c>
      <c r="O242" s="14" t="s">
        <v>21</v>
      </c>
      <c r="P242" s="15">
        <v>4.0999999999999996</v>
      </c>
      <c r="Q242" s="13">
        <v>6.1870000000000003</v>
      </c>
      <c r="R242" s="15">
        <v>0.41</v>
      </c>
      <c r="S242" s="11">
        <f>IF(AND(Q242&lt;&gt;"", C242&lt;&gt;"", C242&lt;&gt;0), Q242*100/C242, "")</f>
        <v>9.0585651537335288</v>
      </c>
      <c r="T242" s="16">
        <v>4</v>
      </c>
      <c r="U242" s="17" t="str">
        <f>IF(C242&gt;=68,"JUMBO",IF(C242&gt;=58,"EXTRA",IF(C242&gt;=48,"GRANDE",IF(C242&gt;=38,"MÉDIO","Fora da faixa"))))</f>
        <v>JUMBO</v>
      </c>
      <c r="V242" s="11">
        <v>62.39</v>
      </c>
      <c r="W242" s="11">
        <v>44.61</v>
      </c>
      <c r="X242" s="11">
        <f>IF(AND(W242&lt;&gt;"", V242&lt;&gt;"", V242&lt;&gt;0), (W242/V242)*100, "")</f>
        <v>71.501843244109637</v>
      </c>
      <c r="Y242" s="8" t="str">
        <f>IF(X242&lt;72,"Pontiagudo",IF(X242&lt;=76,"Padrão","Redondo"))</f>
        <v>Pontiagudo</v>
      </c>
      <c r="Z242" s="11">
        <f>IF(AND(W242&lt;&gt;"", V242&lt;&gt;"", V242&lt;&gt;0), (0.6057-0.0018*W242)*V242*(W242^2)/1000, "")</f>
        <v>65.233571081383644</v>
      </c>
      <c r="AA242" s="11">
        <f>((3.155 - 0.0136*V242 + 0.00155*W242)*V242*W242)/100</f>
        <v>66.119279467828505</v>
      </c>
      <c r="AB242" s="14"/>
      <c r="AC242" s="12">
        <v>7</v>
      </c>
      <c r="AD242" s="18" t="s">
        <v>19</v>
      </c>
    </row>
    <row r="243" spans="1:30" ht="15" x14ac:dyDescent="0.25">
      <c r="A243" s="8">
        <v>242</v>
      </c>
      <c r="B243" s="8">
        <v>51</v>
      </c>
      <c r="C243" s="9">
        <v>65.2</v>
      </c>
      <c r="D243" s="9">
        <v>5.6</v>
      </c>
      <c r="E243" s="9">
        <v>8.8000000000000007</v>
      </c>
      <c r="F243" s="10">
        <f>IF(AND(NOT(ISBLANK(C243)), NOT(ISBLANK(H243)), NOT(ISBLANK(Q243))), C243-H243-Q243, "")</f>
        <v>40.182000000000002</v>
      </c>
      <c r="G243" s="11">
        <f>IF(AND(F243&lt;&gt;"", C243&lt;&gt;"", C243&lt;&gt;0), F243*100/C243, "")</f>
        <v>61.628834355828225</v>
      </c>
      <c r="H243" s="10">
        <v>18.721</v>
      </c>
      <c r="I243" s="12">
        <v>6</v>
      </c>
      <c r="J243" s="11">
        <f>IF(AND(H243&lt;&gt;"", C243&lt;&gt;"", C243&lt;&gt;0), H243*100/C243, "")</f>
        <v>28.713190184049076</v>
      </c>
      <c r="K243" s="9">
        <v>14.9</v>
      </c>
      <c r="L243" s="9">
        <v>46</v>
      </c>
      <c r="M243" s="13">
        <v>0.32400000000000001</v>
      </c>
      <c r="N243" s="9">
        <v>71.8</v>
      </c>
      <c r="O243" s="14" t="s">
        <v>21</v>
      </c>
      <c r="P243" s="15">
        <v>5.31</v>
      </c>
      <c r="Q243" s="13">
        <v>6.2969999999999997</v>
      </c>
      <c r="R243" s="15">
        <v>0.4</v>
      </c>
      <c r="S243" s="11">
        <f>IF(AND(Q243&lt;&gt;"", C243&lt;&gt;"", C243&lt;&gt;0), Q243*100/C243, "")</f>
        <v>9.6579754601226977</v>
      </c>
      <c r="T243" s="16">
        <v>3</v>
      </c>
      <c r="U243" s="17" t="str">
        <f>IF(C243&gt;=68,"JUMBO",IF(C243&gt;=58,"EXTRA",IF(C243&gt;=48,"GRANDE",IF(C243&gt;=38,"MÉDIO","Fora da faixa"))))</f>
        <v>EXTRA</v>
      </c>
      <c r="V243" s="11">
        <v>59.83</v>
      </c>
      <c r="W243" s="11">
        <v>44.68</v>
      </c>
      <c r="X243" s="11">
        <f>IF(AND(W243&lt;&gt;"", V243&lt;&gt;"", V243&lt;&gt;0), (W243/V243)*100, "")</f>
        <v>74.678255055991983</v>
      </c>
      <c r="Y243" s="8" t="str">
        <f>IF(X243&lt;72,"Pontiagudo",IF(X243&lt;=76,"Padrão","Redondo"))</f>
        <v>Padrão</v>
      </c>
      <c r="Z243" s="11">
        <f>IF(AND(W243&lt;&gt;"", V243&lt;&gt;"", V243&lt;&gt;0), (0.6057-0.0018*W243)*V243*(W243^2)/1000, "")</f>
        <v>62.738320712035396</v>
      </c>
      <c r="AA243" s="11">
        <f>((3.155 - 0.0136*V243 + 0.00155*W243)*V243*W243)/100</f>
        <v>64.439356376903987</v>
      </c>
      <c r="AB243" s="14"/>
      <c r="AC243" s="12">
        <v>7</v>
      </c>
      <c r="AD243" s="18" t="s">
        <v>19</v>
      </c>
    </row>
    <row r="244" spans="1:30" ht="15" x14ac:dyDescent="0.25">
      <c r="A244" s="8">
        <v>243</v>
      </c>
      <c r="B244" s="8">
        <v>51</v>
      </c>
      <c r="C244" s="9">
        <v>64.400000000000006</v>
      </c>
      <c r="D244" s="9">
        <v>4.0999999999999996</v>
      </c>
      <c r="E244" s="9">
        <v>8.8000000000000007</v>
      </c>
      <c r="F244" s="10">
        <f>IF(AND(NOT(ISBLANK(C244)), NOT(ISBLANK(H244)), NOT(ISBLANK(Q244))), C244-H244-Q244, "")</f>
        <v>38.288000000000004</v>
      </c>
      <c r="G244" s="11">
        <f>IF(AND(F244&lt;&gt;"", C244&lt;&gt;"", C244&lt;&gt;0), F244*100/C244, "")</f>
        <v>59.453416149068318</v>
      </c>
      <c r="H244" s="10">
        <v>19.972000000000001</v>
      </c>
      <c r="I244" s="12">
        <v>7</v>
      </c>
      <c r="J244" s="11">
        <f>IF(AND(H244&lt;&gt;"", C244&lt;&gt;"", C244&lt;&gt;0), H244*100/C244, "")</f>
        <v>31.012422360248443</v>
      </c>
      <c r="K244" s="9">
        <v>15.3</v>
      </c>
      <c r="L244" s="9">
        <v>47</v>
      </c>
      <c r="M244" s="13">
        <v>0.32600000000000001</v>
      </c>
      <c r="N244" s="9">
        <v>57.5</v>
      </c>
      <c r="O244" s="14" t="s">
        <v>23</v>
      </c>
      <c r="P244" s="15">
        <v>5.14</v>
      </c>
      <c r="Q244" s="13">
        <v>6.14</v>
      </c>
      <c r="R244" s="15">
        <v>0.39</v>
      </c>
      <c r="S244" s="11">
        <f>IF(AND(Q244&lt;&gt;"", C244&lt;&gt;"", C244&lt;&gt;0), Q244*100/C244, "")</f>
        <v>9.5341614906832284</v>
      </c>
      <c r="T244" s="16">
        <v>1</v>
      </c>
      <c r="U244" s="17" t="str">
        <f>IF(C244&gt;=68,"JUMBO",IF(C244&gt;=58,"EXTRA",IF(C244&gt;=48,"GRANDE",IF(C244&gt;=38,"MÉDIO","Fora da faixa"))))</f>
        <v>EXTRA</v>
      </c>
      <c r="V244" s="11">
        <v>58.52</v>
      </c>
      <c r="W244" s="11">
        <v>45.06</v>
      </c>
      <c r="X244" s="11">
        <f>IF(AND(W244&lt;&gt;"", V244&lt;&gt;"", V244&lt;&gt;0), (W244/V244)*100, "")</f>
        <v>76.999316473000675</v>
      </c>
      <c r="Y244" s="8" t="str">
        <f>IF(X244&lt;72,"Pontiagudo",IF(X244&lt;=76,"Padrão","Redondo"))</f>
        <v>Redondo</v>
      </c>
      <c r="Z244" s="11">
        <f>IF(AND(W244&lt;&gt;"", V244&lt;&gt;"", V244&lt;&gt;0), (0.6057-0.0018*W244)*V244*(W244^2)/1000, "")</f>
        <v>62.331611561581845</v>
      </c>
      <c r="AA244" s="11">
        <f>((3.155 - 0.0136*V244 + 0.00155*W244)*V244*W244)/100</f>
        <v>64.049808343752005</v>
      </c>
      <c r="AB244" s="14"/>
      <c r="AC244" s="12">
        <v>7</v>
      </c>
      <c r="AD244" s="18" t="s">
        <v>19</v>
      </c>
    </row>
    <row r="245" spans="1:30" ht="15" x14ac:dyDescent="0.25">
      <c r="A245" s="8">
        <v>244</v>
      </c>
      <c r="B245" s="8">
        <v>51</v>
      </c>
      <c r="C245" s="9">
        <v>65.400000000000006</v>
      </c>
      <c r="D245" s="9">
        <v>5.4</v>
      </c>
      <c r="E245" s="9">
        <v>8.8000000000000007</v>
      </c>
      <c r="F245" s="10">
        <f>IF(AND(NOT(ISBLANK(C245)), NOT(ISBLANK(H245)), NOT(ISBLANK(Q245))), C245-H245-Q245, "")</f>
        <v>42.255000000000003</v>
      </c>
      <c r="G245" s="11">
        <f>IF(AND(F245&lt;&gt;"", C245&lt;&gt;"", C245&lt;&gt;0), F245*100/C245, "")</f>
        <v>64.610091743119256</v>
      </c>
      <c r="H245" s="10">
        <v>16.841000000000001</v>
      </c>
      <c r="I245" s="12">
        <v>6</v>
      </c>
      <c r="J245" s="11">
        <f>IF(AND(H245&lt;&gt;"", C245&lt;&gt;"", C245&lt;&gt;0), H245*100/C245, "")</f>
        <v>25.750764525993883</v>
      </c>
      <c r="K245" s="9">
        <v>14.5</v>
      </c>
      <c r="L245" s="9">
        <v>43</v>
      </c>
      <c r="M245" s="13">
        <v>0.33700000000000002</v>
      </c>
      <c r="N245" s="9">
        <v>70</v>
      </c>
      <c r="O245" s="14" t="s">
        <v>21</v>
      </c>
      <c r="P245" s="15">
        <v>3.79</v>
      </c>
      <c r="Q245" s="13">
        <v>6.3040000000000003</v>
      </c>
      <c r="R245" s="15">
        <v>0.4</v>
      </c>
      <c r="S245" s="11">
        <f>IF(AND(Q245&lt;&gt;"", C245&lt;&gt;"", C245&lt;&gt;0), Q245*100/C245, "")</f>
        <v>9.6391437308868486</v>
      </c>
      <c r="T245" s="16">
        <v>2</v>
      </c>
      <c r="U245" s="17" t="str">
        <f>IF(C245&gt;=68,"JUMBO",IF(C245&gt;=58,"EXTRA",IF(C245&gt;=48,"GRANDE",IF(C245&gt;=38,"MÉDIO","Fora da faixa"))))</f>
        <v>EXTRA</v>
      </c>
      <c r="V245" s="11">
        <v>58.83</v>
      </c>
      <c r="W245" s="11">
        <v>44.9</v>
      </c>
      <c r="X245" s="11">
        <f>IF(AND(W245&lt;&gt;"", V245&lt;&gt;"", V245&lt;&gt;0), (W245/V245)*100, "")</f>
        <v>76.32160462349141</v>
      </c>
      <c r="Y245" s="8" t="str">
        <f>IF(X245&lt;72,"Pontiagudo",IF(X245&lt;=76,"Padrão","Redondo"))</f>
        <v>Redondo</v>
      </c>
      <c r="Z245" s="11">
        <f>IF(AND(W245&lt;&gt;"", V245&lt;&gt;"", V245&lt;&gt;0), (0.6057-0.0018*W245)*V245*(W245^2)/1000, "")</f>
        <v>62.25174863330399</v>
      </c>
      <c r="AA245" s="11">
        <f>((3.155 - 0.0136*V245 + 0.00155*W245)*V245*W245)/100</f>
        <v>64.042552317689996</v>
      </c>
      <c r="AB245" s="14"/>
      <c r="AC245" s="12">
        <v>7</v>
      </c>
      <c r="AD245" s="18" t="s">
        <v>19</v>
      </c>
    </row>
    <row r="246" spans="1:30" ht="15" x14ac:dyDescent="0.25">
      <c r="A246" s="8">
        <v>245</v>
      </c>
      <c r="B246" s="8">
        <v>51</v>
      </c>
      <c r="C246" s="9">
        <v>63.5</v>
      </c>
      <c r="D246" s="9">
        <v>4.8</v>
      </c>
      <c r="E246" s="9">
        <v>8.1999999999999993</v>
      </c>
      <c r="F246" s="10">
        <f>IF(AND(NOT(ISBLANK(C246)), NOT(ISBLANK(H246)), NOT(ISBLANK(Q246))), C246-H246-Q246, "")</f>
        <v>39.631999999999998</v>
      </c>
      <c r="G246" s="11">
        <f>IF(AND(F246&lt;&gt;"", C246&lt;&gt;"", C246&lt;&gt;0), F246*100/C246, "")</f>
        <v>62.412598425196848</v>
      </c>
      <c r="H246" s="10">
        <v>17.850999999999999</v>
      </c>
      <c r="I246" s="12">
        <v>6</v>
      </c>
      <c r="J246" s="11">
        <f>IF(AND(H246&lt;&gt;"", C246&lt;&gt;"", C246&lt;&gt;0), H246*100/C246, "")</f>
        <v>28.111811023622046</v>
      </c>
      <c r="K246" s="9">
        <v>14.5</v>
      </c>
      <c r="L246" s="9">
        <v>40.700000000000003</v>
      </c>
      <c r="M246" s="13">
        <v>0.35599999999999998</v>
      </c>
      <c r="N246" s="9">
        <v>65.3</v>
      </c>
      <c r="O246" s="14" t="s">
        <v>21</v>
      </c>
      <c r="P246" s="15">
        <v>4.9400000000000004</v>
      </c>
      <c r="Q246" s="13">
        <v>6.0170000000000003</v>
      </c>
      <c r="R246" s="15">
        <v>0.42</v>
      </c>
      <c r="S246" s="11">
        <f>IF(AND(Q246&lt;&gt;"", C246&lt;&gt;"", C246&lt;&gt;0), Q246*100/C246, "")</f>
        <v>9.4755905511811029</v>
      </c>
      <c r="T246" s="16">
        <v>2</v>
      </c>
      <c r="U246" s="17" t="str">
        <f>IF(C246&gt;=68,"JUMBO",IF(C246&gt;=58,"EXTRA",IF(C246&gt;=48,"GRANDE",IF(C246&gt;=38,"MÉDIO","Fora da faixa"))))</f>
        <v>EXTRA</v>
      </c>
      <c r="V246" s="11">
        <v>59.12</v>
      </c>
      <c r="W246" s="11">
        <v>44.27</v>
      </c>
      <c r="X246" s="11">
        <f>IF(AND(W246&lt;&gt;"", V246&lt;&gt;"", V246&lt;&gt;0), (W246/V246)*100, "")</f>
        <v>74.881596752368068</v>
      </c>
      <c r="Y246" s="8" t="str">
        <f>IF(X246&lt;72,"Pontiagudo",IF(X246&lt;=76,"Padrão","Redondo"))</f>
        <v>Padrão</v>
      </c>
      <c r="Z246" s="11">
        <f>IF(AND(W246&lt;&gt;"", V246&lt;&gt;"", V246&lt;&gt;0), (0.6057-0.0018*W246)*V246*(W246^2)/1000, "")</f>
        <v>60.946780985742677</v>
      </c>
      <c r="AA246" s="11">
        <f>((3.155 - 0.0136*V246 + 0.00155*W246)*V246*W246)/100</f>
        <v>63.326443782675994</v>
      </c>
      <c r="AB246" s="14"/>
      <c r="AC246" s="12">
        <v>7</v>
      </c>
      <c r="AD246" s="18" t="s">
        <v>19</v>
      </c>
    </row>
    <row r="247" spans="1:30" ht="15" x14ac:dyDescent="0.25">
      <c r="A247" s="8">
        <v>246</v>
      </c>
      <c r="B247" s="8">
        <v>51</v>
      </c>
      <c r="C247" s="9">
        <v>70.3</v>
      </c>
      <c r="D247" s="9">
        <v>4.5999999999999996</v>
      </c>
      <c r="E247" s="9">
        <v>8.4</v>
      </c>
      <c r="F247" s="10">
        <f>IF(AND(NOT(ISBLANK(C247)), NOT(ISBLANK(H247)), NOT(ISBLANK(Q247))), C247-H247-Q247, "")</f>
        <v>43.710999999999991</v>
      </c>
      <c r="G247" s="11">
        <f>IF(AND(F247&lt;&gt;"", C247&lt;&gt;"", C247&lt;&gt;0), F247*100/C247, "")</f>
        <v>62.177809388335696</v>
      </c>
      <c r="H247" s="10">
        <v>19.727</v>
      </c>
      <c r="I247" s="12">
        <v>7</v>
      </c>
      <c r="J247" s="11">
        <f>IF(AND(H247&lt;&gt;"", C247&lt;&gt;"", C247&lt;&gt;0), H247*100/C247, "")</f>
        <v>28.061166429587484</v>
      </c>
      <c r="K247" s="9">
        <v>15.6</v>
      </c>
      <c r="L247" s="9">
        <v>45.7</v>
      </c>
      <c r="M247" s="13">
        <v>0.34100000000000003</v>
      </c>
      <c r="N247" s="9">
        <v>60.2</v>
      </c>
      <c r="O247" s="14" t="s">
        <v>21</v>
      </c>
      <c r="P247" s="15">
        <v>2.81</v>
      </c>
      <c r="Q247" s="13">
        <v>6.8620000000000001</v>
      </c>
      <c r="R247" s="15">
        <v>0.41</v>
      </c>
      <c r="S247" s="11">
        <f>IF(AND(Q247&lt;&gt;"", C247&lt;&gt;"", C247&lt;&gt;0), Q247*100/C247, "")</f>
        <v>9.7610241820768149</v>
      </c>
      <c r="T247" s="16">
        <v>4</v>
      </c>
      <c r="U247" s="17" t="str">
        <f>IF(C247&gt;=68,"JUMBO",IF(C247&gt;=58,"EXTRA",IF(C247&gt;=48,"GRANDE",IF(C247&gt;=38,"MÉDIO","Fora da faixa"))))</f>
        <v>JUMBO</v>
      </c>
      <c r="V247" s="11">
        <v>59.02</v>
      </c>
      <c r="W247" s="11">
        <v>46.66</v>
      </c>
      <c r="X247" s="11">
        <f>IF(AND(W247&lt;&gt;"", V247&lt;&gt;"", V247&lt;&gt;0), (W247/V247)*100, "")</f>
        <v>79.057946458827516</v>
      </c>
      <c r="Y247" s="8" t="str">
        <f>IF(X247&lt;72,"Pontiagudo",IF(X247&lt;=76,"Padrão","Redondo"))</f>
        <v>Redondo</v>
      </c>
      <c r="Z247" s="11">
        <f>IF(AND(W247&lt;&gt;"", V247&lt;&gt;"", V247&lt;&gt;0), (0.6057-0.0018*W247)*V247*(W247^2)/1000, "")</f>
        <v>67.037760904892536</v>
      </c>
      <c r="AA247" s="11">
        <f>((3.155 - 0.0136*V247 + 0.00155*W247)*V247*W247)/100</f>
        <v>66.771814082531989</v>
      </c>
      <c r="AB247" s="14"/>
      <c r="AC247" s="12">
        <v>7</v>
      </c>
      <c r="AD247" s="18" t="s">
        <v>19</v>
      </c>
    </row>
    <row r="248" spans="1:30" ht="15" x14ac:dyDescent="0.25">
      <c r="A248" s="8">
        <v>247</v>
      </c>
      <c r="B248" s="8">
        <v>51</v>
      </c>
      <c r="C248" s="9">
        <v>60.2</v>
      </c>
      <c r="D248" s="9">
        <v>4.3</v>
      </c>
      <c r="E248" s="9">
        <v>8.8000000000000007</v>
      </c>
      <c r="F248" s="10">
        <f>IF(AND(NOT(ISBLANK(C248)), NOT(ISBLANK(H248)), NOT(ISBLANK(Q248))), C248-H248-Q248, "")</f>
        <v>37.748000000000005</v>
      </c>
      <c r="G248" s="11">
        <f>IF(AND(F248&lt;&gt;"", C248&lt;&gt;"", C248&lt;&gt;0), F248*100/C248, "")</f>
        <v>62.704318936877087</v>
      </c>
      <c r="H248" s="10">
        <v>16.564</v>
      </c>
      <c r="I248" s="12">
        <v>6</v>
      </c>
      <c r="J248" s="11">
        <f>IF(AND(H248&lt;&gt;"", C248&lt;&gt;"", C248&lt;&gt;0), H248*100/C248, "")</f>
        <v>27.514950166112957</v>
      </c>
      <c r="K248" s="9">
        <v>13.8</v>
      </c>
      <c r="L248" s="9">
        <v>45</v>
      </c>
      <c r="M248" s="13">
        <v>0.307</v>
      </c>
      <c r="N248" s="9">
        <v>61.9</v>
      </c>
      <c r="O248" s="14" t="s">
        <v>21</v>
      </c>
      <c r="P248" s="15">
        <v>4.75</v>
      </c>
      <c r="Q248" s="13">
        <v>5.8879999999999999</v>
      </c>
      <c r="R248" s="15">
        <v>0.41</v>
      </c>
      <c r="S248" s="11">
        <f>IF(AND(Q248&lt;&gt;"", C248&lt;&gt;"", C248&lt;&gt;0), Q248*100/C248, "")</f>
        <v>9.7807308970099651</v>
      </c>
      <c r="T248" s="16">
        <v>2</v>
      </c>
      <c r="U248" s="17" t="str">
        <f>IF(C248&gt;=68,"JUMBO",IF(C248&gt;=58,"EXTRA",IF(C248&gt;=48,"GRANDE",IF(C248&gt;=38,"MÉDIO","Fora da faixa"))))</f>
        <v>EXTRA</v>
      </c>
      <c r="V248" s="11">
        <v>56.65</v>
      </c>
      <c r="W248" s="11">
        <v>44.27</v>
      </c>
      <c r="X248" s="11">
        <f>IF(AND(W248&lt;&gt;"", V248&lt;&gt;"", V248&lt;&gt;0), (W248/V248)*100, "")</f>
        <v>78.146513680494266</v>
      </c>
      <c r="Y248" s="8" t="str">
        <f>IF(X248&lt;72,"Pontiagudo",IF(X248&lt;=76,"Padrão","Redondo"))</f>
        <v>Redondo</v>
      </c>
      <c r="Z248" s="11">
        <f>IF(AND(W248&lt;&gt;"", V248&lt;&gt;"", V248&lt;&gt;0), (0.6057-0.0018*W248)*V248*(W248^2)/1000, "")</f>
        <v>58.400459114382997</v>
      </c>
      <c r="AA248" s="11">
        <f>((3.155 - 0.0136*V248 + 0.00155*W248)*V248*W248)/100</f>
        <v>61.523153208467505</v>
      </c>
      <c r="AB248" s="14"/>
      <c r="AC248" s="12">
        <v>7</v>
      </c>
      <c r="AD248" s="18" t="s">
        <v>19</v>
      </c>
    </row>
    <row r="249" spans="1:30" ht="15" x14ac:dyDescent="0.25">
      <c r="A249" s="8">
        <v>248</v>
      </c>
      <c r="B249" s="8">
        <v>51</v>
      </c>
      <c r="C249" s="9">
        <v>62.5</v>
      </c>
      <c r="D249" s="9">
        <v>5.8</v>
      </c>
      <c r="E249" s="9">
        <v>8.1</v>
      </c>
      <c r="F249" s="10">
        <f>IF(AND(NOT(ISBLANK(C249)), NOT(ISBLANK(H249)), NOT(ISBLANK(Q249))), C249-H249-Q249, "")</f>
        <v>37.042000000000002</v>
      </c>
      <c r="G249" s="11">
        <f>IF(AND(F249&lt;&gt;"", C249&lt;&gt;"", C249&lt;&gt;0), F249*100/C249, "")</f>
        <v>59.267200000000003</v>
      </c>
      <c r="H249" s="10">
        <v>19.78</v>
      </c>
      <c r="I249" s="12">
        <v>6</v>
      </c>
      <c r="J249" s="11">
        <f>IF(AND(H249&lt;&gt;"", C249&lt;&gt;"", C249&lt;&gt;0), H249*100/C249, "")</f>
        <v>31.648</v>
      </c>
      <c r="K249" s="9">
        <v>16</v>
      </c>
      <c r="L249" s="9">
        <v>46</v>
      </c>
      <c r="M249" s="13">
        <v>0.34799999999999998</v>
      </c>
      <c r="N249" s="9">
        <v>74.400000000000006</v>
      </c>
      <c r="O249" s="14" t="s">
        <v>16</v>
      </c>
      <c r="P249" s="15">
        <v>3.87</v>
      </c>
      <c r="Q249" s="13">
        <v>5.6779999999999999</v>
      </c>
      <c r="R249" s="15">
        <v>0.37</v>
      </c>
      <c r="S249" s="11">
        <f>IF(AND(Q249&lt;&gt;"", C249&lt;&gt;"", C249&lt;&gt;0), Q249*100/C249, "")</f>
        <v>9.0847999999999995</v>
      </c>
      <c r="T249" s="16">
        <v>3</v>
      </c>
      <c r="U249" s="17" t="str">
        <f>IF(C249&gt;=68,"JUMBO",IF(C249&gt;=58,"EXTRA",IF(C249&gt;=48,"GRANDE",IF(C249&gt;=38,"MÉDIO","Fora da faixa"))))</f>
        <v>EXTRA</v>
      </c>
      <c r="V249" s="11">
        <v>56.15</v>
      </c>
      <c r="W249" s="11">
        <v>45</v>
      </c>
      <c r="X249" s="11">
        <f>IF(AND(W249&lt;&gt;"", V249&lt;&gt;"", V249&lt;&gt;0), (W249/V249)*100, "")</f>
        <v>80.142475512021377</v>
      </c>
      <c r="Y249" s="8" t="str">
        <f>IF(X249&lt;72,"Pontiagudo",IF(X249&lt;=76,"Padrão","Redondo"))</f>
        <v>Redondo</v>
      </c>
      <c r="Z249" s="11">
        <f>IF(AND(W249&lt;&gt;"", V249&lt;&gt;"", V249&lt;&gt;0), (0.6057-0.0018*W249)*V249*(W249^2)/1000, "")</f>
        <v>59.660357625000003</v>
      </c>
      <c r="AA249" s="11">
        <f>((3.155 - 0.0136*V249 + 0.00155*W249)*V249*W249)/100</f>
        <v>62.186096924999994</v>
      </c>
      <c r="AB249" s="14"/>
      <c r="AC249" s="12">
        <v>7</v>
      </c>
      <c r="AD249" s="18" t="s">
        <v>19</v>
      </c>
    </row>
    <row r="250" spans="1:30" ht="15" x14ac:dyDescent="0.25">
      <c r="A250" s="8">
        <v>249</v>
      </c>
      <c r="B250" s="8">
        <v>51</v>
      </c>
      <c r="C250" s="9">
        <v>65.2</v>
      </c>
      <c r="D250" s="9">
        <v>5.3</v>
      </c>
      <c r="E250" s="9">
        <v>8.8000000000000007</v>
      </c>
      <c r="F250" s="10">
        <f>IF(AND(NOT(ISBLANK(C250)), NOT(ISBLANK(H250)), NOT(ISBLANK(Q250))), C250-H250-Q250, "")</f>
        <v>39.672000000000004</v>
      </c>
      <c r="G250" s="11">
        <f>IF(AND(F250&lt;&gt;"", C250&lt;&gt;"", C250&lt;&gt;0), F250*100/C250, "")</f>
        <v>60.846625766871171</v>
      </c>
      <c r="H250" s="10">
        <v>18.638999999999999</v>
      </c>
      <c r="I250" s="12">
        <v>6</v>
      </c>
      <c r="J250" s="11">
        <f>IF(AND(H250&lt;&gt;"", C250&lt;&gt;"", C250&lt;&gt;0), H250*100/C250, "")</f>
        <v>28.587423312883431</v>
      </c>
      <c r="K250" s="9">
        <v>15.6</v>
      </c>
      <c r="L250" s="9">
        <v>47.3</v>
      </c>
      <c r="M250" s="13">
        <v>0.33</v>
      </c>
      <c r="N250" s="9">
        <v>69.2</v>
      </c>
      <c r="O250" s="14" t="s">
        <v>21</v>
      </c>
      <c r="P250" s="15">
        <v>4.49</v>
      </c>
      <c r="Q250" s="13">
        <v>6.8890000000000002</v>
      </c>
      <c r="R250" s="15">
        <v>0.41</v>
      </c>
      <c r="S250" s="11">
        <f>IF(AND(Q250&lt;&gt;"", C250&lt;&gt;"", C250&lt;&gt;0), Q250*100/C250, "")</f>
        <v>10.565950920245397</v>
      </c>
      <c r="T250" s="16">
        <v>3</v>
      </c>
      <c r="U250" s="17" t="str">
        <f>IF(C250&gt;=68,"JUMBO",IF(C250&gt;=58,"EXTRA",IF(C250&gt;=48,"GRANDE",IF(C250&gt;=38,"MÉDIO","Fora da faixa"))))</f>
        <v>EXTRA</v>
      </c>
      <c r="V250" s="11">
        <v>59.16</v>
      </c>
      <c r="W250" s="11">
        <v>45.21</v>
      </c>
      <c r="X250" s="11">
        <f>IF(AND(W250&lt;&gt;"", V250&lt;&gt;"", V250&lt;&gt;0), (W250/V250)*100, "")</f>
        <v>76.419878296146052</v>
      </c>
      <c r="Y250" s="8" t="str">
        <f>IF(X250&lt;72,"Pontiagudo",IF(X250&lt;=76,"Padrão","Redondo"))</f>
        <v>Redondo</v>
      </c>
      <c r="Z250" s="11">
        <f>IF(AND(W250&lt;&gt;"", V250&lt;&gt;"", V250&lt;&gt;0), (0.6057-0.0018*W250)*V250*(W250^2)/1000, "")</f>
        <v>63.40087622295583</v>
      </c>
      <c r="AA250" s="11">
        <f>((3.155 - 0.0136*V250 + 0.00155*W250)*V250*W250)/100</f>
        <v>64.73925086488201</v>
      </c>
      <c r="AB250" s="14"/>
      <c r="AC250" s="12">
        <v>7</v>
      </c>
      <c r="AD250" s="18" t="s">
        <v>19</v>
      </c>
    </row>
    <row r="251" spans="1:30" ht="15" x14ac:dyDescent="0.25">
      <c r="A251" s="8">
        <v>250</v>
      </c>
      <c r="B251" s="8">
        <v>51</v>
      </c>
      <c r="C251" s="9">
        <v>66.7</v>
      </c>
      <c r="D251" s="9">
        <v>5.4</v>
      </c>
      <c r="E251" s="9">
        <v>8.8000000000000007</v>
      </c>
      <c r="F251" s="10">
        <f>IF(AND(NOT(ISBLANK(C251)), NOT(ISBLANK(H251)), NOT(ISBLANK(Q251))), C251-H251-Q251, "")</f>
        <v>39.783999999999999</v>
      </c>
      <c r="G251" s="11">
        <f>IF(AND(F251&lt;&gt;"", C251&lt;&gt;"", C251&lt;&gt;0), F251*100/C251, "")</f>
        <v>59.646176911544224</v>
      </c>
      <c r="H251" s="10">
        <v>20.084</v>
      </c>
      <c r="I251" s="12">
        <v>6</v>
      </c>
      <c r="J251" s="11">
        <f>IF(AND(H251&lt;&gt;"", C251&lt;&gt;"", C251&lt;&gt;0), H251*100/C251, "")</f>
        <v>30.11094452773613</v>
      </c>
      <c r="K251" s="9">
        <v>16.399999999999999</v>
      </c>
      <c r="L251" s="9">
        <v>47.3</v>
      </c>
      <c r="M251" s="13">
        <v>0.34699999999999998</v>
      </c>
      <c r="N251" s="9">
        <v>69.5</v>
      </c>
      <c r="O251" s="14" t="s">
        <v>21</v>
      </c>
      <c r="P251" s="15">
        <v>4.51</v>
      </c>
      <c r="Q251" s="13">
        <v>6.8319999999999999</v>
      </c>
      <c r="R251" s="15">
        <v>0.42</v>
      </c>
      <c r="S251" s="11">
        <f>IF(AND(Q251&lt;&gt;"", C251&lt;&gt;"", C251&lt;&gt;0), Q251*100/C251, "")</f>
        <v>10.242878560719639</v>
      </c>
      <c r="T251" s="16">
        <v>4</v>
      </c>
      <c r="U251" s="17" t="str">
        <f>IF(C251&gt;=68,"JUMBO",IF(C251&gt;=58,"EXTRA",IF(C251&gt;=48,"GRANDE",IF(C251&gt;=38,"MÉDIO","Fora da faixa"))))</f>
        <v>EXTRA</v>
      </c>
      <c r="V251" s="11">
        <v>59.82</v>
      </c>
      <c r="W251" s="11">
        <v>44.75</v>
      </c>
      <c r="X251" s="11">
        <f>IF(AND(W251&lt;&gt;"", V251&lt;&gt;"", V251&lt;&gt;0), (W251/V251)*100, "")</f>
        <v>74.807756603142764</v>
      </c>
      <c r="Y251" s="8" t="str">
        <f>IF(X251&lt;72,"Pontiagudo",IF(X251&lt;=76,"Padrão","Redondo"))</f>
        <v>Padrão</v>
      </c>
      <c r="Z251" s="11">
        <f>IF(AND(W251&lt;&gt;"", V251&lt;&gt;"", V251&lt;&gt;0), (0.6057-0.0018*W251)*V251*(W251^2)/1000, "")</f>
        <v>62.9094455870625</v>
      </c>
      <c r="AA251" s="11">
        <f>((3.155 - 0.0136*V251 + 0.00155*W251)*V251*W251)/100</f>
        <v>64.536071139224987</v>
      </c>
      <c r="AB251" s="14"/>
      <c r="AC251" s="12">
        <v>7</v>
      </c>
      <c r="AD251" s="18" t="s">
        <v>19</v>
      </c>
    </row>
    <row r="252" spans="1:30" ht="15" x14ac:dyDescent="0.25">
      <c r="A252" s="8">
        <v>251</v>
      </c>
      <c r="B252" s="8">
        <v>51</v>
      </c>
      <c r="C252" s="9">
        <v>59.5</v>
      </c>
      <c r="D252" s="9">
        <v>2.8</v>
      </c>
      <c r="E252" s="9">
        <v>9</v>
      </c>
      <c r="F252" s="10">
        <f>IF(AND(NOT(ISBLANK(C252)), NOT(ISBLANK(H252)), NOT(ISBLANK(Q252))), C252-H252-Q252, "")</f>
        <v>35.156999999999996</v>
      </c>
      <c r="G252" s="11">
        <f>IF(AND(F252&lt;&gt;"", C252&lt;&gt;"", C252&lt;&gt;0), F252*100/C252, "")</f>
        <v>59.087394957983193</v>
      </c>
      <c r="H252" s="10">
        <v>17.696999999999999</v>
      </c>
      <c r="I252" s="12">
        <v>7</v>
      </c>
      <c r="J252" s="11">
        <f>IF(AND(H252&lt;&gt;"", C252&lt;&gt;"", C252&lt;&gt;0), H252*100/C252, "")</f>
        <v>29.74285714285714</v>
      </c>
      <c r="K252" s="9">
        <v>14.8</v>
      </c>
      <c r="L252" s="9">
        <v>46.3</v>
      </c>
      <c r="M252" s="13">
        <v>0.32</v>
      </c>
      <c r="N252" s="9">
        <v>43</v>
      </c>
      <c r="O252" s="14" t="s">
        <v>23</v>
      </c>
      <c r="P252" s="15">
        <v>5.59</v>
      </c>
      <c r="Q252" s="13">
        <v>6.6459999999999999</v>
      </c>
      <c r="R252" s="15">
        <v>0.41</v>
      </c>
      <c r="S252" s="11">
        <f>IF(AND(Q252&lt;&gt;"", C252&lt;&gt;"", C252&lt;&gt;0), Q252*100/C252, "")</f>
        <v>11.169747899159665</v>
      </c>
      <c r="T252" s="16">
        <v>2</v>
      </c>
      <c r="U252" s="17" t="str">
        <f>IF(C252&gt;=68,"JUMBO",IF(C252&gt;=58,"EXTRA",IF(C252&gt;=48,"GRANDE",IF(C252&gt;=38,"MÉDIO","Fora da faixa"))))</f>
        <v>EXTRA</v>
      </c>
      <c r="V252" s="11">
        <v>56.51</v>
      </c>
      <c r="W252" s="11">
        <v>43.76</v>
      </c>
      <c r="X252" s="11">
        <f>IF(AND(W252&lt;&gt;"", V252&lt;&gt;"", V252&lt;&gt;0), (W252/V252)*100, "")</f>
        <v>77.437621659883206</v>
      </c>
      <c r="Y252" s="8" t="str">
        <f>IF(X252&lt;72,"Pontiagudo",IF(X252&lt;=76,"Padrão","Redondo"))</f>
        <v>Redondo</v>
      </c>
      <c r="Z252" s="11">
        <f>IF(AND(W252&lt;&gt;"", V252&lt;&gt;"", V252&lt;&gt;0), (0.6057-0.0018*W252)*V252*(W252^2)/1000, "")</f>
        <v>57.020957737535234</v>
      </c>
      <c r="AA252" s="11">
        <f>((3.155 - 0.0136*V252 + 0.00155*W252)*V252*W252)/100</f>
        <v>60.691637106591998</v>
      </c>
      <c r="AB252" s="14"/>
      <c r="AC252" s="12">
        <v>7</v>
      </c>
      <c r="AD252" s="18" t="s">
        <v>19</v>
      </c>
    </row>
    <row r="253" spans="1:30" ht="15" x14ac:dyDescent="0.25">
      <c r="A253" s="8">
        <v>252</v>
      </c>
      <c r="B253" s="8">
        <v>51</v>
      </c>
      <c r="C253" s="9">
        <v>67.099999999999994</v>
      </c>
      <c r="D253" s="9">
        <v>4.5</v>
      </c>
      <c r="E253" s="9">
        <v>8.6</v>
      </c>
      <c r="F253" s="10">
        <f>IF(AND(NOT(ISBLANK(C253)), NOT(ISBLANK(H253)), NOT(ISBLANK(Q253))), C253-H253-Q253, "")</f>
        <v>42.859999999999992</v>
      </c>
      <c r="G253" s="11">
        <f>IF(AND(F253&lt;&gt;"", C253&lt;&gt;"", C253&lt;&gt;0), F253*100/C253, "")</f>
        <v>63.874813710879273</v>
      </c>
      <c r="H253" s="10">
        <v>17.757000000000001</v>
      </c>
      <c r="I253" s="12">
        <v>7</v>
      </c>
      <c r="J253" s="11">
        <f>IF(AND(H253&lt;&gt;"", C253&lt;&gt;"", C253&lt;&gt;0), H253*100/C253, "")</f>
        <v>26.463487332339795</v>
      </c>
      <c r="K253" s="9">
        <v>15.3</v>
      </c>
      <c r="L253" s="9">
        <v>47.3</v>
      </c>
      <c r="M253" s="13">
        <v>0.32300000000000001</v>
      </c>
      <c r="N253" s="9">
        <v>60.6</v>
      </c>
      <c r="O253" s="14" t="s">
        <v>21</v>
      </c>
      <c r="P253" s="15">
        <v>4.92</v>
      </c>
      <c r="Q253" s="13">
        <v>6.4829999999999997</v>
      </c>
      <c r="R253" s="15">
        <v>0.41</v>
      </c>
      <c r="S253" s="11">
        <f>IF(AND(Q253&lt;&gt;"", C253&lt;&gt;"", C253&lt;&gt;0), Q253*100/C253, "")</f>
        <v>9.6616989567809242</v>
      </c>
      <c r="T253" s="16">
        <v>3</v>
      </c>
      <c r="U253" s="17" t="str">
        <f>IF(C253&gt;=68,"JUMBO",IF(C253&gt;=58,"EXTRA",IF(C253&gt;=48,"GRANDE",IF(C253&gt;=38,"MÉDIO","Fora da faixa"))))</f>
        <v>EXTRA</v>
      </c>
      <c r="V253" s="11">
        <v>59.25</v>
      </c>
      <c r="W253" s="11">
        <v>45.66</v>
      </c>
      <c r="X253" s="11">
        <f>IF(AND(W253&lt;&gt;"", V253&lt;&gt;"", V253&lt;&gt;0), (W253/V253)*100, "")</f>
        <v>77.063291139240491</v>
      </c>
      <c r="Y253" s="8" t="str">
        <f>IF(X253&lt;72,"Pontiagudo",IF(X253&lt;=76,"Padrão","Redondo"))</f>
        <v>Redondo</v>
      </c>
      <c r="Z253" s="11">
        <f>IF(AND(W253&lt;&gt;"", V253&lt;&gt;"", V253&lt;&gt;0), (0.6057-0.0018*W253)*V253*(W253^2)/1000, "")</f>
        <v>64.667609936661592</v>
      </c>
      <c r="AA253" s="11">
        <f>((3.155 - 0.0136*V253 + 0.00155*W253)*V253*W253)/100</f>
        <v>65.468860554149998</v>
      </c>
      <c r="AB253" s="14"/>
      <c r="AC253" s="12">
        <v>7</v>
      </c>
      <c r="AD253" s="18" t="s">
        <v>19</v>
      </c>
    </row>
    <row r="254" spans="1:30" ht="15" x14ac:dyDescent="0.25">
      <c r="A254" s="8">
        <v>253</v>
      </c>
      <c r="B254" s="8">
        <v>51</v>
      </c>
      <c r="C254" s="9">
        <v>62.9</v>
      </c>
      <c r="D254" s="9">
        <v>4</v>
      </c>
      <c r="E254" s="9">
        <v>8.4</v>
      </c>
      <c r="F254" s="10">
        <f>IF(AND(NOT(ISBLANK(C254)), NOT(ISBLANK(H254)), NOT(ISBLANK(Q254))), C254-H254-Q254, "")</f>
        <v>36.199999999999996</v>
      </c>
      <c r="G254" s="11">
        <f>IF(AND(F254&lt;&gt;"", C254&lt;&gt;"", C254&lt;&gt;0), F254*100/C254, "")</f>
        <v>57.55166931637519</v>
      </c>
      <c r="H254" s="10">
        <v>19.922000000000001</v>
      </c>
      <c r="I254" s="12">
        <v>6</v>
      </c>
      <c r="J254" s="11">
        <f>IF(AND(H254&lt;&gt;"", C254&lt;&gt;"", C254&lt;&gt;0), H254*100/C254, "")</f>
        <v>31.672496025437205</v>
      </c>
      <c r="K254" s="9">
        <v>15.6</v>
      </c>
      <c r="L254" s="9">
        <v>47.3</v>
      </c>
      <c r="M254" s="13">
        <v>0.33</v>
      </c>
      <c r="N254" s="9">
        <v>57.2</v>
      </c>
      <c r="O254" s="14" t="s">
        <v>23</v>
      </c>
      <c r="P254" s="15">
        <v>4.97</v>
      </c>
      <c r="Q254" s="13">
        <v>6.7779999999999996</v>
      </c>
      <c r="R254" s="15">
        <v>0.43</v>
      </c>
      <c r="S254" s="11">
        <f>IF(AND(Q254&lt;&gt;"", C254&lt;&gt;"", C254&lt;&gt;0), Q254*100/C254, "")</f>
        <v>10.775834658187598</v>
      </c>
      <c r="T254" s="16">
        <v>4</v>
      </c>
      <c r="U254" s="17" t="str">
        <f>IF(C254&gt;=68,"JUMBO",IF(C254&gt;=58,"EXTRA",IF(C254&gt;=48,"GRANDE",IF(C254&gt;=38,"MÉDIO","Fora da faixa"))))</f>
        <v>EXTRA</v>
      </c>
      <c r="V254" s="11">
        <v>57.07</v>
      </c>
      <c r="W254" s="11">
        <v>44.63</v>
      </c>
      <c r="X254" s="11">
        <f>IF(AND(W254&lt;&gt;"", V254&lt;&gt;"", V254&lt;&gt;0), (W254/V254)*100, "")</f>
        <v>78.202207814964083</v>
      </c>
      <c r="Y254" s="8" t="str">
        <f>IF(X254&lt;72,"Pontiagudo",IF(X254&lt;=76,"Padrão","Redondo"))</f>
        <v>Redondo</v>
      </c>
      <c r="Z254" s="11">
        <f>IF(AND(W254&lt;&gt;"", V254&lt;&gt;"", V254&lt;&gt;0), (0.6057-0.0018*W254)*V254*(W254^2)/1000, "")</f>
        <v>59.720523970844184</v>
      </c>
      <c r="AA254" s="11">
        <f>((3.155 - 0.0136*V254 + 0.00155*W254)*V254*W254)/100</f>
        <v>62.352018791354496</v>
      </c>
      <c r="AB254" s="14"/>
      <c r="AC254" s="12">
        <v>7</v>
      </c>
      <c r="AD254" s="18" t="s">
        <v>19</v>
      </c>
    </row>
    <row r="255" spans="1:30" ht="15" x14ac:dyDescent="0.25">
      <c r="A255" s="8">
        <v>254</v>
      </c>
      <c r="B255" s="8">
        <v>51</v>
      </c>
      <c r="C255" s="9">
        <v>66.2</v>
      </c>
      <c r="D255" s="9">
        <v>4.8</v>
      </c>
      <c r="E255" s="9">
        <v>8.6</v>
      </c>
      <c r="F255" s="10">
        <f>IF(AND(NOT(ISBLANK(C255)), NOT(ISBLANK(H255)), NOT(ISBLANK(Q255))), C255-H255-Q255, "")</f>
        <v>41.943000000000005</v>
      </c>
      <c r="G255" s="11">
        <f>IF(AND(F255&lt;&gt;"", C255&lt;&gt;"", C255&lt;&gt;0), F255*100/C255, "")</f>
        <v>63.358006042296076</v>
      </c>
      <c r="H255" s="10">
        <v>17.335000000000001</v>
      </c>
      <c r="I255" s="12">
        <v>7</v>
      </c>
      <c r="J255" s="11">
        <f>IF(AND(H255&lt;&gt;"", C255&lt;&gt;"", C255&lt;&gt;0), H255*100/C255, "")</f>
        <v>26.185800604229605</v>
      </c>
      <c r="K255" s="9">
        <v>15.1</v>
      </c>
      <c r="L255" s="9">
        <v>43</v>
      </c>
      <c r="M255" s="13">
        <v>0.35099999999999998</v>
      </c>
      <c r="N255" s="9">
        <v>64.099999999999994</v>
      </c>
      <c r="O255" s="14" t="s">
        <v>21</v>
      </c>
      <c r="P255" s="15">
        <v>4.8499999999999996</v>
      </c>
      <c r="Q255" s="13">
        <v>6.9219999999999997</v>
      </c>
      <c r="R255" s="15">
        <v>0.42</v>
      </c>
      <c r="S255" s="11">
        <f>IF(AND(Q255&lt;&gt;"", C255&lt;&gt;"", C255&lt;&gt;0), Q255*100/C255, "")</f>
        <v>10.456193353474319</v>
      </c>
      <c r="T255" s="16">
        <v>3</v>
      </c>
      <c r="U255" s="17" t="str">
        <f>IF(C255&gt;=68,"JUMBO",IF(C255&gt;=58,"EXTRA",IF(C255&gt;=48,"GRANDE",IF(C255&gt;=38,"MÉDIO","Fora da faixa"))))</f>
        <v>EXTRA</v>
      </c>
      <c r="V255" s="11">
        <v>58.68</v>
      </c>
      <c r="W255" s="11">
        <v>45.47</v>
      </c>
      <c r="X255" s="11">
        <f>IF(AND(W255&lt;&gt;"", V255&lt;&gt;"", V255&lt;&gt;0), (W255/V255)*100, "")</f>
        <v>77.488070892978868</v>
      </c>
      <c r="Y255" s="8" t="str">
        <f>IF(X255&lt;72,"Pontiagudo",IF(X255&lt;=76,"Padrão","Redondo"))</f>
        <v>Redondo</v>
      </c>
      <c r="Z255" s="11">
        <f>IF(AND(W255&lt;&gt;"", V255&lt;&gt;"", V255&lt;&gt;0), (0.6057-0.0018*W255)*V255*(W255^2)/1000, "")</f>
        <v>63.555081209431854</v>
      </c>
      <c r="AA255" s="11">
        <f>((3.155 - 0.0136*V255 + 0.00155*W255)*V255*W255)/100</f>
        <v>64.768205405177994</v>
      </c>
      <c r="AB255" s="14"/>
      <c r="AC255" s="12">
        <v>7</v>
      </c>
      <c r="AD255" s="18" t="s">
        <v>19</v>
      </c>
    </row>
    <row r="256" spans="1:30" ht="15" x14ac:dyDescent="0.25">
      <c r="A256" s="8">
        <v>255</v>
      </c>
      <c r="B256" s="8">
        <v>51</v>
      </c>
      <c r="C256" s="9">
        <v>72.3</v>
      </c>
      <c r="D256" s="9">
        <v>6.3</v>
      </c>
      <c r="E256" s="9">
        <v>8.4</v>
      </c>
      <c r="F256" s="10">
        <f>IF(AND(NOT(ISBLANK(C256)), NOT(ISBLANK(H256)), NOT(ISBLANK(Q256))), C256-H256-Q256, "")</f>
        <v>47.152000000000001</v>
      </c>
      <c r="G256" s="11">
        <f>IF(AND(F256&lt;&gt;"", C256&lt;&gt;"", C256&lt;&gt;0), F256*100/C256, "")</f>
        <v>65.217150760719221</v>
      </c>
      <c r="H256" s="10">
        <v>19.231999999999999</v>
      </c>
      <c r="I256" s="12">
        <v>6</v>
      </c>
      <c r="J256" s="11">
        <f>IF(AND(H256&lt;&gt;"", C256&lt;&gt;"", C256&lt;&gt;0), H256*100/C256, "")</f>
        <v>26.600276625172889</v>
      </c>
      <c r="K256" s="9">
        <v>16.8</v>
      </c>
      <c r="L256" s="9">
        <v>46.3</v>
      </c>
      <c r="M256" s="13">
        <v>0.36299999999999999</v>
      </c>
      <c r="N256" s="9">
        <v>74.900000000000006</v>
      </c>
      <c r="O256" s="14" t="s">
        <v>16</v>
      </c>
      <c r="P256" s="15">
        <v>3.1</v>
      </c>
      <c r="Q256" s="13">
        <v>5.9160000000000004</v>
      </c>
      <c r="R256" s="15">
        <v>0.37</v>
      </c>
      <c r="S256" s="11">
        <f>IF(AND(Q256&lt;&gt;"", C256&lt;&gt;"", C256&lt;&gt;0), Q256*100/C256, "")</f>
        <v>8.1825726141078849</v>
      </c>
      <c r="T256" s="16">
        <v>4</v>
      </c>
      <c r="U256" s="17" t="str">
        <f>IF(C256&gt;=68,"JUMBO",IF(C256&gt;=58,"EXTRA",IF(C256&gt;=48,"GRANDE",IF(C256&gt;=38,"MÉDIO","Fora da faixa"))))</f>
        <v>JUMBO</v>
      </c>
      <c r="V256" s="11">
        <v>61.23</v>
      </c>
      <c r="W256" s="11">
        <v>47.26</v>
      </c>
      <c r="X256" s="11">
        <f>IF(AND(W256&lt;&gt;"", V256&lt;&gt;"", V256&lt;&gt;0), (W256/V256)*100, "")</f>
        <v>77.184386738526868</v>
      </c>
      <c r="Y256" s="8" t="str">
        <f>IF(X256&lt;72,"Pontiagudo",IF(X256&lt;=76,"Padrão","Redondo"))</f>
        <v>Redondo</v>
      </c>
      <c r="Z256" s="11">
        <f>IF(AND(W256&lt;&gt;"", V256&lt;&gt;"", V256&lt;&gt;0), (0.6057-0.0018*W256)*V256*(W256^2)/1000, "")</f>
        <v>71.200419428619938</v>
      </c>
      <c r="AA256" s="11">
        <f>((3.155 - 0.0136*V256 + 0.00155*W256)*V256*W256)/100</f>
        <v>69.320020791449991</v>
      </c>
      <c r="AB256" s="14"/>
      <c r="AC256" s="12">
        <v>7</v>
      </c>
      <c r="AD256" s="18" t="s">
        <v>19</v>
      </c>
    </row>
    <row r="257" spans="1:30" ht="15" x14ac:dyDescent="0.25">
      <c r="A257" s="8">
        <v>256</v>
      </c>
      <c r="B257" s="8">
        <v>51</v>
      </c>
      <c r="C257" s="9">
        <v>72.599999999999994</v>
      </c>
      <c r="D257" s="9">
        <v>4.3</v>
      </c>
      <c r="E257" s="9">
        <v>8.6</v>
      </c>
      <c r="F257" s="10">
        <f>IF(AND(NOT(ISBLANK(C257)), NOT(ISBLANK(H257)), NOT(ISBLANK(Q257))), C257-H257-Q257, "")</f>
        <v>46.982999999999997</v>
      </c>
      <c r="G257" s="11">
        <f>IF(AND(F257&lt;&gt;"", C257&lt;&gt;"", C257&lt;&gt;0), F257*100/C257, "")</f>
        <v>64.714876033057848</v>
      </c>
      <c r="H257" s="10">
        <v>18.628</v>
      </c>
      <c r="I257" s="12">
        <v>6</v>
      </c>
      <c r="J257" s="11">
        <f>IF(AND(H257&lt;&gt;"", C257&lt;&gt;"", C257&lt;&gt;0), H257*100/C257, "")</f>
        <v>25.658402203856749</v>
      </c>
      <c r="K257" s="9">
        <v>15.4</v>
      </c>
      <c r="L257" s="9">
        <v>44.7</v>
      </c>
      <c r="M257" s="13">
        <v>0.34499999999999997</v>
      </c>
      <c r="N257" s="9">
        <v>55.6</v>
      </c>
      <c r="O257" s="14" t="s">
        <v>23</v>
      </c>
      <c r="P257" s="15">
        <v>4.4400000000000004</v>
      </c>
      <c r="Q257" s="13">
        <v>6.9889999999999999</v>
      </c>
      <c r="R257" s="15">
        <v>0.38</v>
      </c>
      <c r="S257" s="11">
        <f>IF(AND(Q257&lt;&gt;"", C257&lt;&gt;"", C257&lt;&gt;0), Q257*100/C257, "")</f>
        <v>9.6267217630853992</v>
      </c>
      <c r="T257" s="16">
        <v>3</v>
      </c>
      <c r="U257" s="17" t="str">
        <f>IF(C257&gt;=68,"JUMBO",IF(C257&gt;=58,"EXTRA",IF(C257&gt;=48,"GRANDE",IF(C257&gt;=38,"MÉDIO","Fora da faixa"))))</f>
        <v>JUMBO</v>
      </c>
      <c r="V257" s="11">
        <v>61.59</v>
      </c>
      <c r="W257" s="11">
        <v>47.29</v>
      </c>
      <c r="X257" s="11">
        <f>IF(AND(W257&lt;&gt;"", V257&lt;&gt;"", V257&lt;&gt;0), (W257/V257)*100, "")</f>
        <v>76.781945120961197</v>
      </c>
      <c r="Y257" s="8" t="str">
        <f>IF(X257&lt;72,"Pontiagudo",IF(X257&lt;=76,"Padrão","Redondo"))</f>
        <v>Redondo</v>
      </c>
      <c r="Z257" s="11">
        <f>IF(AND(W257&lt;&gt;"", V257&lt;&gt;"", V257&lt;&gt;0), (0.6057-0.0018*W257)*V257*(W257^2)/1000, "")</f>
        <v>71.702556880222772</v>
      </c>
      <c r="AA257" s="11">
        <f>((3.155 - 0.0136*V257 + 0.00155*W257)*V257*W257)/100</f>
        <v>69.630601842880509</v>
      </c>
      <c r="AB257" s="14"/>
      <c r="AC257" s="12">
        <v>7</v>
      </c>
      <c r="AD257" s="18" t="s">
        <v>19</v>
      </c>
    </row>
    <row r="258" spans="1:30" ht="15" x14ac:dyDescent="0.25">
      <c r="A258" s="8">
        <v>257</v>
      </c>
      <c r="B258" s="8">
        <v>51</v>
      </c>
      <c r="C258" s="9">
        <v>64.400000000000006</v>
      </c>
      <c r="D258" s="9">
        <v>4.5999999999999996</v>
      </c>
      <c r="E258" s="9">
        <v>8.6</v>
      </c>
      <c r="F258" s="10">
        <f>IF(AND(NOT(ISBLANK(C258)), NOT(ISBLANK(H258)), NOT(ISBLANK(Q258))), C258-H258-Q258, "")</f>
        <v>38.240000000000009</v>
      </c>
      <c r="G258" s="11">
        <f>IF(AND(F258&lt;&gt;"", C258&lt;&gt;"", C258&lt;&gt;0), F258*100/C258, "")</f>
        <v>59.37888198757765</v>
      </c>
      <c r="H258" s="10">
        <v>20.16</v>
      </c>
      <c r="I258" s="12">
        <v>6</v>
      </c>
      <c r="J258" s="11">
        <f>IF(AND(H258&lt;&gt;"", C258&lt;&gt;"", C258&lt;&gt;0), H258*100/C258, "")</f>
        <v>31.304347826086953</v>
      </c>
      <c r="K258" s="9">
        <v>14.6</v>
      </c>
      <c r="L258" s="9">
        <v>47</v>
      </c>
      <c r="M258" s="13">
        <v>0.311</v>
      </c>
      <c r="N258" s="9">
        <v>63</v>
      </c>
      <c r="O258" s="14" t="s">
        <v>21</v>
      </c>
      <c r="P258" s="15">
        <v>5.15</v>
      </c>
      <c r="Q258" s="13">
        <v>6</v>
      </c>
      <c r="R258" s="15">
        <v>0.4</v>
      </c>
      <c r="S258" s="11">
        <f>IF(AND(Q258&lt;&gt;"", C258&lt;&gt;"", C258&lt;&gt;0), Q258*100/C258, "")</f>
        <v>9.3167701863354022</v>
      </c>
      <c r="T258" s="16">
        <v>2</v>
      </c>
      <c r="U258" s="17" t="str">
        <f>IF(C258&gt;=68,"JUMBO",IF(C258&gt;=58,"EXTRA",IF(C258&gt;=48,"GRANDE",IF(C258&gt;=38,"MÉDIO","Fora da faixa"))))</f>
        <v>EXTRA</v>
      </c>
      <c r="V258" s="11">
        <v>58.13</v>
      </c>
      <c r="W258" s="11">
        <v>45.25</v>
      </c>
      <c r="X258" s="11">
        <f>IF(AND(W258&lt;&gt;"", V258&lt;&gt;"", V258&lt;&gt;0), (W258/V258)*100, "")</f>
        <v>77.842766213659033</v>
      </c>
      <c r="Y258" s="8" t="str">
        <f>IF(X258&lt;72,"Pontiagudo",IF(X258&lt;=76,"Padrão","Redondo"))</f>
        <v>Redondo</v>
      </c>
      <c r="Z258" s="11">
        <f>IF(AND(W258&lt;&gt;"", V258&lt;&gt;"", V258&lt;&gt;0), (0.6057-0.0018*W258)*V258*(W258^2)/1000, "")</f>
        <v>62.398755659531247</v>
      </c>
      <c r="AA258" s="11">
        <f>((3.155 - 0.0136*V258 + 0.00155*W258)*V258*W258)/100</f>
        <v>64.038490078337503</v>
      </c>
      <c r="AB258" s="14"/>
      <c r="AC258" s="12">
        <v>7</v>
      </c>
      <c r="AD258" s="18" t="s">
        <v>19</v>
      </c>
    </row>
    <row r="259" spans="1:30" ht="15" x14ac:dyDescent="0.25">
      <c r="A259" s="8">
        <v>258</v>
      </c>
      <c r="B259" s="8">
        <v>51</v>
      </c>
      <c r="C259" s="9">
        <v>61.5</v>
      </c>
      <c r="D259" s="9">
        <v>3.5</v>
      </c>
      <c r="E259" s="9">
        <v>8.6999999999999993</v>
      </c>
      <c r="F259" s="10">
        <f>IF(AND(NOT(ISBLANK(C259)), NOT(ISBLANK(H259)), NOT(ISBLANK(Q259))), C259-H259-Q259, "")</f>
        <v>40.105000000000004</v>
      </c>
      <c r="G259" s="11">
        <f>IF(AND(F259&lt;&gt;"", C259&lt;&gt;"", C259&lt;&gt;0), F259*100/C259, "")</f>
        <v>65.211382113821145</v>
      </c>
      <c r="H259" s="10">
        <v>14.395</v>
      </c>
      <c r="I259" s="12">
        <v>6</v>
      </c>
      <c r="J259" s="11">
        <f>IF(AND(H259&lt;&gt;"", C259&lt;&gt;"", C259&lt;&gt;0), H259*100/C259, "")</f>
        <v>23.40650406504065</v>
      </c>
      <c r="K259" s="9">
        <v>11.9</v>
      </c>
      <c r="L259" s="9">
        <v>44</v>
      </c>
      <c r="M259" s="13">
        <v>0.27</v>
      </c>
      <c r="N259" s="9">
        <v>51.8</v>
      </c>
      <c r="O259" s="14" t="s">
        <v>23</v>
      </c>
      <c r="P259" s="15">
        <v>5.19</v>
      </c>
      <c r="Q259" s="13">
        <v>7</v>
      </c>
      <c r="R259" s="15">
        <v>0.37</v>
      </c>
      <c r="S259" s="11">
        <f>IF(AND(Q259&lt;&gt;"", C259&lt;&gt;"", C259&lt;&gt;0), Q259*100/C259, "")</f>
        <v>11.382113821138212</v>
      </c>
      <c r="T259" s="16">
        <v>2</v>
      </c>
      <c r="U259" s="17" t="str">
        <f>IF(C259&gt;=68,"JUMBO",IF(C259&gt;=58,"EXTRA",IF(C259&gt;=48,"GRANDE",IF(C259&gt;=38,"MÉDIO","Fora da faixa"))))</f>
        <v>EXTRA</v>
      </c>
      <c r="V259" s="11">
        <v>57.35</v>
      </c>
      <c r="W259" s="11">
        <v>44.66</v>
      </c>
      <c r="X259" s="11">
        <f>IF(AND(W259&lt;&gt;"", V259&lt;&gt;"", V259&lt;&gt;0), (W259/V259)*100, "")</f>
        <v>77.872711421098501</v>
      </c>
      <c r="Y259" s="8" t="str">
        <f>IF(X259&lt;72,"Pontiagudo",IF(X259&lt;=76,"Padrão","Redondo"))</f>
        <v>Redondo</v>
      </c>
      <c r="Z259" s="11">
        <f>IF(AND(W259&lt;&gt;"", V259&lt;&gt;"", V259&lt;&gt;0), (0.6057-0.0018*W259)*V259*(W259^2)/1000, "")</f>
        <v>60.088059838033914</v>
      </c>
      <c r="AA259" s="11">
        <f>((3.155 - 0.0136*V259 + 0.00155*W259)*V259*W259)/100</f>
        <v>62.60371053012998</v>
      </c>
      <c r="AB259" s="14"/>
      <c r="AC259" s="12">
        <v>7</v>
      </c>
      <c r="AD259" s="18" t="s">
        <v>19</v>
      </c>
    </row>
    <row r="260" spans="1:30" ht="15" x14ac:dyDescent="0.25">
      <c r="A260" s="8">
        <v>259</v>
      </c>
      <c r="B260" s="8">
        <v>51</v>
      </c>
      <c r="C260" s="9">
        <v>62.3</v>
      </c>
      <c r="D260" s="9">
        <v>4.8</v>
      </c>
      <c r="E260" s="9">
        <v>8.6</v>
      </c>
      <c r="F260" s="10">
        <f>IF(AND(NOT(ISBLANK(C260)), NOT(ISBLANK(H260)), NOT(ISBLANK(Q260))), C260-H260-Q260, "")</f>
        <v>38.61</v>
      </c>
      <c r="G260" s="11">
        <f>IF(AND(F260&lt;&gt;"", C260&lt;&gt;"", C260&lt;&gt;0), F260*100/C260, "")</f>
        <v>61.974317817014452</v>
      </c>
      <c r="H260" s="10">
        <v>17.690000000000001</v>
      </c>
      <c r="I260" s="12">
        <v>6</v>
      </c>
      <c r="J260" s="11">
        <f>IF(AND(H260&lt;&gt;"", C260&lt;&gt;"", C260&lt;&gt;0), H260*100/C260, "")</f>
        <v>28.394863563402893</v>
      </c>
      <c r="K260" s="9">
        <v>14.3</v>
      </c>
      <c r="L260" s="9">
        <v>46</v>
      </c>
      <c r="M260" s="13">
        <v>0.311</v>
      </c>
      <c r="N260" s="9">
        <v>65.900000000000006</v>
      </c>
      <c r="O260" s="14" t="s">
        <v>21</v>
      </c>
      <c r="P260" s="15">
        <v>1.86</v>
      </c>
      <c r="Q260" s="13">
        <v>6</v>
      </c>
      <c r="R260" s="15">
        <v>0.41</v>
      </c>
      <c r="S260" s="11">
        <f>IF(AND(Q260&lt;&gt;"", C260&lt;&gt;"", C260&lt;&gt;0), Q260*100/C260, "")</f>
        <v>9.6308186195826657</v>
      </c>
      <c r="T260" s="16">
        <v>1</v>
      </c>
      <c r="U260" s="17" t="str">
        <f>IF(C260&gt;=68,"JUMBO",IF(C260&gt;=58,"EXTRA",IF(C260&gt;=48,"GRANDE",IF(C260&gt;=38,"MÉDIO","Fora da faixa"))))</f>
        <v>EXTRA</v>
      </c>
      <c r="V260" s="11">
        <v>59.76</v>
      </c>
      <c r="W260" s="11">
        <v>44.55</v>
      </c>
      <c r="X260" s="11">
        <f>IF(AND(W260&lt;&gt;"", V260&lt;&gt;"", V260&lt;&gt;0), (W260/V260)*100, "")</f>
        <v>74.548192771084331</v>
      </c>
      <c r="Y260" s="8" t="str">
        <f>IF(X260&lt;72,"Pontiagudo",IF(X260&lt;=76,"Padrão","Redondo"))</f>
        <v>Padrão</v>
      </c>
      <c r="Z260" s="11">
        <f>IF(AND(W260&lt;&gt;"", V260&lt;&gt;"", V260&lt;&gt;0), (0.6057-0.0018*W260)*V260*(W260^2)/1000, "")</f>
        <v>62.328545203913983</v>
      </c>
      <c r="AA260" s="11">
        <f>((3.155 - 0.0136*V260 + 0.00155*W260)*V260*W260)/100</f>
        <v>64.196672084820008</v>
      </c>
      <c r="AB260" s="14"/>
      <c r="AC260" s="12">
        <v>7</v>
      </c>
      <c r="AD260" s="18" t="s">
        <v>19</v>
      </c>
    </row>
    <row r="261" spans="1:30" ht="15" x14ac:dyDescent="0.25">
      <c r="A261" s="8">
        <v>260</v>
      </c>
      <c r="B261" s="8">
        <v>51</v>
      </c>
      <c r="C261" s="9">
        <v>58.8</v>
      </c>
      <c r="D261" s="9">
        <v>5.3</v>
      </c>
      <c r="E261" s="9">
        <v>8.5</v>
      </c>
      <c r="F261" s="10">
        <f>IF(AND(NOT(ISBLANK(C261)), NOT(ISBLANK(H261)), NOT(ISBLANK(Q261))), C261-H261-Q261, "")</f>
        <v>34.229999999999997</v>
      </c>
      <c r="G261" s="11">
        <f>IF(AND(F261&lt;&gt;"", C261&lt;&gt;"", C261&lt;&gt;0), F261*100/C261, "")</f>
        <v>58.214285714285708</v>
      </c>
      <c r="H261" s="10">
        <v>18.57</v>
      </c>
      <c r="I261" s="12">
        <v>5</v>
      </c>
      <c r="J261" s="11">
        <f>IF(AND(H261&lt;&gt;"", C261&lt;&gt;"", C261&lt;&gt;0), H261*100/C261, "")</f>
        <v>31.581632653061227</v>
      </c>
      <c r="K261" s="9">
        <v>16.100000000000001</v>
      </c>
      <c r="L261" s="9">
        <v>44.7</v>
      </c>
      <c r="M261" s="13">
        <v>0.36</v>
      </c>
      <c r="N261" s="9">
        <v>71.8</v>
      </c>
      <c r="O261" s="14" t="s">
        <v>21</v>
      </c>
      <c r="P261" s="15">
        <v>3.86</v>
      </c>
      <c r="Q261" s="13">
        <v>6</v>
      </c>
      <c r="R261" s="15">
        <v>0.4</v>
      </c>
      <c r="S261" s="11">
        <f>IF(AND(Q261&lt;&gt;"", C261&lt;&gt;"", C261&lt;&gt;0), Q261*100/C261, "")</f>
        <v>10.204081632653061</v>
      </c>
      <c r="T261" s="16">
        <v>3</v>
      </c>
      <c r="U261" s="17" t="str">
        <f>IF(C261&gt;=68,"JUMBO",IF(C261&gt;=58,"EXTRA",IF(C261&gt;=48,"GRANDE",IF(C261&gt;=38,"MÉDIO","Fora da faixa"))))</f>
        <v>EXTRA</v>
      </c>
      <c r="V261" s="11">
        <v>59.7</v>
      </c>
      <c r="W261" s="11">
        <v>44.34</v>
      </c>
      <c r="X261" s="11">
        <f>IF(AND(W261&lt;&gt;"", V261&lt;&gt;"", V261&lt;&gt;0), (W261/V261)*100, "")</f>
        <v>74.2713567839196</v>
      </c>
      <c r="Y261" s="8" t="str">
        <f>IF(X261&lt;72,"Pontiagudo",IF(X261&lt;=76,"Padrão","Redondo"))</f>
        <v>Padrão</v>
      </c>
      <c r="Z261" s="11">
        <f>IF(AND(W261&lt;&gt;"", V261&lt;&gt;"", V261&lt;&gt;0), (0.6057-0.0018*W261)*V261*(W261^2)/1000, "")</f>
        <v>61.724697417884187</v>
      </c>
      <c r="AA261" s="11">
        <f>((3.155 - 0.0136*V261 + 0.00155*W261)*V261*W261)/100</f>
        <v>63.84289486086</v>
      </c>
      <c r="AB261" s="14"/>
      <c r="AC261" s="12">
        <v>7</v>
      </c>
      <c r="AD261" s="18" t="s">
        <v>19</v>
      </c>
    </row>
    <row r="262" spans="1:30" ht="15" x14ac:dyDescent="0.25">
      <c r="A262" s="8">
        <v>261</v>
      </c>
      <c r="B262" s="8">
        <v>51</v>
      </c>
      <c r="C262" s="9">
        <v>63.5</v>
      </c>
      <c r="D262" s="9">
        <v>5.3</v>
      </c>
      <c r="E262" s="9">
        <v>8.1999999999999993</v>
      </c>
      <c r="F262" s="10">
        <f>IF(AND(NOT(ISBLANK(C262)), NOT(ISBLANK(H262)), NOT(ISBLANK(Q262))), C262-H262-Q262, "")</f>
        <v>36.891999999999996</v>
      </c>
      <c r="G262" s="11">
        <f>IF(AND(F262&lt;&gt;"", C262&lt;&gt;"", C262&lt;&gt;0), F262*100/C262, "")</f>
        <v>58.097637795275588</v>
      </c>
      <c r="H262" s="10">
        <v>20.818999999999999</v>
      </c>
      <c r="I262" s="12">
        <v>7</v>
      </c>
      <c r="J262" s="11">
        <f>IF(AND(H262&lt;&gt;"", C262&lt;&gt;"", C262&lt;&gt;0), H262*100/C262, "")</f>
        <v>32.785826771653547</v>
      </c>
      <c r="K262" s="9">
        <v>15.6</v>
      </c>
      <c r="L262" s="9">
        <v>48</v>
      </c>
      <c r="M262" s="13">
        <v>0.32500000000000001</v>
      </c>
      <c r="N262" s="9">
        <v>69.900000000000006</v>
      </c>
      <c r="O262" s="14" t="s">
        <v>21</v>
      </c>
      <c r="P262" s="15">
        <v>4.0999999999999996</v>
      </c>
      <c r="Q262" s="13">
        <v>5.7889999999999997</v>
      </c>
      <c r="R262" s="15">
        <v>0.39</v>
      </c>
      <c r="S262" s="11">
        <f>IF(AND(Q262&lt;&gt;"", C262&lt;&gt;"", C262&lt;&gt;0), Q262*100/C262, "")</f>
        <v>9.1165354330708652</v>
      </c>
      <c r="T262" s="16">
        <v>2</v>
      </c>
      <c r="U262" s="17" t="str">
        <f>IF(C262&gt;=68,"JUMBO",IF(C262&gt;=58,"EXTRA",IF(C262&gt;=48,"GRANDE",IF(C262&gt;=38,"MÉDIO","Fora da faixa"))))</f>
        <v>EXTRA</v>
      </c>
      <c r="V262" s="11">
        <v>57.5</v>
      </c>
      <c r="W262" s="11">
        <v>45.17</v>
      </c>
      <c r="X262" s="11">
        <f>IF(AND(W262&lt;&gt;"", V262&lt;&gt;"", V262&lt;&gt;0), (W262/V262)*100, "")</f>
        <v>78.556521739130432</v>
      </c>
      <c r="Y262" s="8" t="str">
        <f>IF(X262&lt;72,"Pontiagudo",IF(X262&lt;=76,"Padrão","Redondo"))</f>
        <v>Redondo</v>
      </c>
      <c r="Z262" s="11">
        <f>IF(AND(W262&lt;&gt;"", V262&lt;&gt;"", V262&lt;&gt;0), (0.6057-0.0018*W262)*V262*(W262^2)/1000, "")</f>
        <v>61.521333408229509</v>
      </c>
      <c r="AA262" s="11">
        <f>((3.155 - 0.0136*V262 + 0.00155*W262)*V262*W262)/100</f>
        <v>63.451778882124998</v>
      </c>
      <c r="AB262" s="14"/>
      <c r="AC262" s="12">
        <v>7</v>
      </c>
      <c r="AD262" s="18" t="s">
        <v>19</v>
      </c>
    </row>
    <row r="263" spans="1:30" ht="15" x14ac:dyDescent="0.25">
      <c r="A263" s="8">
        <v>262</v>
      </c>
      <c r="B263" s="8">
        <v>51</v>
      </c>
      <c r="C263" s="9">
        <v>60.3</v>
      </c>
      <c r="D263" s="9">
        <v>3.9</v>
      </c>
      <c r="E263" s="9">
        <v>8.1</v>
      </c>
      <c r="F263" s="10">
        <f>IF(AND(NOT(ISBLANK(C263)), NOT(ISBLANK(H263)), NOT(ISBLANK(Q263))), C263-H263-Q263, "")</f>
        <v>36.001999999999995</v>
      </c>
      <c r="G263" s="11">
        <f>IF(AND(F263&lt;&gt;"", C263&lt;&gt;"", C263&lt;&gt;0), F263*100/C263, "")</f>
        <v>59.704809286898829</v>
      </c>
      <c r="H263" s="10">
        <v>18.059999999999999</v>
      </c>
      <c r="I263" s="12">
        <v>6</v>
      </c>
      <c r="J263" s="11">
        <f>IF(AND(H263&lt;&gt;"", C263&lt;&gt;"", C263&lt;&gt;0), H263*100/C263, "")</f>
        <v>29.950248756218905</v>
      </c>
      <c r="K263" s="9">
        <v>13.8</v>
      </c>
      <c r="L263" s="9">
        <v>48.7</v>
      </c>
      <c r="M263" s="13">
        <v>0.28299999999999997</v>
      </c>
      <c r="N263" s="9">
        <v>57.4</v>
      </c>
      <c r="O263" s="14" t="s">
        <v>23</v>
      </c>
      <c r="P263" s="15">
        <v>4.18</v>
      </c>
      <c r="Q263" s="13">
        <v>6.2380000000000004</v>
      </c>
      <c r="R263" s="15">
        <v>0.42</v>
      </c>
      <c r="S263" s="11">
        <f>IF(AND(Q263&lt;&gt;"", C263&lt;&gt;"", C263&lt;&gt;0), Q263*100/C263, "")</f>
        <v>10.344941956882257</v>
      </c>
      <c r="T263" s="16">
        <v>2</v>
      </c>
      <c r="U263" s="17" t="str">
        <f>IF(C263&gt;=68,"JUMBO",IF(C263&gt;=58,"EXTRA",IF(C263&gt;=48,"GRANDE",IF(C263&gt;=38,"MÉDIO","Fora da faixa"))))</f>
        <v>EXTRA</v>
      </c>
      <c r="V263" s="11">
        <v>56.9</v>
      </c>
      <c r="W263" s="11">
        <v>43.6</v>
      </c>
      <c r="X263" s="11">
        <f>IF(AND(W263&lt;&gt;"", V263&lt;&gt;"", V263&lt;&gt;0), (W263/V263)*100, "")</f>
        <v>76.625659050966604</v>
      </c>
      <c r="Y263" s="8" t="str">
        <f>IF(X263&lt;72,"Pontiagudo",IF(X263&lt;=76,"Padrão","Redondo"))</f>
        <v>Redondo</v>
      </c>
      <c r="Z263" s="11">
        <f>IF(AND(W263&lt;&gt;"", V263&lt;&gt;"", V263&lt;&gt;0), (0.6057-0.0018*W263)*V263*(W263^2)/1000, "")</f>
        <v>57.026553065279998</v>
      </c>
      <c r="AA263" s="11">
        <f>((3.155 - 0.0136*V263 + 0.00155*W263)*V263*W263)/100</f>
        <v>60.749321416000001</v>
      </c>
      <c r="AB263" s="14"/>
      <c r="AC263" s="12">
        <v>7</v>
      </c>
      <c r="AD263" s="18" t="s">
        <v>19</v>
      </c>
    </row>
    <row r="264" spans="1:30" ht="15" x14ac:dyDescent="0.25">
      <c r="A264" s="8">
        <v>263</v>
      </c>
      <c r="B264" s="8">
        <v>51</v>
      </c>
      <c r="C264" s="9">
        <v>64.400000000000006</v>
      </c>
      <c r="D264" s="9">
        <v>4.4000000000000004</v>
      </c>
      <c r="E264" s="9">
        <v>8</v>
      </c>
      <c r="F264" s="10">
        <f>IF(AND(NOT(ISBLANK(C264)), NOT(ISBLANK(H264)), NOT(ISBLANK(Q264))), C264-H264-Q264, "")</f>
        <v>38.716999999999999</v>
      </c>
      <c r="G264" s="11">
        <f>IF(AND(F264&lt;&gt;"", C264&lt;&gt;"", C264&lt;&gt;0), F264*100/C264, "")</f>
        <v>60.119565217391298</v>
      </c>
      <c r="H264" s="10">
        <v>19.236000000000001</v>
      </c>
      <c r="I264" s="12">
        <v>7</v>
      </c>
      <c r="J264" s="11">
        <f>IF(AND(H264&lt;&gt;"", C264&lt;&gt;"", C264&lt;&gt;0), H264*100/C264, "")</f>
        <v>29.869565217391305</v>
      </c>
      <c r="K264" s="9">
        <v>15.5</v>
      </c>
      <c r="L264" s="9">
        <v>44.7</v>
      </c>
      <c r="M264" s="13">
        <v>0.34699999999999998</v>
      </c>
      <c r="N264" s="9">
        <v>60.9</v>
      </c>
      <c r="O264" s="14" t="s">
        <v>21</v>
      </c>
      <c r="P264" s="15">
        <v>4.45</v>
      </c>
      <c r="Q264" s="13">
        <v>6.4470000000000001</v>
      </c>
      <c r="R264" s="15">
        <v>0.42</v>
      </c>
      <c r="S264" s="11">
        <f>IF(AND(Q264&lt;&gt;"", C264&lt;&gt;"", C264&lt;&gt;0), Q264*100/C264, "")</f>
        <v>10.010869565217391</v>
      </c>
      <c r="T264" s="16">
        <v>4</v>
      </c>
      <c r="U264" s="17" t="str">
        <f>IF(C264&gt;=68,"JUMBO",IF(C264&gt;=58,"EXTRA",IF(C264&gt;=48,"GRANDE",IF(C264&gt;=38,"MÉDIO","Fora da faixa"))))</f>
        <v>EXTRA</v>
      </c>
      <c r="V264" s="11">
        <v>58.08</v>
      </c>
      <c r="W264" s="11">
        <v>45.09</v>
      </c>
      <c r="X264" s="11">
        <f>IF(AND(W264&lt;&gt;"", V264&lt;&gt;"", V264&lt;&gt;0), (W264/V264)*100, "")</f>
        <v>77.634297520661164</v>
      </c>
      <c r="Y264" s="8" t="str">
        <f>IF(X264&lt;72,"Pontiagudo",IF(X264&lt;=76,"Padrão","Redondo"))</f>
        <v>Redondo</v>
      </c>
      <c r="Z264" s="11">
        <f>IF(AND(W264&lt;&gt;"", V264&lt;&gt;"", V264&lt;&gt;0), (0.6057-0.0018*W264)*V264*(W264^2)/1000, "")</f>
        <v>61.93897787687704</v>
      </c>
      <c r="AA264" s="11">
        <f>((3.155 - 0.0136*V264 + 0.00155*W264)*V264*W264)/100</f>
        <v>63.768481602408002</v>
      </c>
      <c r="AB264" s="14"/>
      <c r="AC264" s="12">
        <v>7</v>
      </c>
      <c r="AD264" s="18" t="s">
        <v>19</v>
      </c>
    </row>
    <row r="265" spans="1:30" ht="15" x14ac:dyDescent="0.25">
      <c r="A265" s="8">
        <v>264</v>
      </c>
      <c r="B265" s="8">
        <v>51</v>
      </c>
      <c r="C265" s="9">
        <v>53.5</v>
      </c>
      <c r="D265" s="9">
        <v>4.9000000000000004</v>
      </c>
      <c r="E265" s="9">
        <v>8</v>
      </c>
      <c r="F265" s="10">
        <f>IF(AND(NOT(ISBLANK(C265)), NOT(ISBLANK(H265)), NOT(ISBLANK(Q265))), C265-H265-Q265, "")</f>
        <v>33.137</v>
      </c>
      <c r="G265" s="11">
        <f>IF(AND(F265&lt;&gt;"", C265&lt;&gt;"", C265&lt;&gt;0), F265*100/C265, "")</f>
        <v>61.938317757009344</v>
      </c>
      <c r="H265" s="10">
        <v>15.206</v>
      </c>
      <c r="I265" s="12">
        <v>6</v>
      </c>
      <c r="J265" s="11">
        <f>IF(AND(H265&lt;&gt;"", C265&lt;&gt;"", C265&lt;&gt;0), H265*100/C265, "")</f>
        <v>28.422429906542053</v>
      </c>
      <c r="K265" s="9">
        <v>13.4</v>
      </c>
      <c r="L265" s="9">
        <v>42.7</v>
      </c>
      <c r="M265" s="13">
        <v>0.314</v>
      </c>
      <c r="N265" s="9">
        <v>70.7</v>
      </c>
      <c r="O265" s="14" t="s">
        <v>21</v>
      </c>
      <c r="P265" s="15">
        <v>4.37</v>
      </c>
      <c r="Q265" s="13">
        <v>5.157</v>
      </c>
      <c r="R265" s="15">
        <v>0.39</v>
      </c>
      <c r="S265" s="11">
        <f>IF(AND(Q265&lt;&gt;"", C265&lt;&gt;"", C265&lt;&gt;0), Q265*100/C265, "")</f>
        <v>9.6392523364485996</v>
      </c>
      <c r="T265" s="16">
        <v>2</v>
      </c>
      <c r="U265" s="17" t="str">
        <f>IF(C265&gt;=68,"JUMBO",IF(C265&gt;=58,"EXTRA",IF(C265&gt;=48,"GRANDE",IF(C265&gt;=38,"MÉDIO","Fora da faixa"))))</f>
        <v>GRANDE</v>
      </c>
      <c r="V265" s="11">
        <v>55.81</v>
      </c>
      <c r="W265" s="11">
        <v>42.12</v>
      </c>
      <c r="X265" s="11">
        <f>IF(AND(W265&lt;&gt;"", V265&lt;&gt;"", V265&lt;&gt;0), (W265/V265)*100, "")</f>
        <v>75.470345816161966</v>
      </c>
      <c r="Y265" s="8" t="str">
        <f>IF(X265&lt;72,"Pontiagudo",IF(X265&lt;=76,"Padrão","Redondo"))</f>
        <v>Padrão</v>
      </c>
      <c r="Z265" s="11">
        <f>IF(AND(W265&lt;&gt;"", V265&lt;&gt;"", V265&lt;&gt;0), (0.6057-0.0018*W265)*V265*(W265^2)/1000, "")</f>
        <v>52.464985069738169</v>
      </c>
      <c r="AA265" s="11">
        <f>((3.155 - 0.0136*V265 + 0.00155*W265)*V265*W265)/100</f>
        <v>57.857497228439996</v>
      </c>
      <c r="AB265" s="14"/>
      <c r="AC265" s="12">
        <v>7</v>
      </c>
      <c r="AD265" s="18" t="s">
        <v>19</v>
      </c>
    </row>
    <row r="266" spans="1:30" ht="15" x14ac:dyDescent="0.25">
      <c r="A266" s="8">
        <v>265</v>
      </c>
      <c r="B266" s="8">
        <v>51</v>
      </c>
      <c r="C266" s="9">
        <v>62.5</v>
      </c>
      <c r="D266" s="9">
        <v>4.0999999999999996</v>
      </c>
      <c r="E266" s="9">
        <v>8.6</v>
      </c>
      <c r="F266" s="10">
        <f>IF(AND(NOT(ISBLANK(C266)), NOT(ISBLANK(H266)), NOT(ISBLANK(Q266))), C266-H266-Q266, "")</f>
        <v>38.201000000000001</v>
      </c>
      <c r="G266" s="11">
        <f>IF(AND(F266&lt;&gt;"", C266&lt;&gt;"", C266&lt;&gt;0), F266*100/C266, "")</f>
        <v>61.121600000000001</v>
      </c>
      <c r="H266" s="10">
        <v>18.298999999999999</v>
      </c>
      <c r="I266" s="12">
        <v>7</v>
      </c>
      <c r="J266" s="11">
        <f>IF(AND(H266&lt;&gt;"", C266&lt;&gt;"", C266&lt;&gt;0), H266*100/C266, "")</f>
        <v>29.278399999999998</v>
      </c>
      <c r="K266" s="9">
        <v>14.8</v>
      </c>
      <c r="L266" s="9">
        <v>44.3</v>
      </c>
      <c r="M266" s="13">
        <v>0.33400000000000002</v>
      </c>
      <c r="N266" s="9">
        <v>58.5</v>
      </c>
      <c r="O266" s="14" t="s">
        <v>23</v>
      </c>
      <c r="P266" s="15">
        <v>3.81</v>
      </c>
      <c r="Q266" s="13">
        <v>6</v>
      </c>
      <c r="R266" s="15">
        <v>0.4</v>
      </c>
      <c r="S266" s="11">
        <f>IF(AND(Q266&lt;&gt;"", C266&lt;&gt;"", C266&lt;&gt;0), Q266*100/C266, "")</f>
        <v>9.6</v>
      </c>
      <c r="T266" s="16">
        <v>2</v>
      </c>
      <c r="U266" s="17" t="str">
        <f>IF(C266&gt;=68,"JUMBO",IF(C266&gt;=58,"EXTRA",IF(C266&gt;=48,"GRANDE",IF(C266&gt;=38,"MÉDIO","Fora da faixa"))))</f>
        <v>EXTRA</v>
      </c>
      <c r="V266" s="11">
        <v>58.69</v>
      </c>
      <c r="W266" s="11">
        <v>44.27</v>
      </c>
      <c r="X266" s="11">
        <f>IF(AND(W266&lt;&gt;"", V266&lt;&gt;"", V266&lt;&gt;0), (W266/V266)*100, "")</f>
        <v>75.430226614414735</v>
      </c>
      <c r="Y266" s="8" t="str">
        <f>IF(X266&lt;72,"Pontiagudo",IF(X266&lt;=76,"Padrão","Redondo"))</f>
        <v>Padrão</v>
      </c>
      <c r="Z266" s="11">
        <f>IF(AND(W266&lt;&gt;"", V266&lt;&gt;"", V266&lt;&gt;0), (0.6057-0.0018*W266)*V266*(W266^2)/1000, "")</f>
        <v>60.503494182226618</v>
      </c>
      <c r="AA266" s="11">
        <f>((3.155 - 0.0136*V266 + 0.00155*W266)*V266*W266)/100</f>
        <v>63.017791981373492</v>
      </c>
      <c r="AB266" s="14"/>
      <c r="AC266" s="12">
        <v>7</v>
      </c>
      <c r="AD266" s="18" t="s">
        <v>19</v>
      </c>
    </row>
    <row r="267" spans="1:30" ht="15" x14ac:dyDescent="0.25">
      <c r="A267" s="8">
        <v>266</v>
      </c>
      <c r="B267" s="8">
        <v>51</v>
      </c>
      <c r="C267" s="9">
        <v>64.8</v>
      </c>
      <c r="D267" s="9">
        <v>4.5999999999999996</v>
      </c>
      <c r="E267" s="9">
        <v>8.5</v>
      </c>
      <c r="F267" s="10" t="str">
        <f>IF(AND(NOT(ISBLANK(C267)), NOT(ISBLANK(H267)), NOT(ISBLANK(Q267))), C267-H267-Q267, "")</f>
        <v/>
      </c>
      <c r="G267" s="11" t="str">
        <f>IF(AND(F267&lt;&gt;"", C267&lt;&gt;"", C267&lt;&gt;0), F267*100/C267, "")</f>
        <v/>
      </c>
      <c r="H267" s="10"/>
      <c r="I267" s="12">
        <v>6</v>
      </c>
      <c r="J267" s="11" t="str">
        <f>IF(AND(H267&lt;&gt;"", C267&lt;&gt;"", C267&lt;&gt;0), H267*100/C267, "")</f>
        <v/>
      </c>
      <c r="K267" s="9">
        <v>14.8</v>
      </c>
      <c r="L267" s="9">
        <v>46.7</v>
      </c>
      <c r="M267" s="13">
        <v>0.317</v>
      </c>
      <c r="N267" s="9">
        <v>62.8</v>
      </c>
      <c r="O267" s="14" t="s">
        <v>21</v>
      </c>
      <c r="P267" s="15">
        <v>4.1399999999999997</v>
      </c>
      <c r="Q267" s="13">
        <v>7</v>
      </c>
      <c r="R267" s="15">
        <v>0.43</v>
      </c>
      <c r="S267" s="11">
        <f>IF(AND(Q267&lt;&gt;"", C267&lt;&gt;"", C267&lt;&gt;0), Q267*100/C267, "")</f>
        <v>10.80246913580247</v>
      </c>
      <c r="T267" s="16">
        <v>2</v>
      </c>
      <c r="U267" s="17" t="str">
        <f>IF(C267&gt;=68,"JUMBO",IF(C267&gt;=58,"EXTRA",IF(C267&gt;=48,"GRANDE",IF(C267&gt;=38,"MÉDIO","Fora da faixa"))))</f>
        <v>EXTRA</v>
      </c>
      <c r="V267" s="11">
        <v>58.38</v>
      </c>
      <c r="W267" s="11">
        <v>45.07</v>
      </c>
      <c r="X267" s="11">
        <f>IF(AND(W267&lt;&gt;"", V267&lt;&gt;"", V267&lt;&gt;0), (W267/V267)*100, "")</f>
        <v>77.201096265844456</v>
      </c>
      <c r="Y267" s="8" t="str">
        <f>IF(X267&lt;72,"Pontiagudo",IF(X267&lt;=76,"Padrão","Redondo"))</f>
        <v>Redondo</v>
      </c>
      <c r="Z267" s="11">
        <f>IF(AND(W267&lt;&gt;"", V267&lt;&gt;"", V267&lt;&gt;0), (0.6057-0.0018*W267)*V267*(W267^2)/1000, "")</f>
        <v>62.20796122344359</v>
      </c>
      <c r="AA267" s="11">
        <f>((3.155 - 0.0136*V267 + 0.00155*W267)*V267*W267)/100</f>
        <v>63.961265096673003</v>
      </c>
      <c r="AB267" s="14"/>
      <c r="AC267" s="12">
        <v>7</v>
      </c>
      <c r="AD267" s="18" t="s">
        <v>19</v>
      </c>
    </row>
    <row r="268" spans="1:30" ht="15" x14ac:dyDescent="0.25">
      <c r="A268" s="8">
        <v>267</v>
      </c>
      <c r="B268" s="8">
        <v>51</v>
      </c>
      <c r="C268" s="9">
        <v>66.099999999999994</v>
      </c>
      <c r="D268" s="9">
        <v>5</v>
      </c>
      <c r="E268" s="9">
        <v>8.6</v>
      </c>
      <c r="F268" s="10">
        <f>IF(AND(NOT(ISBLANK(C268)), NOT(ISBLANK(H268)), NOT(ISBLANK(Q268))), C268-H268-Q268, "")</f>
        <v>40.657999999999994</v>
      </c>
      <c r="G268" s="11">
        <f>IF(AND(F268&lt;&gt;"", C268&lt;&gt;"", C268&lt;&gt;0), F268*100/C268, "")</f>
        <v>61.509833585476542</v>
      </c>
      <c r="H268" s="10">
        <v>18.442</v>
      </c>
      <c r="I268" s="12">
        <v>6</v>
      </c>
      <c r="J268" s="11">
        <f>IF(AND(H268&lt;&gt;"", C268&lt;&gt;"", C268&lt;&gt;0), H268*100/C268, "")</f>
        <v>27.900151285930413</v>
      </c>
      <c r="K268" s="9">
        <v>14.4</v>
      </c>
      <c r="L268" s="9">
        <v>47</v>
      </c>
      <c r="M268" s="13">
        <v>0.30599999999999999</v>
      </c>
      <c r="N268" s="9">
        <v>66.099999999999994</v>
      </c>
      <c r="O268" s="14" t="s">
        <v>21</v>
      </c>
      <c r="P268" s="15">
        <v>5.65</v>
      </c>
      <c r="Q268" s="13">
        <v>7</v>
      </c>
      <c r="R268" s="15">
        <v>0.41</v>
      </c>
      <c r="S268" s="11">
        <f>IF(AND(Q268&lt;&gt;"", C268&lt;&gt;"", C268&lt;&gt;0), Q268*100/C268, "")</f>
        <v>10.590015128593041</v>
      </c>
      <c r="T268" s="16">
        <v>2</v>
      </c>
      <c r="U268" s="17" t="str">
        <f>IF(C268&gt;=68,"JUMBO",IF(C268&gt;=58,"EXTRA",IF(C268&gt;=48,"GRANDE",IF(C268&gt;=38,"MÉDIO","Fora da faixa"))))</f>
        <v>EXTRA</v>
      </c>
      <c r="V268" s="11">
        <v>58.69</v>
      </c>
      <c r="W268" s="11">
        <v>45.43</v>
      </c>
      <c r="X268" s="11">
        <f>IF(AND(W268&lt;&gt;"", V268&lt;&gt;"", V268&lt;&gt;0), (W268/V268)*100, "")</f>
        <v>77.40671323905265</v>
      </c>
      <c r="Y268" s="8" t="str">
        <f>IF(X268&lt;72,"Pontiagudo",IF(X268&lt;=76,"Padrão","Redondo"))</f>
        <v>Redondo</v>
      </c>
      <c r="Z268" s="11">
        <f>IF(AND(W268&lt;&gt;"", V268&lt;&gt;"", V268&lt;&gt;0), (0.6057-0.0018*W268)*V268*(W268^2)/1000, "")</f>
        <v>63.462844529290201</v>
      </c>
      <c r="AA268" s="11">
        <f>((3.155 - 0.0136*V268 + 0.00155*W268)*V268*W268)/100</f>
        <v>64.716977325577489</v>
      </c>
      <c r="AB268" s="14"/>
      <c r="AC268" s="12">
        <v>7</v>
      </c>
      <c r="AD268" s="18" t="s">
        <v>19</v>
      </c>
    </row>
    <row r="269" spans="1:30" ht="15" x14ac:dyDescent="0.25">
      <c r="A269" s="8">
        <v>268</v>
      </c>
      <c r="B269" s="8">
        <v>51</v>
      </c>
      <c r="C269" s="9">
        <v>62.7</v>
      </c>
      <c r="D269" s="9">
        <v>5.4</v>
      </c>
      <c r="E269" s="9">
        <v>8.6</v>
      </c>
      <c r="F269" s="10">
        <f>IF(AND(NOT(ISBLANK(C269)), NOT(ISBLANK(H269)), NOT(ISBLANK(Q269))), C269-H269-Q269, "")</f>
        <v>37.241</v>
      </c>
      <c r="G269" s="11">
        <f>IF(AND(F269&lt;&gt;"", C269&lt;&gt;"", C269&lt;&gt;0), F269*100/C269, "")</f>
        <v>59.395534290271129</v>
      </c>
      <c r="H269" s="10">
        <v>18.459</v>
      </c>
      <c r="I269" s="12">
        <v>6</v>
      </c>
      <c r="J269" s="11">
        <f>IF(AND(H269&lt;&gt;"", C269&lt;&gt;"", C269&lt;&gt;0), H269*100/C269, "")</f>
        <v>29.440191387559803</v>
      </c>
      <c r="K269" s="9">
        <v>15.6</v>
      </c>
      <c r="L269" s="9">
        <v>46</v>
      </c>
      <c r="M269" s="13">
        <v>0.33900000000000002</v>
      </c>
      <c r="N269" s="9">
        <v>71.099999999999994</v>
      </c>
      <c r="O269" s="14" t="s">
        <v>21</v>
      </c>
      <c r="P269" s="15">
        <v>5.29</v>
      </c>
      <c r="Q269" s="13">
        <v>7</v>
      </c>
      <c r="R269" s="15">
        <v>0.41</v>
      </c>
      <c r="S269" s="11">
        <f>IF(AND(Q269&lt;&gt;"", C269&lt;&gt;"", C269&lt;&gt;0), Q269*100/C269, "")</f>
        <v>11.164274322169058</v>
      </c>
      <c r="T269" s="16">
        <v>3</v>
      </c>
      <c r="U269" s="17" t="str">
        <f>IF(C269&gt;=68,"JUMBO",IF(C269&gt;=58,"EXTRA",IF(C269&gt;=48,"GRANDE",IF(C269&gt;=38,"MÉDIO","Fora da faixa"))))</f>
        <v>EXTRA</v>
      </c>
      <c r="V269" s="11">
        <v>57.87</v>
      </c>
      <c r="W269" s="11">
        <v>44.53</v>
      </c>
      <c r="X269" s="11">
        <f>IF(AND(W269&lt;&gt;"", V269&lt;&gt;"", V269&lt;&gt;0), (W269/V269)*100, "")</f>
        <v>76.948332469327809</v>
      </c>
      <c r="Y269" s="8" t="str">
        <f>IF(X269&lt;72,"Pontiagudo",IF(X269&lt;=76,"Padrão","Redondo"))</f>
        <v>Redondo</v>
      </c>
      <c r="Z269" s="11">
        <f>IF(AND(W269&lt;&gt;"", V269&lt;&gt;"", V269&lt;&gt;0), (0.6057-0.0018*W269)*V269*(W269^2)/1000, "")</f>
        <v>60.307261444910729</v>
      </c>
      <c r="AA269" s="11">
        <f>((3.155 - 0.0136*V269 + 0.00155*W269)*V269*W269)/100</f>
        <v>62.800027727134491</v>
      </c>
      <c r="AB269" s="14"/>
      <c r="AC269" s="12">
        <v>7</v>
      </c>
      <c r="AD269" s="18" t="s">
        <v>19</v>
      </c>
    </row>
    <row r="270" spans="1:30" ht="15" x14ac:dyDescent="0.25">
      <c r="A270" s="8">
        <v>269</v>
      </c>
      <c r="B270" s="8">
        <v>51</v>
      </c>
      <c r="C270" s="9">
        <v>66.900000000000006</v>
      </c>
      <c r="D270" s="9">
        <v>4.3</v>
      </c>
      <c r="E270" s="9">
        <v>7.8</v>
      </c>
      <c r="F270" s="10">
        <f>IF(AND(NOT(ISBLANK(C270)), NOT(ISBLANK(H270)), NOT(ISBLANK(Q270))), C270-H270-Q270, "")</f>
        <v>43.489000000000004</v>
      </c>
      <c r="G270" s="11">
        <f>IF(AND(F270&lt;&gt;"", C270&lt;&gt;"", C270&lt;&gt;0), F270*100/C270, "")</f>
        <v>65.005979073243651</v>
      </c>
      <c r="H270" s="10">
        <v>17.286000000000001</v>
      </c>
      <c r="I270" s="12">
        <v>6</v>
      </c>
      <c r="J270" s="11">
        <f>IF(AND(H270&lt;&gt;"", C270&lt;&gt;"", C270&lt;&gt;0), H270*100/C270, "")</f>
        <v>25.838565022421523</v>
      </c>
      <c r="K270" s="9">
        <v>13.6</v>
      </c>
      <c r="L270" s="9">
        <v>46</v>
      </c>
      <c r="M270" s="13">
        <v>0.29599999999999999</v>
      </c>
      <c r="N270" s="9">
        <v>58.5</v>
      </c>
      <c r="O270" s="14" t="s">
        <v>23</v>
      </c>
      <c r="P270" s="15">
        <v>4.84</v>
      </c>
      <c r="Q270" s="13">
        <v>6.125</v>
      </c>
      <c r="R270" s="15">
        <v>0.41</v>
      </c>
      <c r="S270" s="11">
        <f>IF(AND(Q270&lt;&gt;"", C270&lt;&gt;"", C270&lt;&gt;0), Q270*100/C270, "")</f>
        <v>9.1554559043348274</v>
      </c>
      <c r="T270" s="16">
        <v>2</v>
      </c>
      <c r="U270" s="17" t="str">
        <f>IF(C270&gt;=68,"JUMBO",IF(C270&gt;=58,"EXTRA",IF(C270&gt;=48,"GRANDE",IF(C270&gt;=38,"MÉDIO","Fora da faixa"))))</f>
        <v>EXTRA</v>
      </c>
      <c r="V270" s="11">
        <v>58.71</v>
      </c>
      <c r="W270" s="11">
        <v>45.82</v>
      </c>
      <c r="X270" s="11">
        <f>IF(AND(W270&lt;&gt;"", V270&lt;&gt;"", V270&lt;&gt;0), (W270/V270)*100, "")</f>
        <v>78.044626128427865</v>
      </c>
      <c r="Y270" s="8" t="str">
        <f>IF(X270&lt;72,"Pontiagudo",IF(X270&lt;=76,"Padrão","Redondo"))</f>
        <v>Redondo</v>
      </c>
      <c r="Z270" s="11">
        <f>IF(AND(W270&lt;&gt;"", V270&lt;&gt;"", V270&lt;&gt;0), (0.6057-0.0018*W270)*V270*(W270^2)/1000, "")</f>
        <v>64.492603113403291</v>
      </c>
      <c r="AA270" s="11">
        <f>((3.155 - 0.0136*V270 + 0.00155*W270)*V270*W270)/100</f>
        <v>65.303736714929997</v>
      </c>
      <c r="AB270" s="14"/>
      <c r="AC270" s="12">
        <v>7</v>
      </c>
      <c r="AD270" s="18" t="s">
        <v>19</v>
      </c>
    </row>
    <row r="271" spans="1:30" ht="15" x14ac:dyDescent="0.25">
      <c r="A271" s="8">
        <v>270</v>
      </c>
      <c r="B271" s="8">
        <v>51</v>
      </c>
      <c r="C271" s="9">
        <v>63</v>
      </c>
      <c r="D271" s="9">
        <v>3</v>
      </c>
      <c r="E271" s="9">
        <v>7.9</v>
      </c>
      <c r="F271" s="10">
        <f>IF(AND(NOT(ISBLANK(C271)), NOT(ISBLANK(H271)), NOT(ISBLANK(Q271))), C271-H271-Q271, "")</f>
        <v>38.173999999999999</v>
      </c>
      <c r="G271" s="11">
        <f>IF(AND(F271&lt;&gt;"", C271&lt;&gt;"", C271&lt;&gt;0), F271*100/C271, "")</f>
        <v>60.593650793650795</v>
      </c>
      <c r="H271" s="10">
        <v>18.594999999999999</v>
      </c>
      <c r="I271" s="12">
        <v>6</v>
      </c>
      <c r="J271" s="11">
        <f>IF(AND(H271&lt;&gt;"", C271&lt;&gt;"", C271&lt;&gt;0), H271*100/C271, "")</f>
        <v>29.515873015873016</v>
      </c>
      <c r="K271" s="9">
        <v>15.4</v>
      </c>
      <c r="L271" s="9">
        <v>44.3</v>
      </c>
      <c r="M271" s="13">
        <v>0.34799999999999998</v>
      </c>
      <c r="N271" s="9">
        <v>43.5</v>
      </c>
      <c r="O271" s="14" t="s">
        <v>23</v>
      </c>
      <c r="P271" s="15">
        <v>3.27</v>
      </c>
      <c r="Q271" s="13">
        <v>6.2309999999999999</v>
      </c>
      <c r="R271" s="15">
        <v>0.41</v>
      </c>
      <c r="S271" s="11">
        <f>IF(AND(Q271&lt;&gt;"", C271&lt;&gt;"", C271&lt;&gt;0), Q271*100/C271, "")</f>
        <v>9.8904761904761909</v>
      </c>
      <c r="T271" s="16">
        <v>2</v>
      </c>
      <c r="U271" s="17" t="str">
        <f>IF(C271&gt;=68,"JUMBO",IF(C271&gt;=58,"EXTRA",IF(C271&gt;=48,"GRANDE",IF(C271&gt;=38,"MÉDIO","Fora da faixa"))))</f>
        <v>EXTRA</v>
      </c>
      <c r="V271" s="11">
        <v>58.71</v>
      </c>
      <c r="W271" s="11">
        <v>44.33</v>
      </c>
      <c r="X271" s="11">
        <f>IF(AND(W271&lt;&gt;"", V271&lt;&gt;"", V271&lt;&gt;0), (W271/V271)*100, "")</f>
        <v>75.506727985011068</v>
      </c>
      <c r="Y271" s="8" t="str">
        <f>IF(X271&lt;72,"Pontiagudo",IF(X271&lt;=76,"Padrão","Redondo"))</f>
        <v>Padrão</v>
      </c>
      <c r="Z271" s="11">
        <f>IF(AND(W271&lt;&gt;"", V271&lt;&gt;"", V271&lt;&gt;0), (0.6057-0.0018*W271)*V271*(W271^2)/1000, "")</f>
        <v>60.675822003553613</v>
      </c>
      <c r="AA271" s="11">
        <f>((3.155 - 0.0136*V271 + 0.00155*W271)*V271*W271)/100</f>
        <v>63.120046454536507</v>
      </c>
      <c r="AB271" s="14"/>
      <c r="AC271" s="12">
        <v>7</v>
      </c>
      <c r="AD271" s="18" t="s">
        <v>19</v>
      </c>
    </row>
    <row r="272" spans="1:30" ht="15" x14ac:dyDescent="0.25">
      <c r="A272" s="8">
        <v>271</v>
      </c>
      <c r="B272" s="8">
        <v>51</v>
      </c>
      <c r="C272" s="9">
        <v>57.8</v>
      </c>
      <c r="D272" s="9">
        <v>5.9</v>
      </c>
      <c r="E272" s="9">
        <v>7.8</v>
      </c>
      <c r="F272" s="10">
        <f>IF(AND(NOT(ISBLANK(C272)), NOT(ISBLANK(H272)), NOT(ISBLANK(Q272))), C272-H272-Q272, "")</f>
        <v>34.017000000000003</v>
      </c>
      <c r="G272" s="11">
        <f>IF(AND(F272&lt;&gt;"", C272&lt;&gt;"", C272&lt;&gt;0), F272*100/C272, "")</f>
        <v>58.852941176470594</v>
      </c>
      <c r="H272" s="10">
        <v>17.916</v>
      </c>
      <c r="I272" s="12">
        <v>6</v>
      </c>
      <c r="J272" s="11">
        <f>IF(AND(H272&lt;&gt;"", C272&lt;&gt;"", C272&lt;&gt;0), H272*100/C272, "")</f>
        <v>30.996539792387548</v>
      </c>
      <c r="K272" s="9">
        <v>16.399999999999999</v>
      </c>
      <c r="L272" s="9">
        <v>45.7</v>
      </c>
      <c r="M272" s="13">
        <v>0.35899999999999999</v>
      </c>
      <c r="N272" s="9">
        <v>76.900000000000006</v>
      </c>
      <c r="O272" s="14" t="s">
        <v>16</v>
      </c>
      <c r="P272" s="15">
        <v>4.99</v>
      </c>
      <c r="Q272" s="13">
        <v>5.867</v>
      </c>
      <c r="R272" s="15">
        <v>0.41</v>
      </c>
      <c r="S272" s="11">
        <f>IF(AND(Q272&lt;&gt;"", C272&lt;&gt;"", C272&lt;&gt;0), Q272*100/C272, "")</f>
        <v>10.15051903114187</v>
      </c>
      <c r="T272" s="16">
        <v>3</v>
      </c>
      <c r="U272" s="17" t="str">
        <f>IF(C272&gt;=68,"JUMBO",IF(C272&gt;=58,"EXTRA",IF(C272&gt;=48,"GRANDE",IF(C272&gt;=38,"MÉDIO","Fora da faixa"))))</f>
        <v>GRANDE</v>
      </c>
      <c r="V272" s="11">
        <v>58.81</v>
      </c>
      <c r="W272" s="11">
        <v>43.44</v>
      </c>
      <c r="X272" s="11">
        <f>IF(AND(W272&lt;&gt;"", V272&lt;&gt;"", V272&lt;&gt;0), (W272/V272)*100, "")</f>
        <v>73.864988947457917</v>
      </c>
      <c r="Y272" s="8" t="str">
        <f>IF(X272&lt;72,"Pontiagudo",IF(X272&lt;=76,"Padrão","Redondo"))</f>
        <v>Padrão</v>
      </c>
      <c r="Z272" s="11">
        <f>IF(AND(W272&lt;&gt;"", V272&lt;&gt;"", V272&lt;&gt;0), (0.6057-0.0018*W272)*V272*(W272^2)/1000, "")</f>
        <v>58.540963085008123</v>
      </c>
      <c r="AA272" s="11">
        <f>((3.155 - 0.0136*V272 + 0.00155*W272)*V272*W272)/100</f>
        <v>61.888171293023994</v>
      </c>
      <c r="AB272" s="14"/>
      <c r="AC272" s="12">
        <v>7</v>
      </c>
      <c r="AD272" s="18" t="s">
        <v>19</v>
      </c>
    </row>
    <row r="273" spans="1:30" ht="15" x14ac:dyDescent="0.25">
      <c r="A273" s="8">
        <v>272</v>
      </c>
      <c r="B273" s="8">
        <v>51</v>
      </c>
      <c r="C273" s="9">
        <v>61.3</v>
      </c>
      <c r="D273" s="9">
        <v>5</v>
      </c>
      <c r="E273" s="9">
        <v>7.9</v>
      </c>
      <c r="F273" s="10">
        <f>IF(AND(NOT(ISBLANK(C273)), NOT(ISBLANK(H273)), NOT(ISBLANK(Q273))), C273-H273-Q273, "")</f>
        <v>39.412999999999997</v>
      </c>
      <c r="G273" s="11">
        <f>IF(AND(F273&lt;&gt;"", C273&lt;&gt;"", C273&lt;&gt;0), F273*100/C273, "")</f>
        <v>64.295269168026095</v>
      </c>
      <c r="H273" s="10">
        <v>16.09</v>
      </c>
      <c r="I273" s="12">
        <v>6</v>
      </c>
      <c r="J273" s="11">
        <f>IF(AND(H273&lt;&gt;"", C273&lt;&gt;"", C273&lt;&gt;0), H273*100/C273, "")</f>
        <v>26.247960848287114</v>
      </c>
      <c r="K273" s="9">
        <v>14.1</v>
      </c>
      <c r="L273" s="9">
        <v>44.3</v>
      </c>
      <c r="M273" s="13">
        <v>0.318</v>
      </c>
      <c r="N273" s="9">
        <v>68.2</v>
      </c>
      <c r="O273" s="14" t="s">
        <v>21</v>
      </c>
      <c r="P273" s="15">
        <v>4.0999999999999996</v>
      </c>
      <c r="Q273" s="13">
        <v>5.7969999999999997</v>
      </c>
      <c r="R273" s="15">
        <v>0.39</v>
      </c>
      <c r="S273" s="11">
        <f>IF(AND(Q273&lt;&gt;"", C273&lt;&gt;"", C273&lt;&gt;0), Q273*100/C273, "")</f>
        <v>9.4567699836867849</v>
      </c>
      <c r="T273" s="16">
        <v>3</v>
      </c>
      <c r="U273" s="17" t="str">
        <f>IF(C273&gt;=68,"JUMBO",IF(C273&gt;=58,"EXTRA",IF(C273&gt;=48,"GRANDE",IF(C273&gt;=38,"MÉDIO","Fora da faixa"))))</f>
        <v>EXTRA</v>
      </c>
      <c r="V273" s="11">
        <v>58.2</v>
      </c>
      <c r="W273" s="11">
        <v>44.29</v>
      </c>
      <c r="X273" s="11">
        <f>IF(AND(W273&lt;&gt;"", V273&lt;&gt;"", V273&lt;&gt;0), (W273/V273)*100, "")</f>
        <v>76.099656357388312</v>
      </c>
      <c r="Y273" s="8" t="str">
        <f>IF(X273&lt;72,"Pontiagudo",IF(X273&lt;=76,"Padrão","Redondo"))</f>
        <v>Redondo</v>
      </c>
      <c r="Z273" s="11">
        <f>IF(AND(W273&lt;&gt;"", V273&lt;&gt;"", V273&lt;&gt;0), (0.6057-0.0018*W273)*V273*(W273^2)/1000, "")</f>
        <v>60.048466996230367</v>
      </c>
      <c r="AA273" s="11">
        <f>((3.155 - 0.0136*V273 + 0.00155*W273)*V273*W273)/100</f>
        <v>62.692467053010006</v>
      </c>
      <c r="AB273" s="14"/>
      <c r="AC273" s="12">
        <v>7</v>
      </c>
      <c r="AD273" s="18" t="s">
        <v>19</v>
      </c>
    </row>
    <row r="274" spans="1:30" ht="15" x14ac:dyDescent="0.25">
      <c r="A274" s="8">
        <v>273</v>
      </c>
      <c r="B274" s="8">
        <v>51</v>
      </c>
      <c r="C274" s="9">
        <v>59.6</v>
      </c>
      <c r="D274" s="9">
        <v>4.0999999999999996</v>
      </c>
      <c r="E274" s="9">
        <v>8.3000000000000007</v>
      </c>
      <c r="F274" s="10">
        <f>IF(AND(NOT(ISBLANK(C274)), NOT(ISBLANK(H274)), NOT(ISBLANK(Q274))), C274-H274-Q274, "")</f>
        <v>35.929000000000002</v>
      </c>
      <c r="G274" s="11">
        <f>IF(AND(F274&lt;&gt;"", C274&lt;&gt;"", C274&lt;&gt;0), F274*100/C274, "")</f>
        <v>60.283557046979865</v>
      </c>
      <c r="H274" s="10">
        <v>17.61</v>
      </c>
      <c r="I274" s="12">
        <v>6</v>
      </c>
      <c r="J274" s="11">
        <f>IF(AND(H274&lt;&gt;"", C274&lt;&gt;"", C274&lt;&gt;0), H274*100/C274, "")</f>
        <v>29.54697986577181</v>
      </c>
      <c r="K274" s="9">
        <v>13.6</v>
      </c>
      <c r="L274" s="9">
        <v>45.3</v>
      </c>
      <c r="M274" s="13">
        <v>0.3</v>
      </c>
      <c r="N274" s="9">
        <v>60.1</v>
      </c>
      <c r="O274" s="14" t="s">
        <v>21</v>
      </c>
      <c r="P274" s="15">
        <v>4.38</v>
      </c>
      <c r="Q274" s="13">
        <v>6.0609999999999999</v>
      </c>
      <c r="R274" s="15">
        <v>0.4</v>
      </c>
      <c r="S274" s="11">
        <f>IF(AND(Q274&lt;&gt;"", C274&lt;&gt;"", C274&lt;&gt;0), Q274*100/C274, "")</f>
        <v>10.169463087248323</v>
      </c>
      <c r="T274" s="16">
        <v>3</v>
      </c>
      <c r="U274" s="17" t="str">
        <f>IF(C274&gt;=68,"JUMBO",IF(C274&gt;=58,"EXTRA",IF(C274&gt;=48,"GRANDE",IF(C274&gt;=38,"MÉDIO","Fora da faixa"))))</f>
        <v>EXTRA</v>
      </c>
      <c r="V274" s="11">
        <v>56.2</v>
      </c>
      <c r="W274" s="11">
        <v>44.09</v>
      </c>
      <c r="X274" s="11">
        <f>IF(AND(W274&lt;&gt;"", V274&lt;&gt;"", V274&lt;&gt;0), (W274/V274)*100, "")</f>
        <v>78.45195729537366</v>
      </c>
      <c r="Y274" s="8" t="str">
        <f>IF(X274&lt;72,"Pontiagudo",IF(X274&lt;=76,"Padrão","Redondo"))</f>
        <v>Redondo</v>
      </c>
      <c r="Z274" s="11">
        <f>IF(AND(W274&lt;&gt;"", V274&lt;&gt;"", V274&lt;&gt;0), (0.6057-0.0018*W274)*V274*(W274^2)/1000, "")</f>
        <v>57.501773430336371</v>
      </c>
      <c r="AA274" s="11">
        <f>((3.155 - 0.0136*V274 + 0.00155*W274)*V274*W274)/100</f>
        <v>60.931011402309998</v>
      </c>
      <c r="AB274" s="14"/>
      <c r="AC274" s="12">
        <v>7</v>
      </c>
      <c r="AD274" s="18" t="s">
        <v>19</v>
      </c>
    </row>
    <row r="275" spans="1:30" ht="15" x14ac:dyDescent="0.25">
      <c r="A275" s="8">
        <v>274</v>
      </c>
      <c r="B275" s="8">
        <v>51</v>
      </c>
      <c r="C275" s="9">
        <v>62.9</v>
      </c>
      <c r="D275" s="9">
        <v>3.9</v>
      </c>
      <c r="E275" s="9">
        <v>8.1999999999999993</v>
      </c>
      <c r="F275" s="10">
        <f>IF(AND(NOT(ISBLANK(C275)), NOT(ISBLANK(H275)), NOT(ISBLANK(Q275))), C275-H275-Q275, "")</f>
        <v>39.381</v>
      </c>
      <c r="G275" s="11">
        <f>IF(AND(F275&lt;&gt;"", C275&lt;&gt;"", C275&lt;&gt;0), F275*100/C275, "")</f>
        <v>62.608903020667725</v>
      </c>
      <c r="H275" s="10">
        <v>17.405000000000001</v>
      </c>
      <c r="I275" s="12">
        <v>6</v>
      </c>
      <c r="J275" s="11">
        <f>IF(AND(H275&lt;&gt;"", C275&lt;&gt;"", C275&lt;&gt;0), H275*100/C275, "")</f>
        <v>27.670906200317965</v>
      </c>
      <c r="K275" s="9">
        <v>15</v>
      </c>
      <c r="L275" s="9">
        <v>42.7</v>
      </c>
      <c r="M275" s="13">
        <v>0.35099999999999998</v>
      </c>
      <c r="N275" s="9">
        <v>56</v>
      </c>
      <c r="O275" s="14" t="s">
        <v>23</v>
      </c>
      <c r="P275" s="15">
        <v>4.37</v>
      </c>
      <c r="Q275" s="13">
        <v>6.1139999999999999</v>
      </c>
      <c r="R275" s="15">
        <v>0.4</v>
      </c>
      <c r="S275" s="11">
        <f>IF(AND(Q275&lt;&gt;"", C275&lt;&gt;"", C275&lt;&gt;0), Q275*100/C275, "")</f>
        <v>9.7201907790143078</v>
      </c>
      <c r="T275" s="16">
        <v>4</v>
      </c>
      <c r="U275" s="17" t="str">
        <f>IF(C275&gt;=68,"JUMBO",IF(C275&gt;=58,"EXTRA",IF(C275&gt;=48,"GRANDE",IF(C275&gt;=38,"MÉDIO","Fora da faixa"))))</f>
        <v>EXTRA</v>
      </c>
      <c r="V275" s="11">
        <v>58.5</v>
      </c>
      <c r="W275" s="11">
        <v>44.64</v>
      </c>
      <c r="X275" s="11">
        <f>IF(AND(W275&lt;&gt;"", V275&lt;&gt;"", V275&lt;&gt;0), (W275/V275)*100, "")</f>
        <v>76.307692307692307</v>
      </c>
      <c r="Y275" s="8" t="str">
        <f>IF(X275&lt;72,"Pontiagudo",IF(X275&lt;=76,"Padrão","Redondo"))</f>
        <v>Redondo</v>
      </c>
      <c r="Z275" s="11">
        <f>IF(AND(W275&lt;&gt;"", V275&lt;&gt;"", V275&lt;&gt;0), (0.6057-0.0018*W275)*V275*(W275^2)/1000, "")</f>
        <v>61.242275829196814</v>
      </c>
      <c r="AA275" s="11">
        <f>((3.155 - 0.0136*V275 + 0.00155*W275)*V275*W275)/100</f>
        <v>63.421222924800006</v>
      </c>
      <c r="AB275" s="14"/>
      <c r="AC275" s="12">
        <v>7</v>
      </c>
      <c r="AD275" s="18" t="s">
        <v>19</v>
      </c>
    </row>
    <row r="276" spans="1:30" ht="15" x14ac:dyDescent="0.25">
      <c r="A276" s="8">
        <v>275</v>
      </c>
      <c r="B276" s="8">
        <v>51</v>
      </c>
      <c r="C276" s="9">
        <v>64</v>
      </c>
      <c r="D276" s="9">
        <v>4.3</v>
      </c>
      <c r="E276" s="9">
        <v>8.1999999999999993</v>
      </c>
      <c r="F276" s="10">
        <f>IF(AND(NOT(ISBLANK(C276)), NOT(ISBLANK(H276)), NOT(ISBLANK(Q276))), C276-H276-Q276, "")</f>
        <v>39.802</v>
      </c>
      <c r="G276" s="11">
        <f>IF(AND(F276&lt;&gt;"", C276&lt;&gt;"", C276&lt;&gt;0), F276*100/C276, "")</f>
        <v>62.190624999999997</v>
      </c>
      <c r="H276" s="10">
        <v>17.837</v>
      </c>
      <c r="I276" s="12">
        <v>7</v>
      </c>
      <c r="J276" s="11">
        <f>IF(AND(H276&lt;&gt;"", C276&lt;&gt;"", C276&lt;&gt;0), H276*100/C276, "")</f>
        <v>27.870312500000001</v>
      </c>
      <c r="K276" s="9">
        <v>13.5</v>
      </c>
      <c r="L276" s="9">
        <v>46.7</v>
      </c>
      <c r="M276" s="13">
        <v>0.28899999999999998</v>
      </c>
      <c r="N276" s="9">
        <v>60</v>
      </c>
      <c r="O276" s="14" t="s">
        <v>21</v>
      </c>
      <c r="P276" s="15">
        <v>5.37</v>
      </c>
      <c r="Q276" s="13">
        <v>6.3609999999999998</v>
      </c>
      <c r="R276" s="15">
        <v>0.42</v>
      </c>
      <c r="S276" s="11">
        <f>IF(AND(Q276&lt;&gt;"", C276&lt;&gt;"", C276&lt;&gt;0), Q276*100/C276, "")</f>
        <v>9.9390625000000004</v>
      </c>
      <c r="T276" s="16">
        <v>2</v>
      </c>
      <c r="U276" s="17" t="str">
        <f>IF(C276&gt;=68,"JUMBO",IF(C276&gt;=58,"EXTRA",IF(C276&gt;=48,"GRANDE",IF(C276&gt;=38,"MÉDIO","Fora da faixa"))))</f>
        <v>EXTRA</v>
      </c>
      <c r="V276" s="11">
        <v>59.2</v>
      </c>
      <c r="W276" s="11">
        <v>44.42</v>
      </c>
      <c r="X276" s="11">
        <f>IF(AND(W276&lt;&gt;"", V276&lt;&gt;"", V276&lt;&gt;0), (W276/V276)*100, "")</f>
        <v>75.033783783783775</v>
      </c>
      <c r="Y276" s="8" t="str">
        <f>IF(X276&lt;72,"Pontiagudo",IF(X276&lt;=76,"Padrão","Redondo"))</f>
        <v>Padrão</v>
      </c>
      <c r="Z276" s="11">
        <f>IF(AND(W276&lt;&gt;"", V276&lt;&gt;"", V276&lt;&gt;0), (0.6057-0.0018*W276)*V276*(W276^2)/1000, "")</f>
        <v>61.411985710110727</v>
      </c>
      <c r="AA276" s="11">
        <f>((3.155 - 0.0136*V276 + 0.00155*W276)*V276*W276)/100</f>
        <v>63.604498363839994</v>
      </c>
      <c r="AB276" s="14"/>
      <c r="AC276" s="12">
        <v>7</v>
      </c>
      <c r="AD276" s="18" t="s">
        <v>19</v>
      </c>
    </row>
    <row r="277" spans="1:30" ht="15" x14ac:dyDescent="0.25">
      <c r="A277" s="8">
        <v>276</v>
      </c>
      <c r="B277" s="8">
        <v>51</v>
      </c>
      <c r="C277" s="9">
        <v>63.5</v>
      </c>
      <c r="D277" s="9">
        <v>4.4000000000000004</v>
      </c>
      <c r="E277" s="9">
        <v>8.1999999999999993</v>
      </c>
      <c r="F277" s="10">
        <f>IF(AND(NOT(ISBLANK(C277)), NOT(ISBLANK(H277)), NOT(ISBLANK(Q277))), C277-H277-Q277, "")</f>
        <v>39.672999999999995</v>
      </c>
      <c r="G277" s="11">
        <f>IF(AND(F277&lt;&gt;"", C277&lt;&gt;"", C277&lt;&gt;0), F277*100/C277, "")</f>
        <v>62.477165354330694</v>
      </c>
      <c r="H277" s="10">
        <v>17.504000000000001</v>
      </c>
      <c r="I277" s="12">
        <v>6</v>
      </c>
      <c r="J277" s="11">
        <f>IF(AND(H277&lt;&gt;"", C277&lt;&gt;"", C277&lt;&gt;0), H277*100/C277, "")</f>
        <v>27.565354330708661</v>
      </c>
      <c r="K277" s="9">
        <v>14.9</v>
      </c>
      <c r="L277" s="9">
        <v>44.3</v>
      </c>
      <c r="M277" s="13">
        <v>0.33600000000000002</v>
      </c>
      <c r="N277" s="9">
        <v>61.3</v>
      </c>
      <c r="O277" s="14" t="s">
        <v>21</v>
      </c>
      <c r="P277" s="15">
        <v>4.68</v>
      </c>
      <c r="Q277" s="13">
        <v>6.3230000000000004</v>
      </c>
      <c r="R277" s="15">
        <v>0.41</v>
      </c>
      <c r="S277" s="11">
        <f>IF(AND(Q277&lt;&gt;"", C277&lt;&gt;"", C277&lt;&gt;0), Q277*100/C277, "")</f>
        <v>9.9574803149606304</v>
      </c>
      <c r="T277" s="16">
        <v>3</v>
      </c>
      <c r="U277" s="17" t="str">
        <f>IF(C277&gt;=68,"JUMBO",IF(C277&gt;=58,"EXTRA",IF(C277&gt;=48,"GRANDE",IF(C277&gt;=38,"MÉDIO","Fora da faixa"))))</f>
        <v>EXTRA</v>
      </c>
      <c r="V277" s="11">
        <v>57.54</v>
      </c>
      <c r="W277" s="11">
        <v>44.57</v>
      </c>
      <c r="X277" s="11">
        <f>IF(AND(W277&lt;&gt;"", V277&lt;&gt;"", V277&lt;&gt;0), (W277/V277)*100, "")</f>
        <v>77.459158846020159</v>
      </c>
      <c r="Y277" s="8" t="str">
        <f>IF(X277&lt;72,"Pontiagudo",IF(X277&lt;=76,"Padrão","Redondo"))</f>
        <v>Redondo</v>
      </c>
      <c r="Z277" s="11">
        <f>IF(AND(W277&lt;&gt;"", V277&lt;&gt;"", V277&lt;&gt;0), (0.6057-0.0018*W277)*V277*(W277^2)/1000, "")</f>
        <v>60.062908411353199</v>
      </c>
      <c r="AA277" s="11">
        <f>((3.155 - 0.0136*V277 + 0.00155*W277)*V277*W277)/100</f>
        <v>62.614691687330996</v>
      </c>
      <c r="AB277" s="14"/>
      <c r="AC277" s="12">
        <v>7</v>
      </c>
      <c r="AD277" s="18" t="s">
        <v>19</v>
      </c>
    </row>
    <row r="278" spans="1:30" ht="15" x14ac:dyDescent="0.25">
      <c r="A278" s="8">
        <v>277</v>
      </c>
      <c r="B278" s="8">
        <v>51</v>
      </c>
      <c r="C278" s="9">
        <v>64.2</v>
      </c>
      <c r="D278" s="9">
        <v>4.4000000000000004</v>
      </c>
      <c r="E278" s="9">
        <v>8.4</v>
      </c>
      <c r="F278" s="10">
        <f>IF(AND(NOT(ISBLANK(C278)), NOT(ISBLANK(H278)), NOT(ISBLANK(Q278))), C278-H278-Q278, "")</f>
        <v>40.584000000000003</v>
      </c>
      <c r="G278" s="11">
        <f>IF(AND(F278&lt;&gt;"", C278&lt;&gt;"", C278&lt;&gt;0), F278*100/C278, "")</f>
        <v>63.214953271028044</v>
      </c>
      <c r="H278" s="10">
        <v>17.164999999999999</v>
      </c>
      <c r="I278" s="12">
        <v>6</v>
      </c>
      <c r="J278" s="11">
        <f>IF(AND(H278&lt;&gt;"", C278&lt;&gt;"", C278&lt;&gt;0), H278*100/C278, "")</f>
        <v>26.736760124610591</v>
      </c>
      <c r="K278" s="9">
        <v>14.9</v>
      </c>
      <c r="L278" s="9">
        <v>44.3</v>
      </c>
      <c r="M278" s="13">
        <v>0.33600000000000002</v>
      </c>
      <c r="N278" s="9">
        <v>61</v>
      </c>
      <c r="O278" s="14" t="s">
        <v>21</v>
      </c>
      <c r="P278" s="15">
        <v>5.76</v>
      </c>
      <c r="Q278" s="13">
        <v>6.4509999999999996</v>
      </c>
      <c r="R278" s="15">
        <v>0.39</v>
      </c>
      <c r="S278" s="11">
        <f>IF(AND(Q278&lt;&gt;"", C278&lt;&gt;"", C278&lt;&gt;0), Q278*100/C278, "")</f>
        <v>10.048286604361369</v>
      </c>
      <c r="T278" s="16">
        <v>3</v>
      </c>
      <c r="U278" s="17" t="str">
        <f>IF(C278&gt;=68,"JUMBO",IF(C278&gt;=58,"EXTRA",IF(C278&gt;=48,"GRANDE",IF(C278&gt;=38,"MÉDIO","Fora da faixa"))))</f>
        <v>EXTRA</v>
      </c>
      <c r="V278" s="11">
        <v>59.61</v>
      </c>
      <c r="W278" s="11">
        <v>44.69</v>
      </c>
      <c r="X278" s="11">
        <f>IF(AND(W278&lt;&gt;"", V278&lt;&gt;"", V278&lt;&gt;0), (W278/V278)*100, "")</f>
        <v>74.970642509646041</v>
      </c>
      <c r="Y278" s="8" t="str">
        <f>IF(X278&lt;72,"Pontiagudo",IF(X278&lt;=76,"Padrão","Redondo"))</f>
        <v>Padrão</v>
      </c>
      <c r="Z278" s="11">
        <f>IF(AND(W278&lt;&gt;"", V278&lt;&gt;"", V278&lt;&gt;0), (0.6057-0.0018*W278)*V278*(W278^2)/1000, "")</f>
        <v>62.533466886281417</v>
      </c>
      <c r="AA278" s="11">
        <f>((3.155 - 0.0136*V278 + 0.00155*W278)*V278*W278)/100</f>
        <v>64.296895690111484</v>
      </c>
      <c r="AB278" s="14"/>
      <c r="AC278" s="12">
        <v>7</v>
      </c>
      <c r="AD278" s="18" t="s">
        <v>19</v>
      </c>
    </row>
    <row r="279" spans="1:30" ht="15" x14ac:dyDescent="0.25">
      <c r="A279" s="8">
        <v>278</v>
      </c>
      <c r="B279" s="8">
        <v>51</v>
      </c>
      <c r="C279" s="9">
        <v>58.6</v>
      </c>
      <c r="D279" s="9">
        <v>4.9000000000000004</v>
      </c>
      <c r="E279" s="9">
        <v>8.3000000000000007</v>
      </c>
      <c r="F279" s="10">
        <f>IF(AND(NOT(ISBLANK(C279)), NOT(ISBLANK(H279)), NOT(ISBLANK(Q279))), C279-H279-Q279, "")</f>
        <v>36.484000000000002</v>
      </c>
      <c r="G279" s="11">
        <f>IF(AND(F279&lt;&gt;"", C279&lt;&gt;"", C279&lt;&gt;0), F279*100/C279, "")</f>
        <v>62.25938566552901</v>
      </c>
      <c r="H279" s="10">
        <v>16.748000000000001</v>
      </c>
      <c r="I279" s="12">
        <v>6</v>
      </c>
      <c r="J279" s="11">
        <f>IF(AND(H279&lt;&gt;"", C279&lt;&gt;"", C279&lt;&gt;0), H279*100/C279, "")</f>
        <v>28.580204778157</v>
      </c>
      <c r="K279" s="9">
        <v>14.8</v>
      </c>
      <c r="L279" s="9">
        <v>44.3</v>
      </c>
      <c r="M279" s="13">
        <v>0.33400000000000002</v>
      </c>
      <c r="N279" s="9">
        <v>68.400000000000006</v>
      </c>
      <c r="O279" s="14" t="s">
        <v>21</v>
      </c>
      <c r="P279" s="15">
        <v>4.01</v>
      </c>
      <c r="Q279" s="13">
        <v>5.3680000000000003</v>
      </c>
      <c r="R279" s="15">
        <v>0.38</v>
      </c>
      <c r="S279" s="11">
        <f>IF(AND(Q279&lt;&gt;"", C279&lt;&gt;"", C279&lt;&gt;0), Q279*100/C279, "")</f>
        <v>9.1604095563139936</v>
      </c>
      <c r="T279" s="16">
        <v>3</v>
      </c>
      <c r="U279" s="17" t="str">
        <f>IF(C279&gt;=68,"JUMBO",IF(C279&gt;=58,"EXTRA",IF(C279&gt;=48,"GRANDE",IF(C279&gt;=38,"MÉDIO","Fora da faixa"))))</f>
        <v>EXTRA</v>
      </c>
      <c r="V279" s="11">
        <v>57.11</v>
      </c>
      <c r="W279" s="11">
        <v>43.77</v>
      </c>
      <c r="X279" s="11">
        <f>IF(AND(W279&lt;&gt;"", V279&lt;&gt;"", V279&lt;&gt;0), (W279/V279)*100, "")</f>
        <v>76.641568902118735</v>
      </c>
      <c r="Y279" s="8" t="str">
        <f>IF(X279&lt;72,"Pontiagudo",IF(X279&lt;=76,"Padrão","Redondo"))</f>
        <v>Redondo</v>
      </c>
      <c r="Z279" s="11">
        <f>IF(AND(W279&lt;&gt;"", V279&lt;&gt;"", V279&lt;&gt;0), (0.6057-0.0018*W279)*V279*(W279^2)/1000, "")</f>
        <v>57.650753938487178</v>
      </c>
      <c r="AA279" s="11">
        <f>((3.155 - 0.0136*V279 + 0.00155*W279)*V279*W279)/100</f>
        <v>61.146464026432504</v>
      </c>
      <c r="AB279" s="14"/>
      <c r="AC279" s="12">
        <v>7</v>
      </c>
      <c r="AD279" s="18" t="s">
        <v>19</v>
      </c>
    </row>
    <row r="280" spans="1:30" ht="15" x14ac:dyDescent="0.25">
      <c r="A280" s="8">
        <v>279</v>
      </c>
      <c r="B280" s="8">
        <v>51</v>
      </c>
      <c r="C280" s="9">
        <v>65.5</v>
      </c>
      <c r="D280" s="9">
        <v>5.0999999999999996</v>
      </c>
      <c r="E280" s="9">
        <v>8.8000000000000007</v>
      </c>
      <c r="F280" s="10">
        <f>IF(AND(NOT(ISBLANK(C280)), NOT(ISBLANK(H280)), NOT(ISBLANK(Q280))), C280-H280-Q280, "")</f>
        <v>43.027999999999999</v>
      </c>
      <c r="G280" s="11">
        <f>IF(AND(F280&lt;&gt;"", C280&lt;&gt;"", C280&lt;&gt;0), F280*100/C280, "")</f>
        <v>65.691603053435117</v>
      </c>
      <c r="H280" s="10">
        <v>16.600000000000001</v>
      </c>
      <c r="I280" s="12">
        <v>6</v>
      </c>
      <c r="J280" s="11">
        <f>IF(AND(H280&lt;&gt;"", C280&lt;&gt;"", C280&lt;&gt;0), H280*100/C280, "")</f>
        <v>25.343511450381683</v>
      </c>
      <c r="K280" s="9">
        <v>15.8</v>
      </c>
      <c r="L280" s="9">
        <v>44.7</v>
      </c>
      <c r="M280" s="13">
        <v>0.35299999999999998</v>
      </c>
      <c r="N280" s="9">
        <v>67.3</v>
      </c>
      <c r="O280" s="14" t="s">
        <v>21</v>
      </c>
      <c r="P280" s="15">
        <v>4.59</v>
      </c>
      <c r="Q280" s="13">
        <v>5.8719999999999999</v>
      </c>
      <c r="R280" s="15">
        <v>0.4</v>
      </c>
      <c r="S280" s="11">
        <f>IF(AND(Q280&lt;&gt;"", C280&lt;&gt;"", C280&lt;&gt;0), Q280*100/C280, "")</f>
        <v>8.9648854961832072</v>
      </c>
      <c r="T280" s="16">
        <v>3</v>
      </c>
      <c r="U280" s="17" t="str">
        <f>IF(C280&gt;=68,"JUMBO",IF(C280&gt;=58,"EXTRA",IF(C280&gt;=48,"GRANDE",IF(C280&gt;=38,"MÉDIO","Fora da faixa"))))</f>
        <v>EXTRA</v>
      </c>
      <c r="V280" s="11">
        <v>60.22</v>
      </c>
      <c r="W280" s="11">
        <v>45.1</v>
      </c>
      <c r="X280" s="11">
        <f>IF(AND(W280&lt;&gt;"", V280&lt;&gt;"", V280&lt;&gt;0), (W280/V280)*100, "")</f>
        <v>74.892062437728342</v>
      </c>
      <c r="Y280" s="8" t="str">
        <f>IF(X280&lt;72,"Pontiagudo",IF(X280&lt;=76,"Padrão","Redondo"))</f>
        <v>Padrão</v>
      </c>
      <c r="Z280" s="11">
        <f>IF(AND(W280&lt;&gt;"", V280&lt;&gt;"", V280&lt;&gt;0), (0.6057-0.0018*W280)*V280*(W280^2)/1000, "")</f>
        <v>64.247448875544009</v>
      </c>
      <c r="AA280" s="11">
        <f>((3.155 - 0.0136*V280 + 0.00155*W280)*V280*W280)/100</f>
        <v>65.342720467859976</v>
      </c>
      <c r="AB280" s="14"/>
      <c r="AC280" s="12">
        <v>7</v>
      </c>
      <c r="AD280" s="18" t="s">
        <v>19</v>
      </c>
    </row>
    <row r="281" spans="1:30" ht="15" x14ac:dyDescent="0.25">
      <c r="A281" s="8">
        <v>280</v>
      </c>
      <c r="B281" s="8">
        <v>51</v>
      </c>
      <c r="C281" s="9">
        <v>64.7</v>
      </c>
      <c r="D281" s="9">
        <v>4.9000000000000004</v>
      </c>
      <c r="E281" s="9">
        <v>8.5</v>
      </c>
      <c r="F281" s="10">
        <f>IF(AND(NOT(ISBLANK(C281)), NOT(ISBLANK(H281)), NOT(ISBLANK(Q281))), C281-H281-Q281, "")</f>
        <v>40.922000000000004</v>
      </c>
      <c r="G281" s="11">
        <f>IF(AND(F281&lt;&gt;"", C281&lt;&gt;"", C281&lt;&gt;0), F281*100/C281, "")</f>
        <v>63.248840803709427</v>
      </c>
      <c r="H281" s="10">
        <v>17.213999999999999</v>
      </c>
      <c r="I281" s="12">
        <v>6</v>
      </c>
      <c r="J281" s="11">
        <f>IF(AND(H281&lt;&gt;"", C281&lt;&gt;"", C281&lt;&gt;0), H281*100/C281, "")</f>
        <v>26.605873261205559</v>
      </c>
      <c r="K281" s="9">
        <v>15.1</v>
      </c>
      <c r="L281" s="9">
        <v>43.7</v>
      </c>
      <c r="M281" s="13">
        <v>0.34599999999999997</v>
      </c>
      <c r="N281" s="9">
        <v>65.8</v>
      </c>
      <c r="O281" s="14" t="s">
        <v>21</v>
      </c>
      <c r="P281" s="15">
        <v>4.62</v>
      </c>
      <c r="Q281" s="13">
        <v>6.5640000000000001</v>
      </c>
      <c r="R281" s="15">
        <v>0.4</v>
      </c>
      <c r="S281" s="11">
        <f>IF(AND(Q281&lt;&gt;"", C281&lt;&gt;"", C281&lt;&gt;0), Q281*100/C281, "")</f>
        <v>10.145285935085006</v>
      </c>
      <c r="T281" s="16">
        <v>3</v>
      </c>
      <c r="U281" s="17" t="str">
        <f>IF(C281&gt;=68,"JUMBO",IF(C281&gt;=58,"EXTRA",IF(C281&gt;=48,"GRANDE",IF(C281&gt;=38,"MÉDIO","Fora da faixa"))))</f>
        <v>EXTRA</v>
      </c>
      <c r="V281" s="11">
        <v>57.84</v>
      </c>
      <c r="W281" s="11">
        <v>45.53</v>
      </c>
      <c r="X281" s="11">
        <f>IF(AND(W281&lt;&gt;"", V281&lt;&gt;"", V281&lt;&gt;0), (W281/V281)*100, "")</f>
        <v>78.717150760719221</v>
      </c>
      <c r="Y281" s="8" t="str">
        <f>IF(X281&lt;72,"Pontiagudo",IF(X281&lt;=76,"Padrão","Redondo"))</f>
        <v>Redondo</v>
      </c>
      <c r="Z281" s="11">
        <f>IF(AND(W281&lt;&gt;"", V281&lt;&gt;"", V281&lt;&gt;0), (0.6057-0.0018*W281)*V281*(W281^2)/1000, "")</f>
        <v>62.797781885468986</v>
      </c>
      <c r="AA281" s="11">
        <f>((3.155 - 0.0136*V281 + 0.00155*W281)*V281*W281)/100</f>
        <v>64.228589764019986</v>
      </c>
      <c r="AB281" s="14"/>
      <c r="AC281" s="12">
        <v>7</v>
      </c>
      <c r="AD281" s="18" t="s">
        <v>19</v>
      </c>
    </row>
    <row r="282" spans="1:30" ht="15" x14ac:dyDescent="0.25">
      <c r="A282" s="8">
        <v>281</v>
      </c>
      <c r="B282" s="8">
        <v>51</v>
      </c>
      <c r="C282" s="9">
        <v>74.7</v>
      </c>
      <c r="D282" s="9">
        <v>5.3</v>
      </c>
      <c r="E282" s="9">
        <v>8.6</v>
      </c>
      <c r="F282" s="10">
        <f>IF(AND(NOT(ISBLANK(C282)), NOT(ISBLANK(H282)), NOT(ISBLANK(Q282))), C282-H282-Q282, "")</f>
        <v>47.278000000000006</v>
      </c>
      <c r="G282" s="11">
        <f>IF(AND(F282&lt;&gt;"", C282&lt;&gt;"", C282&lt;&gt;0), F282*100/C282, "")</f>
        <v>63.290495314591702</v>
      </c>
      <c r="H282" s="10">
        <v>19.489999999999998</v>
      </c>
      <c r="I282" s="12">
        <v>6</v>
      </c>
      <c r="J282" s="11">
        <f>IF(AND(H282&lt;&gt;"", C282&lt;&gt;"", C282&lt;&gt;0), H282*100/C282, "")</f>
        <v>26.091030789825968</v>
      </c>
      <c r="K282" s="9">
        <v>16.8</v>
      </c>
      <c r="L282" s="9">
        <v>44</v>
      </c>
      <c r="M282" s="13">
        <v>0.38200000000000001</v>
      </c>
      <c r="N282" s="9">
        <v>65.5</v>
      </c>
      <c r="O282" s="14" t="s">
        <v>21</v>
      </c>
      <c r="P282" s="15">
        <v>6.73</v>
      </c>
      <c r="Q282" s="13">
        <v>7.9320000000000004</v>
      </c>
      <c r="R282" s="15">
        <v>0.45</v>
      </c>
      <c r="S282" s="11">
        <f>IF(AND(Q282&lt;&gt;"", C282&lt;&gt;"", C282&lt;&gt;0), Q282*100/C282, "")</f>
        <v>10.61847389558233</v>
      </c>
      <c r="T282" s="16">
        <v>4</v>
      </c>
      <c r="U282" s="17" t="str">
        <f>IF(C282&gt;=68,"JUMBO",IF(C282&gt;=58,"EXTRA",IF(C282&gt;=48,"GRANDE",IF(C282&gt;=38,"MÉDIO","Fora da faixa"))))</f>
        <v>JUMBO</v>
      </c>
      <c r="V282" s="11">
        <v>61.91</v>
      </c>
      <c r="W282" s="11">
        <v>47.3</v>
      </c>
      <c r="X282" s="11">
        <f>IF(AND(W282&lt;&gt;"", V282&lt;&gt;"", V282&lt;&gt;0), (W282/V282)*100, "")</f>
        <v>76.401227588434821</v>
      </c>
      <c r="Y282" s="8" t="str">
        <f>IF(X282&lt;72,"Pontiagudo",IF(X282&lt;=76,"Padrão","Redondo"))</f>
        <v>Redondo</v>
      </c>
      <c r="Z282" s="11">
        <f>IF(AND(W282&lt;&gt;"", V282&lt;&gt;"", V282&lt;&gt;0), (0.6057-0.0018*W282)*V282*(W282^2)/1000, "")</f>
        <v>72.103090377383978</v>
      </c>
      <c r="AA282" s="11">
        <f>((3.155 - 0.0136*V282 + 0.00155*W282)*V282*W282)/100</f>
        <v>69.880191062769995</v>
      </c>
      <c r="AB282" s="14"/>
      <c r="AC282" s="12">
        <v>7</v>
      </c>
      <c r="AD282" s="18" t="s">
        <v>19</v>
      </c>
    </row>
    <row r="283" spans="1:30" ht="15" x14ac:dyDescent="0.25">
      <c r="A283" s="8">
        <v>282</v>
      </c>
      <c r="B283" s="8">
        <v>51</v>
      </c>
      <c r="C283" s="9">
        <v>58.2</v>
      </c>
      <c r="D283" s="9">
        <v>3.3</v>
      </c>
      <c r="E283" s="9">
        <v>8.8000000000000007</v>
      </c>
      <c r="F283" s="10">
        <f>IF(AND(NOT(ISBLANK(C283)), NOT(ISBLANK(H283)), NOT(ISBLANK(Q283))), C283-H283-Q283, "")</f>
        <v>32.747</v>
      </c>
      <c r="G283" s="11">
        <f>IF(AND(F283&lt;&gt;"", C283&lt;&gt;"", C283&lt;&gt;0), F283*100/C283, "")</f>
        <v>56.266323024054977</v>
      </c>
      <c r="H283" s="10">
        <v>19.135000000000002</v>
      </c>
      <c r="I283" s="12">
        <v>7</v>
      </c>
      <c r="J283" s="11">
        <f>IF(AND(H283&lt;&gt;"", C283&lt;&gt;"", C283&lt;&gt;0), H283*100/C283, "")</f>
        <v>32.878006872852239</v>
      </c>
      <c r="K283" s="9">
        <v>15.1</v>
      </c>
      <c r="L283" s="9">
        <v>46.3</v>
      </c>
      <c r="M283" s="13">
        <v>0.32600000000000001</v>
      </c>
      <c r="N283" s="9">
        <v>51.2</v>
      </c>
      <c r="O283" s="14" t="s">
        <v>23</v>
      </c>
      <c r="P283" s="15">
        <v>3.1</v>
      </c>
      <c r="Q283" s="13">
        <v>6.3179999999999996</v>
      </c>
      <c r="R283" s="15">
        <v>0.4</v>
      </c>
      <c r="S283" s="11">
        <f>IF(AND(Q283&lt;&gt;"", C283&lt;&gt;"", C283&lt;&gt;0), Q283*100/C283, "")</f>
        <v>10.855670103092782</v>
      </c>
      <c r="T283" s="16">
        <v>1</v>
      </c>
      <c r="U283" s="17" t="str">
        <f>IF(C283&gt;=68,"JUMBO",IF(C283&gt;=58,"EXTRA",IF(C283&gt;=48,"GRANDE",IF(C283&gt;=38,"MÉDIO","Fora da faixa"))))</f>
        <v>EXTRA</v>
      </c>
      <c r="V283" s="11">
        <v>55.05</v>
      </c>
      <c r="W283" s="11">
        <v>44.04</v>
      </c>
      <c r="X283" s="11">
        <f>IF(AND(W283&lt;&gt;"", V283&lt;&gt;"", V283&lt;&gt;0), (W283/V283)*100, "")</f>
        <v>80</v>
      </c>
      <c r="Y283" s="8" t="str">
        <f>IF(X283&lt;72,"Pontiagudo",IF(X283&lt;=76,"Padrão","Redondo"))</f>
        <v>Redondo</v>
      </c>
      <c r="Z283" s="11">
        <f>IF(AND(W283&lt;&gt;"", V283&lt;&gt;"", V283&lt;&gt;0), (0.6057-0.0018*W283)*V283*(W283^2)/1000, "")</f>
        <v>56.20706715030623</v>
      </c>
      <c r="AA283" s="11">
        <f>((3.155 - 0.0136*V283 + 0.00155*W283)*V283*W283)/100</f>
        <v>59.993815499639986</v>
      </c>
      <c r="AB283" s="14"/>
      <c r="AC283" s="12">
        <v>7</v>
      </c>
      <c r="AD283" s="18" t="s">
        <v>19</v>
      </c>
    </row>
    <row r="284" spans="1:30" ht="15" x14ac:dyDescent="0.25">
      <c r="A284" s="8">
        <v>283</v>
      </c>
      <c r="B284" s="8">
        <v>51</v>
      </c>
      <c r="C284" s="9">
        <v>60.7</v>
      </c>
      <c r="D284" s="9">
        <v>4.5999999999999996</v>
      </c>
      <c r="E284" s="9">
        <v>8.6</v>
      </c>
      <c r="F284" s="10">
        <f>IF(AND(NOT(ISBLANK(C284)), NOT(ISBLANK(H284)), NOT(ISBLANK(Q284))), C284-H284-Q284, "")</f>
        <v>38.435000000000002</v>
      </c>
      <c r="G284" s="11">
        <f>IF(AND(F284&lt;&gt;"", C284&lt;&gt;"", C284&lt;&gt;0), F284*100/C284, "")</f>
        <v>63.319604612850078</v>
      </c>
      <c r="H284" s="10">
        <v>16.478999999999999</v>
      </c>
      <c r="I284" s="12">
        <v>6</v>
      </c>
      <c r="J284" s="11">
        <f>IF(AND(H284&lt;&gt;"", C284&lt;&gt;"", C284&lt;&gt;0), H284*100/C284, "")</f>
        <v>27.148270181219107</v>
      </c>
      <c r="K284" s="9">
        <v>15.3</v>
      </c>
      <c r="L284" s="9">
        <v>45.3</v>
      </c>
      <c r="M284" s="13">
        <v>0.33800000000000002</v>
      </c>
      <c r="N284" s="9">
        <v>64.7</v>
      </c>
      <c r="O284" s="14" t="s">
        <v>21</v>
      </c>
      <c r="P284" s="15">
        <v>4.7699999999999996</v>
      </c>
      <c r="Q284" s="13">
        <v>5.7859999999999996</v>
      </c>
      <c r="R284" s="15">
        <v>0.4</v>
      </c>
      <c r="S284" s="11">
        <f>IF(AND(Q284&lt;&gt;"", C284&lt;&gt;"", C284&lt;&gt;0), Q284*100/C284, "")</f>
        <v>9.5321252059308055</v>
      </c>
      <c r="T284" s="16">
        <v>2</v>
      </c>
      <c r="U284" s="17" t="str">
        <f>IF(C284&gt;=68,"JUMBO",IF(C284&gt;=58,"EXTRA",IF(C284&gt;=48,"GRANDE",IF(C284&gt;=38,"MÉDIO","Fora da faixa"))))</f>
        <v>EXTRA</v>
      </c>
      <c r="V284" s="11">
        <v>58.15</v>
      </c>
      <c r="W284" s="11">
        <v>43.76</v>
      </c>
      <c r="X284" s="11">
        <f>IF(AND(W284&lt;&gt;"", V284&lt;&gt;"", V284&lt;&gt;0), (W284/V284)*100, "")</f>
        <v>75.253654342218397</v>
      </c>
      <c r="Y284" s="8" t="str">
        <f>IF(X284&lt;72,"Pontiagudo",IF(X284&lt;=76,"Padrão","Redondo"))</f>
        <v>Padrão</v>
      </c>
      <c r="Z284" s="11">
        <f>IF(AND(W284&lt;&gt;"", V284&lt;&gt;"", V284&lt;&gt;0), (0.6057-0.0018*W284)*V284*(W284^2)/1000, "")</f>
        <v>58.675786452622077</v>
      </c>
      <c r="AA284" s="11">
        <f>((3.155 - 0.0136*V284 + 0.00155*W284)*V284*W284)/100</f>
        <v>61.885436722719994</v>
      </c>
      <c r="AB284" s="14"/>
      <c r="AC284" s="12">
        <v>7</v>
      </c>
      <c r="AD284" s="18" t="s">
        <v>19</v>
      </c>
    </row>
    <row r="285" spans="1:30" ht="15" x14ac:dyDescent="0.25">
      <c r="A285" s="8">
        <v>284</v>
      </c>
      <c r="B285" s="8">
        <v>51</v>
      </c>
      <c r="C285" s="9">
        <v>63.2</v>
      </c>
      <c r="D285" s="9">
        <v>4.5</v>
      </c>
      <c r="E285" s="9">
        <v>8.6999999999999993</v>
      </c>
      <c r="F285" s="10">
        <f>IF(AND(NOT(ISBLANK(C285)), NOT(ISBLANK(H285)), NOT(ISBLANK(Q285))), C285-H285-Q285, "")</f>
        <v>37.692</v>
      </c>
      <c r="G285" s="11">
        <f>IF(AND(F285&lt;&gt;"", C285&lt;&gt;"", C285&lt;&gt;0), F285*100/C285, "")</f>
        <v>59.639240506329109</v>
      </c>
      <c r="H285" s="10">
        <v>19.494</v>
      </c>
      <c r="I285" s="12">
        <v>6</v>
      </c>
      <c r="J285" s="11">
        <f>IF(AND(H285&lt;&gt;"", C285&lt;&gt;"", C285&lt;&gt;0), H285*100/C285, "")</f>
        <v>30.844936708860761</v>
      </c>
      <c r="K285" s="9">
        <v>15</v>
      </c>
      <c r="L285" s="9">
        <v>45</v>
      </c>
      <c r="M285" s="13">
        <v>0.33300000000000002</v>
      </c>
      <c r="N285" s="9">
        <v>62.5</v>
      </c>
      <c r="O285" s="14" t="s">
        <v>21</v>
      </c>
      <c r="P285" s="15">
        <v>4.84</v>
      </c>
      <c r="Q285" s="13">
        <v>6.0140000000000002</v>
      </c>
      <c r="R285" s="15">
        <v>0.39</v>
      </c>
      <c r="S285" s="11">
        <f>IF(AND(Q285&lt;&gt;"", C285&lt;&gt;"", C285&lt;&gt;0), Q285*100/C285, "")</f>
        <v>9.5158227848101262</v>
      </c>
      <c r="T285" s="16">
        <v>2</v>
      </c>
      <c r="U285" s="17" t="str">
        <f>IF(C285&gt;=68,"JUMBO",IF(C285&gt;=58,"EXTRA",IF(C285&gt;=48,"GRANDE",IF(C285&gt;=38,"MÉDIO","Fora da faixa"))))</f>
        <v>EXTRA</v>
      </c>
      <c r="V285" s="11">
        <v>58.4</v>
      </c>
      <c r="W285" s="11">
        <v>44.58</v>
      </c>
      <c r="X285" s="11">
        <f>IF(AND(W285&lt;&gt;"", V285&lt;&gt;"", V285&lt;&gt;0), (W285/V285)*100, "")</f>
        <v>76.335616438356169</v>
      </c>
      <c r="Y285" s="8" t="str">
        <f>IF(X285&lt;72,"Pontiagudo",IF(X285&lt;=76,"Padrão","Redondo"))</f>
        <v>Redondo</v>
      </c>
      <c r="Z285" s="11">
        <f>IF(AND(W285&lt;&gt;"", V285&lt;&gt;"", V285&lt;&gt;0), (0.6057-0.0018*W285)*V285*(W285^2)/1000, "")</f>
        <v>60.985885052482558</v>
      </c>
      <c r="AA285" s="11">
        <f>((3.155 - 0.0136*V285 + 0.00155*W285)*V285*W285)/100</f>
        <v>63.260698704479992</v>
      </c>
      <c r="AB285" s="14"/>
      <c r="AC285" s="12">
        <v>7</v>
      </c>
      <c r="AD285" s="18" t="s">
        <v>19</v>
      </c>
    </row>
    <row r="286" spans="1:30" ht="15" x14ac:dyDescent="0.25">
      <c r="A286" s="8">
        <v>285</v>
      </c>
      <c r="B286" s="8">
        <v>51</v>
      </c>
      <c r="C286" s="9">
        <v>67.400000000000006</v>
      </c>
      <c r="D286" s="9">
        <v>4.9000000000000004</v>
      </c>
      <c r="E286" s="9">
        <v>8.5</v>
      </c>
      <c r="F286" s="10">
        <f>IF(AND(NOT(ISBLANK(C286)), NOT(ISBLANK(H286)), NOT(ISBLANK(Q286))), C286-H286-Q286, "")</f>
        <v>43.207000000000001</v>
      </c>
      <c r="G286" s="11">
        <f>IF(AND(F286&lt;&gt;"", C286&lt;&gt;"", C286&lt;&gt;0), F286*100/C286, "")</f>
        <v>64.105341246290791</v>
      </c>
      <c r="H286" s="10">
        <v>17.504000000000001</v>
      </c>
      <c r="I286" s="12">
        <v>6</v>
      </c>
      <c r="J286" s="11">
        <f>IF(AND(H286&lt;&gt;"", C286&lt;&gt;"", C286&lt;&gt;0), H286*100/C286, "")</f>
        <v>25.970326409495549</v>
      </c>
      <c r="K286" s="9">
        <v>15.1</v>
      </c>
      <c r="L286" s="9">
        <v>44.7</v>
      </c>
      <c r="M286" s="13">
        <v>0.33800000000000002</v>
      </c>
      <c r="N286" s="9">
        <v>64.599999999999994</v>
      </c>
      <c r="O286" s="14" t="s">
        <v>21</v>
      </c>
      <c r="P286" s="15">
        <v>5.15</v>
      </c>
      <c r="Q286" s="13">
        <v>6.6890000000000001</v>
      </c>
      <c r="R286" s="15">
        <v>0.42</v>
      </c>
      <c r="S286" s="11">
        <f>IF(AND(Q286&lt;&gt;"", C286&lt;&gt;"", C286&lt;&gt;0), Q286*100/C286, "")</f>
        <v>9.9243323442136493</v>
      </c>
      <c r="T286" s="16">
        <v>3</v>
      </c>
      <c r="U286" s="17" t="str">
        <f>IF(C286&gt;=68,"JUMBO",IF(C286&gt;=58,"EXTRA",IF(C286&gt;=48,"GRANDE",IF(C286&gt;=38,"MÉDIO","Fora da faixa"))))</f>
        <v>EXTRA</v>
      </c>
      <c r="V286" s="11"/>
      <c r="W286" s="23"/>
      <c r="X286" s="11" t="str">
        <f>IF(AND(W286&lt;&gt;"", V286&lt;&gt;"", V286&lt;&gt;0), (W286/V286)*100, "")</f>
        <v/>
      </c>
      <c r="Y286" s="8" t="str">
        <f>IF(X286&lt;72,"Pontiagudo",IF(X286&lt;=76,"Padrão","Redondo"))</f>
        <v>Redondo</v>
      </c>
      <c r="Z286" s="11" t="str">
        <f>IF(AND(W286&lt;&gt;"", V286&lt;&gt;"", V286&lt;&gt;0), (0.6057-0.0018*W286)*V286*(W286^2)/1000, "")</f>
        <v/>
      </c>
      <c r="AA286" s="11">
        <f>((3.155 - 0.0136*V286 + 0.00155*W286)*V286*W286)/100</f>
        <v>0</v>
      </c>
      <c r="AB286" s="14"/>
      <c r="AC286" s="12">
        <v>7</v>
      </c>
      <c r="AD286" s="18" t="s">
        <v>19</v>
      </c>
    </row>
    <row r="287" spans="1:30" ht="15" x14ac:dyDescent="0.25">
      <c r="A287" s="8">
        <v>286</v>
      </c>
      <c r="B287" s="8">
        <v>51</v>
      </c>
      <c r="C287" s="9">
        <v>63.7</v>
      </c>
      <c r="D287" s="9">
        <v>7</v>
      </c>
      <c r="E287" s="9">
        <v>8.3000000000000007</v>
      </c>
      <c r="F287" s="10" t="str">
        <f>IF(AND(NOT(ISBLANK(C287)), NOT(ISBLANK(H287)), NOT(ISBLANK(Q287))), C287-H287-Q287, "")</f>
        <v/>
      </c>
      <c r="G287" s="11" t="str">
        <f>IF(AND(F287&lt;&gt;"", C287&lt;&gt;"", C287&lt;&gt;0), F287*100/C287, "")</f>
        <v/>
      </c>
      <c r="H287" s="10"/>
      <c r="I287" s="12">
        <v>6</v>
      </c>
      <c r="J287" s="11" t="str">
        <f>IF(AND(H287&lt;&gt;"", C287&lt;&gt;"", C287&lt;&gt;0), H287*100/C287, "")</f>
        <v/>
      </c>
      <c r="K287" s="9">
        <v>10.6</v>
      </c>
      <c r="L287" s="9">
        <v>57.3</v>
      </c>
      <c r="M287" s="13">
        <v>0.185</v>
      </c>
      <c r="N287" s="9">
        <v>82.6</v>
      </c>
      <c r="O287" s="14" t="s">
        <v>16</v>
      </c>
      <c r="P287" s="15">
        <v>3.18</v>
      </c>
      <c r="Q287" s="13">
        <v>6.3869999999999996</v>
      </c>
      <c r="R287" s="15">
        <v>0.42</v>
      </c>
      <c r="S287" s="11">
        <f>IF(AND(Q287&lt;&gt;"", C287&lt;&gt;"", C287&lt;&gt;0), Q287*100/C287, "")</f>
        <v>10.026687598116167</v>
      </c>
      <c r="T287" s="16">
        <v>3</v>
      </c>
      <c r="U287" s="17" t="str">
        <f>IF(C287&gt;=68,"JUMBO",IF(C287&gt;=58,"EXTRA",IF(C287&gt;=48,"GRANDE",IF(C287&gt;=38,"MÉDIO","Fora da faixa"))))</f>
        <v>EXTRA</v>
      </c>
      <c r="V287" s="11"/>
      <c r="W287" s="23"/>
      <c r="X287" s="11" t="str">
        <f>IF(AND(W287&lt;&gt;"", V287&lt;&gt;"", V287&lt;&gt;0), (W287/V287)*100, "")</f>
        <v/>
      </c>
      <c r="Y287" s="8" t="str">
        <f>IF(X287&lt;72,"Pontiagudo",IF(X287&lt;=76,"Padrão","Redondo"))</f>
        <v>Redondo</v>
      </c>
      <c r="Z287" s="11" t="str">
        <f>IF(AND(W287&lt;&gt;"", V287&lt;&gt;"", V287&lt;&gt;0), (0.6057-0.0018*W287)*V287*(W287^2)/1000, "")</f>
        <v/>
      </c>
      <c r="AA287" s="11">
        <f>((3.155 - 0.0136*V287 + 0.00155*W287)*V287*W287)/100</f>
        <v>0</v>
      </c>
      <c r="AB287" s="14"/>
      <c r="AC287" s="12">
        <v>7</v>
      </c>
      <c r="AD287" s="18" t="s">
        <v>19</v>
      </c>
    </row>
    <row r="288" spans="1:30" ht="15" x14ac:dyDescent="0.25">
      <c r="A288" s="8">
        <v>287</v>
      </c>
      <c r="B288" s="8">
        <v>51</v>
      </c>
      <c r="C288" s="9">
        <v>61.8</v>
      </c>
      <c r="D288" s="9">
        <v>4.5999999999999996</v>
      </c>
      <c r="E288" s="9">
        <v>8.5</v>
      </c>
      <c r="F288" s="10">
        <f>IF(AND(NOT(ISBLANK(C288)), NOT(ISBLANK(H288)), NOT(ISBLANK(Q288))), C288-H288-Q288, "")</f>
        <v>36.509</v>
      </c>
      <c r="G288" s="11">
        <f>IF(AND(F288&lt;&gt;"", C288&lt;&gt;"", C288&lt;&gt;0), F288*100/C288, "")</f>
        <v>59.076051779935277</v>
      </c>
      <c r="H288" s="10">
        <v>19.291</v>
      </c>
      <c r="I288" s="12">
        <v>6</v>
      </c>
      <c r="J288" s="11">
        <f>IF(AND(H288&lt;&gt;"", C288&lt;&gt;"", C288&lt;&gt;0), H288*100/C288, "")</f>
        <v>31.215210355987058</v>
      </c>
      <c r="K288" s="9">
        <v>16</v>
      </c>
      <c r="L288" s="9">
        <v>45.3</v>
      </c>
      <c r="M288" s="13">
        <v>0.35299999999999998</v>
      </c>
      <c r="N288" s="9">
        <v>64.2</v>
      </c>
      <c r="O288" s="14" t="s">
        <v>21</v>
      </c>
      <c r="P288" s="15">
        <v>3.91</v>
      </c>
      <c r="Q288" s="13">
        <v>6</v>
      </c>
      <c r="R288" s="15">
        <v>0.42</v>
      </c>
      <c r="S288" s="11">
        <f>IF(AND(Q288&lt;&gt;"", C288&lt;&gt;"", C288&lt;&gt;0), Q288*100/C288, "")</f>
        <v>9.7087378640776709</v>
      </c>
      <c r="T288" s="16">
        <v>2</v>
      </c>
      <c r="U288" s="17" t="str">
        <f>IF(C288&gt;=68,"JUMBO",IF(C288&gt;=58,"EXTRA",IF(C288&gt;=48,"GRANDE",IF(C288&gt;=38,"MÉDIO","Fora da faixa"))))</f>
        <v>EXTRA</v>
      </c>
      <c r="V288" s="11">
        <v>57.03</v>
      </c>
      <c r="W288" s="11">
        <v>44.38</v>
      </c>
      <c r="X288" s="11">
        <f>IF(AND(W288&lt;&gt;"", V288&lt;&gt;"", V288&lt;&gt;0), (W288/V288)*100, "")</f>
        <v>77.818691916535158</v>
      </c>
      <c r="Y288" s="8" t="str">
        <f>IF(X288&lt;72,"Pontiagudo",IF(X288&lt;=76,"Padrão","Redondo"))</f>
        <v>Redondo</v>
      </c>
      <c r="Z288" s="11">
        <f>IF(AND(W288&lt;&gt;"", V288&lt;&gt;"", V288&lt;&gt;0), (0.6057-0.0018*W288)*V288*(W288^2)/1000, "")</f>
        <v>59.062491649338924</v>
      </c>
      <c r="AA288" s="11">
        <f>((3.155 - 0.0136*V288 + 0.00155*W288)*V288*W288)/100</f>
        <v>61.963250566434006</v>
      </c>
      <c r="AB288" s="14"/>
      <c r="AC288" s="12">
        <v>7</v>
      </c>
      <c r="AD288" s="18" t="s">
        <v>19</v>
      </c>
    </row>
    <row r="289" spans="1:30" ht="15" x14ac:dyDescent="0.25">
      <c r="A289" s="8">
        <v>288</v>
      </c>
      <c r="B289" s="8">
        <v>51</v>
      </c>
      <c r="C289" s="9">
        <v>58.8</v>
      </c>
      <c r="D289" s="9">
        <v>4.8</v>
      </c>
      <c r="E289" s="9">
        <v>8.6</v>
      </c>
      <c r="F289" s="10">
        <f>IF(AND(NOT(ISBLANK(C289)), NOT(ISBLANK(H289)), NOT(ISBLANK(Q289))), C289-H289-Q289, "")</f>
        <v>33.76</v>
      </c>
      <c r="G289" s="11">
        <f>IF(AND(F289&lt;&gt;"", C289&lt;&gt;"", C289&lt;&gt;0), F289*100/C289, "")</f>
        <v>57.414965986394563</v>
      </c>
      <c r="H289" s="10">
        <v>19.04</v>
      </c>
      <c r="I289" s="12">
        <v>6</v>
      </c>
      <c r="J289" s="11">
        <f>IF(AND(H289&lt;&gt;"", C289&lt;&gt;"", C289&lt;&gt;0), H289*100/C289, "")</f>
        <v>32.38095238095238</v>
      </c>
      <c r="K289" s="9">
        <v>15.3</v>
      </c>
      <c r="L289" s="9">
        <v>46</v>
      </c>
      <c r="M289" s="13">
        <v>0.33300000000000002</v>
      </c>
      <c r="N289" s="9">
        <v>67.400000000000006</v>
      </c>
      <c r="O289" s="14" t="s">
        <v>21</v>
      </c>
      <c r="P289" s="15">
        <v>5.65</v>
      </c>
      <c r="Q289" s="13">
        <v>6</v>
      </c>
      <c r="R289" s="15">
        <v>0.43</v>
      </c>
      <c r="S289" s="11">
        <f>IF(AND(Q289&lt;&gt;"", C289&lt;&gt;"", C289&lt;&gt;0), Q289*100/C289, "")</f>
        <v>10.204081632653061</v>
      </c>
      <c r="T289" s="16">
        <v>2</v>
      </c>
      <c r="U289" s="17" t="str">
        <f>IF(C289&gt;=68,"JUMBO",IF(C289&gt;=58,"EXTRA",IF(C289&gt;=48,"GRANDE",IF(C289&gt;=38,"MÉDIO","Fora da faixa"))))</f>
        <v>EXTRA</v>
      </c>
      <c r="V289" s="11">
        <v>56.45</v>
      </c>
      <c r="W289" s="11">
        <v>43.94</v>
      </c>
      <c r="X289" s="11">
        <f>IF(AND(W289&lt;&gt;"", V289&lt;&gt;"", V289&lt;&gt;0), (W289/V289)*100, "")</f>
        <v>77.838795394154118</v>
      </c>
      <c r="Y289" s="8" t="str">
        <f>IF(X289&lt;72,"Pontiagudo",IF(X289&lt;=76,"Padrão","Redondo"))</f>
        <v>Redondo</v>
      </c>
      <c r="Z289" s="11">
        <f>IF(AND(W289&lt;&gt;"", V289&lt;&gt;"", V289&lt;&gt;0), (0.6057-0.0018*W289)*V289*(W289^2)/1000, "")</f>
        <v>57.39466216082976</v>
      </c>
      <c r="AA289" s="11">
        <f>((3.155 - 0.0136*V289 + 0.00155*W289)*V289*W289)/100</f>
        <v>60.903738348309986</v>
      </c>
      <c r="AB289" s="14"/>
      <c r="AC289" s="12">
        <v>7</v>
      </c>
      <c r="AD289" s="18" t="s">
        <v>19</v>
      </c>
    </row>
    <row r="290" spans="1:30" ht="15" x14ac:dyDescent="0.25">
      <c r="A290" s="8">
        <v>289</v>
      </c>
      <c r="B290" s="8">
        <v>51</v>
      </c>
      <c r="C290" s="9">
        <v>57.7</v>
      </c>
      <c r="D290" s="9">
        <v>4</v>
      </c>
      <c r="E290" s="9">
        <v>8.1</v>
      </c>
      <c r="F290" s="10">
        <f>IF(AND(NOT(ISBLANK(C290)), NOT(ISBLANK(H290)), NOT(ISBLANK(Q290))), C290-H290-Q290, "")</f>
        <v>32.172000000000004</v>
      </c>
      <c r="G290" s="11">
        <f>IF(AND(F290&lt;&gt;"", C290&lt;&gt;"", C290&lt;&gt;0), F290*100/C290, "")</f>
        <v>55.75736568457539</v>
      </c>
      <c r="H290" s="10">
        <v>19.544</v>
      </c>
      <c r="I290" s="12">
        <v>6</v>
      </c>
      <c r="J290" s="11">
        <f>IF(AND(H290&lt;&gt;"", C290&lt;&gt;"", C290&lt;&gt;0), H290*100/C290, "")</f>
        <v>33.871750433275565</v>
      </c>
      <c r="K290" s="9">
        <v>13.6</v>
      </c>
      <c r="L290" s="9">
        <v>46.7</v>
      </c>
      <c r="M290" s="13">
        <v>0.29099999999999998</v>
      </c>
      <c r="N290" s="9">
        <v>60</v>
      </c>
      <c r="O290" s="14" t="s">
        <v>21</v>
      </c>
      <c r="P290" s="15">
        <v>4.3899999999999997</v>
      </c>
      <c r="Q290" s="13">
        <v>5.984</v>
      </c>
      <c r="R290" s="15">
        <v>0.41</v>
      </c>
      <c r="S290" s="11">
        <f>IF(AND(Q290&lt;&gt;"", C290&lt;&gt;"", C290&lt;&gt;0), Q290*100/C290, "")</f>
        <v>10.370883882149046</v>
      </c>
      <c r="T290" s="16">
        <v>2</v>
      </c>
      <c r="U290" s="17" t="str">
        <f>IF(C290&gt;=68,"JUMBO",IF(C290&gt;=58,"EXTRA",IF(C290&gt;=48,"GRANDE",IF(C290&gt;=38,"MÉDIO","Fora da faixa"))))</f>
        <v>GRANDE</v>
      </c>
      <c r="V290" s="11">
        <v>57.54</v>
      </c>
      <c r="W290" s="11">
        <v>42.91</v>
      </c>
      <c r="X290" s="11">
        <f>IF(AND(W290&lt;&gt;"", V290&lt;&gt;"", V290&lt;&gt;0), (W290/V290)*100, "")</f>
        <v>74.574209245742082</v>
      </c>
      <c r="Y290" s="8" t="str">
        <f>IF(X290&lt;72,"Pontiagudo",IF(X290&lt;=76,"Padrão","Redondo"))</f>
        <v>Padrão</v>
      </c>
      <c r="Z290" s="11">
        <f>IF(AND(W290&lt;&gt;"", V290&lt;&gt;"", V290&lt;&gt;0), (0.6057-0.0018*W290)*V290*(W290^2)/1000, "")</f>
        <v>55.988734411982982</v>
      </c>
      <c r="AA290" s="11">
        <f>((3.155 - 0.0136*V290 + 0.00155*W290)*V290*W290)/100</f>
        <v>60.21909261713099</v>
      </c>
      <c r="AB290" s="14"/>
      <c r="AC290" s="12">
        <v>7</v>
      </c>
      <c r="AD290" s="18" t="s">
        <v>19</v>
      </c>
    </row>
    <row r="291" spans="1:30" ht="15" x14ac:dyDescent="0.25">
      <c r="A291" s="8">
        <v>290</v>
      </c>
      <c r="B291" s="8">
        <v>51</v>
      </c>
      <c r="C291" s="9">
        <v>57</v>
      </c>
      <c r="D291" s="9">
        <v>5.8</v>
      </c>
      <c r="E291" s="9">
        <v>8.5</v>
      </c>
      <c r="F291" s="10">
        <f>IF(AND(NOT(ISBLANK(C291)), NOT(ISBLANK(H291)), NOT(ISBLANK(Q291))), C291-H291-Q291, "")</f>
        <v>32.768000000000001</v>
      </c>
      <c r="G291" s="11">
        <f>IF(AND(F291&lt;&gt;"", C291&lt;&gt;"", C291&lt;&gt;0), F291*100/C291, "")</f>
        <v>57.487719298245615</v>
      </c>
      <c r="H291" s="10">
        <v>18.003</v>
      </c>
      <c r="I291" s="12">
        <v>7</v>
      </c>
      <c r="J291" s="11">
        <f>IF(AND(H291&lt;&gt;"", C291&lt;&gt;"", C291&lt;&gt;0), H291*100/C291, "")</f>
        <v>31.58421052631579</v>
      </c>
      <c r="K291" s="9">
        <v>15.3</v>
      </c>
      <c r="L291" s="9">
        <v>45</v>
      </c>
      <c r="M291" s="13">
        <v>0.34</v>
      </c>
      <c r="N291" s="9">
        <v>76.400000000000006</v>
      </c>
      <c r="O291" s="14" t="s">
        <v>16</v>
      </c>
      <c r="P291" s="15">
        <v>5.59</v>
      </c>
      <c r="Q291" s="13">
        <v>6.2290000000000001</v>
      </c>
      <c r="R291" s="15">
        <v>0.4</v>
      </c>
      <c r="S291" s="11">
        <f>IF(AND(Q291&lt;&gt;"", C291&lt;&gt;"", C291&lt;&gt;0), Q291*100/C291, "")</f>
        <v>10.928070175438597</v>
      </c>
      <c r="T291" s="16">
        <v>3</v>
      </c>
      <c r="U291" s="17" t="str">
        <f>IF(C291&gt;=68,"JUMBO",IF(C291&gt;=58,"EXTRA",IF(C291&gt;=48,"GRANDE",IF(C291&gt;=38,"MÉDIO","Fora da faixa"))))</f>
        <v>GRANDE</v>
      </c>
      <c r="V291" s="11">
        <v>56.14</v>
      </c>
      <c r="W291" s="11">
        <v>43.07</v>
      </c>
      <c r="X291" s="11">
        <f>IF(AND(W291&lt;&gt;"", V291&lt;&gt;"", V291&lt;&gt;0), (W291/V291)*100, "")</f>
        <v>76.718916993231218</v>
      </c>
      <c r="Y291" s="8" t="str">
        <f>IF(X291&lt;72,"Pontiagudo",IF(X291&lt;=76,"Padrão","Redondo"))</f>
        <v>Redondo</v>
      </c>
      <c r="Z291" s="11">
        <f>IF(AND(W291&lt;&gt;"", V291&lt;&gt;"", V291&lt;&gt;0), (0.6057-0.0018*W291)*V291*(W291^2)/1000, "")</f>
        <v>55.004620234840168</v>
      </c>
      <c r="AA291" s="11">
        <f>((3.155 - 0.0136*V291 + 0.00155*W291)*V291*W291)/100</f>
        <v>59.439359766241004</v>
      </c>
      <c r="AB291" s="14"/>
      <c r="AC291" s="12">
        <v>7</v>
      </c>
      <c r="AD291" s="18" t="s">
        <v>19</v>
      </c>
    </row>
    <row r="292" spans="1:30" ht="15" x14ac:dyDescent="0.25">
      <c r="A292" s="8">
        <v>291</v>
      </c>
      <c r="B292" s="8">
        <v>51</v>
      </c>
      <c r="C292" s="9">
        <v>65.5</v>
      </c>
      <c r="D292" s="9">
        <v>6.6</v>
      </c>
      <c r="E292" s="9">
        <v>8.5</v>
      </c>
      <c r="F292" s="10">
        <f>IF(AND(NOT(ISBLANK(C292)), NOT(ISBLANK(H292)), NOT(ISBLANK(Q292))), C292-H292-Q292, "")</f>
        <v>43.38</v>
      </c>
      <c r="G292" s="11">
        <f>IF(AND(F292&lt;&gt;"", C292&lt;&gt;"", C292&lt;&gt;0), F292*100/C292, "")</f>
        <v>66.229007633587784</v>
      </c>
      <c r="H292" s="10">
        <v>16.113</v>
      </c>
      <c r="I292" s="12">
        <v>6</v>
      </c>
      <c r="J292" s="11">
        <f>IF(AND(H292&lt;&gt;"", C292&lt;&gt;"", C292&lt;&gt;0), H292*100/C292, "")</f>
        <v>24.599999999999998</v>
      </c>
      <c r="K292" s="9">
        <v>17.3</v>
      </c>
      <c r="L292" s="9">
        <v>44.7</v>
      </c>
      <c r="M292" s="13">
        <v>0.38700000000000001</v>
      </c>
      <c r="N292" s="9">
        <v>79.3</v>
      </c>
      <c r="O292" s="14" t="s">
        <v>16</v>
      </c>
      <c r="P292" s="15">
        <v>3.92</v>
      </c>
      <c r="Q292" s="13">
        <v>6.0069999999999997</v>
      </c>
      <c r="R292" s="15">
        <v>0.41</v>
      </c>
      <c r="S292" s="11">
        <f>IF(AND(Q292&lt;&gt;"", C292&lt;&gt;"", C292&lt;&gt;0), Q292*100/C292, "")</f>
        <v>9.1709923664122126</v>
      </c>
      <c r="T292" s="16">
        <v>2</v>
      </c>
      <c r="U292" s="17" t="str">
        <f>IF(C292&gt;=68,"JUMBO",IF(C292&gt;=58,"EXTRA",IF(C292&gt;=48,"GRANDE",IF(C292&gt;=38,"MÉDIO","Fora da faixa"))))</f>
        <v>EXTRA</v>
      </c>
      <c r="V292" s="11">
        <v>59.89</v>
      </c>
      <c r="W292" s="11">
        <v>45.12</v>
      </c>
      <c r="X292" s="11">
        <f>IF(AND(W292&lt;&gt;"", V292&lt;&gt;"", V292&lt;&gt;0), (W292/V292)*100, "")</f>
        <v>75.3381198864585</v>
      </c>
      <c r="Y292" s="8" t="str">
        <f>IF(X292&lt;72,"Pontiagudo",IF(X292&lt;=76,"Padrão","Redondo"))</f>
        <v>Padrão</v>
      </c>
      <c r="Z292" s="11">
        <f>IF(AND(W292&lt;&gt;"", V292&lt;&gt;"", V292&lt;&gt;0), (0.6057-0.0018*W292)*V292*(W292^2)/1000, "")</f>
        <v>63.947672057401348</v>
      </c>
      <c r="AA292" s="11">
        <f>((3.155 - 0.0136*V292 + 0.00155*W292)*V292*W292)/100</f>
        <v>65.135580542976001</v>
      </c>
      <c r="AB292" s="14"/>
      <c r="AC292" s="12">
        <v>7</v>
      </c>
      <c r="AD292" s="18" t="s">
        <v>19</v>
      </c>
    </row>
    <row r="293" spans="1:30" ht="15" x14ac:dyDescent="0.25">
      <c r="A293" s="8">
        <v>292</v>
      </c>
      <c r="B293" s="8">
        <v>51</v>
      </c>
      <c r="C293" s="9">
        <v>56.8</v>
      </c>
      <c r="D293" s="9">
        <v>5.4</v>
      </c>
      <c r="E293" s="9">
        <v>8.4</v>
      </c>
      <c r="F293" s="10">
        <f>IF(AND(NOT(ISBLANK(C293)), NOT(ISBLANK(H293)), NOT(ISBLANK(Q293))), C293-H293-Q293, "")</f>
        <v>31.468999999999994</v>
      </c>
      <c r="G293" s="11">
        <f>IF(AND(F293&lt;&gt;"", C293&lt;&gt;"", C293&lt;&gt;0), F293*100/C293, "")</f>
        <v>55.403169014084504</v>
      </c>
      <c r="H293" s="10">
        <v>19.224</v>
      </c>
      <c r="I293" s="12">
        <v>7</v>
      </c>
      <c r="J293" s="11">
        <f>IF(AND(H293&lt;&gt;"", C293&lt;&gt;"", C293&lt;&gt;0), H293*100/C293, "")</f>
        <v>33.845070422535215</v>
      </c>
      <c r="K293" s="9">
        <v>13.6</v>
      </c>
      <c r="L293" s="9">
        <v>45.7</v>
      </c>
      <c r="M293" s="13">
        <v>0.29799999999999999</v>
      </c>
      <c r="N293" s="9">
        <v>73.400000000000006</v>
      </c>
      <c r="O293" s="14" t="s">
        <v>16</v>
      </c>
      <c r="P293" s="15">
        <v>3.09</v>
      </c>
      <c r="Q293" s="13">
        <v>6.1070000000000002</v>
      </c>
      <c r="R293" s="15">
        <v>0.39</v>
      </c>
      <c r="S293" s="11">
        <f>IF(AND(Q293&lt;&gt;"", C293&lt;&gt;"", C293&lt;&gt;0), Q293*100/C293, "")</f>
        <v>10.751760563380284</v>
      </c>
      <c r="T293" s="16">
        <v>3</v>
      </c>
      <c r="U293" s="17" t="str">
        <f>IF(C293&gt;=68,"JUMBO",IF(C293&gt;=58,"EXTRA",IF(C293&gt;=48,"GRANDE",IF(C293&gt;=38,"MÉDIO","Fora da faixa"))))</f>
        <v>GRANDE</v>
      </c>
      <c r="V293" s="11">
        <v>57.74</v>
      </c>
      <c r="W293" s="11">
        <v>42.52</v>
      </c>
      <c r="X293" s="11">
        <f>IF(AND(W293&lt;&gt;"", V293&lt;&gt;"", V293&lt;&gt;0), (W293/V293)*100, "")</f>
        <v>73.640457222029781</v>
      </c>
      <c r="Y293" s="8" t="str">
        <f>IF(X293&lt;72,"Pontiagudo",IF(X293&lt;=76,"Padrão","Redondo"))</f>
        <v>Padrão</v>
      </c>
      <c r="Z293" s="11">
        <f>IF(AND(W293&lt;&gt;"", V293&lt;&gt;"", V293&lt;&gt;0), (0.6057-0.0018*W293)*V293*(W293^2)/1000, "")</f>
        <v>55.23998880798375</v>
      </c>
      <c r="AA293" s="11">
        <f>((3.155 - 0.0136*V293 + 0.00155*W293)*V293*W293)/100</f>
        <v>59.797563652815995</v>
      </c>
      <c r="AB293" s="14"/>
      <c r="AC293" s="12">
        <v>7</v>
      </c>
      <c r="AD293" s="18" t="s">
        <v>19</v>
      </c>
    </row>
    <row r="294" spans="1:30" ht="15" x14ac:dyDescent="0.25">
      <c r="A294" s="8">
        <v>293</v>
      </c>
      <c r="B294" s="8">
        <v>51</v>
      </c>
      <c r="C294" s="9">
        <v>76.2</v>
      </c>
      <c r="D294" s="9">
        <v>5.0999999999999996</v>
      </c>
      <c r="E294" s="9">
        <v>8.5</v>
      </c>
      <c r="F294" s="10">
        <f>IF(AND(NOT(ISBLANK(C294)), NOT(ISBLANK(H294)), NOT(ISBLANK(Q294))), C294-H294-Q294, "")</f>
        <v>53.192</v>
      </c>
      <c r="G294" s="11">
        <f>IF(AND(F294&lt;&gt;"", C294&lt;&gt;"", C294&lt;&gt;0), F294*100/C294, "")</f>
        <v>69.805774278215225</v>
      </c>
      <c r="H294" s="10">
        <v>17.184999999999999</v>
      </c>
      <c r="I294" s="12">
        <v>6</v>
      </c>
      <c r="J294" s="11">
        <f>IF(AND(H294&lt;&gt;"", C294&lt;&gt;"", C294&lt;&gt;0), H294*100/C294, "")</f>
        <v>22.552493438320205</v>
      </c>
      <c r="K294" s="9">
        <v>16</v>
      </c>
      <c r="L294" s="9">
        <v>48.7</v>
      </c>
      <c r="M294" s="13">
        <v>0.32900000000000001</v>
      </c>
      <c r="N294" s="9">
        <v>62.9</v>
      </c>
      <c r="O294" s="14" t="s">
        <v>21</v>
      </c>
      <c r="P294" s="15">
        <v>2.78</v>
      </c>
      <c r="Q294" s="13">
        <v>5.8230000000000004</v>
      </c>
      <c r="R294" s="15">
        <v>0.38</v>
      </c>
      <c r="S294" s="11">
        <f>IF(AND(Q294&lt;&gt;"", C294&lt;&gt;"", C294&lt;&gt;0), Q294*100/C294, "")</f>
        <v>7.6417322834645676</v>
      </c>
      <c r="T294" s="16">
        <v>4</v>
      </c>
      <c r="U294" s="17" t="str">
        <f>IF(C294&gt;=68,"JUMBO",IF(C294&gt;=58,"EXTRA",IF(C294&gt;=48,"GRANDE",IF(C294&gt;=38,"MÉDIO","Fora da faixa"))))</f>
        <v>JUMBO</v>
      </c>
      <c r="V294" s="11">
        <v>61.93</v>
      </c>
      <c r="W294" s="11">
        <v>47.61</v>
      </c>
      <c r="X294" s="11">
        <f>IF(AND(W294&lt;&gt;"", V294&lt;&gt;"", V294&lt;&gt;0), (W294/V294)*100, "")</f>
        <v>76.877119328273864</v>
      </c>
      <c r="Y294" s="8" t="str">
        <f>IF(X294&lt;72,"Pontiagudo",IF(X294&lt;=76,"Padrão","Redondo"))</f>
        <v>Redondo</v>
      </c>
      <c r="Z294" s="11">
        <f>IF(AND(W294&lt;&gt;"", V294&lt;&gt;"", V294&lt;&gt;0), (0.6057-0.0018*W294)*V294*(W294^2)/1000, "")</f>
        <v>72.996570538520714</v>
      </c>
      <c r="AA294" s="11">
        <f>((3.155 - 0.0136*V294 + 0.00155*W294)*V294*W294)/100</f>
        <v>70.367049945967494</v>
      </c>
      <c r="AB294" s="14"/>
      <c r="AC294" s="12">
        <v>7</v>
      </c>
      <c r="AD294" s="18" t="s">
        <v>19</v>
      </c>
    </row>
    <row r="295" spans="1:30" ht="15" x14ac:dyDescent="0.25">
      <c r="A295" s="8">
        <v>294</v>
      </c>
      <c r="B295" s="8">
        <v>51</v>
      </c>
      <c r="C295" s="9">
        <v>67.2</v>
      </c>
      <c r="D295" s="9">
        <v>5.0999999999999996</v>
      </c>
      <c r="E295" s="9">
        <v>8.9</v>
      </c>
      <c r="F295" s="10">
        <f>IF(AND(NOT(ISBLANK(C295)), NOT(ISBLANK(H295)), NOT(ISBLANK(Q295))), C295-H295-Q295, "")</f>
        <v>36.869</v>
      </c>
      <c r="G295" s="11">
        <f>IF(AND(F295&lt;&gt;"", C295&lt;&gt;"", C295&lt;&gt;0), F295*100/C295, "")</f>
        <v>54.864583333333336</v>
      </c>
      <c r="H295" s="10">
        <v>22.446999999999999</v>
      </c>
      <c r="I295" s="12">
        <v>6</v>
      </c>
      <c r="J295" s="11">
        <f>IF(AND(H295&lt;&gt;"", C295&lt;&gt;"", C295&lt;&gt;0), H295*100/C295, "")</f>
        <v>33.403273809523803</v>
      </c>
      <c r="K295" s="9">
        <v>16.399999999999999</v>
      </c>
      <c r="L295" s="9">
        <v>46</v>
      </c>
      <c r="M295" s="13">
        <v>0.35699999999999998</v>
      </c>
      <c r="N295" s="9">
        <v>66.599999999999994</v>
      </c>
      <c r="O295" s="14" t="s">
        <v>21</v>
      </c>
      <c r="P295" s="15">
        <v>4.57</v>
      </c>
      <c r="Q295" s="13">
        <v>7.8840000000000003</v>
      </c>
      <c r="R295" s="15">
        <v>0.41</v>
      </c>
      <c r="S295" s="11">
        <f>IF(AND(Q295&lt;&gt;"", C295&lt;&gt;"", C295&lt;&gt;0), Q295*100/C295, "")</f>
        <v>11.732142857142858</v>
      </c>
      <c r="T295" s="16">
        <v>3</v>
      </c>
      <c r="U295" s="17" t="str">
        <f>IF(C295&gt;=68,"JUMBO",IF(C295&gt;=58,"EXTRA",IF(C295&gt;=48,"GRANDE",IF(C295&gt;=38,"MÉDIO","Fora da faixa"))))</f>
        <v>EXTRA</v>
      </c>
      <c r="V295" s="11">
        <v>57.71</v>
      </c>
      <c r="W295" s="11">
        <v>46.08</v>
      </c>
      <c r="X295" s="11">
        <f>IF(AND(W295&lt;&gt;"", V295&lt;&gt;"", V295&lt;&gt;0), (W295/V295)*100, "")</f>
        <v>79.847513429215027</v>
      </c>
      <c r="Y295" s="8" t="str">
        <f>IF(X295&lt;72,"Pontiagudo",IF(X295&lt;=76,"Padrão","Redondo"))</f>
        <v>Redondo</v>
      </c>
      <c r="Z295" s="11">
        <f>IF(AND(W295&lt;&gt;"", V295&lt;&gt;"", V295&lt;&gt;0), (0.6057-0.0018*W295)*V295*(W295^2)/1000, "")</f>
        <v>64.058245763825667</v>
      </c>
      <c r="AA295" s="11">
        <f>((3.155 - 0.0136*V295 + 0.00155*W295)*V295*W295)/100</f>
        <v>64.928051380223991</v>
      </c>
      <c r="AB295" s="14"/>
      <c r="AC295" s="12">
        <v>7</v>
      </c>
      <c r="AD295" s="18" t="s">
        <v>19</v>
      </c>
    </row>
    <row r="296" spans="1:30" ht="15" x14ac:dyDescent="0.25">
      <c r="A296" s="8">
        <v>295</v>
      </c>
      <c r="B296" s="8">
        <v>51</v>
      </c>
      <c r="C296" s="9">
        <v>57.9</v>
      </c>
      <c r="D296" s="9">
        <v>4.5999999999999996</v>
      </c>
      <c r="E296" s="9">
        <v>8.6</v>
      </c>
      <c r="F296" s="10">
        <f>IF(AND(NOT(ISBLANK(C296)), NOT(ISBLANK(H296)), NOT(ISBLANK(Q296))), C296-H296-Q296, "")</f>
        <v>31.496000000000002</v>
      </c>
      <c r="G296" s="11">
        <f>IF(AND(F296&lt;&gt;"", C296&lt;&gt;"", C296&lt;&gt;0), F296*100/C296, "")</f>
        <v>54.397236614853206</v>
      </c>
      <c r="H296" s="10">
        <v>19.596</v>
      </c>
      <c r="I296" s="12">
        <v>7</v>
      </c>
      <c r="J296" s="11">
        <f>IF(AND(H296&lt;&gt;"", C296&lt;&gt;"", C296&lt;&gt;0), H296*100/C296, "")</f>
        <v>33.844559585492227</v>
      </c>
      <c r="K296" s="9">
        <v>13.5</v>
      </c>
      <c r="L296" s="9">
        <v>47.7</v>
      </c>
      <c r="M296" s="13">
        <v>0.28299999999999997</v>
      </c>
      <c r="N296" s="9">
        <v>66</v>
      </c>
      <c r="O296" s="14" t="s">
        <v>21</v>
      </c>
      <c r="P296" s="15">
        <v>5.14</v>
      </c>
      <c r="Q296" s="13">
        <v>6.8079999999999998</v>
      </c>
      <c r="R296" s="15">
        <v>0.42</v>
      </c>
      <c r="S296" s="11">
        <f>IF(AND(Q296&lt;&gt;"", C296&lt;&gt;"", C296&lt;&gt;0), Q296*100/C296, "")</f>
        <v>11.758203799654577</v>
      </c>
      <c r="T296" s="16">
        <v>4</v>
      </c>
      <c r="U296" s="17" t="str">
        <f>IF(C296&gt;=68,"JUMBO",IF(C296&gt;=58,"EXTRA",IF(C296&gt;=48,"GRANDE",IF(C296&gt;=38,"MÉDIO","Fora da faixa"))))</f>
        <v>GRANDE</v>
      </c>
      <c r="V296" s="11">
        <v>55.84</v>
      </c>
      <c r="W296" s="11">
        <v>43.31</v>
      </c>
      <c r="X296" s="11">
        <f>IF(AND(W296&lt;&gt;"", V296&lt;&gt;"", V296&lt;&gt;0), (W296/V296)*100, "")</f>
        <v>77.560888252148999</v>
      </c>
      <c r="Y296" s="8" t="str">
        <f>IF(X296&lt;72,"Pontiagudo",IF(X296&lt;=76,"Padrão","Redondo"))</f>
        <v>Redondo</v>
      </c>
      <c r="Z296" s="11">
        <f>IF(AND(W296&lt;&gt;"", V296&lt;&gt;"", V296&lt;&gt;0), (0.6057-0.0018*W296)*V296*(W296^2)/1000, "")</f>
        <v>55.27686899655103</v>
      </c>
      <c r="AA296" s="11">
        <f>((3.155 - 0.0136*V296 + 0.00155*W296)*V296*W296)/100</f>
        <v>59.558842658776008</v>
      </c>
      <c r="AB296" s="14"/>
      <c r="AC296" s="12">
        <v>7</v>
      </c>
      <c r="AD296" s="18" t="s">
        <v>19</v>
      </c>
    </row>
    <row r="297" spans="1:30" ht="15" x14ac:dyDescent="0.25">
      <c r="A297" s="8">
        <v>296</v>
      </c>
      <c r="B297" s="8">
        <v>51</v>
      </c>
      <c r="C297" s="9">
        <v>66.900000000000006</v>
      </c>
      <c r="D297" s="9">
        <v>5</v>
      </c>
      <c r="E297" s="9">
        <v>8.9</v>
      </c>
      <c r="F297" s="10">
        <f>IF(AND(NOT(ISBLANK(C297)), NOT(ISBLANK(H297)), NOT(ISBLANK(Q297))), C297-H297-Q297, "")</f>
        <v>44.124000000000009</v>
      </c>
      <c r="G297" s="11">
        <f>IF(AND(F297&lt;&gt;"", C297&lt;&gt;"", C297&lt;&gt;0), F297*100/C297, "")</f>
        <v>65.955156950672645</v>
      </c>
      <c r="H297" s="10">
        <v>16.622</v>
      </c>
      <c r="I297" s="12">
        <v>6</v>
      </c>
      <c r="J297" s="11">
        <f>IF(AND(H297&lt;&gt;"", C297&lt;&gt;"", C297&lt;&gt;0), H297*100/C297, "")</f>
        <v>24.846038863976084</v>
      </c>
      <c r="K297" s="9">
        <v>15.1</v>
      </c>
      <c r="L297" s="9">
        <v>45.7</v>
      </c>
      <c r="M297" s="13">
        <v>0.33</v>
      </c>
      <c r="N297" s="9">
        <v>65.8</v>
      </c>
      <c r="O297" s="14" t="s">
        <v>21</v>
      </c>
      <c r="P297" s="15">
        <v>2.99</v>
      </c>
      <c r="Q297" s="13">
        <v>6.1539999999999999</v>
      </c>
      <c r="R297" s="15">
        <v>0.42</v>
      </c>
      <c r="S297" s="11">
        <f>IF(AND(Q297&lt;&gt;"", C297&lt;&gt;"", C297&lt;&gt;0), Q297*100/C297, "")</f>
        <v>9.1988041853512694</v>
      </c>
      <c r="T297" s="16">
        <v>2</v>
      </c>
      <c r="U297" s="17" t="str">
        <f>IF(C297&gt;=68,"JUMBO",IF(C297&gt;=58,"EXTRA",IF(C297&gt;=48,"GRANDE",IF(C297&gt;=38,"MÉDIO","Fora da faixa"))))</f>
        <v>EXTRA</v>
      </c>
      <c r="V297" s="11">
        <v>59.4</v>
      </c>
      <c r="W297" s="11">
        <v>45.8</v>
      </c>
      <c r="X297" s="11">
        <f>IF(AND(W297&lt;&gt;"", V297&lt;&gt;"", V297&lt;&gt;0), (W297/V297)*100, "")</f>
        <v>77.104377104377093</v>
      </c>
      <c r="Y297" s="8" t="str">
        <f>IF(X297&lt;72,"Pontiagudo",IF(X297&lt;=76,"Padrão","Redondo"))</f>
        <v>Redondo</v>
      </c>
      <c r="Z297" s="11">
        <f>IF(AND(W297&lt;&gt;"", V297&lt;&gt;"", V297&lt;&gt;0), (0.6057-0.0018*W297)*V297*(W297^2)/1000, "")</f>
        <v>65.198099720160002</v>
      </c>
      <c r="AA297" s="11">
        <f>((3.155 - 0.0136*V297 + 0.00155*W297)*V297*W297)/100</f>
        <v>65.786254379999988</v>
      </c>
      <c r="AB297" s="14"/>
      <c r="AC297" s="12">
        <v>7</v>
      </c>
      <c r="AD297" s="18" t="s">
        <v>19</v>
      </c>
    </row>
    <row r="298" spans="1:30" ht="15" x14ac:dyDescent="0.25">
      <c r="A298" s="8">
        <v>297</v>
      </c>
      <c r="B298" s="8">
        <v>51</v>
      </c>
      <c r="C298" s="9">
        <v>64.400000000000006</v>
      </c>
      <c r="D298" s="9">
        <v>5</v>
      </c>
      <c r="E298" s="9">
        <v>8.8000000000000007</v>
      </c>
      <c r="F298" s="10">
        <f>IF(AND(NOT(ISBLANK(C298)), NOT(ISBLANK(H298)), NOT(ISBLANK(Q298))), C298-H298-Q298, "")</f>
        <v>39.660000000000011</v>
      </c>
      <c r="G298" s="11">
        <f>IF(AND(F298&lt;&gt;"", C298&lt;&gt;"", C298&lt;&gt;0), F298*100/C298, "")</f>
        <v>61.583850931677027</v>
      </c>
      <c r="H298" s="10">
        <v>18.398</v>
      </c>
      <c r="I298" s="12">
        <v>6</v>
      </c>
      <c r="J298" s="11">
        <f>IF(AND(H298&lt;&gt;"", C298&lt;&gt;"", C298&lt;&gt;0), H298*100/C298, "")</f>
        <v>28.568322981366457</v>
      </c>
      <c r="K298" s="9">
        <v>15.1</v>
      </c>
      <c r="L298" s="9">
        <v>45.3</v>
      </c>
      <c r="M298" s="13">
        <v>0.33300000000000002</v>
      </c>
      <c r="N298" s="9">
        <v>66.900000000000006</v>
      </c>
      <c r="O298" s="14" t="s">
        <v>21</v>
      </c>
      <c r="P298" s="15">
        <v>4.6500000000000004</v>
      </c>
      <c r="Q298" s="13">
        <v>6.3419999999999996</v>
      </c>
      <c r="R298" s="15">
        <v>0.42</v>
      </c>
      <c r="S298" s="11">
        <f>IF(AND(Q298&lt;&gt;"", C298&lt;&gt;"", C298&lt;&gt;0), Q298*100/C298, "")</f>
        <v>9.8478260869565197</v>
      </c>
      <c r="T298" s="16">
        <v>3</v>
      </c>
      <c r="U298" s="17" t="str">
        <f>IF(C298&gt;=68,"JUMBO",IF(C298&gt;=58,"EXTRA",IF(C298&gt;=48,"GRANDE",IF(C298&gt;=38,"MÉDIO","Fora da faixa"))))</f>
        <v>EXTRA</v>
      </c>
      <c r="V298" s="11">
        <v>57.88</v>
      </c>
      <c r="W298" s="11">
        <v>44.75</v>
      </c>
      <c r="X298" s="11">
        <f>IF(AND(W298&lt;&gt;"", V298&lt;&gt;"", V298&lt;&gt;0), (W298/V298)*100, "")</f>
        <v>77.315134761575663</v>
      </c>
      <c r="Y298" s="8" t="str">
        <f>IF(X298&lt;72,"Pontiagudo",IF(X298&lt;=76,"Padrão","Redondo"))</f>
        <v>Redondo</v>
      </c>
      <c r="Z298" s="11">
        <f>IF(AND(W298&lt;&gt;"", V298&lt;&gt;"", V298&lt;&gt;0), (0.6057-0.0018*W298)*V298*(W298^2)/1000, "")</f>
        <v>60.869252935125004</v>
      </c>
      <c r="AA298" s="11">
        <f>((3.155 - 0.0136*V298 + 0.00155*W298)*V298*W298)/100</f>
        <v>63.126505902849992</v>
      </c>
      <c r="AB298" s="14"/>
      <c r="AC298" s="12">
        <v>7</v>
      </c>
      <c r="AD298" s="18" t="s">
        <v>19</v>
      </c>
    </row>
    <row r="299" spans="1:30" ht="15" x14ac:dyDescent="0.25">
      <c r="A299" s="8">
        <v>298</v>
      </c>
      <c r="B299" s="8">
        <v>51</v>
      </c>
      <c r="C299" s="9">
        <v>68.7</v>
      </c>
      <c r="D299" s="9">
        <v>5.4</v>
      </c>
      <c r="E299" s="9">
        <v>8.6</v>
      </c>
      <c r="F299" s="10">
        <f>IF(AND(NOT(ISBLANK(C299)), NOT(ISBLANK(H299)), NOT(ISBLANK(Q299))), C299-H299-Q299, "")</f>
        <v>44.468000000000004</v>
      </c>
      <c r="G299" s="11">
        <f>IF(AND(F299&lt;&gt;"", C299&lt;&gt;"", C299&lt;&gt;0), F299*100/C299, "")</f>
        <v>64.727802037845706</v>
      </c>
      <c r="H299" s="10">
        <v>17.446999999999999</v>
      </c>
      <c r="I299" s="12">
        <v>7</v>
      </c>
      <c r="J299" s="11">
        <f>IF(AND(H299&lt;&gt;"", C299&lt;&gt;"", C299&lt;&gt;0), H299*100/C299, "")</f>
        <v>25.395924308588061</v>
      </c>
      <c r="K299" s="9">
        <v>16</v>
      </c>
      <c r="L299" s="9">
        <v>45.7</v>
      </c>
      <c r="M299" s="13">
        <v>0.35</v>
      </c>
      <c r="N299" s="9">
        <v>68.7</v>
      </c>
      <c r="O299" s="14" t="s">
        <v>21</v>
      </c>
      <c r="P299" s="15">
        <v>4.51</v>
      </c>
      <c r="Q299" s="13">
        <v>6.7850000000000001</v>
      </c>
      <c r="R299" s="15">
        <v>0.43</v>
      </c>
      <c r="S299" s="11">
        <f>IF(AND(Q299&lt;&gt;"", C299&lt;&gt;"", C299&lt;&gt;0), Q299*100/C299, "")</f>
        <v>9.8762736535662299</v>
      </c>
      <c r="T299" s="16">
        <v>2</v>
      </c>
      <c r="U299" s="17" t="str">
        <f>IF(C299&gt;=68,"JUMBO",IF(C299&gt;=58,"EXTRA",IF(C299&gt;=48,"GRANDE",IF(C299&gt;=38,"MÉDIO","Fora da faixa"))))</f>
        <v>JUMBO</v>
      </c>
      <c r="V299" s="11">
        <v>60.1</v>
      </c>
      <c r="W299" s="11">
        <v>45.6</v>
      </c>
      <c r="X299" s="11">
        <f>IF(AND(W299&lt;&gt;"", V299&lt;&gt;"", V299&lt;&gt;0), (W299/V299)*100, "")</f>
        <v>75.87354409317804</v>
      </c>
      <c r="Y299" s="8" t="str">
        <f>IF(X299&lt;72,"Pontiagudo",IF(X299&lt;=76,"Padrão","Redondo"))</f>
        <v>Padrão</v>
      </c>
      <c r="Z299" s="11">
        <f>IF(AND(W299&lt;&gt;"", V299&lt;&gt;"", V299&lt;&gt;0), (0.6057-0.0018*W299)*V299*(W299^2)/1000, "")</f>
        <v>65.436548440319996</v>
      </c>
      <c r="AA299" s="11">
        <f>((3.155 - 0.0136*V299 + 0.00155*W299)*V299*W299)/100</f>
        <v>66.001454591999988</v>
      </c>
      <c r="AB299" s="14"/>
      <c r="AC299" s="12">
        <v>7</v>
      </c>
      <c r="AD299" s="18" t="s">
        <v>19</v>
      </c>
    </row>
    <row r="300" spans="1:30" ht="15" x14ac:dyDescent="0.25">
      <c r="A300" s="8">
        <v>299</v>
      </c>
      <c r="B300" s="8">
        <v>51</v>
      </c>
      <c r="C300" s="9">
        <v>60.4</v>
      </c>
      <c r="D300" s="9">
        <v>4.5999999999999996</v>
      </c>
      <c r="E300" s="9">
        <v>8.4</v>
      </c>
      <c r="F300" s="10">
        <f>IF(AND(NOT(ISBLANK(C300)), NOT(ISBLANK(H300)), NOT(ISBLANK(Q300))), C300-H300-Q300, "")</f>
        <v>34.544999999999995</v>
      </c>
      <c r="G300" s="11">
        <f>IF(AND(F300&lt;&gt;"", C300&lt;&gt;"", C300&lt;&gt;0), F300*100/C300, "")</f>
        <v>57.193708609271518</v>
      </c>
      <c r="H300" s="10">
        <v>19.291</v>
      </c>
      <c r="I300" s="12">
        <v>6</v>
      </c>
      <c r="J300" s="11">
        <f>IF(AND(H300&lt;&gt;"", C300&lt;&gt;"", C300&lt;&gt;0), H300*100/C300, "")</f>
        <v>31.938741721854306</v>
      </c>
      <c r="K300" s="9">
        <v>15.3</v>
      </c>
      <c r="L300" s="9">
        <v>42.3</v>
      </c>
      <c r="M300" s="13">
        <v>0.36199999999999999</v>
      </c>
      <c r="N300" s="9">
        <v>64.8</v>
      </c>
      <c r="O300" s="14" t="s">
        <v>21</v>
      </c>
      <c r="P300" s="15">
        <v>4.2300000000000004</v>
      </c>
      <c r="Q300" s="13">
        <v>6.5640000000000001</v>
      </c>
      <c r="R300" s="15">
        <v>0.41</v>
      </c>
      <c r="S300" s="11">
        <f>IF(AND(Q300&lt;&gt;"", C300&lt;&gt;"", C300&lt;&gt;0), Q300*100/C300, "")</f>
        <v>10.867549668874172</v>
      </c>
      <c r="T300" s="16">
        <v>3</v>
      </c>
      <c r="U300" s="17" t="str">
        <f>IF(C300&gt;=68,"JUMBO",IF(C300&gt;=58,"EXTRA",IF(C300&gt;=48,"GRANDE",IF(C300&gt;=38,"MÉDIO","Fora da faixa"))))</f>
        <v>EXTRA</v>
      </c>
      <c r="V300" s="11">
        <v>56.03</v>
      </c>
      <c r="W300" s="11">
        <v>44.27</v>
      </c>
      <c r="X300" s="11">
        <f>IF(AND(W300&lt;&gt;"", V300&lt;&gt;"", V300&lt;&gt;0), (W300/V300)*100, "")</f>
        <v>79.011243976441193</v>
      </c>
      <c r="Y300" s="8" t="str">
        <f>IF(X300&lt;72,"Pontiagudo",IF(X300&lt;=76,"Padrão","Redondo"))</f>
        <v>Redondo</v>
      </c>
      <c r="Z300" s="11">
        <f>IF(AND(W300&lt;&gt;"", V300&lt;&gt;"", V300&lt;&gt;0), (0.6057-0.0018*W300)*V300*(W300^2)/1000, "")</f>
        <v>57.761301397685429</v>
      </c>
      <c r="AA300" s="11">
        <f>((3.155 - 0.0136*V300 + 0.00155*W300)*V300*W300)/100</f>
        <v>61.058970876650491</v>
      </c>
      <c r="AB300" s="14"/>
      <c r="AC300" s="12">
        <v>7</v>
      </c>
      <c r="AD300" s="18" t="s">
        <v>19</v>
      </c>
    </row>
    <row r="301" spans="1:30" ht="15" x14ac:dyDescent="0.25">
      <c r="A301" s="8">
        <v>300</v>
      </c>
      <c r="B301" s="8">
        <v>51</v>
      </c>
      <c r="C301" s="9">
        <v>57.5</v>
      </c>
      <c r="D301" s="9">
        <v>3.9</v>
      </c>
      <c r="E301" s="9">
        <v>8.1999999999999993</v>
      </c>
      <c r="F301" s="10">
        <f>IF(AND(NOT(ISBLANK(C301)), NOT(ISBLANK(H301)), NOT(ISBLANK(Q301))), C301-H301-Q301, "")</f>
        <v>34.353000000000002</v>
      </c>
      <c r="G301" s="11">
        <f>IF(AND(F301&lt;&gt;"", C301&lt;&gt;"", C301&lt;&gt;0), F301*100/C301, "")</f>
        <v>59.744347826086958</v>
      </c>
      <c r="H301" s="10">
        <v>17.190000000000001</v>
      </c>
      <c r="I301" s="12">
        <v>6</v>
      </c>
      <c r="J301" s="11">
        <f>IF(AND(H301&lt;&gt;"", C301&lt;&gt;"", C301&lt;&gt;0), H301*100/C301, "")</f>
        <v>29.895652173913046</v>
      </c>
      <c r="K301" s="9">
        <v>13.4</v>
      </c>
      <c r="L301" s="9">
        <v>46.7</v>
      </c>
      <c r="M301" s="13">
        <v>0.28699999999999998</v>
      </c>
      <c r="N301" s="9">
        <v>59</v>
      </c>
      <c r="O301" s="14" t="s">
        <v>23</v>
      </c>
      <c r="P301" s="15">
        <v>5.25</v>
      </c>
      <c r="Q301" s="13">
        <v>5.9569999999999999</v>
      </c>
      <c r="R301" s="15">
        <v>0.42</v>
      </c>
      <c r="S301" s="11">
        <f>IF(AND(Q301&lt;&gt;"", C301&lt;&gt;"", C301&lt;&gt;0), Q301*100/C301, "")</f>
        <v>10.36</v>
      </c>
      <c r="T301" s="16">
        <v>4</v>
      </c>
      <c r="U301" s="17" t="str">
        <f>IF(C301&gt;=68,"JUMBO",IF(C301&gt;=58,"EXTRA",IF(C301&gt;=48,"GRANDE",IF(C301&gt;=38,"MÉDIO","Fora da faixa"))))</f>
        <v>GRANDE</v>
      </c>
      <c r="V301" s="11">
        <v>55.9</v>
      </c>
      <c r="W301" s="11">
        <v>43.05</v>
      </c>
      <c r="X301" s="11">
        <f>IF(AND(W301&lt;&gt;"", V301&lt;&gt;"", V301&lt;&gt;0), (W301/V301)*100, "")</f>
        <v>77.012522361359572</v>
      </c>
      <c r="Y301" s="8" t="str">
        <f>IF(X301&lt;72,"Pontiagudo",IF(X301&lt;=76,"Padrão","Redondo"))</f>
        <v>Redondo</v>
      </c>
      <c r="Z301" s="11">
        <f>IF(AND(W301&lt;&gt;"", V301&lt;&gt;"", V301&lt;&gt;0), (0.6057-0.0018*W301)*V301*(W301^2)/1000, "")</f>
        <v>54.722349866047495</v>
      </c>
      <c r="AA301" s="11">
        <f>((3.155 - 0.0136*V301 + 0.00155*W301)*V301*W301)/100</f>
        <v>59.235573613124977</v>
      </c>
      <c r="AB301" s="14"/>
      <c r="AC301" s="12">
        <v>7</v>
      </c>
      <c r="AD301" s="18" t="s">
        <v>19</v>
      </c>
    </row>
    <row r="302" spans="1:30" ht="15" x14ac:dyDescent="0.25">
      <c r="A302" s="8">
        <v>301</v>
      </c>
      <c r="B302" s="8">
        <v>51</v>
      </c>
      <c r="C302" s="9">
        <v>61.8</v>
      </c>
      <c r="D302" s="9">
        <v>5.4</v>
      </c>
      <c r="E302" s="9">
        <v>8.4</v>
      </c>
      <c r="F302" s="10">
        <f>IF(AND(NOT(ISBLANK(C302)), NOT(ISBLANK(H302)), NOT(ISBLANK(Q302))), C302-H302-Q302, "")</f>
        <v>38.381999999999991</v>
      </c>
      <c r="G302" s="11">
        <f>IF(AND(F302&lt;&gt;"", C302&lt;&gt;"", C302&lt;&gt;0), F302*100/C302, "")</f>
        <v>62.106796116504839</v>
      </c>
      <c r="H302" s="10">
        <v>17.349</v>
      </c>
      <c r="I302" s="12">
        <v>6</v>
      </c>
      <c r="J302" s="11">
        <f>IF(AND(H302&lt;&gt;"", C302&lt;&gt;"", C302&lt;&gt;0), H302*100/C302, "")</f>
        <v>28.072815533980584</v>
      </c>
      <c r="K302" s="9">
        <v>16.8</v>
      </c>
      <c r="L302" s="9">
        <v>47.3</v>
      </c>
      <c r="M302" s="13">
        <v>0.35499999999999998</v>
      </c>
      <c r="N302" s="9">
        <v>71.400000000000006</v>
      </c>
      <c r="O302" s="14" t="s">
        <v>21</v>
      </c>
      <c r="P302" s="15">
        <v>5.14</v>
      </c>
      <c r="Q302" s="13">
        <v>6.069</v>
      </c>
      <c r="R302" s="15">
        <v>0.4</v>
      </c>
      <c r="S302" s="11">
        <f>IF(AND(Q302&lt;&gt;"", C302&lt;&gt;"", C302&lt;&gt;0), Q302*100/C302, "")</f>
        <v>9.8203883495145625</v>
      </c>
      <c r="T302" s="16">
        <v>4</v>
      </c>
      <c r="U302" s="17" t="str">
        <f>IF(C302&gt;=68,"JUMBO",IF(C302&gt;=58,"EXTRA",IF(C302&gt;=48,"GRANDE",IF(C302&gt;=38,"MÉDIO","Fora da faixa"))))</f>
        <v>EXTRA</v>
      </c>
      <c r="V302" s="11">
        <v>58.75</v>
      </c>
      <c r="W302" s="11">
        <v>43.72</v>
      </c>
      <c r="X302" s="11">
        <f>IF(AND(W302&lt;&gt;"", V302&lt;&gt;"", V302&lt;&gt;0), (W302/V302)*100, "")</f>
        <v>74.417021276595747</v>
      </c>
      <c r="Y302" s="8" t="str">
        <f>IF(X302&lt;72,"Pontiagudo",IF(X302&lt;=76,"Padrão","Redondo"))</f>
        <v>Padrão</v>
      </c>
      <c r="Z302" s="11">
        <f>IF(AND(W302&lt;&gt;"", V302&lt;&gt;"", V302&lt;&gt;0), (0.6057-0.0018*W302)*V302*(W302^2)/1000, "")</f>
        <v>59.180971350024002</v>
      </c>
      <c r="AA302" s="11">
        <f>((3.155 - 0.0136*V302 + 0.00155*W302)*V302*W302)/100</f>
        <v>62.255641592999993</v>
      </c>
      <c r="AB302" s="14"/>
      <c r="AC302" s="12">
        <v>7</v>
      </c>
      <c r="AD302" s="18" t="s">
        <v>19</v>
      </c>
    </row>
    <row r="303" spans="1:30" ht="15" x14ac:dyDescent="0.25">
      <c r="A303" s="8">
        <v>302</v>
      </c>
      <c r="B303" s="8">
        <v>51</v>
      </c>
      <c r="C303" s="9">
        <v>68.3</v>
      </c>
      <c r="D303" s="9">
        <v>6.1</v>
      </c>
      <c r="E303" s="9">
        <v>8</v>
      </c>
      <c r="F303" s="10">
        <f>IF(AND(NOT(ISBLANK(C303)), NOT(ISBLANK(H303)), NOT(ISBLANK(Q303))), C303-H303-Q303, "")</f>
        <v>41.599999999999994</v>
      </c>
      <c r="G303" s="11">
        <f>IF(AND(F303&lt;&gt;"", C303&lt;&gt;"", C303&lt;&gt;0), F303*100/C303, "")</f>
        <v>60.907759882869684</v>
      </c>
      <c r="H303" s="10">
        <v>20.690999999999999</v>
      </c>
      <c r="I303" s="12">
        <v>6</v>
      </c>
      <c r="J303" s="11">
        <f>IF(AND(H303&lt;&gt;"", C303&lt;&gt;"", C303&lt;&gt;0), H303*100/C303, "")</f>
        <v>30.294289897510982</v>
      </c>
      <c r="K303" s="9">
        <v>17.3</v>
      </c>
      <c r="L303" s="9">
        <v>49</v>
      </c>
      <c r="M303" s="13">
        <v>0.35299999999999998</v>
      </c>
      <c r="N303" s="9">
        <v>74.7</v>
      </c>
      <c r="O303" s="14" t="s">
        <v>16</v>
      </c>
      <c r="P303" s="15">
        <v>4.7300000000000004</v>
      </c>
      <c r="Q303" s="13">
        <v>6.0090000000000003</v>
      </c>
      <c r="R303" s="15">
        <v>0.42</v>
      </c>
      <c r="S303" s="11">
        <f>IF(AND(Q303&lt;&gt;"", C303&lt;&gt;"", C303&lt;&gt;0), Q303*100/C303, "")</f>
        <v>8.7979502196193273</v>
      </c>
      <c r="T303" s="16">
        <v>4</v>
      </c>
      <c r="U303" s="17" t="str">
        <f>IF(C303&gt;=68,"JUMBO",IF(C303&gt;=58,"EXTRA",IF(C303&gt;=48,"GRANDE",IF(C303&gt;=38,"MÉDIO","Fora da faixa"))))</f>
        <v>JUMBO</v>
      </c>
      <c r="V303" s="11">
        <v>61.21</v>
      </c>
      <c r="W303" s="11">
        <v>45.39</v>
      </c>
      <c r="X303" s="11">
        <f>IF(AND(W303&lt;&gt;"", V303&lt;&gt;"", V303&lt;&gt;0), (W303/V303)*100, "")</f>
        <v>74.154549910145406</v>
      </c>
      <c r="Y303" s="8" t="str">
        <f>IF(X303&lt;72,"Pontiagudo",IF(X303&lt;=76,"Padrão","Redondo"))</f>
        <v>Padrão</v>
      </c>
      <c r="Z303" s="11">
        <f>IF(AND(W303&lt;&gt;"", V303&lt;&gt;"", V303&lt;&gt;0), (0.6057-0.0018*W303)*V303*(W303^2)/1000, "")</f>
        <v>66.080356049421923</v>
      </c>
      <c r="AA303" s="11">
        <f>((3.155 - 0.0136*V303 + 0.00155*W303)*V303*W303)/100</f>
        <v>66.482423070271494</v>
      </c>
      <c r="AB303" s="14"/>
      <c r="AC303" s="12">
        <v>7</v>
      </c>
      <c r="AD303" s="18" t="s">
        <v>19</v>
      </c>
    </row>
    <row r="304" spans="1:30" ht="15" x14ac:dyDescent="0.25">
      <c r="A304" s="8">
        <v>303</v>
      </c>
      <c r="B304" s="8">
        <v>51</v>
      </c>
      <c r="C304" s="9">
        <v>60.9</v>
      </c>
      <c r="D304" s="9">
        <v>4</v>
      </c>
      <c r="E304" s="9">
        <v>7.7</v>
      </c>
      <c r="F304" s="10">
        <f>IF(AND(NOT(ISBLANK(C304)), NOT(ISBLANK(H304)), NOT(ISBLANK(Q304))), C304-H304-Q304, "")</f>
        <v>34.934999999999995</v>
      </c>
      <c r="G304" s="11">
        <f>IF(AND(F304&lt;&gt;"", C304&lt;&gt;"", C304&lt;&gt;0), F304*100/C304, "")</f>
        <v>57.364532019704427</v>
      </c>
      <c r="H304" s="10">
        <v>19.344000000000001</v>
      </c>
      <c r="I304" s="12">
        <v>5</v>
      </c>
      <c r="J304" s="11">
        <f>IF(AND(H304&lt;&gt;"", C304&lt;&gt;"", C304&lt;&gt;0), H304*100/C304, "")</f>
        <v>31.763546798029559</v>
      </c>
      <c r="K304" s="9">
        <v>13.3</v>
      </c>
      <c r="L304" s="9">
        <v>47</v>
      </c>
      <c r="M304" s="13">
        <v>0.28299999999999997</v>
      </c>
      <c r="N304" s="9">
        <v>58.3</v>
      </c>
      <c r="O304" s="14" t="s">
        <v>23</v>
      </c>
      <c r="P304" s="15">
        <v>4.63</v>
      </c>
      <c r="Q304" s="13">
        <v>6.6210000000000004</v>
      </c>
      <c r="R304" s="15">
        <v>0.42</v>
      </c>
      <c r="S304" s="11">
        <f>IF(AND(Q304&lt;&gt;"", C304&lt;&gt;"", C304&lt;&gt;0), Q304*100/C304, "")</f>
        <v>10.871921182266011</v>
      </c>
      <c r="T304" s="16">
        <v>2</v>
      </c>
      <c r="U304" s="17" t="str">
        <f>IF(C304&gt;=68,"JUMBO",IF(C304&gt;=58,"EXTRA",IF(C304&gt;=48,"GRANDE",IF(C304&gt;=38,"MÉDIO","Fora da faixa"))))</f>
        <v>EXTRA</v>
      </c>
      <c r="V304" s="11">
        <v>56.09</v>
      </c>
      <c r="W304" s="11">
        <v>44.38</v>
      </c>
      <c r="X304" s="11">
        <f>IF(AND(W304&lt;&gt;"", V304&lt;&gt;"", V304&lt;&gt;0), (W304/V304)*100, "")</f>
        <v>79.122838295596367</v>
      </c>
      <c r="Y304" s="8" t="str">
        <f>IF(X304&lt;72,"Pontiagudo",IF(X304&lt;=76,"Padrão","Redondo"))</f>
        <v>Redondo</v>
      </c>
      <c r="Z304" s="11">
        <f>IF(AND(W304&lt;&gt;"", V304&lt;&gt;"", V304&lt;&gt;0), (0.6057-0.0018*W304)*V304*(W304^2)/1000, "")</f>
        <v>58.088990997920753</v>
      </c>
      <c r="AA304" s="11">
        <f>((3.155 - 0.0136*V304 + 0.00155*W304)*V304*W304)/100</f>
        <v>61.260166816030008</v>
      </c>
      <c r="AB304" s="14"/>
      <c r="AC304" s="12">
        <v>7</v>
      </c>
      <c r="AD304" s="18" t="s">
        <v>19</v>
      </c>
    </row>
    <row r="305" spans="1:30" ht="15" x14ac:dyDescent="0.25">
      <c r="A305" s="8">
        <v>304</v>
      </c>
      <c r="B305" s="8">
        <v>51</v>
      </c>
      <c r="C305" s="9">
        <v>63.3</v>
      </c>
      <c r="D305" s="9">
        <v>5.8</v>
      </c>
      <c r="E305" s="9">
        <v>8</v>
      </c>
      <c r="F305" s="10">
        <f>IF(AND(NOT(ISBLANK(C305)), NOT(ISBLANK(H305)), NOT(ISBLANK(Q305))), C305-H305-Q305, "")</f>
        <v>39.815999999999995</v>
      </c>
      <c r="G305" s="11">
        <f>IF(AND(F305&lt;&gt;"", C305&lt;&gt;"", C305&lt;&gt;0), F305*100/C305, "")</f>
        <v>62.90047393364928</v>
      </c>
      <c r="H305" s="10">
        <v>17.344999999999999</v>
      </c>
      <c r="I305" s="12">
        <v>7</v>
      </c>
      <c r="J305" s="11">
        <f>IF(AND(H305&lt;&gt;"", C305&lt;&gt;"", C305&lt;&gt;0), H305*100/C305, "")</f>
        <v>27.401263823064774</v>
      </c>
      <c r="K305" s="9">
        <v>16.8</v>
      </c>
      <c r="L305" s="9">
        <v>46.7</v>
      </c>
      <c r="M305" s="13">
        <v>0.36</v>
      </c>
      <c r="N305" s="9">
        <v>74.099999999999994</v>
      </c>
      <c r="O305" s="14" t="s">
        <v>16</v>
      </c>
      <c r="P305" s="15">
        <v>4.0999999999999996</v>
      </c>
      <c r="Q305" s="13">
        <v>6.1390000000000002</v>
      </c>
      <c r="R305" s="15">
        <v>0.4</v>
      </c>
      <c r="S305" s="11">
        <f>IF(AND(Q305&lt;&gt;"", C305&lt;&gt;"", C305&lt;&gt;0), Q305*100/C305, "")</f>
        <v>9.6982622432859404</v>
      </c>
      <c r="T305" s="16">
        <v>2</v>
      </c>
      <c r="U305" s="17" t="str">
        <f>IF(C305&gt;=68,"JUMBO",IF(C305&gt;=58,"EXTRA",IF(C305&gt;=48,"GRANDE",IF(C305&gt;=38,"MÉDIO","Fora da faixa"))))</f>
        <v>EXTRA</v>
      </c>
      <c r="V305" s="11">
        <v>58</v>
      </c>
      <c r="W305" s="11">
        <v>45.09</v>
      </c>
      <c r="X305" s="11">
        <f>IF(AND(W305&lt;&gt;"", V305&lt;&gt;"", V305&lt;&gt;0), (W305/V305)*100, "")</f>
        <v>77.74137931034484</v>
      </c>
      <c r="Y305" s="8" t="str">
        <f>IF(X305&lt;72,"Pontiagudo",IF(X305&lt;=76,"Padrão","Redondo"))</f>
        <v>Redondo</v>
      </c>
      <c r="Z305" s="11">
        <f>IF(AND(W305&lt;&gt;"", V305&lt;&gt;"", V305&lt;&gt;0), (0.6057-0.0018*W305)*V305*(W305^2)/1000, "")</f>
        <v>61.853662480352419</v>
      </c>
      <c r="AA305" s="11">
        <f>((3.155 - 0.0136*V305 + 0.00155*W305)*V305*W305)/100</f>
        <v>63.709099821900011</v>
      </c>
      <c r="AB305" s="14"/>
      <c r="AC305" s="12">
        <v>7</v>
      </c>
      <c r="AD305" s="18" t="s">
        <v>19</v>
      </c>
    </row>
    <row r="306" spans="1:30" ht="15" x14ac:dyDescent="0.25">
      <c r="A306" s="8">
        <v>305</v>
      </c>
      <c r="B306" s="8">
        <v>51</v>
      </c>
      <c r="C306" s="9">
        <v>65.5</v>
      </c>
      <c r="D306" s="9">
        <v>4</v>
      </c>
      <c r="E306" s="9">
        <v>8</v>
      </c>
      <c r="F306" s="10">
        <f>IF(AND(NOT(ISBLANK(C306)), NOT(ISBLANK(H306)), NOT(ISBLANK(Q306))), C306-H306-Q306, "")</f>
        <v>39.129999999999995</v>
      </c>
      <c r="G306" s="11">
        <f>IF(AND(F306&lt;&gt;"", C306&lt;&gt;"", C306&lt;&gt;0), F306*100/C306, "")</f>
        <v>59.740458015267166</v>
      </c>
      <c r="H306" s="10">
        <v>20.059999999999999</v>
      </c>
      <c r="I306" s="12">
        <v>6</v>
      </c>
      <c r="J306" s="11">
        <f>IF(AND(H306&lt;&gt;"", C306&lt;&gt;"", C306&lt;&gt;0), H306*100/C306, "")</f>
        <v>30.625954198473281</v>
      </c>
      <c r="K306" s="9">
        <v>14.5</v>
      </c>
      <c r="L306" s="9">
        <v>44.3</v>
      </c>
      <c r="M306" s="13">
        <v>0.32700000000000001</v>
      </c>
      <c r="N306" s="9">
        <v>55.8</v>
      </c>
      <c r="O306" s="14" t="s">
        <v>23</v>
      </c>
      <c r="P306" s="15">
        <v>4.01</v>
      </c>
      <c r="Q306" s="13">
        <v>6.31</v>
      </c>
      <c r="R306" s="15">
        <v>0.43</v>
      </c>
      <c r="S306" s="11">
        <f>IF(AND(Q306&lt;&gt;"", C306&lt;&gt;"", C306&lt;&gt;0), Q306*100/C306, "")</f>
        <v>9.6335877862595414</v>
      </c>
      <c r="T306" s="16">
        <v>2</v>
      </c>
      <c r="U306" s="17" t="str">
        <f>IF(C306&gt;=68,"JUMBO",IF(C306&gt;=58,"EXTRA",IF(C306&gt;=48,"GRANDE",IF(C306&gt;=38,"MÉDIO","Fora da faixa"))))</f>
        <v>EXTRA</v>
      </c>
      <c r="V306" s="11">
        <v>58.02</v>
      </c>
      <c r="W306" s="11">
        <v>45.87</v>
      </c>
      <c r="X306" s="11">
        <f>IF(AND(W306&lt;&gt;"", V306&lt;&gt;"", V306&lt;&gt;0), (W306/V306)*100, "")</f>
        <v>79.058945191313342</v>
      </c>
      <c r="Y306" s="8" t="str">
        <f>IF(X306&lt;72,"Pontiagudo",IF(X306&lt;=76,"Padrão","Redondo"))</f>
        <v>Redondo</v>
      </c>
      <c r="Z306" s="11">
        <f>IF(AND(W306&lt;&gt;"", V306&lt;&gt;"", V306&lt;&gt;0), (0.6057-0.0018*W306)*V306*(W306^2)/1000, "")</f>
        <v>63.862828808873282</v>
      </c>
      <c r="AA306" s="11">
        <f>((3.155 - 0.0136*V306 + 0.00155*W306)*V306*W306)/100</f>
        <v>64.858472503011001</v>
      </c>
      <c r="AB306" s="14"/>
      <c r="AC306" s="12">
        <v>7</v>
      </c>
      <c r="AD306" s="18" t="s">
        <v>19</v>
      </c>
    </row>
    <row r="307" spans="1:30" ht="15" x14ac:dyDescent="0.25">
      <c r="A307" s="8">
        <v>306</v>
      </c>
      <c r="B307" s="8">
        <v>51</v>
      </c>
      <c r="C307" s="9">
        <v>55.3</v>
      </c>
      <c r="D307" s="9">
        <v>3.9</v>
      </c>
      <c r="E307" s="9">
        <v>8</v>
      </c>
      <c r="F307" s="10">
        <f>IF(AND(NOT(ISBLANK(C307)), NOT(ISBLANK(H307)), NOT(ISBLANK(Q307))), C307-H307-Q307, "")</f>
        <v>32.027999999999999</v>
      </c>
      <c r="G307" s="11">
        <f>IF(AND(F307&lt;&gt;"", C307&lt;&gt;"", C307&lt;&gt;0), F307*100/C307, "")</f>
        <v>57.91681735985533</v>
      </c>
      <c r="H307" s="10">
        <v>17.387</v>
      </c>
      <c r="I307" s="12">
        <v>7</v>
      </c>
      <c r="J307" s="11">
        <f>IF(AND(H307&lt;&gt;"", C307&lt;&gt;"", C307&lt;&gt;0), H307*100/C307, "")</f>
        <v>31.441229656419534</v>
      </c>
      <c r="K307" s="9">
        <v>14.4</v>
      </c>
      <c r="L307" s="9">
        <v>43.7</v>
      </c>
      <c r="M307" s="13">
        <v>0.33</v>
      </c>
      <c r="N307" s="9">
        <v>60.2</v>
      </c>
      <c r="O307" s="14" t="s">
        <v>21</v>
      </c>
      <c r="P307" s="15">
        <v>4.01</v>
      </c>
      <c r="Q307" s="13">
        <v>5.8849999999999998</v>
      </c>
      <c r="R307" s="15">
        <v>0.4</v>
      </c>
      <c r="S307" s="11">
        <f>IF(AND(Q307&lt;&gt;"", C307&lt;&gt;"", C307&lt;&gt;0), Q307*100/C307, "")</f>
        <v>10.641952983725137</v>
      </c>
      <c r="T307" s="16">
        <v>2</v>
      </c>
      <c r="U307" s="17" t="str">
        <f>IF(C307&gt;=68,"JUMBO",IF(C307&gt;=58,"EXTRA",IF(C307&gt;=48,"GRANDE",IF(C307&gt;=38,"MÉDIO","Fora da faixa"))))</f>
        <v>GRANDE</v>
      </c>
      <c r="V307" s="11">
        <v>56.32</v>
      </c>
      <c r="W307" s="11">
        <v>42.2</v>
      </c>
      <c r="X307" s="11">
        <f>IF(AND(W307&lt;&gt;"", V307&lt;&gt;"", V307&lt;&gt;0), (W307/V307)*100, "")</f>
        <v>74.92897727272728</v>
      </c>
      <c r="Y307" s="8" t="str">
        <f>IF(X307&lt;72,"Pontiagudo",IF(X307&lt;=76,"Padrão","Redondo"))</f>
        <v>Padrão</v>
      </c>
      <c r="Z307" s="11">
        <f>IF(AND(W307&lt;&gt;"", V307&lt;&gt;"", V307&lt;&gt;0), (0.6057-0.0018*W307)*V307*(W307^2)/1000, "")</f>
        <v>53.131284467712007</v>
      </c>
      <c r="AA307" s="11">
        <f>((3.155 - 0.0136*V307 + 0.00155*W307)*V307*W307)/100</f>
        <v>58.335201464320001</v>
      </c>
      <c r="AB307" s="14"/>
      <c r="AC307" s="12">
        <v>7</v>
      </c>
      <c r="AD307" s="18" t="s">
        <v>19</v>
      </c>
    </row>
    <row r="308" spans="1:30" ht="15" x14ac:dyDescent="0.25">
      <c r="A308" s="8">
        <v>307</v>
      </c>
      <c r="B308" s="8">
        <v>51</v>
      </c>
      <c r="C308" s="9">
        <v>63</v>
      </c>
      <c r="D308" s="9">
        <v>5.0999999999999996</v>
      </c>
      <c r="E308" s="9">
        <v>8.1</v>
      </c>
      <c r="F308" s="10">
        <f>IF(AND(NOT(ISBLANK(C308)), NOT(ISBLANK(H308)), NOT(ISBLANK(Q308))), C308-H308-Q308, "")</f>
        <v>41.366</v>
      </c>
      <c r="G308" s="11">
        <f>IF(AND(F308&lt;&gt;"", C308&lt;&gt;"", C308&lt;&gt;0), F308*100/C308, "")</f>
        <v>65.660317460317472</v>
      </c>
      <c r="H308" s="10">
        <v>16.594000000000001</v>
      </c>
      <c r="I308" s="12">
        <v>6</v>
      </c>
      <c r="J308" s="11">
        <f>IF(AND(H308&lt;&gt;"", C308&lt;&gt;"", C308&lt;&gt;0), H308*100/C308, "")</f>
        <v>26.339682539682542</v>
      </c>
      <c r="K308" s="9">
        <v>16</v>
      </c>
      <c r="L308" s="9">
        <v>46</v>
      </c>
      <c r="M308" s="13">
        <v>0.34799999999999998</v>
      </c>
      <c r="N308" s="9">
        <v>68.400000000000006</v>
      </c>
      <c r="O308" s="14" t="s">
        <v>21</v>
      </c>
      <c r="P308" s="15">
        <v>5.57</v>
      </c>
      <c r="Q308" s="13">
        <v>5.04</v>
      </c>
      <c r="R308" s="15">
        <v>0.43</v>
      </c>
      <c r="S308" s="11">
        <f>IF(AND(Q308&lt;&gt;"", C308&lt;&gt;"", C308&lt;&gt;0), Q308*100/C308, "")</f>
        <v>8</v>
      </c>
      <c r="T308" s="16">
        <v>3</v>
      </c>
      <c r="U308" s="17" t="str">
        <f>IF(C308&gt;=68,"JUMBO",IF(C308&gt;=58,"EXTRA",IF(C308&gt;=48,"GRANDE",IF(C308&gt;=38,"MÉDIO","Fora da faixa"))))</f>
        <v>EXTRA</v>
      </c>
      <c r="V308" s="11">
        <v>57.52</v>
      </c>
      <c r="W308" s="11">
        <v>44.49</v>
      </c>
      <c r="X308" s="11">
        <f>IF(AND(W308&lt;&gt;"", V308&lt;&gt;"", V308&lt;&gt;0), (W308/V308)*100, "")</f>
        <v>77.347009735744081</v>
      </c>
      <c r="Y308" s="8" t="str">
        <f>IF(X308&lt;72,"Pontiagudo",IF(X308&lt;=76,"Padrão","Redondo"))</f>
        <v>Redondo</v>
      </c>
      <c r="Z308" s="11">
        <f>IF(AND(W308&lt;&gt;"", V308&lt;&gt;"", V308&lt;&gt;0), (0.6057-0.0018*W308)*V308*(W308^2)/1000, "")</f>
        <v>59.843077325844341</v>
      </c>
      <c r="AA308" s="11">
        <f>((3.155 - 0.0136*V308 + 0.00155*W308)*V308*W308)/100</f>
        <v>62.484365338499998</v>
      </c>
      <c r="AB308" s="14" t="s">
        <v>17</v>
      </c>
      <c r="AC308" s="12">
        <v>7</v>
      </c>
      <c r="AD308" s="18" t="s">
        <v>19</v>
      </c>
    </row>
    <row r="309" spans="1:30" ht="15" x14ac:dyDescent="0.25">
      <c r="A309" s="8">
        <v>308</v>
      </c>
      <c r="B309" s="8">
        <v>51</v>
      </c>
      <c r="C309" s="9">
        <v>61.3</v>
      </c>
      <c r="D309" s="9">
        <v>4.4000000000000004</v>
      </c>
      <c r="E309" s="9">
        <v>8.1</v>
      </c>
      <c r="F309" s="10">
        <f>IF(AND(NOT(ISBLANK(C309)), NOT(ISBLANK(H309)), NOT(ISBLANK(Q309))), C309-H309-Q309, "")</f>
        <v>36.634</v>
      </c>
      <c r="G309" s="11">
        <f>IF(AND(F309&lt;&gt;"", C309&lt;&gt;"", C309&lt;&gt;0), F309*100/C309, "")</f>
        <v>59.761827079934754</v>
      </c>
      <c r="H309" s="10">
        <v>18.335999999999999</v>
      </c>
      <c r="I309" s="12">
        <v>6</v>
      </c>
      <c r="J309" s="11">
        <f>IF(AND(H309&lt;&gt;"", C309&lt;&gt;"", C309&lt;&gt;0), H309*100/C309, "")</f>
        <v>29.911908646003262</v>
      </c>
      <c r="K309" s="9">
        <v>14.5</v>
      </c>
      <c r="L309" s="9">
        <v>44.7</v>
      </c>
      <c r="M309" s="13">
        <v>0.32400000000000001</v>
      </c>
      <c r="N309" s="9">
        <v>62.4</v>
      </c>
      <c r="O309" s="14" t="s">
        <v>21</v>
      </c>
      <c r="P309" s="15">
        <v>4.87</v>
      </c>
      <c r="Q309" s="13">
        <v>6.33</v>
      </c>
      <c r="R309" s="15">
        <v>0.41</v>
      </c>
      <c r="S309" s="11">
        <f>IF(AND(Q309&lt;&gt;"", C309&lt;&gt;"", C309&lt;&gt;0), Q309*100/C309, "")</f>
        <v>10.326264274061991</v>
      </c>
      <c r="T309" s="16">
        <v>3</v>
      </c>
      <c r="U309" s="17" t="str">
        <f>IF(C309&gt;=68,"JUMBO",IF(C309&gt;=58,"EXTRA",IF(C309&gt;=48,"GRANDE",IF(C309&gt;=38,"MÉDIO","Fora da faixa"))))</f>
        <v>EXTRA</v>
      </c>
      <c r="V309" s="11">
        <v>56.92</v>
      </c>
      <c r="W309" s="11">
        <v>44.64</v>
      </c>
      <c r="X309" s="11">
        <f>IF(AND(W309&lt;&gt;"", V309&lt;&gt;"", V309&lt;&gt;0), (W309/V309)*100, "")</f>
        <v>78.42586085734365</v>
      </c>
      <c r="Y309" s="8" t="str">
        <f>IF(X309&lt;72,"Pontiagudo",IF(X309&lt;=76,"Padrão","Redondo"))</f>
        <v>Redondo</v>
      </c>
      <c r="Z309" s="11">
        <f>IF(AND(W309&lt;&gt;"", V309&lt;&gt;"", V309&lt;&gt;0), (0.6057-0.0018*W309)*V309*(W309^2)/1000, "")</f>
        <v>59.588210943553548</v>
      </c>
      <c r="AA309" s="11">
        <f>((3.155 - 0.0136*V309 + 0.00155*W309)*V309*W309)/100</f>
        <v>62.254298327039997</v>
      </c>
      <c r="AB309" s="14"/>
      <c r="AC309" s="12">
        <v>7</v>
      </c>
      <c r="AD309" s="18" t="s">
        <v>19</v>
      </c>
    </row>
    <row r="310" spans="1:30" ht="15" x14ac:dyDescent="0.25">
      <c r="A310" s="8">
        <v>309</v>
      </c>
      <c r="B310" s="8">
        <v>51</v>
      </c>
      <c r="C310" s="9">
        <v>55.8</v>
      </c>
      <c r="D310" s="9"/>
      <c r="E310" s="9">
        <v>8</v>
      </c>
      <c r="F310" s="10">
        <f>IF(AND(NOT(ISBLANK(C310)), NOT(ISBLANK(H310)), NOT(ISBLANK(Q310))), C310-H310-Q310, "")</f>
        <v>30.784999999999993</v>
      </c>
      <c r="G310" s="11">
        <f>IF(AND(F310&lt;&gt;"", C310&lt;&gt;"", C310&lt;&gt;0), F310*100/C310, "")</f>
        <v>55.170250896057333</v>
      </c>
      <c r="H310" s="10">
        <v>18.827999999999999</v>
      </c>
      <c r="I310" s="12"/>
      <c r="J310" s="11">
        <f>IF(AND(H310&lt;&gt;"", C310&lt;&gt;"", C310&lt;&gt;0), H310*100/C310, "")</f>
        <v>33.741935483870968</v>
      </c>
      <c r="K310" s="9"/>
      <c r="L310" s="9"/>
      <c r="M310" s="13"/>
      <c r="N310" s="9"/>
      <c r="O310" s="14"/>
      <c r="P310" s="15">
        <v>2.54</v>
      </c>
      <c r="Q310" s="13">
        <v>6.1870000000000003</v>
      </c>
      <c r="R310" s="15">
        <v>0.41</v>
      </c>
      <c r="S310" s="11">
        <f>IF(AND(Q310&lt;&gt;"", C310&lt;&gt;"", C310&lt;&gt;0), Q310*100/C310, "")</f>
        <v>11.087813620071685</v>
      </c>
      <c r="T310" s="16">
        <v>1</v>
      </c>
      <c r="U310" s="17" t="str">
        <f>IF(C310&gt;=68,"JUMBO",IF(C310&gt;=58,"EXTRA",IF(C310&gt;=48,"GRANDE",IF(C310&gt;=38,"MÉDIO","Fora da faixa"))))</f>
        <v>GRANDE</v>
      </c>
      <c r="V310" s="11">
        <v>55.44</v>
      </c>
      <c r="W310" s="11">
        <v>43.52</v>
      </c>
      <c r="X310" s="11">
        <f>IF(AND(W310&lt;&gt;"", V310&lt;&gt;"", V310&lt;&gt;0), (W310/V310)*100, "")</f>
        <v>78.499278499278518</v>
      </c>
      <c r="Y310" s="8" t="str">
        <f>IF(X310&lt;72,"Pontiagudo",IF(X310&lt;=76,"Padrão","Redondo"))</f>
        <v>Redondo</v>
      </c>
      <c r="Z310" s="11">
        <f>IF(AND(W310&lt;&gt;"", V310&lt;&gt;"", V310&lt;&gt;0), (0.6057-0.0018*W310)*V310*(W310^2)/1000, "")</f>
        <v>55.374711267262477</v>
      </c>
      <c r="AA310" s="11">
        <f>((3.155 - 0.0136*V310 + 0.00155*W310)*V310*W310)/100</f>
        <v>59.558028558335998</v>
      </c>
      <c r="AB310" s="14"/>
      <c r="AC310" s="12">
        <v>7</v>
      </c>
      <c r="AD310" s="18" t="s">
        <v>19</v>
      </c>
    </row>
    <row r="311" spans="1:30" ht="15" x14ac:dyDescent="0.25">
      <c r="A311" s="8">
        <v>310</v>
      </c>
      <c r="B311" s="8">
        <v>51</v>
      </c>
      <c r="C311" s="9">
        <v>61.9</v>
      </c>
      <c r="D311" s="9">
        <v>4.5999999999999996</v>
      </c>
      <c r="E311" s="9">
        <v>8.6</v>
      </c>
      <c r="F311" s="10">
        <f>IF(AND(NOT(ISBLANK(C311)), NOT(ISBLANK(H311)), NOT(ISBLANK(Q311))), C311-H311-Q311, "")</f>
        <v>39.283999999999999</v>
      </c>
      <c r="G311" s="11">
        <f>IF(AND(F311&lt;&gt;"", C311&lt;&gt;"", C311&lt;&gt;0), F311*100/C311, "")</f>
        <v>63.463651050080777</v>
      </c>
      <c r="H311" s="10">
        <v>18.507999999999999</v>
      </c>
      <c r="I311" s="12">
        <v>7</v>
      </c>
      <c r="J311" s="11">
        <f>IF(AND(H311&lt;&gt;"", C311&lt;&gt;"", C311&lt;&gt;0), H311*100/C311, "")</f>
        <v>29.899838449111471</v>
      </c>
      <c r="K311" s="9">
        <v>14.6</v>
      </c>
      <c r="L311" s="9">
        <v>45.7</v>
      </c>
      <c r="M311" s="13">
        <v>0.31900000000000001</v>
      </c>
      <c r="N311" s="9">
        <v>64.099999999999994</v>
      </c>
      <c r="O311" s="14" t="s">
        <v>21</v>
      </c>
      <c r="P311" s="15">
        <v>4.54</v>
      </c>
      <c r="Q311" s="13">
        <v>4.1079999999999997</v>
      </c>
      <c r="R311" s="15">
        <v>0.3</v>
      </c>
      <c r="S311" s="11">
        <f>IF(AND(Q311&lt;&gt;"", C311&lt;&gt;"", C311&lt;&gt;0), Q311*100/C311, "")</f>
        <v>6.6365105008077538</v>
      </c>
      <c r="T311" s="16">
        <v>3</v>
      </c>
      <c r="U311" s="17" t="str">
        <f>IF(C311&gt;=68,"JUMBO",IF(C311&gt;=58,"EXTRA",IF(C311&gt;=48,"GRANDE",IF(C311&gt;=38,"MÉDIO","Fora da faixa"))))</f>
        <v>EXTRA</v>
      </c>
      <c r="V311" s="11">
        <v>58.41</v>
      </c>
      <c r="W311" s="11">
        <v>44.59</v>
      </c>
      <c r="X311" s="11">
        <f>IF(AND(W311&lt;&gt;"", V311&lt;&gt;"", V311&lt;&gt;0), (W311/V311)*100, "")</f>
        <v>76.339667865091613</v>
      </c>
      <c r="Y311" s="8" t="str">
        <f>IF(X311&lt;72,"Pontiagudo",IF(X311&lt;=76,"Padrão","Redondo"))</f>
        <v>Redondo</v>
      </c>
      <c r="Z311" s="11">
        <f>IF(AND(W311&lt;&gt;"", V311&lt;&gt;"", V311&lt;&gt;0), (0.6057-0.0018*W311)*V311*(W311^2)/1000, "")</f>
        <v>61.02160536952281</v>
      </c>
      <c r="AA311" s="11">
        <f>((3.155 - 0.0136*V311 + 0.00155*W311)*V311*W311)/100</f>
        <v>63.282585397531491</v>
      </c>
      <c r="AB311" s="14"/>
      <c r="AC311" s="12">
        <v>7</v>
      </c>
      <c r="AD311" s="18" t="s">
        <v>19</v>
      </c>
    </row>
    <row r="312" spans="1:30" ht="15" x14ac:dyDescent="0.25">
      <c r="A312" s="8">
        <v>311</v>
      </c>
      <c r="B312" s="8">
        <v>51</v>
      </c>
      <c r="C312" s="9">
        <v>67.400000000000006</v>
      </c>
      <c r="D312" s="9">
        <v>5</v>
      </c>
      <c r="E312" s="9">
        <v>8.8000000000000007</v>
      </c>
      <c r="F312" s="10">
        <f>IF(AND(NOT(ISBLANK(C312)), NOT(ISBLANK(H312)), NOT(ISBLANK(Q312))), C312-H312-Q312, "")</f>
        <v>44.040000000000006</v>
      </c>
      <c r="G312" s="11">
        <f>IF(AND(F312&lt;&gt;"", C312&lt;&gt;"", C312&lt;&gt;0), F312*100/C312, "")</f>
        <v>65.341246290801195</v>
      </c>
      <c r="H312" s="10">
        <v>17.050999999999998</v>
      </c>
      <c r="I312" s="12">
        <v>6</v>
      </c>
      <c r="J312" s="11">
        <f>IF(AND(H312&lt;&gt;"", C312&lt;&gt;"", C312&lt;&gt;0), H312*100/C312, "")</f>
        <v>25.298219584569729</v>
      </c>
      <c r="K312" s="9">
        <v>15.4</v>
      </c>
      <c r="L312" s="9">
        <v>45.3</v>
      </c>
      <c r="M312" s="13">
        <v>0.34</v>
      </c>
      <c r="N312" s="9">
        <v>65.599999999999994</v>
      </c>
      <c r="O312" s="14" t="s">
        <v>21</v>
      </c>
      <c r="P312" s="15">
        <v>5.48</v>
      </c>
      <c r="Q312" s="13">
        <v>6.3090000000000002</v>
      </c>
      <c r="R312" s="15">
        <v>0.44</v>
      </c>
      <c r="S312" s="11">
        <f>IF(AND(Q312&lt;&gt;"", C312&lt;&gt;"", C312&lt;&gt;0), Q312*100/C312, "")</f>
        <v>9.3605341246290799</v>
      </c>
      <c r="T312" s="16">
        <v>3</v>
      </c>
      <c r="U312" s="17" t="str">
        <f>IF(C312&gt;=68,"JUMBO",IF(C312&gt;=58,"EXTRA",IF(C312&gt;=48,"GRANDE",IF(C312&gt;=38,"MÉDIO","Fora da faixa"))))</f>
        <v>EXTRA</v>
      </c>
      <c r="V312" s="11">
        <v>59.67</v>
      </c>
      <c r="W312" s="11">
        <v>45.51</v>
      </c>
      <c r="X312" s="11">
        <f>IF(AND(W312&lt;&gt;"", V312&lt;&gt;"", V312&lt;&gt;0), (W312/V312)*100, "")</f>
        <v>76.269482151835092</v>
      </c>
      <c r="Y312" s="8" t="str">
        <f>IF(X312&lt;72,"Pontiagudo",IF(X312&lt;=76,"Padrão","Redondo"))</f>
        <v>Redondo</v>
      </c>
      <c r="Z312" s="11">
        <f>IF(AND(W312&lt;&gt;"", V312&lt;&gt;"", V312&lt;&gt;0), (0.6057-0.0018*W312)*V312*(W312^2)/1000, "")</f>
        <v>64.732186764657584</v>
      </c>
      <c r="AA312" s="11">
        <f>((3.155 - 0.0136*V312 + 0.00155*W312)*V312*W312)/100</f>
        <v>65.554916178784481</v>
      </c>
      <c r="AB312" s="14"/>
      <c r="AC312" s="12">
        <v>7</v>
      </c>
      <c r="AD312" s="18" t="s">
        <v>19</v>
      </c>
    </row>
    <row r="313" spans="1:30" ht="15" x14ac:dyDescent="0.25">
      <c r="A313" s="8">
        <v>312</v>
      </c>
      <c r="B313" s="8">
        <v>51</v>
      </c>
      <c r="C313" s="9">
        <v>61.4</v>
      </c>
      <c r="D313" s="9">
        <v>5.0999999999999996</v>
      </c>
      <c r="E313" s="9">
        <v>9</v>
      </c>
      <c r="F313" s="10">
        <f>IF(AND(NOT(ISBLANK(C313)), NOT(ISBLANK(H313)), NOT(ISBLANK(Q313))), C313-H313-Q313, "")</f>
        <v>35.297999999999995</v>
      </c>
      <c r="G313" s="11">
        <f>IF(AND(F313&lt;&gt;"", C313&lt;&gt;"", C313&lt;&gt;0), F313*100/C313, "")</f>
        <v>57.488599348534194</v>
      </c>
      <c r="H313" s="10">
        <v>19.225000000000001</v>
      </c>
      <c r="I313" s="12">
        <v>6</v>
      </c>
      <c r="J313" s="11">
        <f>IF(AND(H313&lt;&gt;"", C313&lt;&gt;"", C313&lt;&gt;0), H313*100/C313, "")</f>
        <v>31.311074918566781</v>
      </c>
      <c r="K313" s="9">
        <v>15.1</v>
      </c>
      <c r="L313" s="9">
        <v>44.7</v>
      </c>
      <c r="M313" s="13">
        <v>0.33800000000000002</v>
      </c>
      <c r="N313" s="9">
        <v>69</v>
      </c>
      <c r="O313" s="14" t="s">
        <v>21</v>
      </c>
      <c r="P313" s="15">
        <v>5.01</v>
      </c>
      <c r="Q313" s="13">
        <v>6.8769999999999998</v>
      </c>
      <c r="R313" s="15">
        <v>0.42</v>
      </c>
      <c r="S313" s="11">
        <f>IF(AND(Q313&lt;&gt;"", C313&lt;&gt;"", C313&lt;&gt;0), Q313*100/C313, "")</f>
        <v>11.200325732899023</v>
      </c>
      <c r="T313" s="16">
        <v>2</v>
      </c>
      <c r="U313" s="17" t="str">
        <f>IF(C313&gt;=68,"JUMBO",IF(C313&gt;=58,"EXTRA",IF(C313&gt;=48,"GRANDE",IF(C313&gt;=38,"MÉDIO","Fora da faixa"))))</f>
        <v>EXTRA</v>
      </c>
      <c r="V313" s="11">
        <v>58.34</v>
      </c>
      <c r="W313" s="11">
        <v>43.64</v>
      </c>
      <c r="X313" s="11">
        <f>IF(AND(W313&lt;&gt;"", V313&lt;&gt;"", V313&lt;&gt;0), (W313/V313)*100, "")</f>
        <v>74.802879670894754</v>
      </c>
      <c r="Y313" s="8" t="str">
        <f>IF(X313&lt;72,"Pontiagudo",IF(X313&lt;=76,"Padrão","Redondo"))</f>
        <v>Padrão</v>
      </c>
      <c r="Z313" s="11">
        <f>IF(AND(W313&lt;&gt;"", V313&lt;&gt;"", V313&lt;&gt;0), (0.6057-0.0018*W313)*V313*(W313^2)/1000, "")</f>
        <v>58.569089380198285</v>
      </c>
      <c r="AA313" s="11">
        <f>((3.155 - 0.0136*V313 + 0.00155*W313)*V313*W313)/100</f>
        <v>61.846860291568007</v>
      </c>
      <c r="AB313" s="14"/>
      <c r="AC313" s="12">
        <v>7</v>
      </c>
      <c r="AD313" s="18" t="s">
        <v>19</v>
      </c>
    </row>
    <row r="314" spans="1:30" ht="15" x14ac:dyDescent="0.25">
      <c r="A314" s="8">
        <v>313</v>
      </c>
      <c r="B314" s="8">
        <v>51</v>
      </c>
      <c r="C314" s="9">
        <v>60</v>
      </c>
      <c r="D314" s="9">
        <v>4.5999999999999996</v>
      </c>
      <c r="E314" s="9">
        <v>8.8000000000000007</v>
      </c>
      <c r="F314" s="10">
        <f>IF(AND(NOT(ISBLANK(C314)), NOT(ISBLANK(H314)), NOT(ISBLANK(Q314))), C314-H314-Q314, "")</f>
        <v>36.5</v>
      </c>
      <c r="G314" s="11">
        <f>IF(AND(F314&lt;&gt;"", C314&lt;&gt;"", C314&lt;&gt;0), F314*100/C314, "")</f>
        <v>60.833333333333336</v>
      </c>
      <c r="H314" s="10">
        <v>17.335000000000001</v>
      </c>
      <c r="I314" s="12">
        <v>6</v>
      </c>
      <c r="J314" s="11">
        <f>IF(AND(H314&lt;&gt;"", C314&lt;&gt;"", C314&lt;&gt;0), H314*100/C314, "")</f>
        <v>28.891666666666666</v>
      </c>
      <c r="K314" s="9">
        <v>15.3</v>
      </c>
      <c r="L314" s="9">
        <v>45</v>
      </c>
      <c r="M314" s="13">
        <v>0.34</v>
      </c>
      <c r="N314" s="9">
        <v>65</v>
      </c>
      <c r="O314" s="14" t="s">
        <v>21</v>
      </c>
      <c r="P314" s="15">
        <v>2.1</v>
      </c>
      <c r="Q314" s="13">
        <v>6.165</v>
      </c>
      <c r="R314" s="15">
        <v>0.4</v>
      </c>
      <c r="S314" s="11">
        <f>IF(AND(Q314&lt;&gt;"", C314&lt;&gt;"", C314&lt;&gt;0), Q314*100/C314, "")</f>
        <v>10.275</v>
      </c>
      <c r="T314" s="16">
        <v>4</v>
      </c>
      <c r="U314" s="17" t="str">
        <f>IF(C314&gt;=68,"JUMBO",IF(C314&gt;=58,"EXTRA",IF(C314&gt;=48,"GRANDE",IF(C314&gt;=38,"MÉDIO","Fora da faixa"))))</f>
        <v>EXTRA</v>
      </c>
      <c r="V314" s="11">
        <v>58.73</v>
      </c>
      <c r="W314" s="11">
        <v>43.5</v>
      </c>
      <c r="X314" s="11">
        <f>IF(AND(W314&lt;&gt;"", V314&lt;&gt;"", V314&lt;&gt;0), (W314/V314)*100, "")</f>
        <v>74.067767750723661</v>
      </c>
      <c r="Y314" s="8" t="str">
        <f>IF(X314&lt;72,"Pontiagudo",IF(X314&lt;=76,"Padrão","Redondo"))</f>
        <v>Padrão</v>
      </c>
      <c r="Z314" s="11">
        <f>IF(AND(W314&lt;&gt;"", V314&lt;&gt;"", V314&lt;&gt;0), (0.6057-0.0018*W314)*V314*(W314^2)/1000, "")</f>
        <v>58.610933734499994</v>
      </c>
      <c r="AA314" s="11">
        <f>((3.155 - 0.0136*V314 + 0.00155*W314)*V314*W314)/100</f>
        <v>61.919520292349986</v>
      </c>
      <c r="AB314" s="14"/>
      <c r="AC314" s="12">
        <v>7</v>
      </c>
      <c r="AD314" s="18" t="s">
        <v>19</v>
      </c>
    </row>
    <row r="315" spans="1:30" ht="15" x14ac:dyDescent="0.25">
      <c r="A315" s="8">
        <v>314</v>
      </c>
      <c r="B315" s="8">
        <v>51</v>
      </c>
      <c r="C315" s="9">
        <v>68.099999999999994</v>
      </c>
      <c r="D315" s="9">
        <v>6.3</v>
      </c>
      <c r="E315" s="9">
        <v>8.6</v>
      </c>
      <c r="F315" s="10">
        <f>IF(AND(NOT(ISBLANK(C315)), NOT(ISBLANK(H315)), NOT(ISBLANK(Q315))), C315-H315-Q315, "")</f>
        <v>43.644999999999996</v>
      </c>
      <c r="G315" s="11">
        <f>IF(AND(F315&lt;&gt;"", C315&lt;&gt;"", C315&lt;&gt;0), F315*100/C315, "")</f>
        <v>64.089574155653452</v>
      </c>
      <c r="H315" s="10">
        <v>18.632999999999999</v>
      </c>
      <c r="I315" s="12">
        <v>6</v>
      </c>
      <c r="J315" s="11">
        <f>IF(AND(H315&lt;&gt;"", C315&lt;&gt;"", C315&lt;&gt;0), H315*100/C315, "")</f>
        <v>27.361233480176214</v>
      </c>
      <c r="K315" s="9">
        <v>16</v>
      </c>
      <c r="L315" s="9">
        <v>43.7</v>
      </c>
      <c r="M315" s="13">
        <v>0.36599999999999999</v>
      </c>
      <c r="N315" s="9">
        <v>76.3</v>
      </c>
      <c r="O315" s="14" t="s">
        <v>16</v>
      </c>
      <c r="P315" s="15">
        <v>5.77</v>
      </c>
      <c r="Q315" s="13">
        <v>5.8220000000000001</v>
      </c>
      <c r="R315" s="15">
        <v>0.44</v>
      </c>
      <c r="S315" s="11">
        <f>IF(AND(Q315&lt;&gt;"", C315&lt;&gt;"", C315&lt;&gt;0), Q315*100/C315, "")</f>
        <v>8.5491923641703398</v>
      </c>
      <c r="T315" s="16">
        <v>2</v>
      </c>
      <c r="U315" s="17" t="str">
        <f>IF(C315&gt;=68,"JUMBO",IF(C315&gt;=58,"EXTRA",IF(C315&gt;=48,"GRANDE",IF(C315&gt;=38,"MÉDIO","Fora da faixa"))))</f>
        <v>JUMBO</v>
      </c>
      <c r="V315" s="11">
        <v>57.8</v>
      </c>
      <c r="W315" s="11">
        <v>46.18</v>
      </c>
      <c r="X315" s="11">
        <f>IF(AND(W315&lt;&gt;"", V315&lt;&gt;"", V315&lt;&gt;0), (W315/V315)*100, "")</f>
        <v>79.896193771626301</v>
      </c>
      <c r="Y315" s="8" t="str">
        <f>IF(X315&lt;72,"Pontiagudo",IF(X315&lt;=76,"Padrão","Redondo"))</f>
        <v>Redondo</v>
      </c>
      <c r="Z315" s="11">
        <f>IF(AND(W315&lt;&gt;"", V315&lt;&gt;"", V315&lt;&gt;0), (0.6057-0.0018*W315)*V315*(W315^2)/1000, "")</f>
        <v>64.41472482809472</v>
      </c>
      <c r="AA315" s="11">
        <f>((3.155 - 0.0136*V315 + 0.00155*W315)*V315*W315)/100</f>
        <v>65.141896927959991</v>
      </c>
      <c r="AB315" s="14"/>
      <c r="AC315" s="12">
        <v>7</v>
      </c>
      <c r="AD315" s="18" t="s">
        <v>19</v>
      </c>
    </row>
    <row r="316" spans="1:30" ht="15" x14ac:dyDescent="0.25">
      <c r="A316" s="8">
        <v>315</v>
      </c>
      <c r="B316" s="8">
        <v>51</v>
      </c>
      <c r="C316" s="9">
        <v>59.2</v>
      </c>
      <c r="D316" s="9">
        <v>5.5</v>
      </c>
      <c r="E316" s="9">
        <v>8.6</v>
      </c>
      <c r="F316" s="10">
        <f>IF(AND(NOT(ISBLANK(C316)), NOT(ISBLANK(H316)), NOT(ISBLANK(Q316))), C316-H316-Q316, "")</f>
        <v>34.336999999999996</v>
      </c>
      <c r="G316" s="11">
        <f>IF(AND(F316&lt;&gt;"", C316&lt;&gt;"", C316&lt;&gt;0), F316*100/C316, "")</f>
        <v>58.001689189189186</v>
      </c>
      <c r="H316" s="10">
        <v>17.992000000000001</v>
      </c>
      <c r="I316" s="12">
        <v>6</v>
      </c>
      <c r="J316" s="11">
        <f>IF(AND(H316&lt;&gt;"", C316&lt;&gt;"", C316&lt;&gt;0), H316*100/C316, "")</f>
        <v>30.391891891891891</v>
      </c>
      <c r="K316" s="9">
        <v>15.6</v>
      </c>
      <c r="L316" s="9">
        <v>45.7</v>
      </c>
      <c r="M316" s="13">
        <v>0.34100000000000003</v>
      </c>
      <c r="N316" s="9">
        <v>73.3</v>
      </c>
      <c r="O316" s="14" t="s">
        <v>16</v>
      </c>
      <c r="P316" s="15">
        <v>5.17</v>
      </c>
      <c r="Q316" s="13">
        <v>6.8710000000000004</v>
      </c>
      <c r="R316" s="15">
        <v>0.42</v>
      </c>
      <c r="S316" s="11">
        <f>IF(AND(Q316&lt;&gt;"", C316&lt;&gt;"", C316&lt;&gt;0), Q316*100/C316, "")</f>
        <v>11.606418918918919</v>
      </c>
      <c r="T316" s="16">
        <v>3</v>
      </c>
      <c r="U316" s="17" t="str">
        <f>IF(C316&gt;=68,"JUMBO",IF(C316&gt;=58,"EXTRA",IF(C316&gt;=48,"GRANDE",IF(C316&gt;=38,"MÉDIO","Fora da faixa"))))</f>
        <v>EXTRA</v>
      </c>
      <c r="V316" s="11">
        <v>55.66</v>
      </c>
      <c r="W316" s="11">
        <v>44</v>
      </c>
      <c r="X316" s="11">
        <f>IF(AND(W316&lt;&gt;"", V316&lt;&gt;"", V316&lt;&gt;0), (W316/V316)*100, "")</f>
        <v>79.051383399209499</v>
      </c>
      <c r="Y316" s="8" t="str">
        <f>IF(X316&lt;72,"Pontiagudo",IF(X316&lt;=76,"Padrão","Redondo"))</f>
        <v>Redondo</v>
      </c>
      <c r="Z316" s="11">
        <f>IF(AND(W316&lt;&gt;"", V316&lt;&gt;"", V316&lt;&gt;0), (0.6057-0.0018*W316)*V316*(W316^2)/1000, "")</f>
        <v>56.734460639999988</v>
      </c>
      <c r="AA316" s="11">
        <f>((3.155 - 0.0136*V316 + 0.00155*W316)*V316*W316)/100</f>
        <v>60.398812249599999</v>
      </c>
      <c r="AB316" s="14"/>
      <c r="AC316" s="12">
        <v>7</v>
      </c>
      <c r="AD316" s="18" t="s">
        <v>19</v>
      </c>
    </row>
    <row r="317" spans="1:30" ht="15" x14ac:dyDescent="0.25">
      <c r="A317" s="8">
        <v>316</v>
      </c>
      <c r="B317" s="8">
        <v>51</v>
      </c>
      <c r="C317" s="9">
        <v>63.5</v>
      </c>
      <c r="D317" s="9">
        <v>4.3</v>
      </c>
      <c r="E317" s="9">
        <v>8.5</v>
      </c>
      <c r="F317" s="10">
        <f>IF(AND(NOT(ISBLANK(C317)), NOT(ISBLANK(H317)), NOT(ISBLANK(Q317))), C317-H317-Q317, "")</f>
        <v>39.994999999999997</v>
      </c>
      <c r="G317" s="11">
        <f>IF(AND(F317&lt;&gt;"", C317&lt;&gt;"", C317&lt;&gt;0), F317*100/C317, "")</f>
        <v>62.984251968503926</v>
      </c>
      <c r="H317" s="10">
        <v>17.033000000000001</v>
      </c>
      <c r="I317" s="12">
        <v>6</v>
      </c>
      <c r="J317" s="11">
        <f>IF(AND(H317&lt;&gt;"", C317&lt;&gt;"", C317&lt;&gt;0), H317*100/C317, "")</f>
        <v>26.823622047244097</v>
      </c>
      <c r="K317" s="9">
        <v>16.3</v>
      </c>
      <c r="L317" s="9">
        <v>45.3</v>
      </c>
      <c r="M317" s="13">
        <v>0.36</v>
      </c>
      <c r="N317" s="9">
        <v>60.2</v>
      </c>
      <c r="O317" s="14" t="s">
        <v>21</v>
      </c>
      <c r="P317" s="15">
        <v>3.25</v>
      </c>
      <c r="Q317" s="13">
        <v>6.4720000000000004</v>
      </c>
      <c r="R317" s="15">
        <v>0.44</v>
      </c>
      <c r="S317" s="11">
        <f>IF(AND(Q317&lt;&gt;"", C317&lt;&gt;"", C317&lt;&gt;0), Q317*100/C317, "")</f>
        <v>10.19212598425197</v>
      </c>
      <c r="T317" s="16">
        <v>2</v>
      </c>
      <c r="U317" s="17" t="str">
        <f>IF(C317&gt;=68,"JUMBO",IF(C317&gt;=58,"EXTRA",IF(C317&gt;=48,"GRANDE",IF(C317&gt;=38,"MÉDIO","Fora da faixa"))))</f>
        <v>EXTRA</v>
      </c>
      <c r="V317" s="11">
        <v>58.63</v>
      </c>
      <c r="W317" s="11">
        <v>44.69</v>
      </c>
      <c r="X317" s="11">
        <f>IF(AND(W317&lt;&gt;"", V317&lt;&gt;"", V317&lt;&gt;0), (W317/V317)*100, "")</f>
        <v>76.223776223776213</v>
      </c>
      <c r="Y317" s="8" t="str">
        <f>IF(X317&lt;72,"Pontiagudo",IF(X317&lt;=76,"Padrão","Redondo"))</f>
        <v>Redondo</v>
      </c>
      <c r="Z317" s="11">
        <f>IF(AND(W317&lt;&gt;"", V317&lt;&gt;"", V317&lt;&gt;0), (0.6057-0.0018*W317)*V317*(W317^2)/1000, "")</f>
        <v>61.505404521769492</v>
      </c>
      <c r="AA317" s="11">
        <f>((3.155 - 0.0136*V317 + 0.00155*W317)*V317*W317)/100</f>
        <v>63.589059096920479</v>
      </c>
      <c r="AB317" s="14"/>
      <c r="AC317" s="12">
        <v>7</v>
      </c>
      <c r="AD317" s="18" t="s">
        <v>19</v>
      </c>
    </row>
    <row r="318" spans="1:30" ht="15" x14ac:dyDescent="0.25">
      <c r="A318" s="8">
        <v>317</v>
      </c>
      <c r="B318" s="8">
        <v>51</v>
      </c>
      <c r="C318" s="9">
        <v>62.1</v>
      </c>
      <c r="D318" s="9">
        <v>4</v>
      </c>
      <c r="E318" s="9">
        <v>8.5</v>
      </c>
      <c r="F318" s="10">
        <f>IF(AND(NOT(ISBLANK(C318)), NOT(ISBLANK(H318)), NOT(ISBLANK(Q318))), C318-H318-Q318, "")</f>
        <v>38.094000000000008</v>
      </c>
      <c r="G318" s="11">
        <f>IF(AND(F318&lt;&gt;"", C318&lt;&gt;"", C318&lt;&gt;0), F318*100/C318, "")</f>
        <v>61.342995169082137</v>
      </c>
      <c r="H318" s="10">
        <v>18.45</v>
      </c>
      <c r="I318" s="12">
        <v>6</v>
      </c>
      <c r="J318" s="11">
        <f>IF(AND(H318&lt;&gt;"", C318&lt;&gt;"", C318&lt;&gt;0), H318*100/C318, "")</f>
        <v>29.710144927536231</v>
      </c>
      <c r="K318" s="9">
        <v>14.9</v>
      </c>
      <c r="L318" s="9">
        <v>44</v>
      </c>
      <c r="M318" s="13">
        <v>0.33900000000000002</v>
      </c>
      <c r="N318" s="9">
        <v>57.6</v>
      </c>
      <c r="O318" s="14" t="s">
        <v>23</v>
      </c>
      <c r="P318" s="15">
        <v>4.5599999999999996</v>
      </c>
      <c r="Q318" s="13">
        <v>5.556</v>
      </c>
      <c r="R318" s="15">
        <v>0.42</v>
      </c>
      <c r="S318" s="11">
        <f>IF(AND(Q318&lt;&gt;"", C318&lt;&gt;"", C318&lt;&gt;0), Q318*100/C318, "")</f>
        <v>8.9468599033816432</v>
      </c>
      <c r="T318" s="16">
        <v>2</v>
      </c>
      <c r="U318" s="17" t="str">
        <f>IF(C318&gt;=68,"JUMBO",IF(C318&gt;=58,"EXTRA",IF(C318&gt;=48,"GRANDE",IF(C318&gt;=38,"MÉDIO","Fora da faixa"))))</f>
        <v>EXTRA</v>
      </c>
      <c r="V318" s="11">
        <v>59.1</v>
      </c>
      <c r="W318" s="11">
        <v>43.97</v>
      </c>
      <c r="X318" s="11">
        <f>IF(AND(W318&lt;&gt;"", V318&lt;&gt;"", V318&lt;&gt;0), (W318/V318)*100, "")</f>
        <v>74.39932318104907</v>
      </c>
      <c r="Y318" s="8" t="str">
        <f>IF(X318&lt;72,"Pontiagudo",IF(X318&lt;=76,"Padrão","Redondo"))</f>
        <v>Padrão</v>
      </c>
      <c r="Z318" s="11">
        <f>IF(AND(W318&lt;&gt;"", V318&lt;&gt;"", V318&lt;&gt;0), (0.6057-0.0018*W318)*V318*(W318^2)/1000, "")</f>
        <v>60.164917896511255</v>
      </c>
      <c r="AA318" s="11">
        <f>((3.155 - 0.0136*V318 + 0.00155*W318)*V318*W318)/100</f>
        <v>62.871012727244995</v>
      </c>
      <c r="AB318" s="14"/>
      <c r="AC318" s="12">
        <v>7</v>
      </c>
      <c r="AD318" s="18" t="s">
        <v>19</v>
      </c>
    </row>
    <row r="319" spans="1:30" ht="15" x14ac:dyDescent="0.25">
      <c r="A319" s="8">
        <v>318</v>
      </c>
      <c r="B319" s="8">
        <v>51</v>
      </c>
      <c r="C319" s="9">
        <v>63.9</v>
      </c>
      <c r="D319" s="9">
        <v>4.3</v>
      </c>
      <c r="E319" s="9">
        <v>8.6</v>
      </c>
      <c r="F319" s="10">
        <f>IF(AND(NOT(ISBLANK(C319)), NOT(ISBLANK(H319)), NOT(ISBLANK(Q319))), C319-H319-Q319, "")</f>
        <v>39.256999999999998</v>
      </c>
      <c r="G319" s="11">
        <f>IF(AND(F319&lt;&gt;"", C319&lt;&gt;"", C319&lt;&gt;0), F319*100/C319, "")</f>
        <v>61.435054773082939</v>
      </c>
      <c r="H319" s="10">
        <v>18.265000000000001</v>
      </c>
      <c r="I319" s="12">
        <v>6</v>
      </c>
      <c r="J319" s="11">
        <f>IF(AND(H319&lt;&gt;"", C319&lt;&gt;"", C319&lt;&gt;0), H319*100/C319, "")</f>
        <v>28.583724569640061</v>
      </c>
      <c r="K319" s="9">
        <v>12.9</v>
      </c>
      <c r="L319" s="9">
        <v>45.7</v>
      </c>
      <c r="M319" s="13">
        <v>0.28199999999999997</v>
      </c>
      <c r="N319" s="9">
        <v>60</v>
      </c>
      <c r="O319" s="14" t="s">
        <v>21</v>
      </c>
      <c r="P319" s="15">
        <v>4.0999999999999996</v>
      </c>
      <c r="Q319" s="13">
        <v>6.3780000000000001</v>
      </c>
      <c r="R319" s="15">
        <v>0.41</v>
      </c>
      <c r="S319" s="11">
        <f>IF(AND(Q319&lt;&gt;"", C319&lt;&gt;"", C319&lt;&gt;0), Q319*100/C319, "")</f>
        <v>9.9812206572769941</v>
      </c>
      <c r="T319" s="16">
        <v>3</v>
      </c>
      <c r="U319" s="17" t="str">
        <f>IF(C319&gt;=68,"JUMBO",IF(C319&gt;=58,"EXTRA",IF(C319&gt;=48,"GRANDE",IF(C319&gt;=38,"MÉDIO","Fora da faixa"))))</f>
        <v>EXTRA</v>
      </c>
      <c r="V319" s="11">
        <v>58.04</v>
      </c>
      <c r="W319" s="11">
        <v>44.55</v>
      </c>
      <c r="X319" s="11">
        <f>IF(AND(W319&lt;&gt;"", V319&lt;&gt;"", V319&lt;&gt;0), (W319/V319)*100, "")</f>
        <v>76.757408683666426</v>
      </c>
      <c r="Y319" s="8" t="str">
        <f>IF(X319&lt;72,"Pontiagudo",IF(X319&lt;=76,"Padrão","Redondo"))</f>
        <v>Redondo</v>
      </c>
      <c r="Z319" s="11">
        <f>IF(AND(W319&lt;&gt;"", V319&lt;&gt;"", V319&lt;&gt;0), (0.6057-0.0018*W319)*V319*(W319^2)/1000, "")</f>
        <v>60.534617865380994</v>
      </c>
      <c r="AA319" s="11">
        <f>((3.155 - 0.0136*V319 + 0.00155*W319)*V319*W319)/100</f>
        <v>62.953819436970001</v>
      </c>
      <c r="AB319" s="14"/>
      <c r="AC319" s="12">
        <v>7</v>
      </c>
      <c r="AD319" s="18" t="s">
        <v>19</v>
      </c>
    </row>
    <row r="320" spans="1:30" ht="15" x14ac:dyDescent="0.25">
      <c r="A320" s="8">
        <v>319</v>
      </c>
      <c r="B320" s="8">
        <v>51</v>
      </c>
      <c r="C320" s="9">
        <v>61.8</v>
      </c>
      <c r="D320" s="9">
        <v>5.5</v>
      </c>
      <c r="E320" s="9">
        <v>8.8000000000000007</v>
      </c>
      <c r="F320" s="10">
        <f>IF(AND(NOT(ISBLANK(C320)), NOT(ISBLANK(H320)), NOT(ISBLANK(Q320))), C320-H320-Q320, "")</f>
        <v>35.919999999999995</v>
      </c>
      <c r="G320" s="11">
        <f>IF(AND(F320&lt;&gt;"", C320&lt;&gt;"", C320&lt;&gt;0), F320*100/C320, "")</f>
        <v>58.122977346278311</v>
      </c>
      <c r="H320" s="10">
        <v>19.484000000000002</v>
      </c>
      <c r="I320" s="12">
        <v>6</v>
      </c>
      <c r="J320" s="11">
        <f>IF(AND(H320&lt;&gt;"", C320&lt;&gt;"", C320&lt;&gt;0), H320*100/C320, "")</f>
        <v>31.527508090614891</v>
      </c>
      <c r="K320" s="9">
        <v>15.5</v>
      </c>
      <c r="L320" s="9">
        <v>45.7</v>
      </c>
      <c r="M320" s="13">
        <v>0.33900000000000002</v>
      </c>
      <c r="N320" s="9">
        <v>72.3</v>
      </c>
      <c r="O320" s="14" t="s">
        <v>16</v>
      </c>
      <c r="P320" s="15">
        <v>4.2699999999999996</v>
      </c>
      <c r="Q320" s="13">
        <v>6.3959999999999999</v>
      </c>
      <c r="R320" s="15">
        <v>0.43</v>
      </c>
      <c r="S320" s="11">
        <f>IF(AND(Q320&lt;&gt;"", C320&lt;&gt;"", C320&lt;&gt;0), Q320*100/C320, "")</f>
        <v>10.349514563106798</v>
      </c>
      <c r="T320" s="16">
        <v>3</v>
      </c>
      <c r="U320" s="17" t="str">
        <f>IF(C320&gt;=68,"JUMBO",IF(C320&gt;=58,"EXTRA",IF(C320&gt;=48,"GRANDE",IF(C320&gt;=38,"MÉDIO","Fora da faixa"))))</f>
        <v>EXTRA</v>
      </c>
      <c r="V320" s="11">
        <v>59.06</v>
      </c>
      <c r="W320" s="11">
        <v>44.15</v>
      </c>
      <c r="X320" s="11">
        <f>IF(AND(W320&lt;&gt;"", V320&lt;&gt;"", V320&lt;&gt;0), (W320/V320)*100, "")</f>
        <v>74.754486962411107</v>
      </c>
      <c r="Y320" s="8" t="str">
        <f>IF(X320&lt;72,"Pontiagudo",IF(X320&lt;=76,"Padrão","Redondo"))</f>
        <v>Padrão</v>
      </c>
      <c r="Z320" s="11">
        <f>IF(AND(W320&lt;&gt;"", V320&lt;&gt;"", V320&lt;&gt;0), (0.6057-0.0018*W320)*V320*(W320^2)/1000, "")</f>
        <v>60.580166375695498</v>
      </c>
      <c r="AA320" s="11">
        <f>((3.155 - 0.0136*V320 + 0.00155*W320)*V320*W320)/100</f>
        <v>63.107121035335005</v>
      </c>
      <c r="AB320" s="14"/>
      <c r="AC320" s="12">
        <v>7</v>
      </c>
      <c r="AD320" s="18" t="s">
        <v>19</v>
      </c>
    </row>
    <row r="321" spans="1:30" ht="15" x14ac:dyDescent="0.25">
      <c r="A321" s="8">
        <v>320</v>
      </c>
      <c r="B321" s="8">
        <v>51</v>
      </c>
      <c r="C321" s="9">
        <v>62.9</v>
      </c>
      <c r="D321" s="9">
        <v>3.9</v>
      </c>
      <c r="E321" s="9">
        <v>8.9</v>
      </c>
      <c r="F321" s="10">
        <f>IF(AND(NOT(ISBLANK(C321)), NOT(ISBLANK(H321)), NOT(ISBLANK(Q321))), C321-H321-Q321, "")</f>
        <v>36.636000000000003</v>
      </c>
      <c r="G321" s="11">
        <f>IF(AND(F321&lt;&gt;"", C321&lt;&gt;"", C321&lt;&gt;0), F321*100/C321, "")</f>
        <v>58.244833068362489</v>
      </c>
      <c r="H321" s="10">
        <v>20.56</v>
      </c>
      <c r="I321" s="12">
        <v>7</v>
      </c>
      <c r="J321" s="11">
        <f>IF(AND(H321&lt;&gt;"", C321&lt;&gt;"", C321&lt;&gt;0), H321*100/C321, "")</f>
        <v>32.686804451510334</v>
      </c>
      <c r="K321" s="9">
        <v>15.3</v>
      </c>
      <c r="L321" s="9">
        <v>46.3</v>
      </c>
      <c r="M321" s="13">
        <v>0.33</v>
      </c>
      <c r="N321" s="9">
        <v>56</v>
      </c>
      <c r="O321" s="14" t="s">
        <v>23</v>
      </c>
      <c r="P321" s="15">
        <v>3.01</v>
      </c>
      <c r="Q321" s="13">
        <v>5.7039999999999997</v>
      </c>
      <c r="R321" s="15">
        <v>0.38</v>
      </c>
      <c r="S321" s="11">
        <f>IF(AND(Q321&lt;&gt;"", C321&lt;&gt;"", C321&lt;&gt;0), Q321*100/C321, "")</f>
        <v>9.0683624801271865</v>
      </c>
      <c r="T321" s="16">
        <v>2</v>
      </c>
      <c r="U321" s="17" t="str">
        <f>IF(C321&gt;=68,"JUMBO",IF(C321&gt;=58,"EXTRA",IF(C321&gt;=48,"GRANDE",IF(C321&gt;=38,"MÉDIO","Fora da faixa"))))</f>
        <v>EXTRA</v>
      </c>
      <c r="V321" s="11">
        <v>59.86</v>
      </c>
      <c r="W321" s="11">
        <v>44.06</v>
      </c>
      <c r="X321" s="11">
        <f>IF(AND(W321&lt;&gt;"", V321&lt;&gt;"", V321&lt;&gt;0), (W321/V321)*100, "")</f>
        <v>73.605078516538597</v>
      </c>
      <c r="Y321" s="8" t="str">
        <f>IF(X321&lt;72,"Pontiagudo",IF(X321&lt;=76,"Padrão","Redondo"))</f>
        <v>Padrão</v>
      </c>
      <c r="Z321" s="11">
        <f>IF(AND(W321&lt;&gt;"", V321&lt;&gt;"", V321&lt;&gt;0), (0.6057-0.0018*W321)*V321*(W321^2)/1000, "")</f>
        <v>61.169506744324032</v>
      </c>
      <c r="AA321" s="11">
        <f>((3.155 - 0.0136*V321 + 0.00155*W321)*V321*W321)/100</f>
        <v>63.540922984252013</v>
      </c>
      <c r="AB321" s="14"/>
      <c r="AC321" s="12">
        <v>7</v>
      </c>
      <c r="AD321" s="18" t="s">
        <v>19</v>
      </c>
    </row>
    <row r="322" spans="1:30" ht="15" x14ac:dyDescent="0.25">
      <c r="A322" s="8">
        <v>321</v>
      </c>
      <c r="B322" s="8">
        <v>51</v>
      </c>
      <c r="C322" s="9">
        <v>61</v>
      </c>
      <c r="D322" s="9">
        <v>4</v>
      </c>
      <c r="E322" s="9">
        <v>8.8000000000000007</v>
      </c>
      <c r="F322" s="10">
        <f>IF(AND(NOT(ISBLANK(C322)), NOT(ISBLANK(H322)), NOT(ISBLANK(Q322))), C322-H322-Q322, "")</f>
        <v>35.281999999999996</v>
      </c>
      <c r="G322" s="11">
        <f>IF(AND(F322&lt;&gt;"", C322&lt;&gt;"", C322&lt;&gt;0), F322*100/C322, "")</f>
        <v>57.839344262295079</v>
      </c>
      <c r="H322" s="10">
        <v>19.635000000000002</v>
      </c>
      <c r="I322" s="12">
        <v>7</v>
      </c>
      <c r="J322" s="11">
        <f>IF(AND(H322&lt;&gt;"", C322&lt;&gt;"", C322&lt;&gt;0), H322*100/C322, "")</f>
        <v>32.188524590163937</v>
      </c>
      <c r="K322" s="9">
        <v>14.5</v>
      </c>
      <c r="L322" s="9">
        <v>45.3</v>
      </c>
      <c r="M322" s="13">
        <v>0.32</v>
      </c>
      <c r="N322" s="9">
        <v>58.2</v>
      </c>
      <c r="O322" s="14" t="s">
        <v>23</v>
      </c>
      <c r="P322" s="15">
        <v>5.52</v>
      </c>
      <c r="Q322" s="13">
        <v>6.0830000000000002</v>
      </c>
      <c r="R322" s="15">
        <v>0.41</v>
      </c>
      <c r="S322" s="11">
        <f>IF(AND(Q322&lt;&gt;"", C322&lt;&gt;"", C322&lt;&gt;0), Q322*100/C322, "")</f>
        <v>9.9721311475409848</v>
      </c>
      <c r="T322" s="16">
        <v>2</v>
      </c>
      <c r="U322" s="17" t="str">
        <f>IF(C322&gt;=68,"JUMBO",IF(C322&gt;=58,"EXTRA",IF(C322&gt;=48,"GRANDE",IF(C322&gt;=38,"MÉDIO","Fora da faixa"))))</f>
        <v>EXTRA</v>
      </c>
      <c r="V322" s="11">
        <v>54.55</v>
      </c>
      <c r="W322" s="11">
        <v>45.06</v>
      </c>
      <c r="X322" s="11">
        <f>IF(AND(W322&lt;&gt;"", V322&lt;&gt;"", V322&lt;&gt;0), (W322/V322)*100, "")</f>
        <v>82.603116406966095</v>
      </c>
      <c r="Y322" s="8" t="str">
        <f>IF(X322&lt;72,"Pontiagudo",IF(X322&lt;=76,"Padrão","Redondo"))</f>
        <v>Redondo</v>
      </c>
      <c r="Z322" s="11">
        <f>IF(AND(W322&lt;&gt;"", V322&lt;&gt;"", V322&lt;&gt;0), (0.6057-0.0018*W322)*V322*(W322^2)/1000, "")</f>
        <v>58.103031624816971</v>
      </c>
      <c r="AA322" s="11">
        <f>((3.155 - 0.0136*V322 + 0.00155*W322)*V322*W322)/100</f>
        <v>61.031801621490004</v>
      </c>
      <c r="AB322" s="14"/>
      <c r="AC322" s="12">
        <v>7</v>
      </c>
      <c r="AD322" s="18" t="s">
        <v>19</v>
      </c>
    </row>
    <row r="323" spans="1:30" ht="15" x14ac:dyDescent="0.25">
      <c r="A323" s="8">
        <v>322</v>
      </c>
      <c r="B323" s="8">
        <v>51</v>
      </c>
      <c r="C323" s="9">
        <v>62.5</v>
      </c>
      <c r="D323" s="9">
        <v>4.9000000000000004</v>
      </c>
      <c r="E323" s="9">
        <v>8.4</v>
      </c>
      <c r="F323" s="10">
        <f>IF(AND(NOT(ISBLANK(C323)), NOT(ISBLANK(H323)), NOT(ISBLANK(Q323))), C323-H323-Q323, "")</f>
        <v>37.308999999999997</v>
      </c>
      <c r="G323" s="11">
        <f>IF(AND(F323&lt;&gt;"", C323&lt;&gt;"", C323&lt;&gt;0), F323*100/C323, "")</f>
        <v>59.694399999999995</v>
      </c>
      <c r="H323" s="10">
        <v>18.994</v>
      </c>
      <c r="I323" s="12">
        <v>7</v>
      </c>
      <c r="J323" s="11">
        <f>IF(AND(H323&lt;&gt;"", C323&lt;&gt;"", C323&lt;&gt;0), H323*100/C323, "")</f>
        <v>30.390400000000003</v>
      </c>
      <c r="K323" s="9">
        <v>14.3</v>
      </c>
      <c r="L323" s="9">
        <v>45.3</v>
      </c>
      <c r="M323" s="13">
        <v>0.316</v>
      </c>
      <c r="N323" s="9">
        <v>66.7</v>
      </c>
      <c r="O323" s="14" t="s">
        <v>21</v>
      </c>
      <c r="P323" s="15">
        <v>5.38</v>
      </c>
      <c r="Q323" s="13">
        <v>6.1970000000000001</v>
      </c>
      <c r="R323" s="15">
        <v>0.42</v>
      </c>
      <c r="S323" s="11">
        <f>IF(AND(Q323&lt;&gt;"", C323&lt;&gt;"", C323&lt;&gt;0), Q323*100/C323, "")</f>
        <v>9.9152000000000005</v>
      </c>
      <c r="T323" s="16">
        <v>3</v>
      </c>
      <c r="U323" s="17" t="str">
        <f>IF(C323&gt;=68,"JUMBO",IF(C323&gt;=58,"EXTRA",IF(C323&gt;=48,"GRANDE",IF(C323&gt;=38,"MÉDIO","Fora da faixa"))))</f>
        <v>EXTRA</v>
      </c>
      <c r="V323" s="11">
        <v>56.48</v>
      </c>
      <c r="W323" s="11">
        <v>45.26</v>
      </c>
      <c r="X323" s="11">
        <f>IF(AND(W323&lt;&gt;"", V323&lt;&gt;"", V323&lt;&gt;0), (W323/V323)*100, "")</f>
        <v>80.134560906515588</v>
      </c>
      <c r="Y323" s="8" t="str">
        <f>IF(X323&lt;72,"Pontiagudo",IF(X323&lt;=76,"Padrão","Redondo"))</f>
        <v>Redondo</v>
      </c>
      <c r="Z323" s="11">
        <f>IF(AND(W323&lt;&gt;"", V323&lt;&gt;"", V323&lt;&gt;0), (0.6057-0.0018*W323)*V323*(W323^2)/1000, "")</f>
        <v>60.652305633563131</v>
      </c>
      <c r="AA323" s="11">
        <f>((3.155 - 0.0136*V323 + 0.00155*W323)*V323*W323)/100</f>
        <v>62.808556607199989</v>
      </c>
      <c r="AB323" s="14"/>
      <c r="AC323" s="12">
        <v>7</v>
      </c>
      <c r="AD323" s="18" t="s">
        <v>19</v>
      </c>
    </row>
    <row r="324" spans="1:30" ht="15" x14ac:dyDescent="0.25">
      <c r="A324" s="8">
        <v>323</v>
      </c>
      <c r="B324" s="8">
        <v>51</v>
      </c>
      <c r="C324" s="9">
        <v>62.4</v>
      </c>
      <c r="D324" s="9">
        <v>4</v>
      </c>
      <c r="E324" s="9">
        <v>8.5</v>
      </c>
      <c r="F324" s="10">
        <f>IF(AND(NOT(ISBLANK(C324)), NOT(ISBLANK(H324)), NOT(ISBLANK(Q324))), C324-H324-Q324, "")</f>
        <v>38.06</v>
      </c>
      <c r="G324" s="11">
        <f>IF(AND(F324&lt;&gt;"", C324&lt;&gt;"", C324&lt;&gt;0), F324*100/C324, "")</f>
        <v>60.993589743589745</v>
      </c>
      <c r="H324" s="10">
        <v>17.847999999999999</v>
      </c>
      <c r="I324" s="12">
        <v>7</v>
      </c>
      <c r="J324" s="11">
        <f>IF(AND(H324&lt;&gt;"", C324&lt;&gt;"", C324&lt;&gt;0), H324*100/C324, "")</f>
        <v>28.602564102564102</v>
      </c>
      <c r="K324" s="9">
        <v>15.1</v>
      </c>
      <c r="L324" s="9">
        <v>43.3</v>
      </c>
      <c r="M324" s="13">
        <v>0.34899999999999998</v>
      </c>
      <c r="N324" s="9">
        <v>57.4</v>
      </c>
      <c r="O324" s="14" t="s">
        <v>23</v>
      </c>
      <c r="P324" s="15">
        <v>4.0999999999999996</v>
      </c>
      <c r="Q324" s="13">
        <v>6.492</v>
      </c>
      <c r="R324" s="15">
        <v>0.41</v>
      </c>
      <c r="S324" s="11">
        <f>IF(AND(Q324&lt;&gt;"", C324&lt;&gt;"", C324&lt;&gt;0), Q324*100/C324, "")</f>
        <v>10.403846153846155</v>
      </c>
      <c r="T324" s="16">
        <v>4</v>
      </c>
      <c r="U324" s="17" t="str">
        <f>IF(C324&gt;=68,"JUMBO",IF(C324&gt;=58,"EXTRA",IF(C324&gt;=48,"GRANDE",IF(C324&gt;=38,"MÉDIO","Fora da faixa"))))</f>
        <v>EXTRA</v>
      </c>
      <c r="V324" s="11">
        <v>58.7</v>
      </c>
      <c r="W324" s="11">
        <v>44.24</v>
      </c>
      <c r="X324" s="11">
        <f>IF(AND(W324&lt;&gt;"", V324&lt;&gt;"", V324&lt;&gt;0), (W324/V324)*100, "")</f>
        <v>75.366269165247019</v>
      </c>
      <c r="Y324" s="8" t="str">
        <f>IF(X324&lt;72,"Pontiagudo",IF(X324&lt;=76,"Padrão","Redondo"))</f>
        <v>Padrão</v>
      </c>
      <c r="Z324" s="11">
        <f>IF(AND(W324&lt;&gt;"", V324&lt;&gt;"", V324&lt;&gt;0), (0.6057-0.0018*W324)*V324*(W324^2)/1000, "")</f>
        <v>60.438019283228165</v>
      </c>
      <c r="AA324" s="11">
        <f>((3.155 - 0.0136*V324 + 0.00155*W324)*V324*W324)/100</f>
        <v>62.981078157760003</v>
      </c>
      <c r="AB324" s="14"/>
      <c r="AC324" s="12">
        <v>7</v>
      </c>
      <c r="AD324" s="18" t="s">
        <v>19</v>
      </c>
    </row>
    <row r="325" spans="1:30" ht="15" x14ac:dyDescent="0.25">
      <c r="A325" s="8">
        <v>324</v>
      </c>
      <c r="B325" s="8">
        <v>51</v>
      </c>
      <c r="C325" s="9">
        <v>62</v>
      </c>
      <c r="D325" s="9">
        <v>6.1</v>
      </c>
      <c r="E325" s="9">
        <v>8.5</v>
      </c>
      <c r="F325" s="10">
        <f>IF(AND(NOT(ISBLANK(C325)), NOT(ISBLANK(H325)), NOT(ISBLANK(Q325))), C325-H325-Q325, "")</f>
        <v>38.548999999999999</v>
      </c>
      <c r="G325" s="11">
        <f>IF(AND(F325&lt;&gt;"", C325&lt;&gt;"", C325&lt;&gt;0), F325*100/C325, "")</f>
        <v>62.175806451612907</v>
      </c>
      <c r="H325" s="10">
        <v>17.059999999999999</v>
      </c>
      <c r="I325" s="12">
        <v>6</v>
      </c>
      <c r="J325" s="11">
        <f>IF(AND(H325&lt;&gt;"", C325&lt;&gt;"", C325&lt;&gt;0), H325*100/C325, "")</f>
        <v>27.516129032258061</v>
      </c>
      <c r="K325" s="9">
        <v>16.399999999999999</v>
      </c>
      <c r="L325" s="9">
        <v>50</v>
      </c>
      <c r="M325" s="13">
        <v>0.32800000000000001</v>
      </c>
      <c r="N325" s="9">
        <v>76.900000000000006</v>
      </c>
      <c r="O325" s="14" t="s">
        <v>16</v>
      </c>
      <c r="P325" s="15">
        <v>4.71</v>
      </c>
      <c r="Q325" s="13">
        <v>6.391</v>
      </c>
      <c r="R325" s="15">
        <v>0.41</v>
      </c>
      <c r="S325" s="11">
        <f>IF(AND(Q325&lt;&gt;"", C325&lt;&gt;"", C325&lt;&gt;0), Q325*100/C325, "")</f>
        <v>10.308064516129033</v>
      </c>
      <c r="T325" s="16">
        <v>3</v>
      </c>
      <c r="U325" s="17" t="str">
        <f>IF(C325&gt;=68,"JUMBO",IF(C325&gt;=58,"EXTRA",IF(C325&gt;=48,"GRANDE",IF(C325&gt;=38,"MÉDIO","Fora da faixa"))))</f>
        <v>EXTRA</v>
      </c>
      <c r="V325" s="11">
        <v>58.1</v>
      </c>
      <c r="W325" s="11">
        <v>43.84</v>
      </c>
      <c r="X325" s="11">
        <f>IF(AND(W325&lt;&gt;"", V325&lt;&gt;"", V325&lt;&gt;0), (W325/V325)*100, "")</f>
        <v>75.456110154905346</v>
      </c>
      <c r="Y325" s="8" t="str">
        <f>IF(X325&lt;72,"Pontiagudo",IF(X325&lt;=76,"Padrão","Redondo"))</f>
        <v>Padrão</v>
      </c>
      <c r="Z325" s="11">
        <f>IF(AND(W325&lt;&gt;"", V325&lt;&gt;"", V325&lt;&gt;0), (0.6057-0.0018*W325)*V325*(W325^2)/1000, "")</f>
        <v>58.823802754375691</v>
      </c>
      <c r="AA325" s="11">
        <f>((3.155 - 0.0136*V325 + 0.00155*W325)*V325*W325)/100</f>
        <v>61.965742343680013</v>
      </c>
      <c r="AB325" s="14"/>
      <c r="AC325" s="12">
        <v>7</v>
      </c>
      <c r="AD325" s="18" t="s">
        <v>19</v>
      </c>
    </row>
    <row r="326" spans="1:30" ht="15" x14ac:dyDescent="0.25">
      <c r="A326" s="8">
        <v>325</v>
      </c>
      <c r="B326" s="8">
        <v>51</v>
      </c>
      <c r="C326" s="9">
        <v>59.7</v>
      </c>
      <c r="D326" s="9">
        <v>5.0999999999999996</v>
      </c>
      <c r="E326" s="9">
        <v>8.4</v>
      </c>
      <c r="F326" s="10">
        <f>IF(AND(NOT(ISBLANK(C326)), NOT(ISBLANK(H326)), NOT(ISBLANK(Q326))), C326-H326-Q326, "")</f>
        <v>34.581000000000003</v>
      </c>
      <c r="G326" s="11">
        <f>IF(AND(F326&lt;&gt;"", C326&lt;&gt;"", C326&lt;&gt;0), F326*100/C326, "")</f>
        <v>57.924623115577894</v>
      </c>
      <c r="H326" s="10">
        <v>18.949000000000002</v>
      </c>
      <c r="I326" s="12">
        <v>6</v>
      </c>
      <c r="J326" s="11">
        <f>IF(AND(H326&lt;&gt;"", C326&lt;&gt;"", C326&lt;&gt;0), H326*100/C326, "")</f>
        <v>31.740368509212729</v>
      </c>
      <c r="K326" s="9">
        <v>15.8</v>
      </c>
      <c r="L326" s="9">
        <v>47.7</v>
      </c>
      <c r="M326" s="13">
        <v>0.33100000000000002</v>
      </c>
      <c r="N326" s="9">
        <v>69.7</v>
      </c>
      <c r="O326" s="14" t="s">
        <v>21</v>
      </c>
      <c r="P326" s="15">
        <v>2.88</v>
      </c>
      <c r="Q326" s="13">
        <v>6.17</v>
      </c>
      <c r="R326" s="15">
        <v>0.38</v>
      </c>
      <c r="S326" s="11">
        <f>IF(AND(Q326&lt;&gt;"", C326&lt;&gt;"", C326&lt;&gt;0), Q326*100/C326, "")</f>
        <v>10.33500837520938</v>
      </c>
      <c r="T326" s="16">
        <v>3</v>
      </c>
      <c r="U326" s="17" t="str">
        <f>IF(C326&gt;=68,"JUMBO",IF(C326&gt;=58,"EXTRA",IF(C326&gt;=48,"GRANDE",IF(C326&gt;=38,"MÉDIO","Fora da faixa"))))</f>
        <v>EXTRA</v>
      </c>
      <c r="V326" s="11">
        <v>58.24</v>
      </c>
      <c r="W326" s="11">
        <v>43.31</v>
      </c>
      <c r="X326" s="11">
        <f>IF(AND(W326&lt;&gt;"", V326&lt;&gt;"", V326&lt;&gt;0), (W326/V326)*100, "")</f>
        <v>74.364697802197796</v>
      </c>
      <c r="Y326" s="8" t="str">
        <f>IF(X326&lt;72,"Pontiagudo",IF(X326&lt;=76,"Padrão","Redondo"))</f>
        <v>Padrão</v>
      </c>
      <c r="Z326" s="11">
        <f>IF(AND(W326&lt;&gt;"", V326&lt;&gt;"", V326&lt;&gt;0), (0.6057-0.0018*W326)*V326*(W326^2)/1000, "")</f>
        <v>57.652665658293913</v>
      </c>
      <c r="AA326" s="11">
        <f>((3.155 - 0.0136*V326 + 0.00155*W326)*V326*W326)/100</f>
        <v>61.295375298976005</v>
      </c>
      <c r="AB326" s="14"/>
      <c r="AC326" s="12">
        <v>7</v>
      </c>
      <c r="AD326" s="18" t="s">
        <v>19</v>
      </c>
    </row>
    <row r="327" spans="1:30" ht="15" x14ac:dyDescent="0.25">
      <c r="A327" s="8">
        <v>326</v>
      </c>
      <c r="B327" s="8">
        <v>51</v>
      </c>
      <c r="C327" s="9">
        <v>60.9</v>
      </c>
      <c r="D327" s="9">
        <v>4.3</v>
      </c>
      <c r="E327" s="9">
        <v>8.6</v>
      </c>
      <c r="F327" s="10">
        <f>IF(AND(NOT(ISBLANK(C327)), NOT(ISBLANK(H327)), NOT(ISBLANK(Q327))), C327-H327-Q327, "")</f>
        <v>37.838000000000001</v>
      </c>
      <c r="G327" s="11">
        <f>IF(AND(F327&lt;&gt;"", C327&lt;&gt;"", C327&lt;&gt;0), F327*100/C327, "")</f>
        <v>62.131362889983585</v>
      </c>
      <c r="H327" s="10">
        <v>18.236000000000001</v>
      </c>
      <c r="I327" s="12">
        <v>6</v>
      </c>
      <c r="J327" s="11">
        <f>IF(AND(H327&lt;&gt;"", C327&lt;&gt;"", C327&lt;&gt;0), H327*100/C327, "")</f>
        <v>29.94417077175698</v>
      </c>
      <c r="K327" s="9">
        <v>13.9</v>
      </c>
      <c r="L327" s="9">
        <v>45.3</v>
      </c>
      <c r="M327" s="13">
        <v>0.307</v>
      </c>
      <c r="N327" s="9">
        <v>61.5</v>
      </c>
      <c r="O327" s="14" t="s">
        <v>21</v>
      </c>
      <c r="P327" s="15">
        <v>4.53</v>
      </c>
      <c r="Q327" s="13">
        <v>4.8259999999999996</v>
      </c>
      <c r="R327" s="15">
        <v>0.4</v>
      </c>
      <c r="S327" s="11">
        <f>IF(AND(Q327&lt;&gt;"", C327&lt;&gt;"", C327&lt;&gt;0), Q327*100/C327, "")</f>
        <v>7.9244663382594416</v>
      </c>
      <c r="T327" s="16">
        <v>2</v>
      </c>
      <c r="U327" s="17" t="str">
        <f>IF(C327&gt;=68,"JUMBO",IF(C327&gt;=58,"EXTRA",IF(C327&gt;=48,"GRANDE",IF(C327&gt;=38,"MÉDIO","Fora da faixa"))))</f>
        <v>EXTRA</v>
      </c>
      <c r="V327" s="11">
        <v>55.52</v>
      </c>
      <c r="W327" s="11">
        <v>44.61</v>
      </c>
      <c r="X327" s="11">
        <f>IF(AND(W327&lt;&gt;"", V327&lt;&gt;"", V327&lt;&gt;0), (W327/V327)*100, "")</f>
        <v>80.349423631123912</v>
      </c>
      <c r="Y327" s="8" t="str">
        <f>IF(X327&lt;72,"Pontiagudo",IF(X327&lt;=76,"Padrão","Redondo"))</f>
        <v>Redondo</v>
      </c>
      <c r="Z327" s="11">
        <f>IF(AND(W327&lt;&gt;"", V327&lt;&gt;"", V327&lt;&gt;0), (0.6057-0.0018*W327)*V327*(W327^2)/1000, "")</f>
        <v>58.050454663221984</v>
      </c>
      <c r="AA327" s="11">
        <f>((3.155 - 0.0136*V327 + 0.00155*W327)*V327*W327)/100</f>
        <v>61.152708777192011</v>
      </c>
      <c r="AB327" s="14"/>
      <c r="AC327" s="12">
        <v>7</v>
      </c>
      <c r="AD327" s="18" t="s">
        <v>19</v>
      </c>
    </row>
    <row r="328" spans="1:30" ht="15" x14ac:dyDescent="0.25">
      <c r="A328" s="8">
        <v>327</v>
      </c>
      <c r="B328" s="8">
        <v>51</v>
      </c>
      <c r="C328" s="9">
        <v>58.1</v>
      </c>
      <c r="D328" s="9">
        <v>5</v>
      </c>
      <c r="E328" s="9">
        <v>8.6999999999999993</v>
      </c>
      <c r="F328" s="10">
        <f>IF(AND(NOT(ISBLANK(C328)), NOT(ISBLANK(H328)), NOT(ISBLANK(Q328))), C328-H328-Q328, "")</f>
        <v>38.228000000000009</v>
      </c>
      <c r="G328" s="11">
        <f>IF(AND(F328&lt;&gt;"", C328&lt;&gt;"", C328&lt;&gt;0), F328*100/C328, "")</f>
        <v>65.796901893287455</v>
      </c>
      <c r="H328" s="10">
        <v>14.2</v>
      </c>
      <c r="I328" s="12">
        <v>6</v>
      </c>
      <c r="J328" s="11">
        <f>IF(AND(H328&lt;&gt;"", C328&lt;&gt;"", C328&lt;&gt;0), H328*100/C328, "")</f>
        <v>24.440619621342513</v>
      </c>
      <c r="K328" s="9">
        <v>15</v>
      </c>
      <c r="L328" s="9">
        <v>45.7</v>
      </c>
      <c r="M328" s="13">
        <v>0.32800000000000001</v>
      </c>
      <c r="N328" s="9">
        <v>69.5</v>
      </c>
      <c r="O328" s="14" t="s">
        <v>21</v>
      </c>
      <c r="P328" s="15">
        <v>5.82</v>
      </c>
      <c r="Q328" s="13">
        <v>5.6719999999999997</v>
      </c>
      <c r="R328" s="15">
        <v>0.41</v>
      </c>
      <c r="S328" s="11">
        <f>IF(AND(Q328&lt;&gt;"", C328&lt;&gt;"", C328&lt;&gt;0), Q328*100/C328, "")</f>
        <v>9.7624784853700497</v>
      </c>
      <c r="T328" s="16">
        <v>4</v>
      </c>
      <c r="U328" s="17" t="str">
        <f>IF(C328&gt;=68,"JUMBO",IF(C328&gt;=58,"EXTRA",IF(C328&gt;=48,"GRANDE",IF(C328&gt;=38,"MÉDIO","Fora da faixa"))))</f>
        <v>EXTRA</v>
      </c>
      <c r="V328" s="11">
        <v>56.36</v>
      </c>
      <c r="W328" s="11">
        <v>43.29</v>
      </c>
      <c r="X328" s="11">
        <f>IF(AND(W328&lt;&gt;"", V328&lt;&gt;"", V328&lt;&gt;0), (W328/V328)*100, "")</f>
        <v>76.809794180269691</v>
      </c>
      <c r="Y328" s="8" t="str">
        <f>IF(X328&lt;72,"Pontiagudo",IF(X328&lt;=76,"Padrão","Redondo"))</f>
        <v>Redondo</v>
      </c>
      <c r="Z328" s="11">
        <f>IF(AND(W328&lt;&gt;"", V328&lt;&gt;"", V328&lt;&gt;0), (0.6057-0.0018*W328)*V328*(W328^2)/1000, "")</f>
        <v>55.74391145011073</v>
      </c>
      <c r="AA328" s="11">
        <f>((3.155 - 0.0136*V328 + 0.00155*W328)*V328*W328)/100</f>
        <v>59.912413360253986</v>
      </c>
      <c r="AB328" s="14"/>
      <c r="AC328" s="12">
        <v>7</v>
      </c>
      <c r="AD328" s="18" t="s">
        <v>19</v>
      </c>
    </row>
    <row r="329" spans="1:30" ht="15" x14ac:dyDescent="0.25">
      <c r="A329" s="8">
        <v>328</v>
      </c>
      <c r="B329" s="8">
        <v>51</v>
      </c>
      <c r="C329" s="9">
        <v>55.4</v>
      </c>
      <c r="D329" s="9">
        <v>5.3</v>
      </c>
      <c r="E329" s="9">
        <v>8.4</v>
      </c>
      <c r="F329" s="10">
        <f>IF(AND(NOT(ISBLANK(C329)), NOT(ISBLANK(H329)), NOT(ISBLANK(Q329))), C329-H329-Q329, "")</f>
        <v>31.197999999999997</v>
      </c>
      <c r="G329" s="11">
        <f>IF(AND(F329&lt;&gt;"", C329&lt;&gt;"", C329&lt;&gt;0), F329*100/C329, "")</f>
        <v>56.314079422382669</v>
      </c>
      <c r="H329" s="10">
        <v>17.847000000000001</v>
      </c>
      <c r="I329" s="12">
        <v>7</v>
      </c>
      <c r="J329" s="11">
        <f>IF(AND(H329&lt;&gt;"", C329&lt;&gt;"", C329&lt;&gt;0), H329*100/C329, "")</f>
        <v>32.214801444043324</v>
      </c>
      <c r="K329" s="9">
        <v>14.6</v>
      </c>
      <c r="L329" s="9">
        <v>45</v>
      </c>
      <c r="M329" s="13">
        <v>0.32400000000000001</v>
      </c>
      <c r="N329" s="9">
        <v>73.2</v>
      </c>
      <c r="O329" s="14" t="s">
        <v>16</v>
      </c>
      <c r="P329" s="15">
        <v>4.3899999999999997</v>
      </c>
      <c r="Q329" s="13">
        <v>6.3550000000000004</v>
      </c>
      <c r="R329" s="15">
        <v>0.42</v>
      </c>
      <c r="S329" s="11">
        <f>IF(AND(Q329&lt;&gt;"", C329&lt;&gt;"", C329&lt;&gt;0), Q329*100/C329, "")</f>
        <v>11.471119133574007</v>
      </c>
      <c r="T329" s="16">
        <v>2</v>
      </c>
      <c r="U329" s="17" t="str">
        <f>IF(C329&gt;=68,"JUMBO",IF(C329&gt;=58,"EXTRA",IF(C329&gt;=48,"GRANDE",IF(C329&gt;=38,"MÉDIO","Fora da faixa"))))</f>
        <v>GRANDE</v>
      </c>
      <c r="V329" s="11">
        <v>57.11</v>
      </c>
      <c r="W329" s="11">
        <v>42.25</v>
      </c>
      <c r="X329" s="11">
        <f>IF(AND(W329&lt;&gt;"", V329&lt;&gt;"", V329&lt;&gt;0), (W329/V329)*100, "")</f>
        <v>73.980038522150238</v>
      </c>
      <c r="Y329" s="8" t="str">
        <f>IF(X329&lt;72,"Pontiagudo",IF(X329&lt;=76,"Padrão","Redondo"))</f>
        <v>Padrão</v>
      </c>
      <c r="Z329" s="11">
        <f>IF(AND(W329&lt;&gt;"", V329&lt;&gt;"", V329&lt;&gt;0), (0.6057-0.0018*W329)*V329*(W329^2)/1000, "")</f>
        <v>53.995126546968756</v>
      </c>
      <c r="AA329" s="11">
        <f>((3.155 - 0.0136*V329 + 0.00155*W329)*V329*W329)/100</f>
        <v>58.966184008712496</v>
      </c>
      <c r="AB329" s="14"/>
      <c r="AC329" s="12">
        <v>7</v>
      </c>
      <c r="AD329" s="18" t="s">
        <v>19</v>
      </c>
    </row>
    <row r="330" spans="1:30" ht="15" x14ac:dyDescent="0.25">
      <c r="A330" s="8">
        <v>329</v>
      </c>
      <c r="B330" s="8">
        <v>51</v>
      </c>
      <c r="C330" s="9">
        <v>64.3</v>
      </c>
      <c r="D330" s="9">
        <v>4.8</v>
      </c>
      <c r="E330" s="9">
        <v>8.4</v>
      </c>
      <c r="F330" s="10" t="str">
        <f>IF(AND(NOT(ISBLANK(C330)), NOT(ISBLANK(H330)), NOT(ISBLANK(Q330))), C330-H330-Q330, "")</f>
        <v/>
      </c>
      <c r="G330" s="11" t="str">
        <f>IF(AND(F330&lt;&gt;"", C330&lt;&gt;"", C330&lt;&gt;0), F330*100/C330, "")</f>
        <v/>
      </c>
      <c r="H330" s="10"/>
      <c r="I330" s="12">
        <v>7</v>
      </c>
      <c r="J330" s="11" t="str">
        <f>IF(AND(H330&lt;&gt;"", C330&lt;&gt;"", C330&lt;&gt;0), H330*100/C330, "")</f>
        <v/>
      </c>
      <c r="K330" s="9">
        <v>13.6</v>
      </c>
      <c r="L330" s="9">
        <v>48.3</v>
      </c>
      <c r="M330" s="13">
        <v>0.28199999999999997</v>
      </c>
      <c r="N330" s="9">
        <v>65</v>
      </c>
      <c r="O330" s="14" t="s">
        <v>21</v>
      </c>
      <c r="P330" s="15">
        <v>6.39</v>
      </c>
      <c r="Q330" s="13">
        <v>6.194</v>
      </c>
      <c r="R330" s="15">
        <v>0.44</v>
      </c>
      <c r="S330" s="11">
        <f>IF(AND(Q330&lt;&gt;"", C330&lt;&gt;"", C330&lt;&gt;0), Q330*100/C330, "")</f>
        <v>9.6329704510108858</v>
      </c>
      <c r="T330" s="16">
        <v>4</v>
      </c>
      <c r="U330" s="17" t="str">
        <f>IF(C330&gt;=68,"JUMBO",IF(C330&gt;=58,"EXTRA",IF(C330&gt;=48,"GRANDE",IF(C330&gt;=38,"MÉDIO","Fora da faixa"))))</f>
        <v>EXTRA</v>
      </c>
      <c r="V330" s="11">
        <v>61.19</v>
      </c>
      <c r="W330" s="11">
        <v>44.39</v>
      </c>
      <c r="X330" s="11">
        <f>IF(AND(W330&lt;&gt;"", V330&lt;&gt;"", V330&lt;&gt;0), (W330/V330)*100, "")</f>
        <v>72.544533420493551</v>
      </c>
      <c r="Y330" s="8" t="str">
        <f>IF(X330&lt;72,"Pontiagudo",IF(X330&lt;=76,"Padrão","Redondo"))</f>
        <v>Padrão</v>
      </c>
      <c r="Z330" s="11">
        <f>IF(AND(W330&lt;&gt;"", V330&lt;&gt;"", V330&lt;&gt;0), (0.6057-0.0018*W330)*V330*(W330^2)/1000, "")</f>
        <v>63.3971409983386</v>
      </c>
      <c r="AA330" s="11">
        <f>((3.155 - 0.0136*V330 + 0.00155*W330)*V330*W330)/100</f>
        <v>64.9617724015405</v>
      </c>
      <c r="AB330" s="14"/>
      <c r="AC330" s="12">
        <v>7</v>
      </c>
      <c r="AD330" s="18" t="s">
        <v>19</v>
      </c>
    </row>
    <row r="331" spans="1:30" ht="15" x14ac:dyDescent="0.25">
      <c r="A331" s="8">
        <v>330</v>
      </c>
      <c r="B331" s="8">
        <v>51</v>
      </c>
      <c r="C331" s="9">
        <v>71.3</v>
      </c>
      <c r="D331" s="9">
        <v>4.9000000000000004</v>
      </c>
      <c r="E331" s="9">
        <v>8.4</v>
      </c>
      <c r="F331" s="10">
        <f>IF(AND(NOT(ISBLANK(C331)), NOT(ISBLANK(H331)), NOT(ISBLANK(Q331))), C331-H331-Q331, "")</f>
        <v>46.846999999999994</v>
      </c>
      <c r="G331" s="11">
        <f>IF(AND(F331&lt;&gt;"", C331&lt;&gt;"", C331&lt;&gt;0), F331*100/C331, "")</f>
        <v>65.704067321178115</v>
      </c>
      <c r="H331" s="10">
        <v>17.681999999999999</v>
      </c>
      <c r="I331" s="12">
        <v>6</v>
      </c>
      <c r="J331" s="11">
        <f>IF(AND(H331&lt;&gt;"", C331&lt;&gt;"", C331&lt;&gt;0), H331*100/C331, "")</f>
        <v>24.799438990182328</v>
      </c>
      <c r="K331" s="9">
        <v>13.9</v>
      </c>
      <c r="L331" s="9">
        <v>46</v>
      </c>
      <c r="M331" s="13">
        <v>0.30199999999999999</v>
      </c>
      <c r="N331" s="9">
        <v>62.9</v>
      </c>
      <c r="O331" s="14" t="s">
        <v>21</v>
      </c>
      <c r="P331" s="15">
        <v>4.75</v>
      </c>
      <c r="Q331" s="13">
        <v>6.7709999999999999</v>
      </c>
      <c r="R331" s="15">
        <v>0.41</v>
      </c>
      <c r="S331" s="11">
        <f>IF(AND(Q331&lt;&gt;"", C331&lt;&gt;"", C331&lt;&gt;0), Q331*100/C331, "")</f>
        <v>9.4964936886395517</v>
      </c>
      <c r="T331" s="16">
        <v>3</v>
      </c>
      <c r="U331" s="17" t="str">
        <f>IF(C331&gt;=68,"JUMBO",IF(C331&gt;=58,"EXTRA",IF(C331&gt;=48,"GRANDE",IF(C331&gt;=38,"MÉDIO","Fora da faixa"))))</f>
        <v>JUMBO</v>
      </c>
      <c r="V331" s="11">
        <v>64.2</v>
      </c>
      <c r="W331" s="11">
        <v>45.03</v>
      </c>
      <c r="X331" s="11">
        <f>IF(AND(W331&lt;&gt;"", V331&lt;&gt;"", V331&lt;&gt;0), (W331/V331)*100, "")</f>
        <v>70.140186915887853</v>
      </c>
      <c r="Y331" s="8" t="str">
        <f>IF(X331&lt;72,"Pontiagudo",IF(X331&lt;=76,"Padrão","Redondo"))</f>
        <v>Pontiagudo</v>
      </c>
      <c r="Z331" s="11">
        <f>IF(AND(W331&lt;&gt;"", V331&lt;&gt;"", V331&lt;&gt;0), (0.6057-0.0018*W331)*V331*(W331^2)/1000, "")</f>
        <v>68.297575681685899</v>
      </c>
      <c r="AA331" s="11">
        <f>((3.155 - 0.0136*V331 + 0.00155*W331)*V331*W331)/100</f>
        <v>67.985227374389993</v>
      </c>
      <c r="AB331" s="14"/>
      <c r="AC331" s="12">
        <v>7</v>
      </c>
      <c r="AD331" s="18" t="s">
        <v>19</v>
      </c>
    </row>
    <row r="332" spans="1:30" ht="15" x14ac:dyDescent="0.25">
      <c r="A332" s="8">
        <v>331</v>
      </c>
      <c r="B332" s="8">
        <v>51</v>
      </c>
      <c r="C332" s="9">
        <v>70.2</v>
      </c>
      <c r="D332" s="9">
        <v>5.4</v>
      </c>
      <c r="E332" s="9">
        <v>8.5</v>
      </c>
      <c r="F332" s="10">
        <f>IF(AND(NOT(ISBLANK(C332)), NOT(ISBLANK(H332)), NOT(ISBLANK(Q332))), C332-H332-Q332, "")</f>
        <v>45.174000000000007</v>
      </c>
      <c r="G332" s="11">
        <f>IF(AND(F332&lt;&gt;"", C332&lt;&gt;"", C332&lt;&gt;0), F332*100/C332, "")</f>
        <v>64.350427350427353</v>
      </c>
      <c r="H332" s="10">
        <v>18.588999999999999</v>
      </c>
      <c r="I332" s="12">
        <v>6</v>
      </c>
      <c r="J332" s="11">
        <f>IF(AND(H332&lt;&gt;"", C332&lt;&gt;"", C332&lt;&gt;0), H332*100/C332, "")</f>
        <v>26.480056980056975</v>
      </c>
      <c r="K332" s="9">
        <v>15.9</v>
      </c>
      <c r="L332" s="9">
        <v>47.7</v>
      </c>
      <c r="M332" s="13">
        <v>0.33300000000000002</v>
      </c>
      <c r="N332" s="9">
        <v>68.2</v>
      </c>
      <c r="O332" s="14" t="s">
        <v>21</v>
      </c>
      <c r="P332" s="15">
        <v>3.93</v>
      </c>
      <c r="Q332" s="13">
        <v>6.4370000000000003</v>
      </c>
      <c r="R332" s="15">
        <v>0.39</v>
      </c>
      <c r="S332" s="11">
        <f>IF(AND(Q332&lt;&gt;"", C332&lt;&gt;"", C332&lt;&gt;0), Q332*100/C332, "")</f>
        <v>9.1695156695156701</v>
      </c>
      <c r="T332" s="16">
        <v>2</v>
      </c>
      <c r="U332" s="17" t="str">
        <f>IF(C332&gt;=68,"JUMBO",IF(C332&gt;=58,"EXTRA",IF(C332&gt;=48,"GRANDE",IF(C332&gt;=38,"MÉDIO","Fora da faixa"))))</f>
        <v>JUMBO</v>
      </c>
      <c r="V332" s="11">
        <v>59.81</v>
      </c>
      <c r="W332" s="11">
        <v>46.73</v>
      </c>
      <c r="X332" s="11">
        <f>IF(AND(W332&lt;&gt;"", V332&lt;&gt;"", V332&lt;&gt;0), (W332/V332)*100, "")</f>
        <v>78.130747366661097</v>
      </c>
      <c r="Y332" s="8" t="str">
        <f>IF(X332&lt;72,"Pontiagudo",IF(X332&lt;=76,"Padrão","Redondo"))</f>
        <v>Redondo</v>
      </c>
      <c r="Z332" s="11">
        <f>IF(AND(W332&lt;&gt;"", V332&lt;&gt;"", V332&lt;&gt;0), (0.6057-0.0018*W332)*V332*(W332^2)/1000, "")</f>
        <v>68.122611803825507</v>
      </c>
      <c r="AA332" s="11">
        <f>((3.155 - 0.0136*V332 + 0.00155*W332)*V332*W332)/100</f>
        <v>67.469833394801483</v>
      </c>
      <c r="AB332" s="14"/>
      <c r="AC332" s="12">
        <v>7</v>
      </c>
      <c r="AD332" s="18" t="s">
        <v>19</v>
      </c>
    </row>
    <row r="333" spans="1:30" ht="15" x14ac:dyDescent="0.25">
      <c r="A333" s="8">
        <v>332</v>
      </c>
      <c r="B333" s="8">
        <v>51</v>
      </c>
      <c r="C333" s="9">
        <v>61.5</v>
      </c>
      <c r="D333" s="9">
        <v>5.0999999999999996</v>
      </c>
      <c r="E333" s="9">
        <v>8.8000000000000007</v>
      </c>
      <c r="F333" s="10">
        <f>IF(AND(NOT(ISBLANK(C333)), NOT(ISBLANK(H333)), NOT(ISBLANK(Q333))), C333-H333-Q333, "")</f>
        <v>34.103999999999999</v>
      </c>
      <c r="G333" s="11">
        <f>IF(AND(F333&lt;&gt;"", C333&lt;&gt;"", C333&lt;&gt;0), F333*100/C333, "")</f>
        <v>55.453658536585365</v>
      </c>
      <c r="H333" s="10">
        <v>20.849</v>
      </c>
      <c r="I333" s="12">
        <v>6</v>
      </c>
      <c r="J333" s="11">
        <f>IF(AND(H333&lt;&gt;"", C333&lt;&gt;"", C333&lt;&gt;0), H333*100/C333, "")</f>
        <v>33.900813008130086</v>
      </c>
      <c r="K333" s="9">
        <v>15.3</v>
      </c>
      <c r="L333" s="9">
        <v>43.7</v>
      </c>
      <c r="M333" s="13">
        <v>0.35</v>
      </c>
      <c r="N333" s="9">
        <v>69</v>
      </c>
      <c r="O333" s="14" t="s">
        <v>21</v>
      </c>
      <c r="P333" s="15">
        <v>5.99</v>
      </c>
      <c r="Q333" s="13">
        <v>6.5469999999999997</v>
      </c>
      <c r="R333" s="15">
        <v>0.4</v>
      </c>
      <c r="S333" s="11">
        <f>IF(AND(Q333&lt;&gt;"", C333&lt;&gt;"", C333&lt;&gt;0), Q333*100/C333, "")</f>
        <v>10.645528455284552</v>
      </c>
      <c r="T333" s="16">
        <v>3</v>
      </c>
      <c r="U333" s="17" t="str">
        <f>IF(C333&gt;=68,"JUMBO",IF(C333&gt;=58,"EXTRA",IF(C333&gt;=48,"GRANDE",IF(C333&gt;=38,"MÉDIO","Fora da faixa"))))</f>
        <v>EXTRA</v>
      </c>
      <c r="V333" s="11">
        <v>57.54</v>
      </c>
      <c r="W333" s="11">
        <v>44.16</v>
      </c>
      <c r="X333" s="11">
        <f>IF(AND(W333&lt;&gt;"", V333&lt;&gt;"", V333&lt;&gt;0), (W333/V333)*100, "")</f>
        <v>76.746611053180388</v>
      </c>
      <c r="Y333" s="8" t="str">
        <f>IF(X333&lt;72,"Pontiagudo",IF(X333&lt;=76,"Padrão","Redondo"))</f>
        <v>Redondo</v>
      </c>
      <c r="Z333" s="11">
        <f>IF(AND(W333&lt;&gt;"", V333&lt;&gt;"", V333&lt;&gt;0), (0.6057-0.0018*W333)*V333*(W333^2)/1000, "")</f>
        <v>59.045762417983475</v>
      </c>
      <c r="AA333" s="11">
        <f>((3.155 - 0.0136*V333 + 0.00155*W333)*V333*W333)/100</f>
        <v>62.022550496255981</v>
      </c>
      <c r="AB333" s="14"/>
      <c r="AC333" s="12">
        <v>7</v>
      </c>
      <c r="AD333" s="18" t="s">
        <v>19</v>
      </c>
    </row>
    <row r="334" spans="1:30" ht="15" x14ac:dyDescent="0.25">
      <c r="A334" s="8">
        <v>333</v>
      </c>
      <c r="B334" s="8">
        <v>51</v>
      </c>
      <c r="C334" s="9">
        <v>59.7</v>
      </c>
      <c r="D334" s="9">
        <v>4.5999999999999996</v>
      </c>
      <c r="E334" s="9">
        <v>8.4</v>
      </c>
      <c r="F334" s="10">
        <f>IF(AND(NOT(ISBLANK(C334)), NOT(ISBLANK(H334)), NOT(ISBLANK(Q334))), C334-H334-Q334, "")</f>
        <v>36.138000000000005</v>
      </c>
      <c r="G334" s="11">
        <f>IF(AND(F334&lt;&gt;"", C334&lt;&gt;"", C334&lt;&gt;0), F334*100/C334, "")</f>
        <v>60.532663316582919</v>
      </c>
      <c r="H334" s="10">
        <v>16.814</v>
      </c>
      <c r="I334" s="12">
        <v>6</v>
      </c>
      <c r="J334" s="11">
        <f>IF(AND(H334&lt;&gt;"", C334&lt;&gt;"", C334&lt;&gt;0), H334*100/C334, "")</f>
        <v>28.164154103852596</v>
      </c>
      <c r="K334" s="9">
        <v>12.9</v>
      </c>
      <c r="L334" s="9">
        <v>44.7</v>
      </c>
      <c r="M334" s="13">
        <v>0.28899999999999998</v>
      </c>
      <c r="N334" s="9">
        <v>65.099999999999994</v>
      </c>
      <c r="O334" s="14" t="s">
        <v>21</v>
      </c>
      <c r="P334" s="15">
        <v>5.57</v>
      </c>
      <c r="Q334" s="13">
        <v>6.7480000000000002</v>
      </c>
      <c r="R334" s="15">
        <v>0.43</v>
      </c>
      <c r="S334" s="11">
        <f>IF(AND(Q334&lt;&gt;"", C334&lt;&gt;"", C334&lt;&gt;0), Q334*100/C334, "")</f>
        <v>11.30318257956449</v>
      </c>
      <c r="T334" s="16">
        <v>3</v>
      </c>
      <c r="U334" s="17" t="str">
        <f>IF(C334&gt;=68,"JUMBO",IF(C334&gt;=58,"EXTRA",IF(C334&gt;=48,"GRANDE",IF(C334&gt;=38,"MÉDIO","Fora da faixa"))))</f>
        <v>EXTRA</v>
      </c>
      <c r="V334" s="11">
        <v>58.71</v>
      </c>
      <c r="W334" s="11">
        <v>42.92</v>
      </c>
      <c r="X334" s="11">
        <f>IF(AND(W334&lt;&gt;"", V334&lt;&gt;"", V334&lt;&gt;0), (W334/V334)*100, "")</f>
        <v>73.105092829160284</v>
      </c>
      <c r="Y334" s="8" t="str">
        <f>IF(X334&lt;72,"Pontiagudo",IF(X334&lt;=76,"Padrão","Redondo"))</f>
        <v>Padrão</v>
      </c>
      <c r="Z334" s="11">
        <f>IF(AND(W334&lt;&gt;"", V334&lt;&gt;"", V334&lt;&gt;0), (0.6057-0.0018*W334)*V334*(W334^2)/1000, "")</f>
        <v>57.151874369411146</v>
      </c>
      <c r="AA334" s="11">
        <f>((3.155 - 0.0136*V334 + 0.00155*W334)*V334*W334)/100</f>
        <v>61.057322319240001</v>
      </c>
      <c r="AB334" s="14"/>
      <c r="AC334" s="12">
        <v>7</v>
      </c>
      <c r="AD334" s="18" t="s">
        <v>19</v>
      </c>
    </row>
    <row r="335" spans="1:30" ht="15" x14ac:dyDescent="0.25">
      <c r="A335" s="8">
        <v>334</v>
      </c>
      <c r="B335" s="8">
        <v>51</v>
      </c>
      <c r="C335" s="9">
        <v>62.3</v>
      </c>
      <c r="D335" s="9">
        <v>5.6</v>
      </c>
      <c r="E335" s="9">
        <v>8.1</v>
      </c>
      <c r="F335" s="10">
        <f>IF(AND(NOT(ISBLANK(C335)), NOT(ISBLANK(H335)), NOT(ISBLANK(Q335))), C335-H335-Q335, "")</f>
        <v>39.956999999999994</v>
      </c>
      <c r="G335" s="11">
        <f>IF(AND(F335&lt;&gt;"", C335&lt;&gt;"", C335&lt;&gt;0), F335*100/C335, "")</f>
        <v>64.136436597110745</v>
      </c>
      <c r="H335" s="10">
        <v>16.385000000000002</v>
      </c>
      <c r="I335" s="12">
        <v>7</v>
      </c>
      <c r="J335" s="11">
        <f>IF(AND(H335&lt;&gt;"", C335&lt;&gt;"", C335&lt;&gt;0), H335*100/C335, "")</f>
        <v>26.300160513643664</v>
      </c>
      <c r="K335" s="9">
        <v>15.3</v>
      </c>
      <c r="L335" s="9">
        <v>46</v>
      </c>
      <c r="M335" s="13">
        <v>0.33300000000000002</v>
      </c>
      <c r="N335" s="9">
        <v>72.900000000000006</v>
      </c>
      <c r="O335" s="14" t="s">
        <v>16</v>
      </c>
      <c r="P335" s="15">
        <v>5.16</v>
      </c>
      <c r="Q335" s="13">
        <v>5.9580000000000002</v>
      </c>
      <c r="R335" s="15">
        <v>0.4</v>
      </c>
      <c r="S335" s="11">
        <f>IF(AND(Q335&lt;&gt;"", C335&lt;&gt;"", C335&lt;&gt;0), Q335*100/C335, "")</f>
        <v>9.5634028892455873</v>
      </c>
      <c r="T335" s="16">
        <v>4</v>
      </c>
      <c r="U335" s="17" t="str">
        <f>IF(C335&gt;=68,"JUMBO",IF(C335&gt;=58,"EXTRA",IF(C335&gt;=48,"GRANDE",IF(C335&gt;=38,"MÉDIO","Fora da faixa"))))</f>
        <v>EXTRA</v>
      </c>
      <c r="V335" s="11">
        <v>56.51</v>
      </c>
      <c r="W335" s="11">
        <v>44.91</v>
      </c>
      <c r="X335" s="11">
        <f>IF(AND(W335&lt;&gt;"", V335&lt;&gt;"", V335&lt;&gt;0), (W335/V335)*100, "")</f>
        <v>79.472659706246674</v>
      </c>
      <c r="Y335" s="8" t="str">
        <f>IF(X335&lt;72,"Pontiagudo",IF(X335&lt;=76,"Padrão","Redondo"))</f>
        <v>Redondo</v>
      </c>
      <c r="Z335" s="11">
        <f>IF(AND(W335&lt;&gt;"", V335&lt;&gt;"", V335&lt;&gt;0), (0.6057-0.0018*W335)*V335*(W335^2)/1000, "")</f>
        <v>59.821396667986114</v>
      </c>
      <c r="AA335" s="11">
        <f>((3.155 - 0.0136*V335 + 0.00155*W335)*V335*W335)/100</f>
        <v>62.3318330047545</v>
      </c>
      <c r="AB335" s="14"/>
      <c r="AC335" s="12">
        <v>7</v>
      </c>
      <c r="AD335" s="18" t="s">
        <v>19</v>
      </c>
    </row>
    <row r="336" spans="1:30" ht="15" x14ac:dyDescent="0.25">
      <c r="A336" s="8">
        <v>335</v>
      </c>
      <c r="B336" s="8">
        <v>51</v>
      </c>
      <c r="C336" s="9">
        <v>66.5</v>
      </c>
      <c r="D336" s="9">
        <v>5.0999999999999996</v>
      </c>
      <c r="E336" s="9">
        <v>8.1999999999999993</v>
      </c>
      <c r="F336" s="10">
        <f>IF(AND(NOT(ISBLANK(C336)), NOT(ISBLANK(H336)), NOT(ISBLANK(Q336))), C336-H336-Q336, "")</f>
        <v>40.662999999999997</v>
      </c>
      <c r="G336" s="11">
        <f>IF(AND(F336&lt;&gt;"", C336&lt;&gt;"", C336&lt;&gt;0), F336*100/C336, "")</f>
        <v>61.147368421052626</v>
      </c>
      <c r="H336" s="10">
        <v>19.34</v>
      </c>
      <c r="I336" s="12">
        <v>6</v>
      </c>
      <c r="J336" s="11">
        <f>IF(AND(H336&lt;&gt;"", C336&lt;&gt;"", C336&lt;&gt;0), H336*100/C336, "")</f>
        <v>29.082706766917294</v>
      </c>
      <c r="K336" s="9">
        <v>16.399999999999999</v>
      </c>
      <c r="L336" s="9">
        <v>47.3</v>
      </c>
      <c r="M336" s="13">
        <v>0.34699999999999998</v>
      </c>
      <c r="N336" s="9">
        <v>66.900000000000006</v>
      </c>
      <c r="O336" s="14" t="s">
        <v>21</v>
      </c>
      <c r="P336" s="15">
        <v>4.25</v>
      </c>
      <c r="Q336" s="13">
        <v>6.4969999999999999</v>
      </c>
      <c r="R336" s="15">
        <v>0.43</v>
      </c>
      <c r="S336" s="11">
        <f>IF(AND(Q336&lt;&gt;"", C336&lt;&gt;"", C336&lt;&gt;0), Q336*100/C336, "")</f>
        <v>9.7699248120300766</v>
      </c>
      <c r="T336" s="16">
        <v>3</v>
      </c>
      <c r="U336" s="17" t="str">
        <f>IF(C336&gt;=68,"JUMBO",IF(C336&gt;=58,"EXTRA",IF(C336&gt;=48,"GRANDE",IF(C336&gt;=38,"MÉDIO","Fora da faixa"))))</f>
        <v>EXTRA</v>
      </c>
      <c r="V336" s="11">
        <v>59.24</v>
      </c>
      <c r="W336" s="11">
        <v>45.19</v>
      </c>
      <c r="X336" s="11">
        <f>IF(AND(W336&lt;&gt;"", V336&lt;&gt;"", V336&lt;&gt;0), (W336/V336)*100, "")</f>
        <v>76.282916948008094</v>
      </c>
      <c r="Y336" s="8" t="str">
        <f>IF(X336&lt;72,"Pontiagudo",IF(X336&lt;=76,"Padrão","Redondo"))</f>
        <v>Redondo</v>
      </c>
      <c r="Z336" s="11">
        <f>IF(AND(W336&lt;&gt;"", V336&lt;&gt;"", V336&lt;&gt;0), (0.6057-0.0018*W336)*V336*(W336^2)/1000, "")</f>
        <v>63.434808162573908</v>
      </c>
      <c r="AA336" s="11">
        <f>((3.155 - 0.0136*V336 + 0.00155*W336)*V336*W336)/100</f>
        <v>64.768161160558009</v>
      </c>
      <c r="AB336" s="14"/>
      <c r="AC336" s="12">
        <v>7</v>
      </c>
      <c r="AD336" s="18" t="s">
        <v>19</v>
      </c>
    </row>
    <row r="337" spans="1:30" ht="15" x14ac:dyDescent="0.25">
      <c r="A337" s="8">
        <v>336</v>
      </c>
      <c r="B337" s="8">
        <v>51</v>
      </c>
      <c r="C337" s="9">
        <v>57.8</v>
      </c>
      <c r="D337" s="9">
        <v>5.6</v>
      </c>
      <c r="E337" s="9">
        <v>8.3000000000000007</v>
      </c>
      <c r="F337" s="10">
        <f>IF(AND(NOT(ISBLANK(C337)), NOT(ISBLANK(H337)), NOT(ISBLANK(Q337))), C337-H337-Q337, "")</f>
        <v>32.003</v>
      </c>
      <c r="G337" s="11">
        <f>IF(AND(F337&lt;&gt;"", C337&lt;&gt;"", C337&lt;&gt;0), F337*100/C337, "")</f>
        <v>55.368512110726648</v>
      </c>
      <c r="H337" s="10">
        <v>19.625</v>
      </c>
      <c r="I337" s="12">
        <v>6</v>
      </c>
      <c r="J337" s="11">
        <f>IF(AND(H337&lt;&gt;"", C337&lt;&gt;"", C337&lt;&gt;0), H337*100/C337, "")</f>
        <v>33.953287197231838</v>
      </c>
      <c r="K337" s="9">
        <v>15.4</v>
      </c>
      <c r="L337" s="9">
        <v>45.7</v>
      </c>
      <c r="M337" s="13">
        <v>0.33700000000000002</v>
      </c>
      <c r="N337" s="9">
        <v>74.599999999999994</v>
      </c>
      <c r="O337" s="14" t="s">
        <v>16</v>
      </c>
      <c r="P337" s="15">
        <v>4.01</v>
      </c>
      <c r="Q337" s="13">
        <v>6.1719999999999997</v>
      </c>
      <c r="R337" s="15">
        <v>0.4</v>
      </c>
      <c r="S337" s="11">
        <f>IF(AND(Q337&lt;&gt;"", C337&lt;&gt;"", C337&lt;&gt;0), Q337*100/C337, "")</f>
        <v>10.678200692041521</v>
      </c>
      <c r="T337" s="16">
        <v>3</v>
      </c>
      <c r="U337" s="17" t="str">
        <f>IF(C337&gt;=68,"JUMBO",IF(C337&gt;=58,"EXTRA",IF(C337&gt;=48,"GRANDE",IF(C337&gt;=38,"MÉDIO","Fora da faixa"))))</f>
        <v>GRANDE</v>
      </c>
      <c r="V337" s="11">
        <v>54.93</v>
      </c>
      <c r="W337" s="11">
        <v>43.91</v>
      </c>
      <c r="X337" s="11">
        <f>IF(AND(W337&lt;&gt;"", V337&lt;&gt;"", V337&lt;&gt;0), (W337/V337)*100, "")</f>
        <v>79.938103040233017</v>
      </c>
      <c r="Y337" s="8" t="str">
        <f>IF(X337&lt;72,"Pontiagudo",IF(X337&lt;=76,"Padrão","Redondo"))</f>
        <v>Redondo</v>
      </c>
      <c r="Z337" s="11">
        <f>IF(AND(W337&lt;&gt;"", V337&lt;&gt;"", V337&lt;&gt;0), (0.6057-0.0018*W337)*V337*(W337^2)/1000, "")</f>
        <v>55.778708869276429</v>
      </c>
      <c r="AA337" s="11">
        <f>((3.155 - 0.0136*V337 + 0.00155*W337)*V337*W337)/100</f>
        <v>59.720834685037495</v>
      </c>
      <c r="AB337" s="14" t="s">
        <v>17</v>
      </c>
      <c r="AC337" s="12">
        <v>7</v>
      </c>
      <c r="AD337" s="18" t="s">
        <v>19</v>
      </c>
    </row>
    <row r="338" spans="1:30" ht="15" x14ac:dyDescent="0.25">
      <c r="A338" s="8">
        <v>337</v>
      </c>
      <c r="B338" s="8">
        <v>51</v>
      </c>
      <c r="C338" s="9">
        <v>63.8</v>
      </c>
      <c r="D338" s="9">
        <v>6</v>
      </c>
      <c r="E338" s="9">
        <v>8</v>
      </c>
      <c r="F338" s="10">
        <f>IF(AND(NOT(ISBLANK(C338)), NOT(ISBLANK(H338)), NOT(ISBLANK(Q338))), C338-H338-Q338, "")</f>
        <v>39.89</v>
      </c>
      <c r="G338" s="11">
        <f>IF(AND(F338&lt;&gt;"", C338&lt;&gt;"", C338&lt;&gt;0), F338*100/C338, "")</f>
        <v>62.523510971786834</v>
      </c>
      <c r="H338" s="10">
        <v>18.91</v>
      </c>
      <c r="I338" s="12">
        <v>6</v>
      </c>
      <c r="J338" s="11">
        <f>IF(AND(H338&lt;&gt;"", C338&lt;&gt;"", C338&lt;&gt;0), H338*100/C338, "")</f>
        <v>29.639498432601883</v>
      </c>
      <c r="K338" s="9">
        <v>16.3</v>
      </c>
      <c r="L338" s="9">
        <v>39</v>
      </c>
      <c r="M338" s="13">
        <v>0.41799999999999998</v>
      </c>
      <c r="N338" s="9">
        <v>75.5</v>
      </c>
      <c r="O338" s="14" t="s">
        <v>16</v>
      </c>
      <c r="P338" s="15">
        <v>5.46</v>
      </c>
      <c r="Q338" s="13">
        <v>5</v>
      </c>
      <c r="R338" s="15">
        <v>0.41</v>
      </c>
      <c r="S338" s="11">
        <f>IF(AND(Q338&lt;&gt;"", C338&lt;&gt;"", C338&lt;&gt;0), Q338*100/C338, "")</f>
        <v>7.8369905956112857</v>
      </c>
      <c r="T338" s="16">
        <v>3</v>
      </c>
      <c r="U338" s="17" t="str">
        <f>IF(C338&gt;=68,"JUMBO",IF(C338&gt;=58,"EXTRA",IF(C338&gt;=48,"GRANDE",IF(C338&gt;=38,"MÉDIO","Fora da faixa"))))</f>
        <v>EXTRA</v>
      </c>
      <c r="V338" s="11">
        <v>56.59</v>
      </c>
      <c r="W338" s="11">
        <v>45.31</v>
      </c>
      <c r="X338" s="11">
        <f>IF(AND(W338&lt;&gt;"", V338&lt;&gt;"", V338&lt;&gt;0), (W338/V338)*100, "")</f>
        <v>80.067149673087116</v>
      </c>
      <c r="Y338" s="8" t="str">
        <f>IF(X338&lt;72,"Pontiagudo",IF(X338&lt;=76,"Padrão","Redondo"))</f>
        <v>Redondo</v>
      </c>
      <c r="Z338" s="11">
        <f>IF(AND(W338&lt;&gt;"", V338&lt;&gt;"", V338&lt;&gt;0), (0.6057-0.0018*W338)*V338*(W338^2)/1000, "")</f>
        <v>60.894319257676464</v>
      </c>
      <c r="AA338" s="11">
        <f>((3.155 - 0.0136*V338 + 0.00155*W338)*V338*W338)/100</f>
        <v>62.964031918438508</v>
      </c>
      <c r="AB338" s="14"/>
      <c r="AC338" s="12">
        <v>7</v>
      </c>
      <c r="AD338" s="18" t="s">
        <v>19</v>
      </c>
    </row>
    <row r="339" spans="1:30" ht="15" x14ac:dyDescent="0.25">
      <c r="A339" s="8">
        <v>338</v>
      </c>
      <c r="B339" s="8">
        <v>51</v>
      </c>
      <c r="C339" s="9">
        <v>61.4</v>
      </c>
      <c r="D339" s="9">
        <v>3.9</v>
      </c>
      <c r="E339" s="9">
        <v>8.6</v>
      </c>
      <c r="F339" s="10">
        <f>IF(AND(NOT(ISBLANK(C339)), NOT(ISBLANK(H339)), NOT(ISBLANK(Q339))), C339-H339-Q339, "")</f>
        <v>34.337999999999994</v>
      </c>
      <c r="G339" s="11">
        <f>IF(AND(F339&lt;&gt;"", C339&lt;&gt;"", C339&lt;&gt;0), F339*100/C339, "")</f>
        <v>55.925081433224747</v>
      </c>
      <c r="H339" s="10">
        <v>20.062000000000001</v>
      </c>
      <c r="I339" s="12">
        <v>7</v>
      </c>
      <c r="J339" s="11">
        <f>IF(AND(H339&lt;&gt;"", C339&lt;&gt;"", C339&lt;&gt;0), H339*100/C339, "")</f>
        <v>32.674267100977197</v>
      </c>
      <c r="K339" s="9">
        <v>15.4</v>
      </c>
      <c r="L339" s="9">
        <v>43.3</v>
      </c>
      <c r="M339" s="13">
        <v>0.35599999999999998</v>
      </c>
      <c r="N339" s="9">
        <v>56.8</v>
      </c>
      <c r="O339" s="14" t="s">
        <v>23</v>
      </c>
      <c r="P339" s="15">
        <v>3</v>
      </c>
      <c r="Q339" s="13">
        <v>7</v>
      </c>
      <c r="R339" s="15">
        <v>0.43</v>
      </c>
      <c r="S339" s="11">
        <f>IF(AND(Q339&lt;&gt;"", C339&lt;&gt;"", C339&lt;&gt;0), Q339*100/C339, "")</f>
        <v>11.400651465798045</v>
      </c>
      <c r="T339" s="16">
        <v>1</v>
      </c>
      <c r="U339" s="17" t="str">
        <f>IF(C339&gt;=68,"JUMBO",IF(C339&gt;=58,"EXTRA",IF(C339&gt;=48,"GRANDE",IF(C339&gt;=38,"MÉDIO","Fora da faixa"))))</f>
        <v>EXTRA</v>
      </c>
      <c r="V339" s="11">
        <v>57.22</v>
      </c>
      <c r="W339" s="11">
        <v>44.53</v>
      </c>
      <c r="X339" s="11">
        <f>IF(AND(W339&lt;&gt;"", V339&lt;&gt;"", V339&lt;&gt;0), (W339/V339)*100, "")</f>
        <v>77.822439706396381</v>
      </c>
      <c r="Y339" s="8" t="str">
        <f>IF(X339&lt;72,"Pontiagudo",IF(X339&lt;=76,"Padrão","Redondo"))</f>
        <v>Redondo</v>
      </c>
      <c r="Z339" s="11">
        <f>IF(AND(W339&lt;&gt;"", V339&lt;&gt;"", V339&lt;&gt;0), (0.6057-0.0018*W339)*V339*(W339^2)/1000, "")</f>
        <v>59.629885949158314</v>
      </c>
      <c r="AA339" s="11">
        <f>((3.155 - 0.0136*V339 + 0.00155*W339)*V339*W339)/100</f>
        <v>62.319897084746991</v>
      </c>
      <c r="AB339" s="14"/>
      <c r="AC339" s="12">
        <v>7</v>
      </c>
      <c r="AD339" s="18" t="s">
        <v>19</v>
      </c>
    </row>
    <row r="340" spans="1:30" ht="15" x14ac:dyDescent="0.25">
      <c r="A340" s="8">
        <v>339</v>
      </c>
      <c r="B340" s="8">
        <v>51</v>
      </c>
      <c r="C340" s="9">
        <v>63.7</v>
      </c>
      <c r="D340" s="9">
        <v>5.4</v>
      </c>
      <c r="E340" s="9">
        <v>8.6</v>
      </c>
      <c r="F340" s="10">
        <f>IF(AND(NOT(ISBLANK(C340)), NOT(ISBLANK(H340)), NOT(ISBLANK(Q340))), C340-H340-Q340, "")</f>
        <v>39.311000000000007</v>
      </c>
      <c r="G340" s="11">
        <f>IF(AND(F340&lt;&gt;"", C340&lt;&gt;"", C340&lt;&gt;0), F340*100/C340, "")</f>
        <v>61.712715855573009</v>
      </c>
      <c r="H340" s="10">
        <v>19.388999999999999</v>
      </c>
      <c r="I340" s="12">
        <v>6</v>
      </c>
      <c r="J340" s="11">
        <f>IF(AND(H340&lt;&gt;"", C340&lt;&gt;"", C340&lt;&gt;0), H340*100/C340, "")</f>
        <v>30.437990580847721</v>
      </c>
      <c r="K340" s="9">
        <v>15.8</v>
      </c>
      <c r="L340" s="9">
        <v>44.3</v>
      </c>
      <c r="M340" s="13">
        <v>0.35699999999999998</v>
      </c>
      <c r="N340" s="9">
        <v>70.7</v>
      </c>
      <c r="O340" s="14" t="s">
        <v>21</v>
      </c>
      <c r="P340" s="15">
        <v>4.01</v>
      </c>
      <c r="Q340" s="13">
        <v>5</v>
      </c>
      <c r="R340" s="15">
        <v>0.38</v>
      </c>
      <c r="S340" s="11">
        <f>IF(AND(Q340&lt;&gt;"", C340&lt;&gt;"", C340&lt;&gt;0), Q340*100/C340, "")</f>
        <v>7.8492935635792778</v>
      </c>
      <c r="T340" s="16">
        <v>4</v>
      </c>
      <c r="U340" s="17" t="str">
        <f>IF(C340&gt;=68,"JUMBO",IF(C340&gt;=58,"EXTRA",IF(C340&gt;=48,"GRANDE",IF(C340&gt;=38,"MÉDIO","Fora da faixa"))))</f>
        <v>EXTRA</v>
      </c>
      <c r="V340" s="11">
        <v>57.47</v>
      </c>
      <c r="W340" s="11">
        <v>45.55</v>
      </c>
      <c r="X340" s="11">
        <f>IF(AND(W340&lt;&gt;"", V340&lt;&gt;"", V340&lt;&gt;0), (W340/V340)*100, "")</f>
        <v>79.258743692361236</v>
      </c>
      <c r="Y340" s="8" t="str">
        <f>IF(X340&lt;72,"Pontiagudo",IF(X340&lt;=76,"Padrão","Redondo"))</f>
        <v>Redondo</v>
      </c>
      <c r="Z340" s="11">
        <f>IF(AND(W340&lt;&gt;"", V340&lt;&gt;"", V340&lt;&gt;0), (0.6057-0.0018*W340)*V340*(W340^2)/1000, "")</f>
        <v>62.446604148794243</v>
      </c>
      <c r="AA340" s="11">
        <f>((3.155 - 0.0136*V340 + 0.00155*W340)*V340*W340)/100</f>
        <v>63.97829260464249</v>
      </c>
      <c r="AB340" s="14"/>
      <c r="AC340" s="12">
        <v>7</v>
      </c>
      <c r="AD340" s="18" t="s">
        <v>19</v>
      </c>
    </row>
    <row r="341" spans="1:30" ht="15" x14ac:dyDescent="0.25">
      <c r="A341" s="8">
        <v>340</v>
      </c>
      <c r="B341" s="8">
        <v>51</v>
      </c>
      <c r="C341" s="9">
        <v>65.7</v>
      </c>
      <c r="D341" s="9">
        <v>5.0999999999999996</v>
      </c>
      <c r="E341" s="9">
        <v>8.5</v>
      </c>
      <c r="F341" s="10">
        <f>IF(AND(NOT(ISBLANK(C341)), NOT(ISBLANK(H341)), NOT(ISBLANK(Q341))), C341-H341-Q341, "")</f>
        <v>42.570999999999998</v>
      </c>
      <c r="G341" s="11">
        <f>IF(AND(F341&lt;&gt;"", C341&lt;&gt;"", C341&lt;&gt;0), F341*100/C341, "")</f>
        <v>64.79604261796041</v>
      </c>
      <c r="H341" s="10">
        <v>17.129000000000001</v>
      </c>
      <c r="I341" s="12">
        <v>6</v>
      </c>
      <c r="J341" s="11">
        <f>IF(AND(H341&lt;&gt;"", C341&lt;&gt;"", C341&lt;&gt;0), H341*100/C341, "")</f>
        <v>26.071537290715373</v>
      </c>
      <c r="K341" s="9">
        <v>15.1</v>
      </c>
      <c r="L341" s="9">
        <v>45</v>
      </c>
      <c r="M341" s="13">
        <v>0.33600000000000002</v>
      </c>
      <c r="N341" s="9">
        <v>67.2</v>
      </c>
      <c r="O341" s="14" t="s">
        <v>21</v>
      </c>
      <c r="P341" s="15">
        <v>4.47</v>
      </c>
      <c r="Q341" s="13">
        <v>6</v>
      </c>
      <c r="R341" s="15">
        <v>0.42</v>
      </c>
      <c r="S341" s="11">
        <f>IF(AND(Q341&lt;&gt;"", C341&lt;&gt;"", C341&lt;&gt;0), Q341*100/C341, "")</f>
        <v>9.1324200913242013</v>
      </c>
      <c r="T341" s="16">
        <v>3</v>
      </c>
      <c r="U341" s="17" t="str">
        <f>IF(C341&gt;=68,"JUMBO",IF(C341&gt;=58,"EXTRA",IF(C341&gt;=48,"GRANDE",IF(C341&gt;=38,"MÉDIO","Fora da faixa"))))</f>
        <v>EXTRA</v>
      </c>
      <c r="V341" s="11">
        <v>58.59</v>
      </c>
      <c r="W341" s="11">
        <v>45.55</v>
      </c>
      <c r="X341" s="11">
        <f>IF(AND(W341&lt;&gt;"", V341&lt;&gt;"", V341&lt;&gt;0), (W341/V341)*100, "")</f>
        <v>77.743642259771278</v>
      </c>
      <c r="Y341" s="8" t="str">
        <f>IF(X341&lt;72,"Pontiagudo",IF(X341&lt;=76,"Padrão","Redondo"))</f>
        <v>Redondo</v>
      </c>
      <c r="Z341" s="11">
        <f>IF(AND(W341&lt;&gt;"", V341&lt;&gt;"", V341&lt;&gt;0), (0.6057-0.0018*W341)*V341*(W341^2)/1000, "")</f>
        <v>63.66359034414225</v>
      </c>
      <c r="AA341" s="11">
        <f>((3.155 - 0.0136*V341 + 0.00155*W341)*V341*W341)/100</f>
        <v>64.818621269482492</v>
      </c>
      <c r="AB341" s="14"/>
      <c r="AC341" s="12">
        <v>7</v>
      </c>
      <c r="AD341" s="18" t="s">
        <v>19</v>
      </c>
    </row>
    <row r="342" spans="1:30" ht="15" x14ac:dyDescent="0.25">
      <c r="A342" s="8">
        <v>341</v>
      </c>
      <c r="B342" s="8">
        <v>51</v>
      </c>
      <c r="C342" s="9">
        <v>78.099999999999994</v>
      </c>
      <c r="D342" s="9">
        <v>3.8</v>
      </c>
      <c r="E342" s="9">
        <v>8.5</v>
      </c>
      <c r="F342" s="10">
        <f>IF(AND(NOT(ISBLANK(C342)), NOT(ISBLANK(H342)), NOT(ISBLANK(Q342))), C342-H342-Q342, "")</f>
        <v>52.224999999999987</v>
      </c>
      <c r="G342" s="11">
        <f>IF(AND(F342&lt;&gt;"", C342&lt;&gt;"", C342&lt;&gt;0), F342*100/C342, "")</f>
        <v>66.869398207426372</v>
      </c>
      <c r="H342" s="10">
        <v>18.748000000000001</v>
      </c>
      <c r="I342" s="12">
        <v>6</v>
      </c>
      <c r="J342" s="11">
        <f>IF(AND(H342&lt;&gt;"", C342&lt;&gt;"", C342&lt;&gt;0), H342*100/C342, "")</f>
        <v>24.005121638924461</v>
      </c>
      <c r="K342" s="9">
        <v>14.3</v>
      </c>
      <c r="L342" s="9">
        <v>39.700000000000003</v>
      </c>
      <c r="M342" s="13">
        <v>0.36</v>
      </c>
      <c r="N342" s="9">
        <v>45.9</v>
      </c>
      <c r="O342" s="14" t="s">
        <v>23</v>
      </c>
      <c r="P342" s="15">
        <v>3.49</v>
      </c>
      <c r="Q342" s="13">
        <v>7.1269999999999998</v>
      </c>
      <c r="R342" s="15">
        <v>0.42</v>
      </c>
      <c r="S342" s="11">
        <f>IF(AND(Q342&lt;&gt;"", C342&lt;&gt;"", C342&lt;&gt;0), Q342*100/C342, "")</f>
        <v>9.1254801536491676</v>
      </c>
      <c r="T342" s="16">
        <v>3</v>
      </c>
      <c r="U342" s="17" t="str">
        <f>IF(C342&gt;=68,"JUMBO",IF(C342&gt;=58,"EXTRA",IF(C342&gt;=48,"GRANDE",IF(C342&gt;=38,"MÉDIO","Fora da faixa"))))</f>
        <v>JUMBO</v>
      </c>
      <c r="V342" s="11">
        <v>63.25</v>
      </c>
      <c r="W342" s="11">
        <v>47.67</v>
      </c>
      <c r="X342" s="11">
        <f>IF(AND(W342&lt;&gt;"", V342&lt;&gt;"", V342&lt;&gt;0), (W342/V342)*100, "")</f>
        <v>75.367588932806328</v>
      </c>
      <c r="Y342" s="8" t="str">
        <f>IF(X342&lt;72,"Pontiagudo",IF(X342&lt;=76,"Padrão","Redondo"))</f>
        <v>Padrão</v>
      </c>
      <c r="Z342" s="11">
        <f>IF(AND(W342&lt;&gt;"", V342&lt;&gt;"", V342&lt;&gt;0), (0.6057-0.0018*W342)*V342*(W342^2)/1000, "")</f>
        <v>74.724951021439949</v>
      </c>
      <c r="AA342" s="11">
        <f>((3.155 - 0.0136*V342 + 0.00155*W342)*V342*W342)/100</f>
        <v>71.418978352837499</v>
      </c>
      <c r="AB342" s="14"/>
      <c r="AC342" s="12">
        <v>7</v>
      </c>
      <c r="AD342" s="18" t="s">
        <v>19</v>
      </c>
    </row>
    <row r="343" spans="1:30" ht="15" x14ac:dyDescent="0.25">
      <c r="A343" s="8">
        <v>342</v>
      </c>
      <c r="B343" s="8">
        <v>51</v>
      </c>
      <c r="C343" s="9">
        <v>61.8</v>
      </c>
      <c r="D343" s="9">
        <v>4.5999999999999996</v>
      </c>
      <c r="E343" s="9">
        <v>9</v>
      </c>
      <c r="F343" s="10" t="str">
        <f>IF(AND(NOT(ISBLANK(C343)), NOT(ISBLANK(H343)), NOT(ISBLANK(Q343))), C343-H343-Q343, "")</f>
        <v/>
      </c>
      <c r="G343" s="11" t="str">
        <f>IF(AND(F343&lt;&gt;"", C343&lt;&gt;"", C343&lt;&gt;0), F343*100/C343, "")</f>
        <v/>
      </c>
      <c r="H343" s="10"/>
      <c r="I343" s="12">
        <v>5</v>
      </c>
      <c r="J343" s="11" t="str">
        <f>IF(AND(H343&lt;&gt;"", C343&lt;&gt;"", C343&lt;&gt;0), H343*100/C343, "")</f>
        <v/>
      </c>
      <c r="K343" s="9">
        <v>14.8</v>
      </c>
      <c r="L343" s="9">
        <v>43.7</v>
      </c>
      <c r="M343" s="13">
        <v>0.33900000000000002</v>
      </c>
      <c r="N343" s="9">
        <v>64.2</v>
      </c>
      <c r="O343" s="14" t="s">
        <v>21</v>
      </c>
      <c r="P343" s="15">
        <v>4.0999999999999996</v>
      </c>
      <c r="Q343" s="13">
        <v>6.5609999999999999</v>
      </c>
      <c r="R343" s="15">
        <v>0.41</v>
      </c>
      <c r="S343" s="11">
        <f>IF(AND(Q343&lt;&gt;"", C343&lt;&gt;"", C343&lt;&gt;0), Q343*100/C343, "")</f>
        <v>10.616504854368934</v>
      </c>
      <c r="T343" s="16">
        <v>3</v>
      </c>
      <c r="U343" s="17" t="str">
        <f>IF(C343&gt;=68,"JUMBO",IF(C343&gt;=58,"EXTRA",IF(C343&gt;=48,"GRANDE",IF(C343&gt;=38,"MÉDIO","Fora da faixa"))))</f>
        <v>EXTRA</v>
      </c>
      <c r="V343" s="11">
        <v>58.73</v>
      </c>
      <c r="W343" s="11">
        <v>44.36</v>
      </c>
      <c r="X343" s="11">
        <f>IF(AND(W343&lt;&gt;"", V343&lt;&gt;"", V343&lt;&gt;0), (W343/V343)*100, "")</f>
        <v>75.532096032691982</v>
      </c>
      <c r="Y343" s="8" t="str">
        <f>IF(X343&lt;72,"Pontiagudo",IF(X343&lt;=76,"Padrão","Redondo"))</f>
        <v>Padrão</v>
      </c>
      <c r="Z343" s="11">
        <f>IF(AND(W343&lt;&gt;"", V343&lt;&gt;"", V343&lt;&gt;0), (0.6057-0.0018*W343)*V343*(W343^2)/1000, "")</f>
        <v>60.772430527252418</v>
      </c>
      <c r="AA343" s="11">
        <f>((3.155 - 0.0136*V343 + 0.00155*W343)*V343*W343)/100</f>
        <v>63.178404478839987</v>
      </c>
      <c r="AB343" s="14" t="s">
        <v>24</v>
      </c>
      <c r="AC343" s="12">
        <v>7</v>
      </c>
      <c r="AD343" s="18" t="s">
        <v>19</v>
      </c>
    </row>
    <row r="344" spans="1:30" ht="15" x14ac:dyDescent="0.25">
      <c r="A344" s="8">
        <v>343</v>
      </c>
      <c r="B344" s="8">
        <v>51</v>
      </c>
      <c r="C344" s="9">
        <v>58.9</v>
      </c>
      <c r="D344" s="9">
        <v>4.5999999999999996</v>
      </c>
      <c r="E344" s="9">
        <v>8.6</v>
      </c>
      <c r="F344" s="10">
        <f>IF(AND(NOT(ISBLANK(C344)), NOT(ISBLANK(H344)), NOT(ISBLANK(Q344))), C344-H344-Q344, "")</f>
        <v>35.741</v>
      </c>
      <c r="G344" s="11">
        <f>IF(AND(F344&lt;&gt;"", C344&lt;&gt;"", C344&lt;&gt;0), F344*100/C344, "")</f>
        <v>60.68081494057725</v>
      </c>
      <c r="H344" s="10">
        <v>16.495000000000001</v>
      </c>
      <c r="I344" s="12">
        <v>6</v>
      </c>
      <c r="J344" s="11">
        <f>IF(AND(H344&lt;&gt;"", C344&lt;&gt;"", C344&lt;&gt;0), H344*100/C344, "")</f>
        <v>28.00509337860781</v>
      </c>
      <c r="K344" s="9">
        <v>13.5</v>
      </c>
      <c r="L344" s="9">
        <v>44</v>
      </c>
      <c r="M344" s="13">
        <v>0.307</v>
      </c>
      <c r="N344" s="9">
        <v>65.5</v>
      </c>
      <c r="O344" s="14" t="s">
        <v>21</v>
      </c>
      <c r="P344" s="15">
        <v>5.22</v>
      </c>
      <c r="Q344" s="13">
        <v>6.6639999999999997</v>
      </c>
      <c r="R344" s="15">
        <v>0.41</v>
      </c>
      <c r="S344" s="11">
        <f>IF(AND(Q344&lt;&gt;"", C344&lt;&gt;"", C344&lt;&gt;0), Q344*100/C344, "")</f>
        <v>11.31409168081494</v>
      </c>
      <c r="T344" s="16">
        <v>3</v>
      </c>
      <c r="U344" s="17" t="str">
        <f>IF(C344&gt;=68,"JUMBO",IF(C344&gt;=58,"EXTRA",IF(C344&gt;=48,"GRANDE",IF(C344&gt;=38,"MÉDIO","Fora da faixa"))))</f>
        <v>EXTRA</v>
      </c>
      <c r="V344" s="11">
        <v>57.75</v>
      </c>
      <c r="W344" s="11">
        <v>43.29</v>
      </c>
      <c r="X344" s="11">
        <f>IF(AND(W344&lt;&gt;"", V344&lt;&gt;"", V344&lt;&gt;0), (W344/V344)*100, "")</f>
        <v>74.961038961038966</v>
      </c>
      <c r="Y344" s="8" t="str">
        <f>IF(X344&lt;72,"Pontiagudo",IF(X344&lt;=76,"Padrão","Redondo"))</f>
        <v>Padrão</v>
      </c>
      <c r="Z344" s="11">
        <f>IF(AND(W344&lt;&gt;"", V344&lt;&gt;"", V344&lt;&gt;0), (0.6057-0.0018*W344)*V344*(W344^2)/1000, "")</f>
        <v>57.118716931225947</v>
      </c>
      <c r="AA344" s="11">
        <f>((3.155 - 0.0136*V344 + 0.00155*W344)*V344*W344)/100</f>
        <v>60.917426582512491</v>
      </c>
      <c r="AB344" s="14"/>
      <c r="AC344" s="12">
        <v>7</v>
      </c>
      <c r="AD344" s="18" t="s">
        <v>19</v>
      </c>
    </row>
    <row r="345" spans="1:30" ht="15" x14ac:dyDescent="0.25">
      <c r="A345" s="8">
        <v>344</v>
      </c>
      <c r="B345" s="8">
        <v>51</v>
      </c>
      <c r="C345" s="9">
        <v>67.599999999999994</v>
      </c>
      <c r="D345" s="9">
        <v>4.9000000000000004</v>
      </c>
      <c r="E345" s="9">
        <v>8.8000000000000007</v>
      </c>
      <c r="F345" s="10">
        <f>IF(AND(NOT(ISBLANK(C345)), NOT(ISBLANK(H345)), NOT(ISBLANK(Q345))), C345-H345-Q345, "")</f>
        <v>45.585999999999991</v>
      </c>
      <c r="G345" s="11">
        <f>IF(AND(F345&lt;&gt;"", C345&lt;&gt;"", C345&lt;&gt;0), F345*100/C345, "")</f>
        <v>67.434911242603548</v>
      </c>
      <c r="H345" s="10">
        <v>15.736000000000001</v>
      </c>
      <c r="I345" s="12">
        <v>6</v>
      </c>
      <c r="J345" s="11">
        <f>IF(AND(H345&lt;&gt;"", C345&lt;&gt;"", C345&lt;&gt;0), H345*100/C345, "")</f>
        <v>23.278106508875744</v>
      </c>
      <c r="K345" s="9">
        <v>15.6</v>
      </c>
      <c r="L345" s="9">
        <v>45</v>
      </c>
      <c r="M345" s="13">
        <v>0.34699999999999998</v>
      </c>
      <c r="N345" s="9">
        <v>64.5</v>
      </c>
      <c r="O345" s="14" t="s">
        <v>21</v>
      </c>
      <c r="P345" s="15">
        <v>5.29</v>
      </c>
      <c r="Q345" s="13">
        <v>6.2779999999999996</v>
      </c>
      <c r="R345" s="15">
        <v>0.4</v>
      </c>
      <c r="S345" s="11">
        <f>IF(AND(Q345&lt;&gt;"", C345&lt;&gt;"", C345&lt;&gt;0), Q345*100/C345, "")</f>
        <v>9.2869822485207099</v>
      </c>
      <c r="T345" s="16">
        <v>2</v>
      </c>
      <c r="U345" s="17" t="str">
        <f>IF(C345&gt;=68,"JUMBO",IF(C345&gt;=58,"EXTRA",IF(C345&gt;=48,"GRANDE",IF(C345&gt;=38,"MÉDIO","Fora da faixa"))))</f>
        <v>EXTRA</v>
      </c>
      <c r="V345" s="11">
        <v>58.92</v>
      </c>
      <c r="W345" s="11">
        <v>45.98</v>
      </c>
      <c r="X345" s="11">
        <f>IF(AND(W345&lt;&gt;"", V345&lt;&gt;"", V345&lt;&gt;0), (W345/V345)*100, "")</f>
        <v>78.038017651052272</v>
      </c>
      <c r="Y345" s="8" t="str">
        <f>IF(X345&lt;72,"Pontiagudo",IF(X345&lt;=76,"Padrão","Redondo"))</f>
        <v>Redondo</v>
      </c>
      <c r="Z345" s="11">
        <f>IF(AND(W345&lt;&gt;"", V345&lt;&gt;"", V345&lt;&gt;0), (0.6057-0.0018*W345)*V345*(W345^2)/1000, "")</f>
        <v>65.140218746494853</v>
      </c>
      <c r="AA345" s="11">
        <f>((3.155 - 0.0136*V345 + 0.00155*W345)*V345*W345)/100</f>
        <v>65.695518869112007</v>
      </c>
      <c r="AB345" s="14"/>
      <c r="AC345" s="12">
        <v>7</v>
      </c>
      <c r="AD345" s="18" t="s">
        <v>19</v>
      </c>
    </row>
    <row r="346" spans="1:30" ht="15" x14ac:dyDescent="0.25">
      <c r="A346" s="8">
        <v>345</v>
      </c>
      <c r="B346" s="8">
        <v>51</v>
      </c>
      <c r="C346" s="9">
        <v>71</v>
      </c>
      <c r="D346" s="9">
        <v>6.3</v>
      </c>
      <c r="E346" s="9">
        <v>8.6</v>
      </c>
      <c r="F346" s="10">
        <f>IF(AND(NOT(ISBLANK(C346)), NOT(ISBLANK(H346)), NOT(ISBLANK(Q346))), C346-H346-Q346, "")</f>
        <v>45.525999999999996</v>
      </c>
      <c r="G346" s="11">
        <f>IF(AND(F346&lt;&gt;"", C346&lt;&gt;"", C346&lt;&gt;0), F346*100/C346, "")</f>
        <v>64.121126760563371</v>
      </c>
      <c r="H346" s="10">
        <v>18.478000000000002</v>
      </c>
      <c r="I346" s="12">
        <v>6</v>
      </c>
      <c r="J346" s="11">
        <f>IF(AND(H346&lt;&gt;"", C346&lt;&gt;"", C346&lt;&gt;0), H346*100/C346, "")</f>
        <v>26.02535211267606</v>
      </c>
      <c r="K346" s="9">
        <v>15.8</v>
      </c>
      <c r="L346" s="9">
        <v>46</v>
      </c>
      <c r="M346" s="13">
        <v>0.34300000000000003</v>
      </c>
      <c r="N346" s="9">
        <v>75.400000000000006</v>
      </c>
      <c r="O346" s="14" t="s">
        <v>16</v>
      </c>
      <c r="P346" s="15">
        <v>2.0099999999999998</v>
      </c>
      <c r="Q346" s="13">
        <v>6.9960000000000004</v>
      </c>
      <c r="R346" s="15">
        <v>0.4</v>
      </c>
      <c r="S346" s="11">
        <f>IF(AND(Q346&lt;&gt;"", C346&lt;&gt;"", C346&lt;&gt;0), Q346*100/C346, "")</f>
        <v>9.8535211267605636</v>
      </c>
      <c r="T346" s="16">
        <v>2</v>
      </c>
      <c r="U346" s="17" t="str">
        <f>IF(C346&gt;=68,"JUMBO",IF(C346&gt;=58,"EXTRA",IF(C346&gt;=48,"GRANDE",IF(C346&gt;=38,"MÉDIO","Fora da faixa"))))</f>
        <v>JUMBO</v>
      </c>
      <c r="V346" s="11">
        <v>60.97</v>
      </c>
      <c r="W346" s="11">
        <v>46.07</v>
      </c>
      <c r="X346" s="11">
        <f>IF(AND(W346&lt;&gt;"", V346&lt;&gt;"", V346&lt;&gt;0), (W346/V346)*100, "")</f>
        <v>75.561751681154661</v>
      </c>
      <c r="Y346" s="8" t="str">
        <f>IF(X346&lt;72,"Pontiagudo",IF(X346&lt;=76,"Padrão","Redondo"))</f>
        <v>Padrão</v>
      </c>
      <c r="Z346" s="11">
        <f>IF(AND(W346&lt;&gt;"", V346&lt;&gt;"", V346&lt;&gt;0), (0.6057-0.0018*W346)*V346*(W346^2)/1000, "")</f>
        <v>67.649812849004022</v>
      </c>
      <c r="AA346" s="11">
        <f>((3.155 - 0.0136*V346 + 0.00155*W346)*V346*W346)/100</f>
        <v>67.335124205303501</v>
      </c>
      <c r="AB346" s="14" t="s">
        <v>17</v>
      </c>
      <c r="AC346" s="12">
        <v>7</v>
      </c>
      <c r="AD346" s="18" t="s">
        <v>19</v>
      </c>
    </row>
    <row r="347" spans="1:30" ht="15" x14ac:dyDescent="0.25">
      <c r="A347" s="8">
        <v>346</v>
      </c>
      <c r="B347" s="8">
        <v>51</v>
      </c>
      <c r="C347" s="9">
        <v>58.8</v>
      </c>
      <c r="D347" s="9">
        <v>5</v>
      </c>
      <c r="E347" s="9">
        <v>8</v>
      </c>
      <c r="F347" s="10">
        <f>IF(AND(NOT(ISBLANK(C347)), NOT(ISBLANK(H347)), NOT(ISBLANK(Q347))), C347-H347-Q347, "")</f>
        <v>32.680999999999997</v>
      </c>
      <c r="G347" s="11">
        <f>IF(AND(F347&lt;&gt;"", C347&lt;&gt;"", C347&lt;&gt;0), F347*100/C347, "")</f>
        <v>55.579931972789119</v>
      </c>
      <c r="H347" s="10">
        <v>19.306999999999999</v>
      </c>
      <c r="I347" s="12">
        <v>6</v>
      </c>
      <c r="J347" s="11">
        <f>IF(AND(H347&lt;&gt;"", C347&lt;&gt;"", C347&lt;&gt;0), H347*100/C347, "")</f>
        <v>32.835034013605444</v>
      </c>
      <c r="K347" s="9">
        <v>14.3</v>
      </c>
      <c r="L347" s="9">
        <v>46.7</v>
      </c>
      <c r="M347" s="13">
        <v>0.30599999999999999</v>
      </c>
      <c r="N347" s="9">
        <v>69.2</v>
      </c>
      <c r="O347" s="14" t="s">
        <v>21</v>
      </c>
      <c r="P347" s="15">
        <v>5.58</v>
      </c>
      <c r="Q347" s="13">
        <v>6.8120000000000003</v>
      </c>
      <c r="R347" s="15">
        <v>0.42</v>
      </c>
      <c r="S347" s="11">
        <f>IF(AND(Q347&lt;&gt;"", C347&lt;&gt;"", C347&lt;&gt;0), Q347*100/C347, "")</f>
        <v>11.585034013605444</v>
      </c>
      <c r="T347" s="16">
        <v>3</v>
      </c>
      <c r="U347" s="17" t="str">
        <f>IF(C347&gt;=68,"JUMBO",IF(C347&gt;=58,"EXTRA",IF(C347&gt;=48,"GRANDE",IF(C347&gt;=38,"MÉDIO","Fora da faixa"))))</f>
        <v>EXTRA</v>
      </c>
      <c r="V347" s="11">
        <v>56.38</v>
      </c>
      <c r="W347" s="11">
        <v>43.7</v>
      </c>
      <c r="X347" s="11">
        <f>IF(AND(W347&lt;&gt;"", V347&lt;&gt;"", V347&lt;&gt;0), (W347/V347)*100, "")</f>
        <v>77.509755232351893</v>
      </c>
      <c r="Y347" s="8" t="str">
        <f>IF(X347&lt;72,"Pontiagudo",IF(X347&lt;=76,"Padrão","Redondo"))</f>
        <v>Redondo</v>
      </c>
      <c r="Z347" s="11">
        <f>IF(AND(W347&lt;&gt;"", V347&lt;&gt;"", V347&lt;&gt;0), (0.6057-0.0018*W347)*V347*(W347^2)/1000, "")</f>
        <v>56.745512532288004</v>
      </c>
      <c r="AA347" s="11">
        <f>((3.155 - 0.0136*V347 + 0.00155*W347)*V347*W347)/100</f>
        <v>60.51026230402001</v>
      </c>
      <c r="AB347" s="14"/>
      <c r="AC347" s="12">
        <v>7</v>
      </c>
      <c r="AD347" s="18" t="s">
        <v>19</v>
      </c>
    </row>
    <row r="348" spans="1:30" ht="15" x14ac:dyDescent="0.25">
      <c r="A348" s="8">
        <v>347</v>
      </c>
      <c r="B348" s="8">
        <v>51</v>
      </c>
      <c r="C348" s="9">
        <v>62.3</v>
      </c>
      <c r="D348" s="9">
        <v>4.5999999999999996</v>
      </c>
      <c r="E348" s="9">
        <v>7.8</v>
      </c>
      <c r="F348" s="10">
        <f>IF(AND(NOT(ISBLANK(C348)), NOT(ISBLANK(H348)), NOT(ISBLANK(Q348))), C348-H348-Q348, "")</f>
        <v>39.034999999999997</v>
      </c>
      <c r="G348" s="11">
        <f>IF(AND(F348&lt;&gt;"", C348&lt;&gt;"", C348&lt;&gt;0), F348*100/C348, "")</f>
        <v>62.65650080256821</v>
      </c>
      <c r="H348" s="10">
        <v>17.059000000000001</v>
      </c>
      <c r="I348" s="12">
        <v>6</v>
      </c>
      <c r="J348" s="11">
        <f>IF(AND(H348&lt;&gt;"", C348&lt;&gt;"", C348&lt;&gt;0), H348*100/C348, "")</f>
        <v>27.382022471910116</v>
      </c>
      <c r="K348" s="9">
        <v>15.6</v>
      </c>
      <c r="L348" s="9">
        <v>46</v>
      </c>
      <c r="M348" s="13">
        <v>0.33900000000000002</v>
      </c>
      <c r="N348" s="9">
        <v>63.9</v>
      </c>
      <c r="O348" s="14" t="s">
        <v>21</v>
      </c>
      <c r="P348" s="15">
        <v>4.49</v>
      </c>
      <c r="Q348" s="13">
        <v>6.2060000000000004</v>
      </c>
      <c r="R348" s="15">
        <v>0.42</v>
      </c>
      <c r="S348" s="11">
        <f>IF(AND(Q348&lt;&gt;"", C348&lt;&gt;"", C348&lt;&gt;0), Q348*100/C348, "")</f>
        <v>9.9614767255216705</v>
      </c>
      <c r="T348" s="16">
        <v>4</v>
      </c>
      <c r="U348" s="17" t="str">
        <f>IF(C348&gt;=68,"JUMBO",IF(C348&gt;=58,"EXTRA",IF(C348&gt;=48,"GRANDE",IF(C348&gt;=38,"MÉDIO","Fora da faixa"))))</f>
        <v>EXTRA</v>
      </c>
      <c r="V348" s="11">
        <v>58.07</v>
      </c>
      <c r="W348" s="11">
        <v>44.55</v>
      </c>
      <c r="X348" s="11">
        <f>IF(AND(W348&lt;&gt;"", V348&lt;&gt;"", V348&lt;&gt;0), (W348/V348)*100, "")</f>
        <v>76.717754434303416</v>
      </c>
      <c r="Y348" s="8" t="str">
        <f>IF(X348&lt;72,"Pontiagudo",IF(X348&lt;=76,"Padrão","Redondo"))</f>
        <v>Redondo</v>
      </c>
      <c r="Z348" s="11">
        <f>IF(AND(W348&lt;&gt;"", V348&lt;&gt;"", V348&lt;&gt;0), (0.6057-0.0018*W348)*V348*(W348^2)/1000, "")</f>
        <v>60.565907295704243</v>
      </c>
      <c r="AA348" s="11">
        <f>((3.155 - 0.0136*V348 + 0.00155*W348)*V348*W348)/100</f>
        <v>62.975804280592492</v>
      </c>
      <c r="AB348" s="14"/>
      <c r="AC348" s="12">
        <v>7</v>
      </c>
      <c r="AD348" s="18" t="s">
        <v>19</v>
      </c>
    </row>
    <row r="349" spans="1:30" ht="15" x14ac:dyDescent="0.25">
      <c r="A349" s="8">
        <v>348</v>
      </c>
      <c r="B349" s="8">
        <v>51</v>
      </c>
      <c r="C349" s="9">
        <v>64</v>
      </c>
      <c r="D349" s="9">
        <v>4.8</v>
      </c>
      <c r="E349" s="9">
        <v>8.1</v>
      </c>
      <c r="F349" s="10">
        <f>IF(AND(NOT(ISBLANK(C349)), NOT(ISBLANK(H349)), NOT(ISBLANK(Q349))), C349-H349-Q349, "")</f>
        <v>40.402999999999992</v>
      </c>
      <c r="G349" s="11">
        <f>IF(AND(F349&lt;&gt;"", C349&lt;&gt;"", C349&lt;&gt;0), F349*100/C349, "")</f>
        <v>63.129687499999989</v>
      </c>
      <c r="H349" s="10">
        <v>17.12</v>
      </c>
      <c r="I349" s="12">
        <v>6</v>
      </c>
      <c r="J349" s="11">
        <f>IF(AND(H349&lt;&gt;"", C349&lt;&gt;"", C349&lt;&gt;0), H349*100/C349, "")</f>
        <v>26.75</v>
      </c>
      <c r="K349" s="9">
        <v>14.4</v>
      </c>
      <c r="L349" s="9">
        <v>47.7</v>
      </c>
      <c r="M349" s="13">
        <v>0.30199999999999999</v>
      </c>
      <c r="N349" s="9">
        <v>65.099999999999994</v>
      </c>
      <c r="O349" s="14" t="s">
        <v>21</v>
      </c>
      <c r="P349" s="15">
        <v>5.01</v>
      </c>
      <c r="Q349" s="13">
        <v>6.4770000000000003</v>
      </c>
      <c r="R349" s="15">
        <v>0.42</v>
      </c>
      <c r="S349" s="11">
        <f>IF(AND(Q349&lt;&gt;"", C349&lt;&gt;"", C349&lt;&gt;0), Q349*100/C349, "")</f>
        <v>10.120312500000001</v>
      </c>
      <c r="T349" s="16">
        <v>2</v>
      </c>
      <c r="U349" s="17" t="str">
        <f>IF(C349&gt;=68,"JUMBO",IF(C349&gt;=58,"EXTRA",IF(C349&gt;=48,"GRANDE",IF(C349&gt;=38,"MÉDIO","Fora da faixa"))))</f>
        <v>EXTRA</v>
      </c>
      <c r="V349" s="11">
        <v>57.44</v>
      </c>
      <c r="W349" s="11">
        <v>45.42</v>
      </c>
      <c r="X349" s="11">
        <f>IF(AND(W349&lt;&gt;"", V349&lt;&gt;"", V349&lt;&gt;0), (W349/V349)*100, "")</f>
        <v>79.073816155988865</v>
      </c>
      <c r="Y349" s="8" t="str">
        <f>IF(X349&lt;72,"Pontiagudo",IF(X349&lt;=76,"Padrão","Redondo"))</f>
        <v>Redondo</v>
      </c>
      <c r="Z349" s="11">
        <f>IF(AND(W349&lt;&gt;"", V349&lt;&gt;"", V349&lt;&gt;0), (0.6057-0.0018*W349)*V349*(W349^2)/1000, "")</f>
        <v>62.085983101576694</v>
      </c>
      <c r="AA349" s="11">
        <f>((3.155 - 0.0136*V349 + 0.00155*W349)*V349*W349)/100</f>
        <v>63.767783478816</v>
      </c>
      <c r="AB349" s="14"/>
      <c r="AC349" s="12">
        <v>7</v>
      </c>
      <c r="AD349" s="18" t="s">
        <v>19</v>
      </c>
    </row>
    <row r="350" spans="1:30" ht="15" x14ac:dyDescent="0.25">
      <c r="A350" s="8">
        <v>349</v>
      </c>
      <c r="B350" s="8">
        <v>51</v>
      </c>
      <c r="C350" s="9">
        <v>68.599999999999994</v>
      </c>
      <c r="D350" s="9">
        <v>4.5</v>
      </c>
      <c r="E350" s="9">
        <v>7.9</v>
      </c>
      <c r="F350" s="10">
        <f>IF(AND(NOT(ISBLANK(C350)), NOT(ISBLANK(H350)), NOT(ISBLANK(Q350))), C350-H350-Q350, "")</f>
        <v>43.620999999999995</v>
      </c>
      <c r="G350" s="11">
        <f>IF(AND(F350&lt;&gt;"", C350&lt;&gt;"", C350&lt;&gt;0), F350*100/C350, "")</f>
        <v>63.587463556851311</v>
      </c>
      <c r="H350" s="10">
        <v>18.45</v>
      </c>
      <c r="I350" s="12">
        <v>7</v>
      </c>
      <c r="J350" s="11">
        <f>IF(AND(H350&lt;&gt;"", C350&lt;&gt;"", C350&lt;&gt;0), H350*100/C350, "")</f>
        <v>26.895043731778429</v>
      </c>
      <c r="K350" s="9">
        <v>14.6</v>
      </c>
      <c r="L350" s="9">
        <v>46.7</v>
      </c>
      <c r="M350" s="13">
        <v>0.313</v>
      </c>
      <c r="N350" s="9">
        <v>59.9</v>
      </c>
      <c r="O350" s="14" t="s">
        <v>23</v>
      </c>
      <c r="P350" s="15">
        <v>4.5599999999999996</v>
      </c>
      <c r="Q350" s="13">
        <v>6.5289999999999999</v>
      </c>
      <c r="R350" s="15">
        <v>0.42</v>
      </c>
      <c r="S350" s="11">
        <f>IF(AND(Q350&lt;&gt;"", C350&lt;&gt;"", C350&lt;&gt;0), Q350*100/C350, "")</f>
        <v>9.517492711370263</v>
      </c>
      <c r="T350" s="16">
        <v>2</v>
      </c>
      <c r="U350" s="17" t="str">
        <f>IF(C350&gt;=68,"JUMBO",IF(C350&gt;=58,"EXTRA",IF(C350&gt;=48,"GRANDE",IF(C350&gt;=38,"MÉDIO","Fora da faixa"))))</f>
        <v>JUMBO</v>
      </c>
      <c r="V350" s="11">
        <v>58.16</v>
      </c>
      <c r="W350" s="11">
        <v>46.75</v>
      </c>
      <c r="X350" s="11">
        <f>IF(AND(W350&lt;&gt;"", V350&lt;&gt;"", V350&lt;&gt;0), (W350/V350)*100, "")</f>
        <v>80.381705639614864</v>
      </c>
      <c r="Y350" s="8" t="str">
        <f>IF(X350&lt;72,"Pontiagudo",IF(X350&lt;=76,"Padrão","Redondo"))</f>
        <v>Redondo</v>
      </c>
      <c r="Z350" s="11">
        <f>IF(AND(W350&lt;&gt;"", V350&lt;&gt;"", V350&lt;&gt;0), (0.6057-0.0018*W350)*V350*(W350^2)/1000, "")</f>
        <v>66.295427888249989</v>
      </c>
      <c r="AA350" s="11">
        <f>((3.155 - 0.0136*V350 + 0.00155*W350)*V350*W350)/100</f>
        <v>66.247580637699997</v>
      </c>
      <c r="AB350" s="14"/>
      <c r="AC350" s="12">
        <v>7</v>
      </c>
      <c r="AD350" s="18" t="s">
        <v>19</v>
      </c>
    </row>
    <row r="351" spans="1:30" ht="15" x14ac:dyDescent="0.25">
      <c r="A351" s="8">
        <v>350</v>
      </c>
      <c r="B351" s="8">
        <v>51</v>
      </c>
      <c r="C351" s="9">
        <v>65.5</v>
      </c>
      <c r="D351" s="9">
        <v>4.5999999999999996</v>
      </c>
      <c r="E351" s="9">
        <v>8.9</v>
      </c>
      <c r="F351" s="10">
        <f>IF(AND(NOT(ISBLANK(C351)), NOT(ISBLANK(H351)), NOT(ISBLANK(Q351))), C351-H351-Q351, "")</f>
        <v>40.572000000000003</v>
      </c>
      <c r="G351" s="11">
        <f>IF(AND(F351&lt;&gt;"", C351&lt;&gt;"", C351&lt;&gt;0), F351*100/C351, "")</f>
        <v>61.94198473282443</v>
      </c>
      <c r="H351" s="10">
        <v>18.829999999999998</v>
      </c>
      <c r="I351" s="12">
        <v>6</v>
      </c>
      <c r="J351" s="11">
        <f>IF(AND(H351&lt;&gt;"", C351&lt;&gt;"", C351&lt;&gt;0), H351*100/C351, "")</f>
        <v>28.748091603053432</v>
      </c>
      <c r="K351" s="9">
        <v>15</v>
      </c>
      <c r="L351" s="9">
        <v>48.7</v>
      </c>
      <c r="M351" s="13">
        <v>0.308</v>
      </c>
      <c r="N351" s="9">
        <v>62.4</v>
      </c>
      <c r="O351" s="14" t="s">
        <v>21</v>
      </c>
      <c r="P351" s="15">
        <v>4.0999999999999996</v>
      </c>
      <c r="Q351" s="13">
        <v>6.0979999999999999</v>
      </c>
      <c r="R351" s="15">
        <v>0.41</v>
      </c>
      <c r="S351" s="11">
        <f>IF(AND(Q351&lt;&gt;"", C351&lt;&gt;"", C351&lt;&gt;0), Q351*100/C351, "")</f>
        <v>9.3099236641221363</v>
      </c>
      <c r="T351" s="16">
        <v>2</v>
      </c>
      <c r="U351" s="17" t="str">
        <f>IF(C351&gt;=68,"JUMBO",IF(C351&gt;=58,"EXTRA",IF(C351&gt;=48,"GRANDE",IF(C351&gt;=38,"MÉDIO","Fora da faixa"))))</f>
        <v>EXTRA</v>
      </c>
      <c r="V351" s="11">
        <v>58.63</v>
      </c>
      <c r="W351" s="11">
        <v>45.22</v>
      </c>
      <c r="X351" s="11">
        <f>IF(AND(W351&lt;&gt;"", V351&lt;&gt;"", V351&lt;&gt;0), (W351/V351)*100, "")</f>
        <v>77.127750298481999</v>
      </c>
      <c r="Y351" s="8" t="str">
        <f>IF(X351&lt;72,"Pontiagudo",IF(X351&lt;=76,"Padrão","Redondo"))</f>
        <v>Redondo</v>
      </c>
      <c r="Z351" s="11">
        <f>IF(AND(W351&lt;&gt;"", V351&lt;&gt;"", V351&lt;&gt;0), (0.6057-0.0018*W351)*V351*(W351^2)/1000, "")</f>
        <v>62.858524322962367</v>
      </c>
      <c r="AA351" s="11">
        <f>((3.155 - 0.0136*V351 + 0.00155*W351)*V351*W351)/100</f>
        <v>64.364972049377997</v>
      </c>
      <c r="AB351" s="14"/>
      <c r="AC351" s="12">
        <v>7</v>
      </c>
      <c r="AD351" s="18" t="s">
        <v>19</v>
      </c>
    </row>
    <row r="352" spans="1:30" ht="15" x14ac:dyDescent="0.25">
      <c r="A352" s="8">
        <v>351</v>
      </c>
      <c r="B352" s="8">
        <v>51</v>
      </c>
      <c r="C352" s="9">
        <v>66.099999999999994</v>
      </c>
      <c r="D352" s="9">
        <v>5</v>
      </c>
      <c r="E352" s="9">
        <v>8.9</v>
      </c>
      <c r="F352" s="10">
        <f>IF(AND(NOT(ISBLANK(C352)), NOT(ISBLANK(H352)), NOT(ISBLANK(Q352))), C352-H352-Q352, "")</f>
        <v>40.390999999999991</v>
      </c>
      <c r="G352" s="11">
        <f>IF(AND(F352&lt;&gt;"", C352&lt;&gt;"", C352&lt;&gt;0), F352*100/C352, "")</f>
        <v>61.105900151285923</v>
      </c>
      <c r="H352" s="10">
        <v>19.747</v>
      </c>
      <c r="I352" s="12">
        <v>7</v>
      </c>
      <c r="J352" s="11">
        <f>IF(AND(H352&lt;&gt;"", C352&lt;&gt;"", C352&lt;&gt;0), H352*100/C352, "")</f>
        <v>29.874432677760971</v>
      </c>
      <c r="K352" s="9">
        <v>15</v>
      </c>
      <c r="L352" s="9">
        <v>44</v>
      </c>
      <c r="M352" s="13">
        <v>0.34100000000000003</v>
      </c>
      <c r="N352" s="9">
        <v>66.099999999999994</v>
      </c>
      <c r="O352" s="14" t="s">
        <v>21</v>
      </c>
      <c r="P352" s="15">
        <v>4.24</v>
      </c>
      <c r="Q352" s="13">
        <v>5.9619999999999997</v>
      </c>
      <c r="R352" s="15">
        <v>0.41</v>
      </c>
      <c r="S352" s="11">
        <f>IF(AND(Q352&lt;&gt;"", C352&lt;&gt;"", C352&lt;&gt;0), Q352*100/C352, "")</f>
        <v>9.0196671709531007</v>
      </c>
      <c r="T352" s="16">
        <v>3</v>
      </c>
      <c r="U352" s="17" t="str">
        <f>IF(C352&gt;=68,"JUMBO",IF(C352&gt;=58,"EXTRA",IF(C352&gt;=48,"GRANDE",IF(C352&gt;=38,"MÉDIO","Fora da faixa"))))</f>
        <v>EXTRA</v>
      </c>
      <c r="V352" s="11">
        <v>58.19</v>
      </c>
      <c r="W352" s="11">
        <v>45.75</v>
      </c>
      <c r="X352" s="11">
        <f>IF(AND(W352&lt;&gt;"", V352&lt;&gt;"", V352&lt;&gt;0), (W352/V352)*100, "")</f>
        <v>78.621756315518127</v>
      </c>
      <c r="Y352" s="8" t="str">
        <f>IF(X352&lt;72,"Pontiagudo",IF(X352&lt;=76,"Padrão","Redondo"))</f>
        <v>Redondo</v>
      </c>
      <c r="Z352" s="11">
        <f>IF(AND(W352&lt;&gt;"", V352&lt;&gt;"", V352&lt;&gt;0), (0.6057-0.0018*W352)*V352*(W352^2)/1000, "")</f>
        <v>63.741573853031248</v>
      </c>
      <c r="AA352" s="11">
        <f>((3.155 - 0.0136*V352 + 0.00155*W352)*V352*W352)/100</f>
        <v>64.811835137362493</v>
      </c>
      <c r="AB352" s="14"/>
      <c r="AC352" s="12">
        <v>7</v>
      </c>
      <c r="AD352" s="18" t="s">
        <v>19</v>
      </c>
    </row>
    <row r="353" spans="1:30" ht="15" x14ac:dyDescent="0.25">
      <c r="A353" s="8">
        <v>352</v>
      </c>
      <c r="B353" s="8">
        <v>51</v>
      </c>
      <c r="C353" s="9">
        <v>61.8</v>
      </c>
      <c r="D353" s="9">
        <v>5.3</v>
      </c>
      <c r="E353" s="9">
        <v>9</v>
      </c>
      <c r="F353" s="10">
        <f>IF(AND(NOT(ISBLANK(C353)), NOT(ISBLANK(H353)), NOT(ISBLANK(Q353))), C353-H353-Q353, "")</f>
        <v>39.199999999999996</v>
      </c>
      <c r="G353" s="11">
        <f>IF(AND(F353&lt;&gt;"", C353&lt;&gt;"", C353&lt;&gt;0), F353*100/C353, "")</f>
        <v>63.430420711974108</v>
      </c>
      <c r="H353" s="10">
        <v>16.823</v>
      </c>
      <c r="I353" s="12">
        <v>6</v>
      </c>
      <c r="J353" s="11">
        <f>IF(AND(H353&lt;&gt;"", C353&lt;&gt;"", C353&lt;&gt;0), H353*100/C353, "")</f>
        <v>27.221682847896442</v>
      </c>
      <c r="K353" s="9">
        <v>15.1</v>
      </c>
      <c r="L353" s="9">
        <v>42.3</v>
      </c>
      <c r="M353" s="13">
        <v>0.35699999999999998</v>
      </c>
      <c r="N353" s="9">
        <v>70.599999999999994</v>
      </c>
      <c r="O353" s="14" t="s">
        <v>21</v>
      </c>
      <c r="P353" s="15">
        <v>4.17</v>
      </c>
      <c r="Q353" s="13">
        <v>5.7770000000000001</v>
      </c>
      <c r="R353" s="15">
        <v>0.36</v>
      </c>
      <c r="S353" s="11">
        <f>IF(AND(Q353&lt;&gt;"", C353&lt;&gt;"", C353&lt;&gt;0), Q353*100/C353, "")</f>
        <v>9.3478964401294515</v>
      </c>
      <c r="T353" s="16">
        <v>3</v>
      </c>
      <c r="U353" s="17" t="str">
        <f>IF(C353&gt;=68,"JUMBO",IF(C353&gt;=58,"EXTRA",IF(C353&gt;=48,"GRANDE",IF(C353&gt;=38,"MÉDIO","Fora da faixa"))))</f>
        <v>EXTRA</v>
      </c>
      <c r="V353" s="11">
        <v>58.44</v>
      </c>
      <c r="W353" s="11">
        <v>44.54</v>
      </c>
      <c r="X353" s="11">
        <f>IF(AND(W353&lt;&gt;"", V353&lt;&gt;"", V353&lt;&gt;0), (W353/V353)*100, "")</f>
        <v>76.214921286789874</v>
      </c>
      <c r="Y353" s="8" t="str">
        <f>IF(X353&lt;72,"Pontiagudo",IF(X353&lt;=76,"Padrão","Redondo"))</f>
        <v>Redondo</v>
      </c>
      <c r="Z353" s="11">
        <f>IF(AND(W353&lt;&gt;"", V353&lt;&gt;"", V353&lt;&gt;0), (0.6057-0.0018*W353)*V353*(W353^2)/1000, "")</f>
        <v>60.926536825149313</v>
      </c>
      <c r="AA353" s="11">
        <f>((3.155 - 0.0136*V353 + 0.00155*W353)*V353*W353)/100</f>
        <v>63.231453885527984</v>
      </c>
      <c r="AB353" s="14"/>
      <c r="AC353" s="12">
        <v>7</v>
      </c>
      <c r="AD353" s="18" t="s">
        <v>19</v>
      </c>
    </row>
    <row r="354" spans="1:30" ht="15" x14ac:dyDescent="0.25">
      <c r="A354" s="8">
        <v>353</v>
      </c>
      <c r="B354" s="8">
        <v>51</v>
      </c>
      <c r="C354" s="9">
        <v>57.9</v>
      </c>
      <c r="D354" s="9">
        <v>4.9000000000000004</v>
      </c>
      <c r="E354" s="9">
        <v>8.9</v>
      </c>
      <c r="F354" s="10">
        <f>IF(AND(NOT(ISBLANK(C354)), NOT(ISBLANK(H354)), NOT(ISBLANK(Q354))), C354-H354-Q354, "")</f>
        <v>33.639999999999993</v>
      </c>
      <c r="G354" s="11">
        <f>IF(AND(F354&lt;&gt;"", C354&lt;&gt;"", C354&lt;&gt;0), F354*100/C354, "")</f>
        <v>58.100172711571666</v>
      </c>
      <c r="H354" s="10">
        <v>18.395</v>
      </c>
      <c r="I354" s="12">
        <v>6</v>
      </c>
      <c r="J354" s="11">
        <f>IF(AND(H354&lt;&gt;"", C354&lt;&gt;"", C354&lt;&gt;0), H354*100/C354, "")</f>
        <v>31.77029360967185</v>
      </c>
      <c r="K354" s="9">
        <v>14.4</v>
      </c>
      <c r="L354" s="9">
        <v>45</v>
      </c>
      <c r="M354" s="13">
        <v>0.32</v>
      </c>
      <c r="N354" s="9">
        <v>68.7</v>
      </c>
      <c r="O354" s="14" t="s">
        <v>21</v>
      </c>
      <c r="P354" s="15">
        <v>4.47</v>
      </c>
      <c r="Q354" s="13">
        <v>5.8650000000000002</v>
      </c>
      <c r="R354" s="15">
        <v>0.37</v>
      </c>
      <c r="S354" s="11">
        <f>IF(AND(Q354&lt;&gt;"", C354&lt;&gt;"", C354&lt;&gt;0), Q354*100/C354, "")</f>
        <v>10.129533678756477</v>
      </c>
      <c r="T354" s="16">
        <v>4</v>
      </c>
      <c r="U354" s="17" t="str">
        <f>IF(C354&gt;=68,"JUMBO",IF(C354&gt;=58,"EXTRA",IF(C354&gt;=48,"GRANDE",IF(C354&gt;=38,"MÉDIO","Fora da faixa"))))</f>
        <v>GRANDE</v>
      </c>
      <c r="V354" s="11">
        <v>56.95</v>
      </c>
      <c r="W354" s="11">
        <v>43.1</v>
      </c>
      <c r="X354" s="11">
        <f>IF(AND(W354&lt;&gt;"", V354&lt;&gt;"", V354&lt;&gt;0), (W354/V354)*100, "")</f>
        <v>75.680421422300256</v>
      </c>
      <c r="Y354" s="8" t="str">
        <f>IF(X354&lt;72,"Pontiagudo",IF(X354&lt;=76,"Padrão","Redondo"))</f>
        <v>Padrão</v>
      </c>
      <c r="Z354" s="11">
        <f>IF(AND(W354&lt;&gt;"", V354&lt;&gt;"", V354&lt;&gt;0), (0.6057-0.0018*W354)*V354*(W354^2)/1000, "")</f>
        <v>55.870284562740011</v>
      </c>
      <c r="AA354" s="11">
        <f>((3.155 - 0.0136*V354 + 0.00155*W354)*V354*W354)/100</f>
        <v>60.069711603250006</v>
      </c>
      <c r="AB354" s="14" t="s">
        <v>25</v>
      </c>
      <c r="AC354" s="12">
        <v>7</v>
      </c>
      <c r="AD354" s="18" t="s">
        <v>19</v>
      </c>
    </row>
    <row r="355" spans="1:30" ht="15" x14ac:dyDescent="0.25">
      <c r="A355" s="8">
        <v>354</v>
      </c>
      <c r="B355" s="8">
        <v>51</v>
      </c>
      <c r="C355" s="9">
        <v>67.099999999999994</v>
      </c>
      <c r="D355" s="9">
        <v>2.6</v>
      </c>
      <c r="E355" s="9">
        <v>8.3000000000000007</v>
      </c>
      <c r="F355" s="10">
        <f>IF(AND(NOT(ISBLANK(C355)), NOT(ISBLANK(H355)), NOT(ISBLANK(Q355))), C355-H355-Q355, "")</f>
        <v>44.116999999999997</v>
      </c>
      <c r="G355" s="11">
        <f>IF(AND(F355&lt;&gt;"", C355&lt;&gt;"", C355&lt;&gt;0), F355*100/C355, "")</f>
        <v>65.748137108792847</v>
      </c>
      <c r="H355" s="10">
        <v>17.314</v>
      </c>
      <c r="I355" s="12">
        <v>6</v>
      </c>
      <c r="J355" s="11">
        <f>IF(AND(H355&lt;&gt;"", C355&lt;&gt;"", C355&lt;&gt;0), H355*100/C355, "")</f>
        <v>25.803278688524593</v>
      </c>
      <c r="K355" s="9">
        <v>14.1</v>
      </c>
      <c r="L355" s="9">
        <v>45</v>
      </c>
      <c r="M355" s="13">
        <v>0.313</v>
      </c>
      <c r="N355" s="9">
        <v>33</v>
      </c>
      <c r="O355" s="14" t="s">
        <v>23</v>
      </c>
      <c r="P355" s="15">
        <v>3.35</v>
      </c>
      <c r="Q355" s="13">
        <v>5.6689999999999996</v>
      </c>
      <c r="R355" s="15">
        <v>0.4</v>
      </c>
      <c r="S355" s="11">
        <f>IF(AND(Q355&lt;&gt;"", C355&lt;&gt;"", C355&lt;&gt;0), Q355*100/C355, "")</f>
        <v>8.4485842026825644</v>
      </c>
      <c r="T355" s="16">
        <v>2</v>
      </c>
      <c r="U355" s="17" t="str">
        <f>IF(C355&gt;=68,"JUMBO",IF(C355&gt;=58,"EXTRA",IF(C355&gt;=48,"GRANDE",IF(C355&gt;=38,"MÉDIO","Fora da faixa"))))</f>
        <v>EXTRA</v>
      </c>
      <c r="V355" s="11">
        <v>58.66</v>
      </c>
      <c r="W355" s="11">
        <v>45.88</v>
      </c>
      <c r="X355" s="11">
        <f>IF(AND(W355&lt;&gt;"", V355&lt;&gt;"", V355&lt;&gt;0), (W355/V355)*100, "")</f>
        <v>78.213433344698274</v>
      </c>
      <c r="Y355" s="8" t="str">
        <f>IF(X355&lt;72,"Pontiagudo",IF(X355&lt;=76,"Padrão","Redondo"))</f>
        <v>Redondo</v>
      </c>
      <c r="Z355" s="11">
        <f>IF(AND(W355&lt;&gt;"", V355&lt;&gt;"", V355&lt;&gt;0), (0.6057-0.0018*W355)*V355*(W355^2)/1000, "")</f>
        <v>64.593211937595271</v>
      </c>
      <c r="AA355" s="11">
        <f>((3.155 - 0.0136*V355 + 0.00155*W355)*V355*W355)/100</f>
        <v>65.354365688304</v>
      </c>
      <c r="AB355" s="14"/>
      <c r="AC355" s="12">
        <v>7</v>
      </c>
      <c r="AD355" s="18" t="s">
        <v>19</v>
      </c>
    </row>
    <row r="356" spans="1:30" ht="15" x14ac:dyDescent="0.25">
      <c r="A356" s="8">
        <v>355</v>
      </c>
      <c r="B356" s="8">
        <v>51</v>
      </c>
      <c r="C356" s="9">
        <v>65.8</v>
      </c>
      <c r="D356" s="9">
        <v>4.9000000000000004</v>
      </c>
      <c r="E356" s="9">
        <v>7.8</v>
      </c>
      <c r="F356" s="10">
        <f>IF(AND(NOT(ISBLANK(C356)), NOT(ISBLANK(H356)), NOT(ISBLANK(Q356))), C356-H356-Q356, "")</f>
        <v>39.898000000000003</v>
      </c>
      <c r="G356" s="11">
        <f>IF(AND(F356&lt;&gt;"", C356&lt;&gt;"", C356&lt;&gt;0), F356*100/C356, "")</f>
        <v>60.635258358662618</v>
      </c>
      <c r="H356" s="10">
        <v>19.754999999999999</v>
      </c>
      <c r="I356" s="12">
        <v>6</v>
      </c>
      <c r="J356" s="11">
        <f>IF(AND(H356&lt;&gt;"", C356&lt;&gt;"", C356&lt;&gt;0), H356*100/C356, "")</f>
        <v>30.022796352583587</v>
      </c>
      <c r="K356" s="9">
        <v>15.4</v>
      </c>
      <c r="L356" s="9">
        <v>49.7</v>
      </c>
      <c r="M356" s="13">
        <v>0.31</v>
      </c>
      <c r="N356" s="9">
        <v>65.3</v>
      </c>
      <c r="O356" s="14" t="s">
        <v>21</v>
      </c>
      <c r="P356" s="15">
        <v>3.68</v>
      </c>
      <c r="Q356" s="13">
        <v>6.1470000000000002</v>
      </c>
      <c r="R356" s="15">
        <v>0.42</v>
      </c>
      <c r="S356" s="11">
        <f>IF(AND(Q356&lt;&gt;"", C356&lt;&gt;"", C356&lt;&gt;0), Q356*100/C356, "")</f>
        <v>9.3419452887538004</v>
      </c>
      <c r="T356" s="16">
        <v>3</v>
      </c>
      <c r="U356" s="17" t="str">
        <f>IF(C356&gt;=68,"JUMBO",IF(C356&gt;=58,"EXTRA",IF(C356&gt;=48,"GRANDE",IF(C356&gt;=38,"MÉDIO","Fora da faixa"))))</f>
        <v>EXTRA</v>
      </c>
      <c r="V356" s="11">
        <v>59.27</v>
      </c>
      <c r="W356" s="11">
        <v>43.88</v>
      </c>
      <c r="X356" s="11">
        <f>IF(AND(W356&lt;&gt;"", V356&lt;&gt;"", V356&lt;&gt;0), (W356/V356)*100, "")</f>
        <v>74.034081322760244</v>
      </c>
      <c r="Y356" s="8" t="str">
        <f>IF(X356&lt;72,"Pontiagudo",IF(X356&lt;=76,"Padrão","Redondo"))</f>
        <v>Padrão</v>
      </c>
      <c r="Z356" s="11">
        <f>IF(AND(W356&lt;&gt;"", V356&lt;&gt;"", V356&lt;&gt;0), (0.6057-0.0018*W356)*V356*(W356^2)/1000, "")</f>
        <v>60.109716008006217</v>
      </c>
      <c r="AA356" s="11">
        <f>((3.155 - 0.0136*V356 + 0.00155*W356)*V356*W356)/100</f>
        <v>62.859044446791998</v>
      </c>
      <c r="AB356" s="14"/>
      <c r="AC356" s="12">
        <v>7</v>
      </c>
      <c r="AD356" s="18" t="s">
        <v>19</v>
      </c>
    </row>
    <row r="357" spans="1:30" ht="15" x14ac:dyDescent="0.25">
      <c r="A357" s="8">
        <v>356</v>
      </c>
      <c r="B357" s="8">
        <v>51</v>
      </c>
      <c r="C357" s="9">
        <v>63.6</v>
      </c>
      <c r="D357" s="9">
        <v>4.8</v>
      </c>
      <c r="E357" s="9">
        <v>7.5</v>
      </c>
      <c r="F357" s="10">
        <f>IF(AND(NOT(ISBLANK(C357)), NOT(ISBLANK(H357)), NOT(ISBLANK(Q357))), C357-H357-Q357, "")</f>
        <v>37.069000000000003</v>
      </c>
      <c r="G357" s="11">
        <f>IF(AND(F357&lt;&gt;"", C357&lt;&gt;"", C357&lt;&gt;0), F357*100/C357, "")</f>
        <v>58.284591194968556</v>
      </c>
      <c r="H357" s="10">
        <v>20.22</v>
      </c>
      <c r="I357" s="12">
        <v>6</v>
      </c>
      <c r="J357" s="11">
        <f>IF(AND(H357&lt;&gt;"", C357&lt;&gt;"", C357&lt;&gt;0), H357*100/C357, "")</f>
        <v>31.79245283018868</v>
      </c>
      <c r="K357" s="9">
        <v>15.3</v>
      </c>
      <c r="L357" s="9">
        <v>45.3</v>
      </c>
      <c r="M357" s="13">
        <v>0.33800000000000002</v>
      </c>
      <c r="N357" s="9">
        <v>65.3</v>
      </c>
      <c r="O357" s="14" t="s">
        <v>21</v>
      </c>
      <c r="P357" s="15">
        <v>4.33</v>
      </c>
      <c r="Q357" s="13">
        <v>6.3109999999999999</v>
      </c>
      <c r="R357" s="15">
        <v>0.42</v>
      </c>
      <c r="S357" s="11">
        <f>IF(AND(Q357&lt;&gt;"", C357&lt;&gt;"", C357&lt;&gt;0), Q357*100/C357, "")</f>
        <v>9.9229559748427683</v>
      </c>
      <c r="T357" s="16">
        <v>2</v>
      </c>
      <c r="U357" s="17" t="str">
        <f>IF(C357&gt;=68,"JUMBO",IF(C357&gt;=58,"EXTRA",IF(C357&gt;=48,"GRANDE",IF(C357&gt;=38,"MÉDIO","Fora da faixa"))))</f>
        <v>EXTRA</v>
      </c>
      <c r="V357" s="11">
        <v>58.85</v>
      </c>
      <c r="W357" s="11">
        <v>42.9</v>
      </c>
      <c r="X357" s="11">
        <f>IF(AND(W357&lt;&gt;"", V357&lt;&gt;"", V357&lt;&gt;0), (W357/V357)*100, "")</f>
        <v>72.89719626168224</v>
      </c>
      <c r="Y357" s="8" t="str">
        <f>IF(X357&lt;72,"Pontiagudo",IF(X357&lt;=76,"Padrão","Redondo"))</f>
        <v>Padrão</v>
      </c>
      <c r="Z357" s="11">
        <f>IF(AND(W357&lt;&gt;"", V357&lt;&gt;"", V357&lt;&gt;0), (0.6057-0.0018*W357)*V357*(W357^2)/1000, "")</f>
        <v>57.238679749680003</v>
      </c>
      <c r="AA357" s="11">
        <f>((3.155 - 0.0136*V357 + 0.00155*W357)*V357*W357)/100</f>
        <v>61.12554794775</v>
      </c>
      <c r="AB357" s="14"/>
      <c r="AC357" s="12">
        <v>7</v>
      </c>
      <c r="AD357" s="18" t="s">
        <v>19</v>
      </c>
    </row>
    <row r="358" spans="1:30" ht="15" x14ac:dyDescent="0.25">
      <c r="A358" s="8">
        <v>357</v>
      </c>
      <c r="B358" s="8">
        <v>51</v>
      </c>
      <c r="C358" s="9">
        <v>53.9</v>
      </c>
      <c r="D358" s="9">
        <v>4.4000000000000004</v>
      </c>
      <c r="E358" s="9">
        <v>7.3</v>
      </c>
      <c r="F358" s="10">
        <f>IF(AND(NOT(ISBLANK(C358)), NOT(ISBLANK(H358)), NOT(ISBLANK(Q358))), C358-H358-Q358, "")</f>
        <v>30.916999999999994</v>
      </c>
      <c r="G358" s="11">
        <f>IF(AND(F358&lt;&gt;"", C358&lt;&gt;"", C358&lt;&gt;0), F358*100/C358, "")</f>
        <v>57.359925788497208</v>
      </c>
      <c r="H358" s="10">
        <v>17.440000000000001</v>
      </c>
      <c r="I358" s="12">
        <v>6</v>
      </c>
      <c r="J358" s="11">
        <f>IF(AND(H358&lt;&gt;"", C358&lt;&gt;"", C358&lt;&gt;0), H358*100/C358, "")</f>
        <v>32.356215213358077</v>
      </c>
      <c r="K358" s="9">
        <v>15.1</v>
      </c>
      <c r="L358" s="9">
        <v>43.3</v>
      </c>
      <c r="M358" s="13">
        <v>0.34899999999999998</v>
      </c>
      <c r="N358" s="9">
        <v>66</v>
      </c>
      <c r="O358" s="14" t="s">
        <v>21</v>
      </c>
      <c r="P358" s="15">
        <v>4.92</v>
      </c>
      <c r="Q358" s="13">
        <v>5.5430000000000001</v>
      </c>
      <c r="R358" s="15">
        <v>0.43</v>
      </c>
      <c r="S358" s="11">
        <f>IF(AND(Q358&lt;&gt;"", C358&lt;&gt;"", C358&lt;&gt;0), Q358*100/C358, "")</f>
        <v>10.283858998144714</v>
      </c>
      <c r="T358" s="16">
        <v>3</v>
      </c>
      <c r="U358" s="17" t="str">
        <f>IF(C358&gt;=68,"JUMBO",IF(C358&gt;=58,"EXTRA",IF(C358&gt;=48,"GRANDE",IF(C358&gt;=38,"MÉDIO","Fora da faixa"))))</f>
        <v>GRANDE</v>
      </c>
      <c r="V358" s="11">
        <v>56.36</v>
      </c>
      <c r="W358" s="11">
        <v>42</v>
      </c>
      <c r="X358" s="11">
        <f>IF(AND(W358&lt;&gt;"", V358&lt;&gt;"", V358&lt;&gt;0), (W358/V358)*100, "")</f>
        <v>74.520936834634483</v>
      </c>
      <c r="Y358" s="8" t="str">
        <f>IF(X358&lt;72,"Pontiagudo",IF(X358&lt;=76,"Padrão","Redondo"))</f>
        <v>Padrão</v>
      </c>
      <c r="Z358" s="11">
        <f>IF(AND(W358&lt;&gt;"", V358&lt;&gt;"", V358&lt;&gt;0), (0.6057-0.0018*W358)*V358*(W358^2)/1000, "")</f>
        <v>52.702033104000002</v>
      </c>
      <c r="AA358" s="11">
        <f>((3.155 - 0.0136*V358 + 0.00155*W358)*V358*W358)/100</f>
        <v>58.079751004799988</v>
      </c>
      <c r="AB358" s="14"/>
      <c r="AC358" s="12">
        <v>7</v>
      </c>
      <c r="AD358" s="18" t="s">
        <v>19</v>
      </c>
    </row>
    <row r="359" spans="1:30" ht="15" x14ac:dyDescent="0.25">
      <c r="A359" s="8">
        <v>358</v>
      </c>
      <c r="B359" s="8">
        <v>51</v>
      </c>
      <c r="C359" s="9">
        <v>54.4</v>
      </c>
      <c r="D359" s="9">
        <v>4.5999999999999996</v>
      </c>
      <c r="E359" s="9">
        <v>8.1999999999999993</v>
      </c>
      <c r="F359" s="10">
        <f>IF(AND(NOT(ISBLANK(C359)), NOT(ISBLANK(H359)), NOT(ISBLANK(Q359))), C359-H359-Q359, "")</f>
        <v>31.543999999999997</v>
      </c>
      <c r="G359" s="11">
        <f>IF(AND(F359&lt;&gt;"", C359&lt;&gt;"", C359&lt;&gt;0), F359*100/C359, "")</f>
        <v>57.985294117647051</v>
      </c>
      <c r="H359" s="10">
        <v>16.61</v>
      </c>
      <c r="I359" s="12">
        <v>6</v>
      </c>
      <c r="J359" s="11">
        <f>IF(AND(H359&lt;&gt;"", C359&lt;&gt;"", C359&lt;&gt;0), H359*100/C359, "")</f>
        <v>30.53308823529412</v>
      </c>
      <c r="K359" s="9">
        <v>14.4</v>
      </c>
      <c r="L359" s="9">
        <v>41.7</v>
      </c>
      <c r="M359" s="13">
        <v>0.34499999999999997</v>
      </c>
      <c r="N359" s="9">
        <v>67.599999999999994</v>
      </c>
      <c r="O359" s="14" t="s">
        <v>21</v>
      </c>
      <c r="P359" s="15">
        <v>4.8899999999999997</v>
      </c>
      <c r="Q359" s="13">
        <v>6.2460000000000004</v>
      </c>
      <c r="R359" s="15">
        <v>0.42</v>
      </c>
      <c r="S359" s="11">
        <f>IF(AND(Q359&lt;&gt;"", C359&lt;&gt;"", C359&lt;&gt;0), Q359*100/C359, "")</f>
        <v>11.481617647058824</v>
      </c>
      <c r="T359" s="16">
        <v>3</v>
      </c>
      <c r="U359" s="17" t="str">
        <f>IF(C359&gt;=68,"JUMBO",IF(C359&gt;=58,"EXTRA",IF(C359&gt;=48,"GRANDE",IF(C359&gt;=38,"MÉDIO","Fora da faixa"))))</f>
        <v>GRANDE</v>
      </c>
      <c r="V359" s="11">
        <v>56.28</v>
      </c>
      <c r="W359" s="11">
        <v>41.96</v>
      </c>
      <c r="X359" s="11">
        <f>IF(AND(W359&lt;&gt;"", V359&lt;&gt;"", V359&lt;&gt;0), (W359/V359)*100, "")</f>
        <v>74.55579246624022</v>
      </c>
      <c r="Y359" s="8" t="str">
        <f>IF(X359&lt;72,"Pontiagudo",IF(X359&lt;=76,"Padrão","Redondo"))</f>
        <v>Padrão</v>
      </c>
      <c r="Z359" s="11">
        <f>IF(AND(W359&lt;&gt;"", V359&lt;&gt;"", V359&lt;&gt;0), (0.6057-0.0018*W359)*V359*(W359^2)/1000, "")</f>
        <v>52.53416519383066</v>
      </c>
      <c r="AA359" s="11">
        <f>((3.155 - 0.0136*V359 + 0.00155*W359)*V359*W359)/100</f>
        <v>57.966303457439999</v>
      </c>
      <c r="AB359" s="14"/>
      <c r="AC359" s="12">
        <v>7</v>
      </c>
      <c r="AD359" s="18" t="s">
        <v>19</v>
      </c>
    </row>
    <row r="360" spans="1:30" ht="15" x14ac:dyDescent="0.25">
      <c r="A360" s="8">
        <v>359</v>
      </c>
      <c r="B360" s="8">
        <v>51</v>
      </c>
      <c r="C360" s="9">
        <v>60.1</v>
      </c>
      <c r="D360" s="9">
        <v>4.5</v>
      </c>
      <c r="E360" s="9">
        <v>8.4</v>
      </c>
      <c r="F360" s="10">
        <f>IF(AND(NOT(ISBLANK(C360)), NOT(ISBLANK(H360)), NOT(ISBLANK(Q360))), C360-H360-Q360, "")</f>
        <v>37.114000000000004</v>
      </c>
      <c r="G360" s="11">
        <f>IF(AND(F360&lt;&gt;"", C360&lt;&gt;"", C360&lt;&gt;0), F360*100/C360, "")</f>
        <v>61.753743760399345</v>
      </c>
      <c r="H360" s="10">
        <v>17.262</v>
      </c>
      <c r="I360" s="12">
        <v>6</v>
      </c>
      <c r="J360" s="11">
        <f>IF(AND(H360&lt;&gt;"", C360&lt;&gt;"", C360&lt;&gt;0), H360*100/C360, "")</f>
        <v>28.722129783693845</v>
      </c>
      <c r="K360" s="9">
        <v>14.6</v>
      </c>
      <c r="L360" s="9">
        <v>45.3</v>
      </c>
      <c r="M360" s="13">
        <v>0.32200000000000001</v>
      </c>
      <c r="N360" s="9">
        <v>64</v>
      </c>
      <c r="O360" s="14" t="s">
        <v>21</v>
      </c>
      <c r="P360" s="15">
        <v>2.86</v>
      </c>
      <c r="Q360" s="13">
        <v>5.7240000000000002</v>
      </c>
      <c r="R360" s="15">
        <v>0.4</v>
      </c>
      <c r="S360" s="11">
        <f>IF(AND(Q360&lt;&gt;"", C360&lt;&gt;"", C360&lt;&gt;0), Q360*100/C360, "")</f>
        <v>9.5241264559068206</v>
      </c>
      <c r="T360" s="16">
        <v>2</v>
      </c>
      <c r="U360" s="17" t="str">
        <f>IF(C360&gt;=68,"JUMBO",IF(C360&gt;=58,"EXTRA",IF(C360&gt;=48,"GRANDE",IF(C360&gt;=38,"MÉDIO","Fora da faixa"))))</f>
        <v>EXTRA</v>
      </c>
      <c r="V360" s="11">
        <v>59.59</v>
      </c>
      <c r="W360" s="11">
        <v>43.25</v>
      </c>
      <c r="X360" s="11">
        <f>IF(AND(W360&lt;&gt;"", V360&lt;&gt;"", V360&lt;&gt;0), (W360/V360)*100, "")</f>
        <v>72.579291827487822</v>
      </c>
      <c r="Y360" s="8" t="str">
        <f>IF(X360&lt;72,"Pontiagudo",IF(X360&lt;=76,"Padrão","Redondo"))</f>
        <v>Padrão</v>
      </c>
      <c r="Z360" s="11">
        <f>IF(AND(W360&lt;&gt;"", V360&lt;&gt;"", V360&lt;&gt;0), (0.6057-0.0018*W360)*V360*(W360^2)/1000, "")</f>
        <v>58.837760607093756</v>
      </c>
      <c r="AA360" s="11">
        <f>((3.155 - 0.0136*V360 + 0.00155*W360)*V360*W360)/100</f>
        <v>62.153730961112508</v>
      </c>
      <c r="AB360" s="14"/>
      <c r="AC360" s="12">
        <v>7</v>
      </c>
      <c r="AD360" s="18" t="s">
        <v>19</v>
      </c>
    </row>
    <row r="361" spans="1:30" ht="15" x14ac:dyDescent="0.25">
      <c r="A361" s="8">
        <v>360</v>
      </c>
      <c r="B361" s="8">
        <v>51</v>
      </c>
      <c r="C361" s="9">
        <v>58.7</v>
      </c>
      <c r="D361" s="9">
        <v>4.5</v>
      </c>
      <c r="E361" s="9">
        <v>8.4</v>
      </c>
      <c r="F361" s="10" t="str">
        <f>IF(AND(NOT(ISBLANK(C361)), NOT(ISBLANK(H361)), NOT(ISBLANK(Q361))), C361-H361-Q361, "")</f>
        <v/>
      </c>
      <c r="G361" s="11" t="str">
        <f>IF(AND(F361&lt;&gt;"", C361&lt;&gt;"", C361&lt;&gt;0), F361*100/C361, "")</f>
        <v/>
      </c>
      <c r="H361" s="10"/>
      <c r="I361" s="12">
        <v>6</v>
      </c>
      <c r="J361" s="11" t="str">
        <f>IF(AND(H361&lt;&gt;"", C361&lt;&gt;"", C361&lt;&gt;0), H361*100/C361, "")</f>
        <v/>
      </c>
      <c r="K361" s="9">
        <v>13.3</v>
      </c>
      <c r="L361" s="9">
        <v>45.3</v>
      </c>
      <c r="M361" s="13">
        <v>0.29399999999999998</v>
      </c>
      <c r="N361" s="9">
        <v>64.599999999999994</v>
      </c>
      <c r="O361" s="14" t="s">
        <v>21</v>
      </c>
      <c r="P361" s="15">
        <v>4.04</v>
      </c>
      <c r="Q361" s="13">
        <v>5.6440000000000001</v>
      </c>
      <c r="R361" s="15">
        <v>0.38</v>
      </c>
      <c r="S361" s="11">
        <f>IF(AND(Q361&lt;&gt;"", C361&lt;&gt;"", C361&lt;&gt;0), Q361*100/C361, "")</f>
        <v>9.6149914821124352</v>
      </c>
      <c r="T361" s="16">
        <v>2</v>
      </c>
      <c r="U361" s="17" t="str">
        <f>IF(C361&gt;=68,"JUMBO",IF(C361&gt;=58,"EXTRA",IF(C361&gt;=48,"GRANDE",IF(C361&gt;=38,"MÉDIO","Fora da faixa"))))</f>
        <v>EXTRA</v>
      </c>
      <c r="V361" s="11">
        <v>58.33</v>
      </c>
      <c r="W361" s="11">
        <v>42.83</v>
      </c>
      <c r="X361" s="11">
        <f>IF(AND(W361&lt;&gt;"", V361&lt;&gt;"", V361&lt;&gt;0), (W361/V361)*100, "")</f>
        <v>73.427052974455691</v>
      </c>
      <c r="Y361" s="8" t="str">
        <f>IF(X361&lt;72,"Pontiagudo",IF(X361&lt;=76,"Padrão","Redondo"))</f>
        <v>Padrão</v>
      </c>
      <c r="Z361" s="11">
        <f>IF(AND(W361&lt;&gt;"", V361&lt;&gt;"", V361&lt;&gt;0), (0.6057-0.0018*W361)*V361*(W361^2)/1000, "")</f>
        <v>56.56140820944502</v>
      </c>
      <c r="AA361" s="11">
        <f>((3.155 - 0.0136*V361 + 0.00155*W361)*V361*W361)/100</f>
        <v>60.660551091791497</v>
      </c>
      <c r="AB361" s="14"/>
      <c r="AC361" s="12">
        <v>7</v>
      </c>
      <c r="AD361" s="18" t="s">
        <v>19</v>
      </c>
    </row>
    <row r="362" spans="1:30" ht="15" x14ac:dyDescent="0.25">
      <c r="A362" s="8">
        <v>361</v>
      </c>
      <c r="B362" s="8">
        <v>51</v>
      </c>
      <c r="C362" s="9">
        <v>55</v>
      </c>
      <c r="D362" s="9">
        <v>3.5</v>
      </c>
      <c r="E362" s="9">
        <v>8.6999999999999993</v>
      </c>
      <c r="F362" s="10">
        <f>IF(AND(NOT(ISBLANK(C362)), NOT(ISBLANK(H362)), NOT(ISBLANK(Q362))), C362-H362-Q362, "")</f>
        <v>33.472999999999999</v>
      </c>
      <c r="G362" s="11">
        <f>IF(AND(F362&lt;&gt;"", C362&lt;&gt;"", C362&lt;&gt;0), F362*100/C362, "")</f>
        <v>60.859999999999992</v>
      </c>
      <c r="H362" s="10">
        <v>15.989000000000001</v>
      </c>
      <c r="I362" s="12">
        <v>6</v>
      </c>
      <c r="J362" s="11">
        <f>IF(AND(H362&lt;&gt;"", C362&lt;&gt;"", C362&lt;&gt;0), H362*100/C362, "")</f>
        <v>29.070909090909094</v>
      </c>
      <c r="K362" s="9">
        <v>13.1</v>
      </c>
      <c r="L362" s="9">
        <v>45.3</v>
      </c>
      <c r="M362" s="13">
        <v>0.28899999999999998</v>
      </c>
      <c r="N362" s="9">
        <v>55.8</v>
      </c>
      <c r="O362" s="14" t="s">
        <v>23</v>
      </c>
      <c r="P362" s="15">
        <v>3.69</v>
      </c>
      <c r="Q362" s="13">
        <v>5.5380000000000003</v>
      </c>
      <c r="R362" s="15">
        <v>0.38</v>
      </c>
      <c r="S362" s="11">
        <f>IF(AND(Q362&lt;&gt;"", C362&lt;&gt;"", C362&lt;&gt;0), Q362*100/C362, "")</f>
        <v>10.06909090909091</v>
      </c>
      <c r="T362" s="16">
        <v>1</v>
      </c>
      <c r="U362" s="17" t="str">
        <f>IF(C362&gt;=68,"JUMBO",IF(C362&gt;=58,"EXTRA",IF(C362&gt;=48,"GRANDE",IF(C362&gt;=38,"MÉDIO","Fora da faixa"))))</f>
        <v>GRANDE</v>
      </c>
      <c r="V362" s="11">
        <v>53.93</v>
      </c>
      <c r="W362" s="11">
        <v>43.2</v>
      </c>
      <c r="X362" s="11">
        <f>IF(AND(W362&lt;&gt;"", V362&lt;&gt;"", V362&lt;&gt;0), (W362/V362)*100, "")</f>
        <v>80.103838308918967</v>
      </c>
      <c r="Y362" s="8" t="str">
        <f>IF(X362&lt;72,"Pontiagudo",IF(X362&lt;=76,"Padrão","Redondo"))</f>
        <v>Redondo</v>
      </c>
      <c r="Z362" s="11">
        <f>IF(AND(W362&lt;&gt;"", V362&lt;&gt;"", V362&lt;&gt;0), (0.6057-0.0018*W362)*V362*(W362^2)/1000, "")</f>
        <v>53.135219870207997</v>
      </c>
      <c r="AA362" s="11">
        <f>((3.155 - 0.0136*V362 + 0.00155*W362)*V362*W362)/100</f>
        <v>57.976755333119989</v>
      </c>
      <c r="AB362" s="14"/>
      <c r="AC362" s="12">
        <v>7</v>
      </c>
      <c r="AD362" s="18" t="s">
        <v>19</v>
      </c>
    </row>
    <row r="363" spans="1:30" ht="15" x14ac:dyDescent="0.25">
      <c r="A363" s="8">
        <v>362</v>
      </c>
      <c r="B363" s="8">
        <v>51</v>
      </c>
      <c r="C363" s="9">
        <v>56.3</v>
      </c>
      <c r="D363" s="9">
        <v>4.5999999999999996</v>
      </c>
      <c r="E363" s="9">
        <v>8.3000000000000007</v>
      </c>
      <c r="F363" s="10">
        <f>IF(AND(NOT(ISBLANK(C363)), NOT(ISBLANK(H363)), NOT(ISBLANK(Q363))), C363-H363-Q363, "")</f>
        <v>33.380999999999993</v>
      </c>
      <c r="G363" s="11">
        <f>IF(AND(F363&lt;&gt;"", C363&lt;&gt;"", C363&lt;&gt;0), F363*100/C363, "")</f>
        <v>59.291296625222017</v>
      </c>
      <c r="H363" s="10">
        <v>17.59</v>
      </c>
      <c r="I363" s="12">
        <v>7</v>
      </c>
      <c r="J363" s="11">
        <f>IF(AND(H363&lt;&gt;"", C363&lt;&gt;"", C363&lt;&gt;0), H363*100/C363, "")</f>
        <v>31.243339253996449</v>
      </c>
      <c r="K363" s="9">
        <v>14.4</v>
      </c>
      <c r="L363" s="9">
        <v>44.7</v>
      </c>
      <c r="M363" s="13">
        <v>0.32200000000000001</v>
      </c>
      <c r="N363" s="9">
        <v>66.7</v>
      </c>
      <c r="O363" s="14" t="s">
        <v>21</v>
      </c>
      <c r="P363" s="15">
        <v>5.2</v>
      </c>
      <c r="Q363" s="13">
        <v>5.3289999999999997</v>
      </c>
      <c r="R363" s="15">
        <v>0.42</v>
      </c>
      <c r="S363" s="11">
        <f>IF(AND(Q363&lt;&gt;"", C363&lt;&gt;"", C363&lt;&gt;0), Q363*100/C363, "")</f>
        <v>9.465364120781528</v>
      </c>
      <c r="T363" s="16">
        <v>3</v>
      </c>
      <c r="U363" s="17" t="str">
        <f>IF(C363&gt;=68,"JUMBO",IF(C363&gt;=58,"EXTRA",IF(C363&gt;=48,"GRANDE",IF(C363&gt;=38,"MÉDIO","Fora da faixa"))))</f>
        <v>GRANDE</v>
      </c>
      <c r="V363" s="11">
        <v>55.74</v>
      </c>
      <c r="W363" s="11">
        <v>42.78</v>
      </c>
      <c r="X363" s="11">
        <f>IF(AND(W363&lt;&gt;"", V363&lt;&gt;"", V363&lt;&gt;0), (W363/V363)*100, "")</f>
        <v>76.749192680301405</v>
      </c>
      <c r="Y363" s="8" t="str">
        <f>IF(X363&lt;72,"Pontiagudo",IF(X363&lt;=76,"Padrão","Redondo"))</f>
        <v>Redondo</v>
      </c>
      <c r="Z363" s="11">
        <f>IF(AND(W363&lt;&gt;"", V363&lt;&gt;"", V363&lt;&gt;0), (0.6057-0.0018*W363)*V363*(W363^2)/1000, "")</f>
        <v>53.932996408931146</v>
      </c>
      <c r="AA363" s="11">
        <f>((3.155 - 0.0136*V363 + 0.00155*W363)*V363*W363)/100</f>
        <v>58.737486001139999</v>
      </c>
      <c r="AB363" s="14"/>
      <c r="AC363" s="12">
        <v>7</v>
      </c>
      <c r="AD363" s="18" t="s">
        <v>19</v>
      </c>
    </row>
    <row r="364" spans="1:30" ht="15" x14ac:dyDescent="0.25">
      <c r="A364" s="8">
        <v>363</v>
      </c>
      <c r="B364" s="8">
        <v>51</v>
      </c>
      <c r="C364" s="9">
        <v>56</v>
      </c>
      <c r="D364" s="9">
        <v>4.8</v>
      </c>
      <c r="E364" s="9">
        <v>8</v>
      </c>
      <c r="F364" s="10">
        <f>IF(AND(NOT(ISBLANK(C364)), NOT(ISBLANK(H364)), NOT(ISBLANK(Q364))), C364-H364-Q364, "")</f>
        <v>33.146000000000001</v>
      </c>
      <c r="G364" s="11">
        <f>IF(AND(F364&lt;&gt;"", C364&lt;&gt;"", C364&lt;&gt;0), F364*100/C364, "")</f>
        <v>59.18928571428571</v>
      </c>
      <c r="H364" s="10">
        <v>16.760999999999999</v>
      </c>
      <c r="I364" s="12">
        <v>7</v>
      </c>
      <c r="J364" s="11">
        <f>IF(AND(H364&lt;&gt;"", C364&lt;&gt;"", C364&lt;&gt;0), H364*100/C364, "")</f>
        <v>29.93035714285714</v>
      </c>
      <c r="K364" s="9">
        <v>15.3</v>
      </c>
      <c r="L364" s="9">
        <v>42.3</v>
      </c>
      <c r="M364" s="13">
        <v>0.36199999999999999</v>
      </c>
      <c r="N364" s="9">
        <v>68.7</v>
      </c>
      <c r="O364" s="14" t="s">
        <v>21</v>
      </c>
      <c r="P364" s="15">
        <v>2.16</v>
      </c>
      <c r="Q364" s="13">
        <v>6.093</v>
      </c>
      <c r="R364" s="15">
        <v>0.43</v>
      </c>
      <c r="S364" s="11">
        <f>IF(AND(Q364&lt;&gt;"", C364&lt;&gt;"", C364&lt;&gt;0), Q364*100/C364, "")</f>
        <v>10.880357142857141</v>
      </c>
      <c r="T364" s="16">
        <v>1</v>
      </c>
      <c r="U364" s="17" t="str">
        <f>IF(C364&gt;=68,"JUMBO",IF(C364&gt;=58,"EXTRA",IF(C364&gt;=48,"GRANDE",IF(C364&gt;=38,"MÉDIO","Fora da faixa"))))</f>
        <v>GRANDE</v>
      </c>
      <c r="V364" s="11">
        <v>56.15</v>
      </c>
      <c r="W364" s="11">
        <v>43.91</v>
      </c>
      <c r="X364" s="11">
        <f>IF(AND(W364&lt;&gt;"", V364&lt;&gt;"", V364&lt;&gt;0), (W364/V364)*100, "")</f>
        <v>78.201246660730177</v>
      </c>
      <c r="Y364" s="8" t="str">
        <f>IF(X364&lt;72,"Pontiagudo",IF(X364&lt;=76,"Padrão","Redondo"))</f>
        <v>Redondo</v>
      </c>
      <c r="Z364" s="11">
        <f>IF(AND(W364&lt;&gt;"", V364&lt;&gt;"", V364&lt;&gt;0), (0.6057-0.0018*W364)*V364*(W364^2)/1000, "")</f>
        <v>57.017558765881518</v>
      </c>
      <c r="AA364" s="11">
        <f>((3.155 - 0.0136*V364 + 0.00155*W364)*V364*W364)/100</f>
        <v>60.638156058032479</v>
      </c>
      <c r="AB364" s="14"/>
      <c r="AC364" s="12">
        <v>7</v>
      </c>
      <c r="AD364" s="18" t="s">
        <v>19</v>
      </c>
    </row>
    <row r="365" spans="1:30" ht="15" x14ac:dyDescent="0.25">
      <c r="A365" s="8">
        <v>364</v>
      </c>
      <c r="B365" s="8">
        <v>51</v>
      </c>
      <c r="C365" s="9">
        <v>61.9</v>
      </c>
      <c r="D365" s="9">
        <v>3.9</v>
      </c>
      <c r="E365" s="9">
        <v>8.3000000000000007</v>
      </c>
      <c r="F365" s="10">
        <f>IF(AND(NOT(ISBLANK(C365)), NOT(ISBLANK(H365)), NOT(ISBLANK(Q365))), C365-H365-Q365, "")</f>
        <v>41.548999999999999</v>
      </c>
      <c r="G365" s="11">
        <f>IF(AND(F365&lt;&gt;"", C365&lt;&gt;"", C365&lt;&gt;0), F365*100/C365, "")</f>
        <v>67.122778675282703</v>
      </c>
      <c r="H365" s="10">
        <v>16.545000000000002</v>
      </c>
      <c r="I365" s="12">
        <v>6</v>
      </c>
      <c r="J365" s="11">
        <f>IF(AND(H365&lt;&gt;"", C365&lt;&gt;"", C365&lt;&gt;0), H365*100/C365, "")</f>
        <v>26.728594507269793</v>
      </c>
      <c r="K365" s="9">
        <v>13.9</v>
      </c>
      <c r="L365" s="9">
        <v>43</v>
      </c>
      <c r="M365" s="13">
        <v>0.32300000000000001</v>
      </c>
      <c r="N365" s="9">
        <v>56.5</v>
      </c>
      <c r="O365" s="14" t="s">
        <v>23</v>
      </c>
      <c r="P365" s="15">
        <v>4.09</v>
      </c>
      <c r="Q365" s="13">
        <v>3.806</v>
      </c>
      <c r="R365" s="15">
        <v>0.33</v>
      </c>
      <c r="S365" s="11">
        <f>IF(AND(Q365&lt;&gt;"", C365&lt;&gt;"", C365&lt;&gt;0), Q365*100/C365, "")</f>
        <v>6.1486268174474965</v>
      </c>
      <c r="T365" s="16">
        <v>2</v>
      </c>
      <c r="U365" s="17" t="str">
        <f>IF(C365&gt;=68,"JUMBO",IF(C365&gt;=58,"EXTRA",IF(C365&gt;=48,"GRANDE",IF(C365&gt;=38,"MÉDIO","Fora da faixa"))))</f>
        <v>EXTRA</v>
      </c>
      <c r="V365" s="11">
        <v>57.42</v>
      </c>
      <c r="W365" s="11">
        <v>44.24</v>
      </c>
      <c r="X365" s="11">
        <f>IF(AND(W365&lt;&gt;"", V365&lt;&gt;"", V365&lt;&gt;0), (W365/V365)*100, "")</f>
        <v>77.046325322187386</v>
      </c>
      <c r="Y365" s="8" t="str">
        <f>IF(X365&lt;72,"Pontiagudo",IF(X365&lt;=76,"Padrão","Redondo"))</f>
        <v>Redondo</v>
      </c>
      <c r="Z365" s="11">
        <f>IF(AND(W365&lt;&gt;"", V365&lt;&gt;"", V365&lt;&gt;0), (0.6057-0.0018*W365)*V365*(W365^2)/1000, "")</f>
        <v>59.120120395961862</v>
      </c>
      <c r="AA365" s="11">
        <f>((3.155 - 0.0136*V365 + 0.00155*W365)*V365*W365)/100</f>
        <v>62.049934457280003</v>
      </c>
      <c r="AB365" s="14"/>
      <c r="AC365" s="12">
        <v>7</v>
      </c>
      <c r="AD365" s="18" t="s">
        <v>19</v>
      </c>
    </row>
    <row r="366" spans="1:30" ht="15" x14ac:dyDescent="0.25">
      <c r="A366" s="8">
        <v>365</v>
      </c>
      <c r="B366" s="8">
        <v>51</v>
      </c>
      <c r="C366" s="9">
        <v>71.099999999999994</v>
      </c>
      <c r="D366" s="9">
        <v>4.5</v>
      </c>
      <c r="E366" s="9">
        <v>8</v>
      </c>
      <c r="F366" s="10">
        <f>IF(AND(NOT(ISBLANK(C366)), NOT(ISBLANK(H366)), NOT(ISBLANK(Q366))), C366-H366-Q366, "")</f>
        <v>49.203999999999994</v>
      </c>
      <c r="G366" s="11">
        <f>IF(AND(F366&lt;&gt;"", C366&lt;&gt;"", C366&lt;&gt;0), F366*100/C366, "")</f>
        <v>69.203938115330516</v>
      </c>
      <c r="H366" s="10">
        <v>16.044</v>
      </c>
      <c r="I366" s="12">
        <v>6</v>
      </c>
      <c r="J366" s="11">
        <f>IF(AND(H366&lt;&gt;"", C366&lt;&gt;"", C366&lt;&gt;0), H366*100/C366, "")</f>
        <v>22.565400843881861</v>
      </c>
      <c r="K366" s="9">
        <v>15.5</v>
      </c>
      <c r="L366" s="9">
        <v>47.7</v>
      </c>
      <c r="M366" s="13">
        <v>0.32500000000000001</v>
      </c>
      <c r="N366" s="9">
        <v>58.7</v>
      </c>
      <c r="O366" s="14" t="s">
        <v>23</v>
      </c>
      <c r="P366" s="15">
        <v>2.91</v>
      </c>
      <c r="Q366" s="13">
        <v>5.8520000000000003</v>
      </c>
      <c r="R366" s="15">
        <v>0.41</v>
      </c>
      <c r="S366" s="11">
        <f>IF(AND(Q366&lt;&gt;"", C366&lt;&gt;"", C366&lt;&gt;0), Q366*100/C366, "")</f>
        <v>8.2306610407876235</v>
      </c>
      <c r="T366" s="16">
        <v>4</v>
      </c>
      <c r="U366" s="17" t="str">
        <f>IF(C366&gt;=68,"JUMBO",IF(C366&gt;=58,"EXTRA",IF(C366&gt;=48,"GRANDE",IF(C366&gt;=38,"MÉDIO","Fora da faixa"))))</f>
        <v>JUMBO</v>
      </c>
      <c r="V366" s="11">
        <v>62.33</v>
      </c>
      <c r="W366" s="11">
        <v>46.27</v>
      </c>
      <c r="X366" s="11">
        <f>IF(AND(W366&lt;&gt;"", V366&lt;&gt;"", V366&lt;&gt;0), (W366/V366)*100, "")</f>
        <v>74.233916252206015</v>
      </c>
      <c r="Y366" s="8" t="str">
        <f>IF(X366&lt;72,"Pontiagudo",IF(X366&lt;=76,"Padrão","Redondo"))</f>
        <v>Padrão</v>
      </c>
      <c r="Z366" s="11">
        <f>IF(AND(W366&lt;&gt;"", V366&lt;&gt;"", V366&lt;&gt;0), (0.6057-0.0018*W366)*V366*(W366^2)/1000, "")</f>
        <v>69.712544195591605</v>
      </c>
      <c r="AA366" s="11">
        <f>((3.155 - 0.0136*V366 + 0.00155*W366)*V366*W366)/100</f>
        <v>68.611456111775496</v>
      </c>
      <c r="AB366" s="14"/>
      <c r="AC366" s="12">
        <v>7</v>
      </c>
      <c r="AD366" s="18" t="s">
        <v>19</v>
      </c>
    </row>
    <row r="367" spans="1:30" ht="15" x14ac:dyDescent="0.25">
      <c r="A367" s="8">
        <v>366</v>
      </c>
      <c r="B367" s="8">
        <v>51</v>
      </c>
      <c r="C367" s="9">
        <v>72.599999999999994</v>
      </c>
      <c r="D367" s="9">
        <v>4.4000000000000004</v>
      </c>
      <c r="E367" s="9">
        <v>8.6</v>
      </c>
      <c r="F367" s="10">
        <f>IF(AND(NOT(ISBLANK(C367)), NOT(ISBLANK(H367)), NOT(ISBLANK(Q367))), C367-H367-Q367, "")</f>
        <v>46.293999999999997</v>
      </c>
      <c r="G367" s="11">
        <f>IF(AND(F367&lt;&gt;"", C367&lt;&gt;"", C367&lt;&gt;0), F367*100/C367, "")</f>
        <v>63.765840220385677</v>
      </c>
      <c r="H367" s="10">
        <v>20.475999999999999</v>
      </c>
      <c r="I367" s="12">
        <v>6</v>
      </c>
      <c r="J367" s="11">
        <f>IF(AND(H367&lt;&gt;"", C367&lt;&gt;"", C367&lt;&gt;0), H367*100/C367, "")</f>
        <v>28.203856749311296</v>
      </c>
      <c r="K367" s="9">
        <v>13.9</v>
      </c>
      <c r="L367" s="9">
        <v>46.7</v>
      </c>
      <c r="M367" s="13">
        <v>0.29799999999999999</v>
      </c>
      <c r="N367" s="9">
        <v>56.8</v>
      </c>
      <c r="O367" s="14" t="s">
        <v>23</v>
      </c>
      <c r="P367" s="15">
        <v>3.64</v>
      </c>
      <c r="Q367" s="13">
        <v>5.83</v>
      </c>
      <c r="R367" s="15">
        <v>0.35</v>
      </c>
      <c r="S367" s="11">
        <f>IF(AND(Q367&lt;&gt;"", C367&lt;&gt;"", C367&lt;&gt;0), Q367*100/C367, "")</f>
        <v>8.0303030303030312</v>
      </c>
      <c r="T367" s="16">
        <v>2</v>
      </c>
      <c r="U367" s="17" t="str">
        <f>IF(C367&gt;=68,"JUMBO",IF(C367&gt;=58,"EXTRA",IF(C367&gt;=48,"GRANDE",IF(C367&gt;=38,"MÉDIO","Fora da faixa"))))</f>
        <v>JUMBO</v>
      </c>
      <c r="V367" s="11">
        <v>60.14</v>
      </c>
      <c r="W367" s="11">
        <v>47.21</v>
      </c>
      <c r="X367" s="11">
        <f>IF(AND(W367&lt;&gt;"", V367&lt;&gt;"", V367&lt;&gt;0), (W367/V367)*100, "")</f>
        <v>78.500166278683068</v>
      </c>
      <c r="Y367" s="8" t="str">
        <f>IF(X367&lt;72,"Pontiagudo",IF(X367&lt;=76,"Padrão","Redondo"))</f>
        <v>Redondo</v>
      </c>
      <c r="Z367" s="11">
        <f>IF(AND(W367&lt;&gt;"", V367&lt;&gt;"", V367&lt;&gt;0), (0.6057-0.0018*W367)*V367*(W367^2)/1000, "")</f>
        <v>69.797095615188823</v>
      </c>
      <c r="AA367" s="11">
        <f>((3.155 - 0.0136*V367 + 0.00155*W367)*V367*W367)/100</f>
        <v>68.432654993520998</v>
      </c>
      <c r="AB367" s="14"/>
      <c r="AC367" s="12">
        <v>7</v>
      </c>
      <c r="AD367" s="18" t="s">
        <v>19</v>
      </c>
    </row>
    <row r="368" spans="1:30" ht="15" x14ac:dyDescent="0.25">
      <c r="A368" s="8">
        <v>367</v>
      </c>
      <c r="B368" s="8">
        <v>51</v>
      </c>
      <c r="C368" s="9">
        <v>65.2</v>
      </c>
      <c r="D368" s="9">
        <v>6.3</v>
      </c>
      <c r="E368" s="9">
        <v>8.5</v>
      </c>
      <c r="F368" s="10">
        <f>IF(AND(NOT(ISBLANK(C368)), NOT(ISBLANK(H368)), NOT(ISBLANK(Q368))), C368-H368-Q368, "")</f>
        <v>40.129999999999995</v>
      </c>
      <c r="G368" s="11">
        <f>IF(AND(F368&lt;&gt;"", C368&lt;&gt;"", C368&lt;&gt;0), F368*100/C368, "")</f>
        <v>61.549079754601216</v>
      </c>
      <c r="H368" s="10">
        <v>18.59</v>
      </c>
      <c r="I368" s="12">
        <v>6</v>
      </c>
      <c r="J368" s="11">
        <f>IF(AND(H368&lt;&gt;"", C368&lt;&gt;"", C368&lt;&gt;0), H368*100/C368, "")</f>
        <v>28.512269938650306</v>
      </c>
      <c r="K368" s="9">
        <v>15.5</v>
      </c>
      <c r="L368" s="9">
        <v>44</v>
      </c>
      <c r="M368" s="13">
        <v>0.35199999999999998</v>
      </c>
      <c r="N368" s="9">
        <v>77.3</v>
      </c>
      <c r="O368" s="14" t="s">
        <v>16</v>
      </c>
      <c r="P368" s="15">
        <v>4.09</v>
      </c>
      <c r="Q368" s="13">
        <v>6.48</v>
      </c>
      <c r="R368" s="15">
        <v>0.42</v>
      </c>
      <c r="S368" s="11">
        <f>IF(AND(Q368&lt;&gt;"", C368&lt;&gt;"", C368&lt;&gt;0), Q368*100/C368, "")</f>
        <v>9.9386503067484657</v>
      </c>
      <c r="T368" s="16">
        <v>4</v>
      </c>
      <c r="U368" s="17" t="str">
        <f>IF(C368&gt;=68,"JUMBO",IF(C368&gt;=58,"EXTRA",IF(C368&gt;=48,"GRANDE",IF(C368&gt;=38,"MÉDIO","Fora da faixa"))))</f>
        <v>EXTRA</v>
      </c>
      <c r="V368" s="11">
        <v>59.31</v>
      </c>
      <c r="W368" s="11">
        <v>45.13</v>
      </c>
      <c r="X368" s="11">
        <f>IF(AND(W368&lt;&gt;"", V368&lt;&gt;"", V368&lt;&gt;0), (W368/V368)*100, "")</f>
        <v>76.091721463496881</v>
      </c>
      <c r="Y368" s="8" t="str">
        <f>IF(X368&lt;72,"Pontiagudo",IF(X368&lt;=76,"Padrão","Redondo"))</f>
        <v>Redondo</v>
      </c>
      <c r="Z368" s="11">
        <f>IF(AND(W368&lt;&gt;"", V368&lt;&gt;"", V368&lt;&gt;0), (0.6057-0.0018*W368)*V368*(W368^2)/1000, "")</f>
        <v>63.354275692207977</v>
      </c>
      <c r="AA368" s="11">
        <f>((3.155 - 0.0136*V368 + 0.00155*W368)*V368*W368)/100</f>
        <v>64.730626249306511</v>
      </c>
      <c r="AB368" s="14"/>
      <c r="AC368" s="12">
        <v>7</v>
      </c>
      <c r="AD368" s="18" t="s">
        <v>19</v>
      </c>
    </row>
    <row r="369" spans="1:30" ht="15" x14ac:dyDescent="0.25">
      <c r="A369" s="8">
        <v>368</v>
      </c>
      <c r="B369" s="8">
        <v>51</v>
      </c>
      <c r="C369" s="9">
        <v>65</v>
      </c>
      <c r="D369" s="9">
        <v>4.8</v>
      </c>
      <c r="E369" s="9">
        <v>8.5</v>
      </c>
      <c r="F369" s="10">
        <f>IF(AND(NOT(ISBLANK(C369)), NOT(ISBLANK(H369)), NOT(ISBLANK(Q369))), C369-H369-Q369, "")</f>
        <v>42.712999999999994</v>
      </c>
      <c r="G369" s="11">
        <f>IF(AND(F369&lt;&gt;"", C369&lt;&gt;"", C369&lt;&gt;0), F369*100/C369, "")</f>
        <v>65.712307692307675</v>
      </c>
      <c r="H369" s="10">
        <v>16.096</v>
      </c>
      <c r="I369" s="12">
        <v>6</v>
      </c>
      <c r="J369" s="11">
        <f>IF(AND(H369&lt;&gt;"", C369&lt;&gt;"", C369&lt;&gt;0), H369*100/C369, "")</f>
        <v>24.763076923076923</v>
      </c>
      <c r="K369" s="9">
        <v>14.5</v>
      </c>
      <c r="L369" s="9">
        <v>47</v>
      </c>
      <c r="M369" s="13">
        <v>0.309</v>
      </c>
      <c r="N369" s="9">
        <v>64.7</v>
      </c>
      <c r="O369" s="14" t="s">
        <v>21</v>
      </c>
      <c r="P369" s="15">
        <v>3.46</v>
      </c>
      <c r="Q369" s="13">
        <v>6.1909999999999998</v>
      </c>
      <c r="R369" s="15">
        <v>0.39</v>
      </c>
      <c r="S369" s="11">
        <f>IF(AND(Q369&lt;&gt;"", C369&lt;&gt;"", C369&lt;&gt;0), Q369*100/C369, "")</f>
        <v>9.5246153846153856</v>
      </c>
      <c r="T369" s="16">
        <v>1</v>
      </c>
      <c r="U369" s="17" t="str">
        <f>IF(C369&gt;=68,"JUMBO",IF(C369&gt;=58,"EXTRA",IF(C369&gt;=48,"GRANDE",IF(C369&gt;=38,"MÉDIO","Fora da faixa"))))</f>
        <v>EXTRA</v>
      </c>
      <c r="V369" s="11">
        <v>58.74</v>
      </c>
      <c r="W369" s="11">
        <v>45.56</v>
      </c>
      <c r="X369" s="11">
        <f>IF(AND(W369&lt;&gt;"", V369&lt;&gt;"", V369&lt;&gt;0), (W369/V369)*100, "")</f>
        <v>77.562138236295539</v>
      </c>
      <c r="Y369" s="8" t="str">
        <f>IF(X369&lt;72,"Pontiagudo",IF(X369&lt;=76,"Padrão","Redondo"))</f>
        <v>Redondo</v>
      </c>
      <c r="Z369" s="11">
        <f>IF(AND(W369&lt;&gt;"", V369&lt;&gt;"", V369&lt;&gt;0), (0.6057-0.0018*W369)*V369*(W369^2)/1000, "")</f>
        <v>63.852412792341894</v>
      </c>
      <c r="AA369" s="11">
        <f>((3.155 - 0.0136*V369 + 0.00155*W369)*V369*W369)/100</f>
        <v>64.944654649775998</v>
      </c>
      <c r="AB369" s="14"/>
      <c r="AC369" s="12">
        <v>7</v>
      </c>
      <c r="AD369" s="18" t="s">
        <v>19</v>
      </c>
    </row>
    <row r="370" spans="1:30" ht="15" x14ac:dyDescent="0.25">
      <c r="A370" s="8">
        <v>369</v>
      </c>
      <c r="B370" s="8">
        <v>51</v>
      </c>
      <c r="C370" s="9">
        <v>64.3</v>
      </c>
      <c r="D370" s="9">
        <v>4</v>
      </c>
      <c r="E370" s="9">
        <v>8.5</v>
      </c>
      <c r="F370" s="10">
        <f>IF(AND(NOT(ISBLANK(C370)), NOT(ISBLANK(H370)), NOT(ISBLANK(Q370))), C370-H370-Q370, "")</f>
        <v>39.701999999999998</v>
      </c>
      <c r="G370" s="11">
        <f>IF(AND(F370&lt;&gt;"", C370&lt;&gt;"", C370&lt;&gt;0), F370*100/C370, "")</f>
        <v>61.744945567651634</v>
      </c>
      <c r="H370" s="10">
        <v>18.722000000000001</v>
      </c>
      <c r="I370" s="12">
        <v>6</v>
      </c>
      <c r="J370" s="11">
        <f>IF(AND(H370&lt;&gt;"", C370&lt;&gt;"", C370&lt;&gt;0), H370*100/C370, "")</f>
        <v>29.116640746500778</v>
      </c>
      <c r="K370" s="9">
        <v>15.4</v>
      </c>
      <c r="L370" s="9">
        <v>48</v>
      </c>
      <c r="M370" s="13">
        <v>0.32100000000000001</v>
      </c>
      <c r="N370" s="9">
        <v>56.4</v>
      </c>
      <c r="O370" s="14" t="s">
        <v>23</v>
      </c>
      <c r="P370" s="15">
        <v>6.18</v>
      </c>
      <c r="Q370" s="13">
        <v>5.8760000000000003</v>
      </c>
      <c r="R370" s="15">
        <v>0.39</v>
      </c>
      <c r="S370" s="11">
        <f>IF(AND(Q370&lt;&gt;"", C370&lt;&gt;"", C370&lt;&gt;0), Q370*100/C370, "")</f>
        <v>9.1384136858475902</v>
      </c>
      <c r="T370" s="16">
        <v>4</v>
      </c>
      <c r="U370" s="17" t="str">
        <f>IF(C370&gt;=68,"JUMBO",IF(C370&gt;=58,"EXTRA",IF(C370&gt;=48,"GRANDE",IF(C370&gt;=38,"MÉDIO","Fora da faixa"))))</f>
        <v>EXTRA</v>
      </c>
      <c r="V370" s="11">
        <v>59.65</v>
      </c>
      <c r="W370" s="11">
        <v>44.36</v>
      </c>
      <c r="X370" s="11">
        <f>IF(AND(W370&lt;&gt;"", V370&lt;&gt;"", V370&lt;&gt;0), (W370/V370)*100, "")</f>
        <v>74.367141659681479</v>
      </c>
      <c r="Y370" s="8" t="str">
        <f>IF(X370&lt;72,"Pontiagudo",IF(X370&lt;=76,"Padrão","Redondo"))</f>
        <v>Padrão</v>
      </c>
      <c r="Z370" s="11">
        <f>IF(AND(W370&lt;&gt;"", V370&lt;&gt;"", V370&lt;&gt;0), (0.6057-0.0018*W370)*V370*(W370^2)/1000, "")</f>
        <v>61.724425011929277</v>
      </c>
      <c r="AA370" s="11">
        <f>((3.155 - 0.0136*V370 + 0.00155*W370)*V370*W370)/100</f>
        <v>63.837011543319989</v>
      </c>
      <c r="AB370" s="14"/>
      <c r="AC370" s="12">
        <v>7</v>
      </c>
      <c r="AD370" s="18" t="s">
        <v>19</v>
      </c>
    </row>
    <row r="371" spans="1:30" ht="15" x14ac:dyDescent="0.25">
      <c r="A371" s="8">
        <v>370</v>
      </c>
      <c r="B371" s="8">
        <v>51</v>
      </c>
      <c r="C371" s="9">
        <v>63.8</v>
      </c>
      <c r="D371" s="9">
        <v>4.9000000000000004</v>
      </c>
      <c r="E371" s="9">
        <v>9</v>
      </c>
      <c r="F371" s="10">
        <f>IF(AND(NOT(ISBLANK(C371)), NOT(ISBLANK(H371)), NOT(ISBLANK(Q371))), C371-H371-Q371, "")</f>
        <v>36.926000000000002</v>
      </c>
      <c r="G371" s="11">
        <f>IF(AND(F371&lt;&gt;"", C371&lt;&gt;"", C371&lt;&gt;0), F371*100/C371, "")</f>
        <v>57.877742946708473</v>
      </c>
      <c r="H371" s="10">
        <v>19.835999999999999</v>
      </c>
      <c r="I371" s="12">
        <v>7</v>
      </c>
      <c r="J371" s="11">
        <f>IF(AND(H371&lt;&gt;"", C371&lt;&gt;"", C371&lt;&gt;0), H371*100/C371, "")</f>
        <v>31.09090909090909</v>
      </c>
      <c r="K371" s="9">
        <v>15.1</v>
      </c>
      <c r="L371" s="9">
        <v>47.3</v>
      </c>
      <c r="M371" s="13">
        <v>0.31900000000000001</v>
      </c>
      <c r="N371" s="9">
        <v>66.2</v>
      </c>
      <c r="O371" s="14" t="s">
        <v>21</v>
      </c>
      <c r="P371" s="15">
        <v>4.55</v>
      </c>
      <c r="Q371" s="13">
        <v>7.0380000000000003</v>
      </c>
      <c r="R371" s="15">
        <v>0.43</v>
      </c>
      <c r="S371" s="11">
        <f>IF(AND(Q371&lt;&gt;"", C371&lt;&gt;"", C371&lt;&gt;0), Q371*100/C371, "")</f>
        <v>11.031347962382446</v>
      </c>
      <c r="T371" s="16">
        <v>4</v>
      </c>
      <c r="U371" s="17" t="str">
        <f>IF(C371&gt;=68,"JUMBO",IF(C371&gt;=58,"EXTRA",IF(C371&gt;=48,"GRANDE",IF(C371&gt;=38,"MÉDIO","Fora da faixa"))))</f>
        <v>EXTRA</v>
      </c>
      <c r="V371" s="11">
        <v>59.71</v>
      </c>
      <c r="W371" s="11">
        <v>44.5</v>
      </c>
      <c r="X371" s="11">
        <f>IF(AND(W371&lt;&gt;"", V371&lt;&gt;"", V371&lt;&gt;0), (W371/V371)*100, "")</f>
        <v>74.52687991961146</v>
      </c>
      <c r="Y371" s="8" t="str">
        <f>IF(X371&lt;72,"Pontiagudo",IF(X371&lt;=76,"Padrão","Redondo"))</f>
        <v>Padrão</v>
      </c>
      <c r="Z371" s="11">
        <f>IF(AND(W371&lt;&gt;"", V371&lt;&gt;"", V371&lt;&gt;0), (0.6057-0.0018*W371)*V371*(W371^2)/1000, "")</f>
        <v>62.147326374000009</v>
      </c>
      <c r="AA371" s="11">
        <f>((3.155 - 0.0136*V371 + 0.00155*W371)*V371*W371)/100</f>
        <v>64.086979153049995</v>
      </c>
      <c r="AB371" s="14"/>
      <c r="AC371" s="12">
        <v>7</v>
      </c>
      <c r="AD371" s="18" t="s">
        <v>19</v>
      </c>
    </row>
    <row r="372" spans="1:30" ht="15" x14ac:dyDescent="0.25">
      <c r="A372" s="8">
        <v>371</v>
      </c>
      <c r="B372" s="8">
        <v>51</v>
      </c>
      <c r="C372" s="9">
        <v>70.8</v>
      </c>
      <c r="D372" s="9">
        <v>4.4000000000000004</v>
      </c>
      <c r="E372" s="9">
        <v>8.8000000000000007</v>
      </c>
      <c r="F372" s="10">
        <f>IF(AND(NOT(ISBLANK(C372)), NOT(ISBLANK(H372)), NOT(ISBLANK(Q372))), C372-H372-Q372, "")</f>
        <v>46.334999999999994</v>
      </c>
      <c r="G372" s="11">
        <f>IF(AND(F372&lt;&gt;"", C372&lt;&gt;"", C372&lt;&gt;0), F372*100/C372, "")</f>
        <v>65.444915254237273</v>
      </c>
      <c r="H372" s="10">
        <v>18.677</v>
      </c>
      <c r="I372" s="12">
        <v>7</v>
      </c>
      <c r="J372" s="11">
        <f>IF(AND(H372&lt;&gt;"", C372&lt;&gt;"", C372&lt;&gt;0), H372*100/C372, "")</f>
        <v>26.379943502824862</v>
      </c>
      <c r="K372" s="9">
        <v>15.4</v>
      </c>
      <c r="L372" s="9">
        <v>45.3</v>
      </c>
      <c r="M372" s="13">
        <v>0.34</v>
      </c>
      <c r="N372" s="9">
        <v>57.7</v>
      </c>
      <c r="O372" s="14" t="s">
        <v>23</v>
      </c>
      <c r="P372" s="15">
        <v>4.9800000000000004</v>
      </c>
      <c r="Q372" s="13">
        <v>5.7880000000000003</v>
      </c>
      <c r="R372" s="15">
        <v>0.37</v>
      </c>
      <c r="S372" s="11">
        <f>IF(AND(Q372&lt;&gt;"", C372&lt;&gt;"", C372&lt;&gt;0), Q372*100/C372, "")</f>
        <v>8.1751412429378547</v>
      </c>
      <c r="T372" s="16">
        <v>4</v>
      </c>
      <c r="U372" s="17" t="str">
        <f>IF(C372&gt;=68,"JUMBO",IF(C372&gt;=58,"EXTRA",IF(C372&gt;=48,"GRANDE",IF(C372&gt;=38,"MÉDIO","Fora da faixa"))))</f>
        <v>JUMBO</v>
      </c>
      <c r="V372" s="11">
        <v>61.23</v>
      </c>
      <c r="W372" s="11">
        <v>46.24</v>
      </c>
      <c r="X372" s="11">
        <f>IF(AND(W372&lt;&gt;"", V372&lt;&gt;"", V372&lt;&gt;0), (W372/V372)*100, "")</f>
        <v>75.51853666503348</v>
      </c>
      <c r="Y372" s="8" t="str">
        <f>IF(X372&lt;72,"Pontiagudo",IF(X372&lt;=76,"Padrão","Redondo"))</f>
        <v>Padrão</v>
      </c>
      <c r="Z372" s="11">
        <f>IF(AND(W372&lt;&gt;"", V372&lt;&gt;"", V372&lt;&gt;0), (0.6057-0.0018*W372)*V372*(W372^2)/1000, "")</f>
        <v>68.400551960792072</v>
      </c>
      <c r="AA372" s="11">
        <f>((3.155 - 0.0136*V372 + 0.00155*W372)*V372*W372)/100</f>
        <v>67.779142773887983</v>
      </c>
      <c r="AB372" s="14"/>
      <c r="AC372" s="12">
        <v>7</v>
      </c>
      <c r="AD372" s="18" t="s">
        <v>19</v>
      </c>
    </row>
    <row r="373" spans="1:30" ht="15" x14ac:dyDescent="0.25">
      <c r="A373" s="8">
        <v>372</v>
      </c>
      <c r="B373" s="8">
        <v>51</v>
      </c>
      <c r="C373" s="9">
        <v>61.7</v>
      </c>
      <c r="D373" s="9">
        <v>5.0999999999999996</v>
      </c>
      <c r="E373" s="9">
        <v>7.3</v>
      </c>
      <c r="F373" s="10" t="str">
        <f>IF(AND(NOT(ISBLANK(C373)), NOT(ISBLANK(H373)), NOT(ISBLANK(Q373))), C373-H373-Q373, "")</f>
        <v/>
      </c>
      <c r="G373" s="11" t="str">
        <f>IF(AND(F373&lt;&gt;"", C373&lt;&gt;"", C373&lt;&gt;0), F373*100/C373, "")</f>
        <v/>
      </c>
      <c r="H373" s="10"/>
      <c r="I373" s="12">
        <v>6</v>
      </c>
      <c r="J373" s="11" t="str">
        <f>IF(AND(H373&lt;&gt;"", C373&lt;&gt;"", C373&lt;&gt;0), H373*100/C373, "")</f>
        <v/>
      </c>
      <c r="K373" s="9">
        <v>15.3</v>
      </c>
      <c r="L373" s="9">
        <v>46</v>
      </c>
      <c r="M373" s="13">
        <v>0.33300000000000002</v>
      </c>
      <c r="N373" s="9">
        <v>68.900000000000006</v>
      </c>
      <c r="O373" s="14" t="s">
        <v>21</v>
      </c>
      <c r="P373" s="15">
        <v>4.5</v>
      </c>
      <c r="Q373" s="13">
        <v>7.0209999999999999</v>
      </c>
      <c r="R373" s="15">
        <v>0.43</v>
      </c>
      <c r="S373" s="11">
        <f>IF(AND(Q373&lt;&gt;"", C373&lt;&gt;"", C373&lt;&gt;0), Q373*100/C373, "")</f>
        <v>11.379254457050243</v>
      </c>
      <c r="T373" s="16">
        <v>3</v>
      </c>
      <c r="U373" s="17" t="str">
        <f>IF(C373&gt;=68,"JUMBO",IF(C373&gt;=58,"EXTRA",IF(C373&gt;=48,"GRANDE",IF(C373&gt;=38,"MÉDIO","Fora da faixa"))))</f>
        <v>EXTRA</v>
      </c>
      <c r="V373" s="11">
        <v>56.05</v>
      </c>
      <c r="W373" s="11">
        <v>44.6</v>
      </c>
      <c r="X373" s="11">
        <f>IF(AND(W373&lt;&gt;"", V373&lt;&gt;"", V373&lt;&gt;0), (W373/V373)*100, "")</f>
        <v>79.57181088314006</v>
      </c>
      <c r="Y373" s="8" t="str">
        <f>IF(X373&lt;72,"Pontiagudo",IF(X373&lt;=76,"Padrão","Redondo"))</f>
        <v>Redondo</v>
      </c>
      <c r="Z373" s="11">
        <f>IF(AND(W373&lt;&gt;"", V373&lt;&gt;"", V373&lt;&gt;0), (0.6057-0.0018*W373)*V373*(W373^2)/1000, "")</f>
        <v>58.580346265559996</v>
      </c>
      <c r="AA373" s="11">
        <f>((3.155 - 0.0136*V373 + 0.00155*W373)*V373*W373)/100</f>
        <v>61.542064854999992</v>
      </c>
      <c r="AB373" s="14"/>
      <c r="AC373" s="12">
        <v>7</v>
      </c>
      <c r="AD373" s="18" t="s">
        <v>19</v>
      </c>
    </row>
    <row r="374" spans="1:30" ht="15" x14ac:dyDescent="0.25">
      <c r="A374" s="8">
        <v>373</v>
      </c>
      <c r="B374" s="8">
        <v>51</v>
      </c>
      <c r="C374" s="9">
        <v>64.3</v>
      </c>
      <c r="D374" s="9">
        <v>3.8</v>
      </c>
      <c r="E374" s="9">
        <v>8.1999999999999993</v>
      </c>
      <c r="F374" s="10">
        <f>IF(AND(NOT(ISBLANK(C374)), NOT(ISBLANK(H374)), NOT(ISBLANK(Q374))), C374-H374-Q374, "")</f>
        <v>40.375999999999998</v>
      </c>
      <c r="G374" s="11">
        <f>IF(AND(F374&lt;&gt;"", C374&lt;&gt;"", C374&lt;&gt;0), F374*100/C374, "")</f>
        <v>62.79315707620529</v>
      </c>
      <c r="H374" s="10">
        <v>17.966999999999999</v>
      </c>
      <c r="I374" s="12">
        <v>6</v>
      </c>
      <c r="J374" s="11">
        <f>IF(AND(H374&lt;&gt;"", C374&lt;&gt;"", C374&lt;&gt;0), H374*100/C374, "")</f>
        <v>27.94245723172628</v>
      </c>
      <c r="K374" s="9">
        <v>12.3</v>
      </c>
      <c r="L374" s="9">
        <v>44.7</v>
      </c>
      <c r="M374" s="13">
        <v>0.27500000000000002</v>
      </c>
      <c r="N374" s="9">
        <v>54</v>
      </c>
      <c r="O374" s="14" t="s">
        <v>23</v>
      </c>
      <c r="P374" s="15">
        <v>5.29</v>
      </c>
      <c r="Q374" s="13">
        <v>5.9569999999999999</v>
      </c>
      <c r="R374" s="15">
        <v>0.39</v>
      </c>
      <c r="S374" s="11">
        <f>IF(AND(Q374&lt;&gt;"", C374&lt;&gt;"", C374&lt;&gt;0), Q374*100/C374, "")</f>
        <v>9.2643856920684282</v>
      </c>
      <c r="T374" s="16">
        <v>2</v>
      </c>
      <c r="U374" s="17" t="str">
        <f>IF(C374&gt;=68,"JUMBO",IF(C374&gt;=58,"EXTRA",IF(C374&gt;=48,"GRANDE",IF(C374&gt;=38,"MÉDIO","Fora da faixa"))))</f>
        <v>EXTRA</v>
      </c>
      <c r="V374" s="11">
        <v>57.54</v>
      </c>
      <c r="W374" s="11">
        <v>45.12</v>
      </c>
      <c r="X374" s="11">
        <f>IF(AND(W374&lt;&gt;"", V374&lt;&gt;"", V374&lt;&gt;0), (W374/V374)*100, "")</f>
        <v>78.41501564129301</v>
      </c>
      <c r="Y374" s="8" t="str">
        <f>IF(X374&lt;72,"Pontiagudo",IF(X374&lt;=76,"Padrão","Redondo"))</f>
        <v>Redondo</v>
      </c>
      <c r="Z374" s="11">
        <f>IF(AND(W374&lt;&gt;"", V374&lt;&gt;"", V374&lt;&gt;0), (0.6057-0.0018*W374)*V374*(W374^2)/1000, "")</f>
        <v>61.438454669942779</v>
      </c>
      <c r="AA374" s="11">
        <f>((3.155 - 0.0136*V374 + 0.00155*W374)*V374*W374)/100</f>
        <v>63.409498338815993</v>
      </c>
      <c r="AB374" s="14"/>
      <c r="AC374" s="12">
        <v>7</v>
      </c>
      <c r="AD374" s="18" t="s">
        <v>19</v>
      </c>
    </row>
    <row r="375" spans="1:30" ht="15" x14ac:dyDescent="0.25">
      <c r="A375" s="8">
        <v>374</v>
      </c>
      <c r="B375" s="8">
        <v>51</v>
      </c>
      <c r="C375" s="9">
        <v>59.2</v>
      </c>
      <c r="D375" s="9">
        <v>4.0999999999999996</v>
      </c>
      <c r="E375" s="9">
        <v>8.5</v>
      </c>
      <c r="F375" s="10">
        <f>IF(AND(NOT(ISBLANK(C375)), NOT(ISBLANK(H375)), NOT(ISBLANK(Q375))), C375-H375-Q375, "")</f>
        <v>36.115000000000002</v>
      </c>
      <c r="G375" s="11">
        <f>IF(AND(F375&lt;&gt;"", C375&lt;&gt;"", C375&lt;&gt;0), F375*100/C375, "")</f>
        <v>61.005067567567565</v>
      </c>
      <c r="H375" s="10">
        <v>16.422999999999998</v>
      </c>
      <c r="I375" s="12">
        <v>6</v>
      </c>
      <c r="J375" s="11">
        <f>IF(AND(H375&lt;&gt;"", C375&lt;&gt;"", C375&lt;&gt;0), H375*100/C375, "")</f>
        <v>27.741554054054049</v>
      </c>
      <c r="K375" s="9">
        <v>14</v>
      </c>
      <c r="L375" s="9">
        <v>45.7</v>
      </c>
      <c r="M375" s="13">
        <v>0.30599999999999999</v>
      </c>
      <c r="N375" s="9">
        <v>60.3</v>
      </c>
      <c r="O375" s="14" t="s">
        <v>21</v>
      </c>
      <c r="P375" s="15">
        <v>6.58</v>
      </c>
      <c r="Q375" s="13">
        <v>6.6619999999999999</v>
      </c>
      <c r="R375" s="15">
        <v>0.4</v>
      </c>
      <c r="S375" s="11">
        <f>IF(AND(Q375&lt;&gt;"", C375&lt;&gt;"", C375&lt;&gt;0), Q375*100/C375, "")</f>
        <v>11.253378378378379</v>
      </c>
      <c r="T375" s="16">
        <v>3</v>
      </c>
      <c r="U375" s="17" t="str">
        <f>IF(C375&gt;=68,"JUMBO",IF(C375&gt;=58,"EXTRA",IF(C375&gt;=48,"GRANDE",IF(C375&gt;=38,"MÉDIO","Fora da faixa"))))</f>
        <v>EXTRA</v>
      </c>
      <c r="V375" s="11">
        <v>57.03</v>
      </c>
      <c r="W375" s="11">
        <v>43.64</v>
      </c>
      <c r="X375" s="11">
        <f>IF(AND(W375&lt;&gt;"", V375&lt;&gt;"", V375&lt;&gt;0), (W375/V375)*100, "")</f>
        <v>76.521129230229704</v>
      </c>
      <c r="Y375" s="8" t="str">
        <f>IF(X375&lt;72,"Pontiagudo",IF(X375&lt;=76,"Padrão","Redondo"))</f>
        <v>Redondo</v>
      </c>
      <c r="Z375" s="11">
        <f>IF(AND(W375&lt;&gt;"", V375&lt;&gt;"", V375&lt;&gt;0), (0.6057-0.0018*W375)*V375*(W375^2)/1000, "")</f>
        <v>57.253945275157832</v>
      </c>
      <c r="AA375" s="11">
        <f>((3.155 - 0.0136*V375 + 0.00155*W375)*V375*W375)/100</f>
        <v>60.901517912327996</v>
      </c>
      <c r="AB375" s="14"/>
      <c r="AC375" s="12">
        <v>7</v>
      </c>
      <c r="AD375" s="18" t="s">
        <v>19</v>
      </c>
    </row>
    <row r="376" spans="1:30" ht="15" x14ac:dyDescent="0.25">
      <c r="A376" s="8">
        <v>375</v>
      </c>
      <c r="B376" s="8">
        <v>51</v>
      </c>
      <c r="C376" s="9">
        <v>67.400000000000006</v>
      </c>
      <c r="D376" s="9">
        <v>3.9</v>
      </c>
      <c r="E376" s="9">
        <v>8.5</v>
      </c>
      <c r="F376" s="10">
        <f>IF(AND(NOT(ISBLANK(C376)), NOT(ISBLANK(H376)), NOT(ISBLANK(Q376))), C376-H376-Q376, "")</f>
        <v>42.777000000000008</v>
      </c>
      <c r="G376" s="11">
        <f>IF(AND(F376&lt;&gt;"", C376&lt;&gt;"", C376&lt;&gt;0), F376*100/C376, "")</f>
        <v>63.467359050445111</v>
      </c>
      <c r="H376" s="10">
        <v>18.251999999999999</v>
      </c>
      <c r="I376" s="12">
        <v>7</v>
      </c>
      <c r="J376" s="11">
        <f>IF(AND(H376&lt;&gt;"", C376&lt;&gt;"", C376&lt;&gt;0), H376*100/C376, "")</f>
        <v>27.080118694362014</v>
      </c>
      <c r="K376" s="9">
        <v>14.4</v>
      </c>
      <c r="L376" s="9">
        <v>44.7</v>
      </c>
      <c r="M376" s="13">
        <v>0.32200000000000001</v>
      </c>
      <c r="N376" s="9">
        <v>53.5</v>
      </c>
      <c r="O376" s="14" t="s">
        <v>23</v>
      </c>
      <c r="P376" s="15">
        <v>5.85</v>
      </c>
      <c r="Q376" s="13">
        <v>6.3710000000000004</v>
      </c>
      <c r="R376" s="15">
        <v>0.41</v>
      </c>
      <c r="S376" s="11">
        <f>IF(AND(Q376&lt;&gt;"", C376&lt;&gt;"", C376&lt;&gt;0), Q376*100/C376, "")</f>
        <v>9.4525222551928785</v>
      </c>
      <c r="T376" s="16">
        <v>3</v>
      </c>
      <c r="U376" s="17" t="str">
        <f>IF(C376&gt;=68,"JUMBO",IF(C376&gt;=58,"EXTRA",IF(C376&gt;=48,"GRANDE",IF(C376&gt;=38,"MÉDIO","Fora da faixa"))))</f>
        <v>EXTRA</v>
      </c>
      <c r="V376" s="11">
        <v>58.35</v>
      </c>
      <c r="W376" s="11">
        <v>45.97</v>
      </c>
      <c r="X376" s="11">
        <f>IF(AND(W376&lt;&gt;"", V376&lt;&gt;"", V376&lt;&gt;0), (W376/V376)*100, "")</f>
        <v>78.783204798628958</v>
      </c>
      <c r="Y376" s="8" t="str">
        <f>IF(X376&lt;72,"Pontiagudo",IF(X376&lt;=76,"Padrão","Redondo"))</f>
        <v>Redondo</v>
      </c>
      <c r="Z376" s="11">
        <f>IF(AND(W376&lt;&gt;"", V376&lt;&gt;"", V376&lt;&gt;0), (0.6057-0.0018*W376)*V376*(W376^2)/1000, "")</f>
        <v>64.484206057445306</v>
      </c>
      <c r="AA376" s="11">
        <f>((3.155 - 0.0136*V376 + 0.00155*W376)*V376*W376)/100</f>
        <v>65.253341933782508</v>
      </c>
      <c r="AB376" s="14"/>
      <c r="AC376" s="12">
        <v>7</v>
      </c>
      <c r="AD376" s="18" t="s">
        <v>19</v>
      </c>
    </row>
    <row r="377" spans="1:30" ht="15" x14ac:dyDescent="0.25">
      <c r="A377" s="8">
        <v>376</v>
      </c>
      <c r="B377" s="8">
        <v>51</v>
      </c>
      <c r="C377" s="9">
        <v>65.5</v>
      </c>
      <c r="D377" s="9">
        <v>4.3</v>
      </c>
      <c r="E377" s="9">
        <v>8.4</v>
      </c>
      <c r="F377" s="10">
        <f>IF(AND(NOT(ISBLANK(C377)), NOT(ISBLANK(H377)), NOT(ISBLANK(Q377))), C377-H377-Q377, "")</f>
        <v>39.362000000000002</v>
      </c>
      <c r="G377" s="11">
        <f>IF(AND(F377&lt;&gt;"", C377&lt;&gt;"", C377&lt;&gt;0), F377*100/C377, "")</f>
        <v>60.094656488549624</v>
      </c>
      <c r="H377" s="10">
        <v>19.451000000000001</v>
      </c>
      <c r="I377" s="12">
        <v>6</v>
      </c>
      <c r="J377" s="11">
        <f>IF(AND(H377&lt;&gt;"", C377&lt;&gt;"", C377&lt;&gt;0), H377*100/C377, "")</f>
        <v>29.696183206106873</v>
      </c>
      <c r="K377" s="9">
        <v>14.9</v>
      </c>
      <c r="L377" s="9">
        <v>48.7</v>
      </c>
      <c r="M377" s="13">
        <v>0.30599999999999999</v>
      </c>
      <c r="N377" s="9">
        <v>59.2</v>
      </c>
      <c r="O377" s="14" t="s">
        <v>23</v>
      </c>
      <c r="P377" s="15">
        <v>4.87</v>
      </c>
      <c r="Q377" s="13">
        <v>6.6870000000000003</v>
      </c>
      <c r="R377" s="15">
        <v>0.42</v>
      </c>
      <c r="S377" s="11">
        <f>IF(AND(Q377&lt;&gt;"", C377&lt;&gt;"", C377&lt;&gt;0), Q377*100/C377, "")</f>
        <v>10.209160305343513</v>
      </c>
      <c r="T377" s="16">
        <v>1</v>
      </c>
      <c r="U377" s="17" t="str">
        <f>IF(C377&gt;=68,"JUMBO",IF(C377&gt;=58,"EXTRA",IF(C377&gt;=48,"GRANDE",IF(C377&gt;=38,"MÉDIO","Fora da faixa"))))</f>
        <v>EXTRA</v>
      </c>
      <c r="V377" s="11">
        <v>61.88</v>
      </c>
      <c r="W377" s="11">
        <v>44.22</v>
      </c>
      <c r="X377" s="11">
        <f>IF(AND(W377&lt;&gt;"", V377&lt;&gt;"", V377&lt;&gt;0), (W377/V377)*100, "")</f>
        <v>71.460892049127338</v>
      </c>
      <c r="Y377" s="8" t="str">
        <f>IF(X377&lt;72,"Pontiagudo",IF(X377&lt;=76,"Padrão","Redondo"))</f>
        <v>Pontiagudo</v>
      </c>
      <c r="Z377" s="11">
        <f>IF(AND(W377&lt;&gt;"", V377&lt;&gt;"", V377&lt;&gt;0), (0.6057-0.0018*W377)*V377*(W377^2)/1000, "")</f>
        <v>63.658937432458359</v>
      </c>
      <c r="AA377" s="11">
        <f>((3.155 - 0.0136*V377 + 0.00155*W377)*V377*W377)/100</f>
        <v>65.178727541927998</v>
      </c>
      <c r="AB377" s="14"/>
      <c r="AC377" s="12">
        <v>7</v>
      </c>
      <c r="AD377" s="18" t="s">
        <v>19</v>
      </c>
    </row>
    <row r="378" spans="1:30" ht="15" x14ac:dyDescent="0.25">
      <c r="A378" s="8">
        <v>377</v>
      </c>
      <c r="B378" s="8">
        <v>51</v>
      </c>
      <c r="C378" s="9">
        <v>64.3</v>
      </c>
      <c r="D378" s="9">
        <v>5.5</v>
      </c>
      <c r="E378" s="9">
        <v>8.8000000000000007</v>
      </c>
      <c r="F378" s="10">
        <f>IF(AND(NOT(ISBLANK(C378)), NOT(ISBLANK(H378)), NOT(ISBLANK(Q378))), C378-H378-Q378, "")</f>
        <v>38.466999999999992</v>
      </c>
      <c r="G378" s="11">
        <f>IF(AND(F378&lt;&gt;"", C378&lt;&gt;"", C378&lt;&gt;0), F378*100/C378, "")</f>
        <v>59.824261275272157</v>
      </c>
      <c r="H378" s="10">
        <v>19.459</v>
      </c>
      <c r="I378" s="12">
        <v>6</v>
      </c>
      <c r="J378" s="11">
        <f>IF(AND(H378&lt;&gt;"", C378&lt;&gt;"", C378&lt;&gt;0), H378*100/C378, "")</f>
        <v>30.262830482115085</v>
      </c>
      <c r="K378" s="9">
        <v>7.4</v>
      </c>
      <c r="L378" s="9">
        <v>46.7</v>
      </c>
      <c r="M378" s="13">
        <v>0.158</v>
      </c>
      <c r="N378" s="9">
        <v>71.3</v>
      </c>
      <c r="O378" s="14" t="s">
        <v>21</v>
      </c>
      <c r="P378" s="15">
        <v>2.64</v>
      </c>
      <c r="Q378" s="13">
        <v>6.3739999999999997</v>
      </c>
      <c r="R378" s="15">
        <v>0.41</v>
      </c>
      <c r="S378" s="11">
        <f>IF(AND(Q378&lt;&gt;"", C378&lt;&gt;"", C378&lt;&gt;0), Q378*100/C378, "")</f>
        <v>9.9129082426127528</v>
      </c>
      <c r="T378" s="16">
        <v>3</v>
      </c>
      <c r="U378" s="17" t="str">
        <f>IF(C378&gt;=68,"JUMBO",IF(C378&gt;=58,"EXTRA",IF(C378&gt;=48,"GRANDE",IF(C378&gt;=38,"MÉDIO","Fora da faixa"))))</f>
        <v>EXTRA</v>
      </c>
      <c r="V378" s="11">
        <v>57.04</v>
      </c>
      <c r="W378" s="11">
        <v>45.62</v>
      </c>
      <c r="X378" s="11">
        <f>IF(AND(W378&lt;&gt;"", V378&lt;&gt;"", V378&lt;&gt;0), (W378/V378)*100, "")</f>
        <v>79.978962131837307</v>
      </c>
      <c r="Y378" s="8" t="str">
        <f>IF(X378&lt;72,"Pontiagudo",IF(X378&lt;=76,"Padrão","Redondo"))</f>
        <v>Redondo</v>
      </c>
      <c r="Z378" s="11">
        <f>IF(AND(W378&lt;&gt;"", V378&lt;&gt;"", V378&lt;&gt;0), (0.6057-0.0018*W378)*V378*(W378^2)/1000, "")</f>
        <v>62.155053608822783</v>
      </c>
      <c r="AA378" s="11">
        <f>((3.155 - 0.0136*V378 + 0.00155*W378)*V378*W378)/100</f>
        <v>63.752178885615997</v>
      </c>
      <c r="AB378" s="14"/>
      <c r="AC378" s="12">
        <v>7</v>
      </c>
      <c r="AD378" s="18" t="s">
        <v>19</v>
      </c>
    </row>
    <row r="379" spans="1:30" ht="15" x14ac:dyDescent="0.25">
      <c r="A379" s="8">
        <v>378</v>
      </c>
      <c r="B379" s="8">
        <v>51</v>
      </c>
      <c r="C379" s="9">
        <v>69.599999999999994</v>
      </c>
      <c r="D379" s="9">
        <v>4.4000000000000004</v>
      </c>
      <c r="E379" s="9">
        <v>8</v>
      </c>
      <c r="F379" s="10">
        <f>IF(AND(NOT(ISBLANK(C379)), NOT(ISBLANK(H379)), NOT(ISBLANK(Q379))), C379-H379-Q379, "")</f>
        <v>46.951999999999998</v>
      </c>
      <c r="G379" s="11">
        <f>IF(AND(F379&lt;&gt;"", C379&lt;&gt;"", C379&lt;&gt;0), F379*100/C379, "")</f>
        <v>67.459770114942529</v>
      </c>
      <c r="H379" s="10">
        <v>16.088999999999999</v>
      </c>
      <c r="I379" s="12">
        <v>6</v>
      </c>
      <c r="J379" s="11">
        <f>IF(AND(H379&lt;&gt;"", C379&lt;&gt;"", C379&lt;&gt;0), H379*100/C379, "")</f>
        <v>23.116379310344829</v>
      </c>
      <c r="K379" s="9">
        <v>16</v>
      </c>
      <c r="L379" s="9">
        <v>50.3</v>
      </c>
      <c r="M379" s="13">
        <v>0.318</v>
      </c>
      <c r="N379" s="9">
        <v>58.3</v>
      </c>
      <c r="O379" s="14" t="s">
        <v>23</v>
      </c>
      <c r="P379" s="15">
        <v>5.48</v>
      </c>
      <c r="Q379" s="13">
        <v>6.5590000000000002</v>
      </c>
      <c r="R379" s="15">
        <v>0.42</v>
      </c>
      <c r="S379" s="11">
        <f>IF(AND(Q379&lt;&gt;"", C379&lt;&gt;"", C379&lt;&gt;0), Q379*100/C379, "")</f>
        <v>9.4238505747126435</v>
      </c>
      <c r="T379" s="16">
        <v>3</v>
      </c>
      <c r="U379" s="17" t="str">
        <f>IF(C379&gt;=68,"JUMBO",IF(C379&gt;=58,"EXTRA",IF(C379&gt;=48,"GRANDE",IF(C379&gt;=38,"MÉDIO","Fora da faixa"))))</f>
        <v>JUMBO</v>
      </c>
      <c r="V379" s="11">
        <v>57.41</v>
      </c>
      <c r="W379" s="11">
        <v>47.23</v>
      </c>
      <c r="X379" s="11">
        <f>IF(AND(W379&lt;&gt;"", V379&lt;&gt;"", V379&lt;&gt;0), (W379/V379)*100, "")</f>
        <v>82.267897578819017</v>
      </c>
      <c r="Y379" s="8" t="str">
        <f>IF(X379&lt;72,"Pontiagudo",IF(X379&lt;=76,"Padrão","Redondo"))</f>
        <v>Redondo</v>
      </c>
      <c r="Z379" s="11">
        <f>IF(AND(W379&lt;&gt;"", V379&lt;&gt;"", V379&lt;&gt;0), (0.6057-0.0018*W379)*V379*(W379^2)/1000, "")</f>
        <v>66.680575389075628</v>
      </c>
      <c r="AA379" s="11">
        <f>((3.155 - 0.0136*V379 + 0.00155*W379)*V379*W379)/100</f>
        <v>66.361449017861489</v>
      </c>
      <c r="AB379" s="14"/>
      <c r="AC379" s="12">
        <v>7</v>
      </c>
      <c r="AD379" s="18" t="s">
        <v>19</v>
      </c>
    </row>
    <row r="380" spans="1:30" ht="15" x14ac:dyDescent="0.25">
      <c r="A380" s="8">
        <v>379</v>
      </c>
      <c r="B380" s="8">
        <v>51</v>
      </c>
      <c r="C380" s="9">
        <v>62.4</v>
      </c>
      <c r="D380" s="9">
        <v>4.5</v>
      </c>
      <c r="E380" s="9">
        <v>7.9</v>
      </c>
      <c r="F380" s="10">
        <f>IF(AND(NOT(ISBLANK(C380)), NOT(ISBLANK(H380)), NOT(ISBLANK(Q380))), C380-H380-Q380, "")</f>
        <v>34.498999999999995</v>
      </c>
      <c r="G380" s="11">
        <f>IF(AND(F380&lt;&gt;"", C380&lt;&gt;"", C380&lt;&gt;0), F380*100/C380, "")</f>
        <v>55.286858974358971</v>
      </c>
      <c r="H380" s="10">
        <v>21.25</v>
      </c>
      <c r="I380" s="12">
        <v>6</v>
      </c>
      <c r="J380" s="11">
        <f>IF(AND(H380&lt;&gt;"", C380&lt;&gt;"", C380&lt;&gt;0), H380*100/C380, "")</f>
        <v>34.054487179487182</v>
      </c>
      <c r="K380" s="9">
        <v>7.5</v>
      </c>
      <c r="L380" s="9">
        <v>49.7</v>
      </c>
      <c r="M380" s="13">
        <v>0.151</v>
      </c>
      <c r="N380" s="9">
        <v>62.9</v>
      </c>
      <c r="O380" s="14" t="s">
        <v>21</v>
      </c>
      <c r="P380" s="15">
        <v>4.43</v>
      </c>
      <c r="Q380" s="13">
        <v>6.6509999999999998</v>
      </c>
      <c r="R380" s="15">
        <v>0.42</v>
      </c>
      <c r="S380" s="11">
        <f>IF(AND(Q380&lt;&gt;"", C380&lt;&gt;"", C380&lt;&gt;0), Q380*100/C380, "")</f>
        <v>10.658653846153847</v>
      </c>
      <c r="T380" s="16">
        <v>2</v>
      </c>
      <c r="U380" s="17" t="str">
        <f>IF(C380&gt;=68,"JUMBO",IF(C380&gt;=58,"EXTRA",IF(C380&gt;=48,"GRANDE",IF(C380&gt;=38,"MÉDIO","Fora da faixa"))))</f>
        <v>EXTRA</v>
      </c>
      <c r="V380" s="11">
        <v>55.69</v>
      </c>
      <c r="W380" s="11">
        <v>45.24</v>
      </c>
      <c r="X380" s="11">
        <f>IF(AND(W380&lt;&gt;"", V380&lt;&gt;"", V380&lt;&gt;0), (W380/V380)*100, "")</f>
        <v>81.235410307056938</v>
      </c>
      <c r="Y380" s="8" t="str">
        <f>IF(X380&lt;72,"Pontiagudo",IF(X380&lt;=76,"Padrão","Redondo"))</f>
        <v>Redondo</v>
      </c>
      <c r="Z380" s="11">
        <f>IF(AND(W380&lt;&gt;"", V380&lt;&gt;"", V380&lt;&gt;0), (0.6057-0.0018*W380)*V380*(W380^2)/1000, "")</f>
        <v>59.755207754803394</v>
      </c>
      <c r="AA380" s="11">
        <f>((3.155 - 0.0136*V380 + 0.00155*W380)*V380*W380)/100</f>
        <v>62.172576139128005</v>
      </c>
      <c r="AB380" s="14"/>
      <c r="AC380" s="12">
        <v>7</v>
      </c>
      <c r="AD380" s="18" t="s">
        <v>19</v>
      </c>
    </row>
    <row r="381" spans="1:30" ht="15" x14ac:dyDescent="0.25">
      <c r="A381" s="8">
        <v>380</v>
      </c>
      <c r="B381" s="8">
        <v>51</v>
      </c>
      <c r="C381" s="9">
        <v>65.599999999999994</v>
      </c>
      <c r="D381" s="9">
        <v>5.8</v>
      </c>
      <c r="E381" s="9">
        <v>8.1999999999999993</v>
      </c>
      <c r="F381" s="10" t="str">
        <f>IF(AND(NOT(ISBLANK(C381)), NOT(ISBLANK(H381)), NOT(ISBLANK(Q381))), C381-H381-Q381, "")</f>
        <v/>
      </c>
      <c r="G381" s="11" t="str">
        <f>IF(AND(F381&lt;&gt;"", C381&lt;&gt;"", C381&lt;&gt;0), F381*100/C381, "")</f>
        <v/>
      </c>
      <c r="H381" s="10"/>
      <c r="I381" s="12">
        <v>6</v>
      </c>
      <c r="J381" s="11" t="str">
        <f>IF(AND(H381&lt;&gt;"", C381&lt;&gt;"", C381&lt;&gt;0), H381*100/C381, "")</f>
        <v/>
      </c>
      <c r="K381" s="9">
        <v>15.9</v>
      </c>
      <c r="L381" s="9">
        <v>49.7</v>
      </c>
      <c r="M381" s="13">
        <v>0.32</v>
      </c>
      <c r="N381" s="9">
        <v>73.3</v>
      </c>
      <c r="O381" s="14" t="s">
        <v>16</v>
      </c>
      <c r="P381" s="15">
        <v>3.57</v>
      </c>
      <c r="Q381" s="13">
        <v>6.4050000000000002</v>
      </c>
      <c r="R381" s="15">
        <v>0.42</v>
      </c>
      <c r="S381" s="11">
        <f>IF(AND(Q381&lt;&gt;"", C381&lt;&gt;"", C381&lt;&gt;0), Q381*100/C381, "")</f>
        <v>9.7637195121951237</v>
      </c>
      <c r="T381" s="16">
        <v>4</v>
      </c>
      <c r="U381" s="17" t="str">
        <f>IF(C381&gt;=68,"JUMBO",IF(C381&gt;=58,"EXTRA",IF(C381&gt;=48,"GRANDE",IF(C381&gt;=38,"MÉDIO","Fora da faixa"))))</f>
        <v>EXTRA</v>
      </c>
      <c r="V381" s="11">
        <v>60.37</v>
      </c>
      <c r="W381" s="11">
        <v>44.2</v>
      </c>
      <c r="X381" s="11">
        <f>IF(AND(W381&lt;&gt;"", V381&lt;&gt;"", V381&lt;&gt;0), (W381/V381)*100, "")</f>
        <v>73.215173099221474</v>
      </c>
      <c r="Y381" s="8" t="str">
        <f>IF(X381&lt;72,"Pontiagudo",IF(X381&lt;=76,"Padrão","Redondo"))</f>
        <v>Padrão</v>
      </c>
      <c r="Z381" s="11">
        <f>IF(AND(W381&lt;&gt;"", V381&lt;&gt;"", V381&lt;&gt;0), (0.6057-0.0018*W381)*V381*(W381^2)/1000, "")</f>
        <v>62.053607591352019</v>
      </c>
      <c r="AA381" s="11">
        <f>((3.155 - 0.0136*V381 + 0.00155*W381)*V381*W381)/100</f>
        <v>64.106617812119993</v>
      </c>
      <c r="AB381" s="14"/>
      <c r="AC381" s="12">
        <v>7</v>
      </c>
      <c r="AD381" s="18" t="s">
        <v>19</v>
      </c>
    </row>
    <row r="382" spans="1:30" ht="15" x14ac:dyDescent="0.25">
      <c r="A382" s="8">
        <v>381</v>
      </c>
      <c r="B382" s="8">
        <v>51</v>
      </c>
      <c r="C382" s="9">
        <v>63.6</v>
      </c>
      <c r="D382" s="9">
        <v>4.3</v>
      </c>
      <c r="E382" s="9">
        <v>7.9</v>
      </c>
      <c r="F382" s="10">
        <f>IF(AND(NOT(ISBLANK(C382)), NOT(ISBLANK(H382)), NOT(ISBLANK(Q382))), C382-H382-Q382, "")</f>
        <v>37.582999999999998</v>
      </c>
      <c r="G382" s="11">
        <f>IF(AND(F382&lt;&gt;"", C382&lt;&gt;"", C382&lt;&gt;0), F382*100/C382, "")</f>
        <v>59.092767295597476</v>
      </c>
      <c r="H382" s="10">
        <v>19.172000000000001</v>
      </c>
      <c r="I382" s="12">
        <v>6</v>
      </c>
      <c r="J382" s="11">
        <f>IF(AND(H382&lt;&gt;"", C382&lt;&gt;"", C382&lt;&gt;0), H382*100/C382, "")</f>
        <v>30.144654088050313</v>
      </c>
      <c r="K382" s="9">
        <v>14.1</v>
      </c>
      <c r="L382" s="9">
        <v>47.3</v>
      </c>
      <c r="M382" s="13">
        <v>0.29799999999999999</v>
      </c>
      <c r="N382" s="9">
        <v>60.2</v>
      </c>
      <c r="O382" s="14" t="s">
        <v>21</v>
      </c>
      <c r="P382" s="15">
        <v>5.44</v>
      </c>
      <c r="Q382" s="13">
        <v>6.8449999999999998</v>
      </c>
      <c r="R382" s="15">
        <v>0.43</v>
      </c>
      <c r="S382" s="11">
        <f>IF(AND(Q382&lt;&gt;"", C382&lt;&gt;"", C382&lt;&gt;0), Q382*100/C382, "")</f>
        <v>10.762578616352201</v>
      </c>
      <c r="T382" s="16">
        <v>2</v>
      </c>
      <c r="U382" s="17" t="str">
        <f>IF(C382&gt;=68,"JUMBO",IF(C382&gt;=58,"EXTRA",IF(C382&gt;=48,"GRANDE",IF(C382&gt;=38,"MÉDIO","Fora da faixa"))))</f>
        <v>EXTRA</v>
      </c>
      <c r="V382" s="11">
        <v>60.23</v>
      </c>
      <c r="W382" s="11">
        <v>44.47</v>
      </c>
      <c r="X382" s="11">
        <f>IF(AND(W382&lt;&gt;"", V382&lt;&gt;"", V382&lt;&gt;0), (W382/V382)*100, "")</f>
        <v>73.833637722065419</v>
      </c>
      <c r="Y382" s="8" t="str">
        <f>IF(X382&lt;72,"Pontiagudo",IF(X382&lt;=76,"Padrão","Redondo"))</f>
        <v>Padrão</v>
      </c>
      <c r="Z382" s="11">
        <f>IF(AND(W382&lt;&gt;"", V382&lt;&gt;"", V382&lt;&gt;0), (0.6057-0.0018*W382)*V382*(W382^2)/1000, "")</f>
        <v>62.610488985909981</v>
      </c>
      <c r="AA382" s="11">
        <f>((3.155 - 0.0136*V382 + 0.00155*W382)*V382*W382)/100</f>
        <v>64.410852340940494</v>
      </c>
      <c r="AB382" s="14"/>
      <c r="AC382" s="12">
        <v>7</v>
      </c>
      <c r="AD382" s="18" t="s">
        <v>19</v>
      </c>
    </row>
    <row r="383" spans="1:30" ht="15" x14ac:dyDescent="0.25">
      <c r="A383" s="8">
        <v>382</v>
      </c>
      <c r="B383" s="8">
        <v>51</v>
      </c>
      <c r="C383" s="9">
        <v>63.1</v>
      </c>
      <c r="D383" s="9">
        <v>4.9000000000000004</v>
      </c>
      <c r="E383" s="9">
        <v>8.3000000000000007</v>
      </c>
      <c r="F383" s="10">
        <f>IF(AND(NOT(ISBLANK(C383)), NOT(ISBLANK(H383)), NOT(ISBLANK(Q383))), C383-H383-Q383, "")</f>
        <v>38.367000000000004</v>
      </c>
      <c r="G383" s="11">
        <f>IF(AND(F383&lt;&gt;"", C383&lt;&gt;"", C383&lt;&gt;0), F383*100/C383, "")</f>
        <v>60.803486529318548</v>
      </c>
      <c r="H383" s="10">
        <v>18.436</v>
      </c>
      <c r="I383" s="12">
        <v>7</v>
      </c>
      <c r="J383" s="11">
        <f>IF(AND(H383&lt;&gt;"", C383&lt;&gt;"", C383&lt;&gt;0), H383*100/C383, "")</f>
        <v>29.217115689381931</v>
      </c>
      <c r="K383" s="9">
        <v>15.3</v>
      </c>
      <c r="L383" s="9">
        <v>44.7</v>
      </c>
      <c r="M383" s="13">
        <v>0.34200000000000003</v>
      </c>
      <c r="N383" s="9">
        <v>66.5</v>
      </c>
      <c r="O383" s="14" t="s">
        <v>21</v>
      </c>
      <c r="P383" s="15">
        <v>4.7699999999999996</v>
      </c>
      <c r="Q383" s="13">
        <v>6.2969999999999997</v>
      </c>
      <c r="R383" s="15">
        <v>0.43</v>
      </c>
      <c r="S383" s="11">
        <f>IF(AND(Q383&lt;&gt;"", C383&lt;&gt;"", C383&lt;&gt;0), Q383*100/C383, "")</f>
        <v>9.9793977812995234</v>
      </c>
      <c r="T383" s="16">
        <v>2</v>
      </c>
      <c r="U383" s="17" t="str">
        <f>IF(C383&gt;=68,"JUMBO",IF(C383&gt;=58,"EXTRA",IF(C383&gt;=48,"GRANDE",IF(C383&gt;=38,"MÉDIO","Fora da faixa"))))</f>
        <v>EXTRA</v>
      </c>
      <c r="V383" s="11">
        <v>56.75</v>
      </c>
      <c r="W383" s="11">
        <v>44.94</v>
      </c>
      <c r="X383" s="11">
        <f>IF(AND(W383&lt;&gt;"", V383&lt;&gt;"", V383&lt;&gt;0), (W383/V383)*100, "")</f>
        <v>79.189427312775322</v>
      </c>
      <c r="Y383" s="8" t="str">
        <f>IF(X383&lt;72,"Pontiagudo",IF(X383&lt;=76,"Padrão","Redondo"))</f>
        <v>Redondo</v>
      </c>
      <c r="Z383" s="11">
        <f>IF(AND(W383&lt;&gt;"", V383&lt;&gt;"", V383&lt;&gt;0), (0.6057-0.0018*W383)*V383*(W383^2)/1000, "")</f>
        <v>60.1495591566744</v>
      </c>
      <c r="AA383" s="11">
        <f>((3.155 - 0.0136*V383 + 0.00155*W383)*V383*W383)/100</f>
        <v>62.556315856650002</v>
      </c>
      <c r="AB383" s="14"/>
      <c r="AC383" s="12">
        <v>7</v>
      </c>
      <c r="AD383" s="18" t="s">
        <v>19</v>
      </c>
    </row>
    <row r="384" spans="1:30" ht="15" x14ac:dyDescent="0.25">
      <c r="A384" s="8">
        <v>383</v>
      </c>
      <c r="B384" s="8">
        <v>51</v>
      </c>
      <c r="C384" s="9">
        <v>63.6</v>
      </c>
      <c r="D384" s="9">
        <v>3.6</v>
      </c>
      <c r="E384" s="9">
        <v>8</v>
      </c>
      <c r="F384" s="10">
        <f>IF(AND(NOT(ISBLANK(C384)), NOT(ISBLANK(H384)), NOT(ISBLANK(Q384))), C384-H384-Q384, "")</f>
        <v>40.015999999999998</v>
      </c>
      <c r="G384" s="11">
        <f>IF(AND(F384&lt;&gt;"", C384&lt;&gt;"", C384&lt;&gt;0), F384*100/C384, "")</f>
        <v>62.918238993710688</v>
      </c>
      <c r="H384" s="10">
        <v>17.14</v>
      </c>
      <c r="I384" s="12">
        <v>6</v>
      </c>
      <c r="J384" s="11">
        <f>IF(AND(H384&lt;&gt;"", C384&lt;&gt;"", C384&lt;&gt;0), H384*100/C384, "")</f>
        <v>26.949685534591193</v>
      </c>
      <c r="K384" s="9">
        <v>13.9</v>
      </c>
      <c r="L384" s="9">
        <v>46.3</v>
      </c>
      <c r="M384" s="13">
        <v>0.3</v>
      </c>
      <c r="N384" s="9">
        <v>51.8</v>
      </c>
      <c r="O384" s="14" t="s">
        <v>23</v>
      </c>
      <c r="P384" s="15">
        <v>3.24</v>
      </c>
      <c r="Q384" s="13">
        <v>6.444</v>
      </c>
      <c r="R384" s="15">
        <v>0.4</v>
      </c>
      <c r="S384" s="11">
        <f>IF(AND(Q384&lt;&gt;"", C384&lt;&gt;"", C384&lt;&gt;0), Q384*100/C384, "")</f>
        <v>10.132075471698112</v>
      </c>
      <c r="T384" s="16">
        <v>3</v>
      </c>
      <c r="U384" s="17" t="str">
        <f>IF(C384&gt;=68,"JUMBO",IF(C384&gt;=58,"EXTRA",IF(C384&gt;=48,"GRANDE",IF(C384&gt;=38,"MÉDIO","Fora da faixa"))))</f>
        <v>EXTRA</v>
      </c>
      <c r="V384" s="11">
        <v>59.41</v>
      </c>
      <c r="W384" s="11">
        <v>44.44</v>
      </c>
      <c r="X384" s="11">
        <f>IF(AND(W384&lt;&gt;"", V384&lt;&gt;"", V384&lt;&gt;0), (W384/V384)*100, "")</f>
        <v>74.802221848173716</v>
      </c>
      <c r="Y384" s="8" t="str">
        <f>IF(X384&lt;72,"Pontiagudo",IF(X384&lt;=76,"Padrão","Redondo"))</f>
        <v>Padrão</v>
      </c>
      <c r="Z384" s="11">
        <f>IF(AND(W384&lt;&gt;"", V384&lt;&gt;"", V384&lt;&gt;0), (0.6057-0.0018*W384)*V384*(W384^2)/1000, "")</f>
        <v>61.681118281219007</v>
      </c>
      <c r="AA384" s="11">
        <f>((3.155 - 0.0136*V384 + 0.00155*W384)*V384*W384)/100</f>
        <v>63.78427669442398</v>
      </c>
      <c r="AB384" s="14"/>
      <c r="AC384" s="12">
        <v>7</v>
      </c>
      <c r="AD384" s="18" t="s">
        <v>19</v>
      </c>
    </row>
    <row r="385" spans="1:30" ht="15" x14ac:dyDescent="0.25">
      <c r="A385" s="8">
        <v>384</v>
      </c>
      <c r="B385" s="8">
        <v>51</v>
      </c>
      <c r="C385" s="9">
        <v>59.7</v>
      </c>
      <c r="D385" s="9">
        <v>5.0999999999999996</v>
      </c>
      <c r="E385" s="9">
        <v>7.9</v>
      </c>
      <c r="F385" s="10">
        <f>IF(AND(NOT(ISBLANK(C385)), NOT(ISBLANK(H385)), NOT(ISBLANK(Q385))), C385-H385-Q385, "")</f>
        <v>36.119</v>
      </c>
      <c r="G385" s="11">
        <f>IF(AND(F385&lt;&gt;"", C385&lt;&gt;"", C385&lt;&gt;0), F385*100/C385, "")</f>
        <v>60.50083752093802</v>
      </c>
      <c r="H385" s="10">
        <v>17.747</v>
      </c>
      <c r="I385" s="12">
        <v>6</v>
      </c>
      <c r="J385" s="11">
        <f>IF(AND(H385&lt;&gt;"", C385&lt;&gt;"", C385&lt;&gt;0), H385*100/C385, "")</f>
        <v>29.726968174204355</v>
      </c>
      <c r="K385" s="9">
        <v>15.5</v>
      </c>
      <c r="L385" s="9">
        <v>45.3</v>
      </c>
      <c r="M385" s="13">
        <v>0.34200000000000003</v>
      </c>
      <c r="N385" s="9">
        <v>69.7</v>
      </c>
      <c r="O385" s="14" t="s">
        <v>21</v>
      </c>
      <c r="P385" s="15">
        <v>4.72</v>
      </c>
      <c r="Q385" s="13">
        <v>5.8339999999999996</v>
      </c>
      <c r="R385" s="15">
        <v>0.42</v>
      </c>
      <c r="S385" s="11">
        <f>IF(AND(Q385&lt;&gt;"", C385&lt;&gt;"", C385&lt;&gt;0), Q385*100/C385, "")</f>
        <v>9.7721943048576208</v>
      </c>
      <c r="T385" s="16">
        <v>2</v>
      </c>
      <c r="U385" s="17" t="str">
        <f>IF(C385&gt;=68,"JUMBO",IF(C385&gt;=58,"EXTRA",IF(C385&gt;=48,"GRANDE",IF(C385&gt;=38,"MÉDIO","Fora da faixa"))))</f>
        <v>EXTRA</v>
      </c>
      <c r="V385" s="11">
        <v>58.28</v>
      </c>
      <c r="W385" s="11">
        <v>43.49</v>
      </c>
      <c r="X385" s="11">
        <f>IF(AND(W385&lt;&gt;"", V385&lt;&gt;"", V385&lt;&gt;0), (W385/V385)*100, "")</f>
        <v>74.622512010981467</v>
      </c>
      <c r="Y385" s="8" t="str">
        <f>IF(X385&lt;72,"Pontiagudo",IF(X385&lt;=76,"Padrão","Redondo"))</f>
        <v>Padrão</v>
      </c>
      <c r="Z385" s="11">
        <f>IF(AND(W385&lt;&gt;"", V385&lt;&gt;"", V385&lt;&gt;0), (0.6057-0.0018*W385)*V385*(W385^2)/1000, "")</f>
        <v>58.137092170427316</v>
      </c>
      <c r="AA385" s="11">
        <f>((3.155 - 0.0136*V385 + 0.00155*W385)*V385*W385)/100</f>
        <v>61.585680784558008</v>
      </c>
      <c r="AB385" s="14"/>
      <c r="AC385" s="12">
        <v>7</v>
      </c>
      <c r="AD385" s="18" t="s">
        <v>19</v>
      </c>
    </row>
    <row r="386" spans="1:30" ht="15" x14ac:dyDescent="0.25">
      <c r="A386" s="8">
        <v>385</v>
      </c>
      <c r="B386" s="8">
        <v>51</v>
      </c>
      <c r="C386" s="9">
        <v>57.8</v>
      </c>
      <c r="D386" s="9">
        <v>3.3</v>
      </c>
      <c r="E386" s="9">
        <v>8.6</v>
      </c>
      <c r="F386" s="10">
        <f>IF(AND(NOT(ISBLANK(C386)), NOT(ISBLANK(H386)), NOT(ISBLANK(Q386))), C386-H386-Q386, "")</f>
        <v>36.106000000000002</v>
      </c>
      <c r="G386" s="11">
        <f>IF(AND(F386&lt;&gt;"", C386&lt;&gt;"", C386&lt;&gt;0), F386*100/C386, "")</f>
        <v>62.467128027681667</v>
      </c>
      <c r="H386" s="10">
        <v>16.047000000000001</v>
      </c>
      <c r="I386" s="12">
        <v>7</v>
      </c>
      <c r="J386" s="11">
        <f>IF(AND(H386&lt;&gt;"", C386&lt;&gt;"", C386&lt;&gt;0), H386*100/C386, "")</f>
        <v>27.762975778546714</v>
      </c>
      <c r="K386" s="9">
        <v>13.4</v>
      </c>
      <c r="L386" s="9">
        <v>43.7</v>
      </c>
      <c r="M386" s="13">
        <v>0.307</v>
      </c>
      <c r="N386" s="9">
        <v>51.5</v>
      </c>
      <c r="O386" s="14" t="s">
        <v>23</v>
      </c>
      <c r="P386" s="15">
        <v>5.03</v>
      </c>
      <c r="Q386" s="13">
        <v>5.6470000000000002</v>
      </c>
      <c r="R386" s="15">
        <v>0.41</v>
      </c>
      <c r="S386" s="11">
        <f>IF(AND(Q386&lt;&gt;"", C386&lt;&gt;"", C386&lt;&gt;0), Q386*100/C386, "")</f>
        <v>9.7698961937716273</v>
      </c>
      <c r="T386" s="16">
        <v>2</v>
      </c>
      <c r="U386" s="17" t="str">
        <f>IF(C386&gt;=68,"JUMBO",IF(C386&gt;=58,"EXTRA",IF(C386&gt;=48,"GRANDE",IF(C386&gt;=38,"MÉDIO","Fora da faixa"))))</f>
        <v>GRANDE</v>
      </c>
      <c r="V386" s="11">
        <v>56.38</v>
      </c>
      <c r="W386" s="11">
        <v>43.48</v>
      </c>
      <c r="X386" s="11">
        <f>IF(AND(W386&lt;&gt;"", V386&lt;&gt;"", V386&lt;&gt;0), (W386/V386)*100, "")</f>
        <v>77.119545938275976</v>
      </c>
      <c r="Y386" s="8" t="str">
        <f>IF(X386&lt;72,"Pontiagudo",IF(X386&lt;=76,"Padrão","Redondo"))</f>
        <v>Redondo</v>
      </c>
      <c r="Z386" s="11">
        <f>IF(AND(W386&lt;&gt;"", V386&lt;&gt;"", V386&lt;&gt;0), (0.6057-0.0018*W386)*V386*(W386^2)/1000, "")</f>
        <v>56.217808459193471</v>
      </c>
      <c r="AA386" s="11">
        <f>((3.155 - 0.0136*V386 + 0.00155*W386)*V386*W386)/100</f>
        <v>60.197274699024</v>
      </c>
      <c r="AB386" s="14"/>
      <c r="AC386" s="12">
        <v>7</v>
      </c>
      <c r="AD386" s="18" t="s">
        <v>19</v>
      </c>
    </row>
    <row r="387" spans="1:30" ht="15" x14ac:dyDescent="0.25">
      <c r="A387" s="8">
        <v>386</v>
      </c>
      <c r="B387" s="8">
        <v>51</v>
      </c>
      <c r="C387" s="9">
        <v>57.7</v>
      </c>
      <c r="D387" s="9">
        <v>5</v>
      </c>
      <c r="E387" s="9">
        <v>8.4</v>
      </c>
      <c r="F387" s="10">
        <f>IF(AND(NOT(ISBLANK(C387)), NOT(ISBLANK(H387)), NOT(ISBLANK(Q387))), C387-H387-Q387, "")</f>
        <v>35.268000000000008</v>
      </c>
      <c r="G387" s="11">
        <f>IF(AND(F387&lt;&gt;"", C387&lt;&gt;"", C387&lt;&gt;0), F387*100/C387, "")</f>
        <v>61.123050259965346</v>
      </c>
      <c r="H387" s="10">
        <v>16.632999999999999</v>
      </c>
      <c r="I387" s="12">
        <v>6</v>
      </c>
      <c r="J387" s="11">
        <f>IF(AND(H387&lt;&gt;"", C387&lt;&gt;"", C387&lt;&gt;0), H387*100/C387, "")</f>
        <v>28.826689774696703</v>
      </c>
      <c r="K387" s="9">
        <v>15.1</v>
      </c>
      <c r="L387" s="9">
        <v>43.7</v>
      </c>
      <c r="M387" s="13">
        <v>0.34599999999999997</v>
      </c>
      <c r="N387" s="9">
        <v>69.7</v>
      </c>
      <c r="O387" s="14" t="s">
        <v>21</v>
      </c>
      <c r="P387" s="15">
        <v>4.7699999999999996</v>
      </c>
      <c r="Q387" s="13">
        <v>5.7990000000000004</v>
      </c>
      <c r="R387" s="15">
        <v>0.37</v>
      </c>
      <c r="S387" s="11">
        <f>IF(AND(Q387&lt;&gt;"", C387&lt;&gt;"", C387&lt;&gt;0), Q387*100/C387, "")</f>
        <v>10.050259965337956</v>
      </c>
      <c r="T387" s="16">
        <v>3</v>
      </c>
      <c r="U387" s="17" t="str">
        <f>IF(C387&gt;=68,"JUMBO",IF(C387&gt;=58,"EXTRA",IF(C387&gt;=48,"GRANDE",IF(C387&gt;=38,"MÉDIO","Fora da faixa"))))</f>
        <v>GRANDE</v>
      </c>
      <c r="V387" s="11">
        <v>57.76</v>
      </c>
      <c r="W387" s="11">
        <v>42.71</v>
      </c>
      <c r="X387" s="11">
        <f>IF(AND(W387&lt;&gt;"", V387&lt;&gt;"", V387&lt;&gt;0), (W387/V387)*100, "")</f>
        <v>73.94390581717451</v>
      </c>
      <c r="Y387" s="8" t="str">
        <f>IF(X387&lt;72,"Pontiagudo",IF(X387&lt;=76,"Padrão","Redondo"))</f>
        <v>Padrão</v>
      </c>
      <c r="Z387" s="11">
        <f>IF(AND(W387&lt;&gt;"", V387&lt;&gt;"", V387&lt;&gt;0), (0.6057-0.0018*W387)*V387*(W387^2)/1000, "")</f>
        <v>55.718041405011547</v>
      </c>
      <c r="AA387" s="11">
        <f>((3.155 - 0.0136*V387 + 0.00155*W387)*V387*W387)/100</f>
        <v>60.086128507191987</v>
      </c>
      <c r="AB387" s="14"/>
      <c r="AC387" s="12">
        <v>7</v>
      </c>
      <c r="AD387" s="18" t="s">
        <v>19</v>
      </c>
    </row>
    <row r="388" spans="1:30" ht="15" x14ac:dyDescent="0.25">
      <c r="A388" s="8">
        <v>387</v>
      </c>
      <c r="B388" s="8">
        <v>51</v>
      </c>
      <c r="C388" s="9">
        <v>53.9</v>
      </c>
      <c r="D388" s="9">
        <v>5.5</v>
      </c>
      <c r="E388" s="9">
        <v>8.3000000000000007</v>
      </c>
      <c r="F388" s="10">
        <f>IF(AND(NOT(ISBLANK(C388)), NOT(ISBLANK(H388)), NOT(ISBLANK(Q388))), C388-H388-Q388, "")</f>
        <v>32.077999999999996</v>
      </c>
      <c r="G388" s="11">
        <f>IF(AND(F388&lt;&gt;"", C388&lt;&gt;"", C388&lt;&gt;0), F388*100/C388, "")</f>
        <v>59.513914656771796</v>
      </c>
      <c r="H388" s="10">
        <v>16.689</v>
      </c>
      <c r="I388" s="12">
        <v>6</v>
      </c>
      <c r="J388" s="11">
        <f>IF(AND(H388&lt;&gt;"", C388&lt;&gt;"", C388&lt;&gt;0), H388*100/C388, "")</f>
        <v>30.962894248608539</v>
      </c>
      <c r="K388" s="9">
        <v>12.5</v>
      </c>
      <c r="L388" s="9">
        <v>44.3</v>
      </c>
      <c r="M388" s="13">
        <v>0.28199999999999997</v>
      </c>
      <c r="N388" s="9">
        <v>75.3</v>
      </c>
      <c r="O388" s="14" t="s">
        <v>16</v>
      </c>
      <c r="P388" s="15">
        <v>4.21</v>
      </c>
      <c r="Q388" s="13">
        <v>5.133</v>
      </c>
      <c r="R388" s="15">
        <v>0.4</v>
      </c>
      <c r="S388" s="11">
        <f>IF(AND(Q388&lt;&gt;"", C388&lt;&gt;"", C388&lt;&gt;0), Q388*100/C388, "")</f>
        <v>9.5231910946196656</v>
      </c>
      <c r="T388" s="16">
        <v>1</v>
      </c>
      <c r="U388" s="17" t="str">
        <f>IF(C388&gt;=68,"JUMBO",IF(C388&gt;=58,"EXTRA",IF(C388&gt;=48,"GRANDE",IF(C388&gt;=38,"MÉDIO","Fora da faixa"))))</f>
        <v>GRANDE</v>
      </c>
      <c r="V388" s="11">
        <v>57.11</v>
      </c>
      <c r="W388" s="11">
        <v>42.37</v>
      </c>
      <c r="X388" s="11">
        <f>IF(AND(W388&lt;&gt;"", V388&lt;&gt;"", V388&lt;&gt;0), (W388/V388)*100, "")</f>
        <v>74.190159341621438</v>
      </c>
      <c r="Y388" s="8" t="str">
        <f>IF(X388&lt;72,"Pontiagudo",IF(X388&lt;=76,"Padrão","Redondo"))</f>
        <v>Padrão</v>
      </c>
      <c r="Z388" s="11">
        <f>IF(AND(W388&lt;&gt;"", V388&lt;&gt;"", V388&lt;&gt;0), (0.6057-0.0018*W388)*V388*(W388^2)/1000, "")</f>
        <v>54.280134636438007</v>
      </c>
      <c r="AA388" s="11">
        <f>((3.155 - 0.0136*V388 + 0.00155*W388)*V388*W388)/100</f>
        <v>59.138162664092498</v>
      </c>
      <c r="AB388" s="14"/>
      <c r="AC388" s="12">
        <v>7</v>
      </c>
      <c r="AD388" s="18" t="s">
        <v>19</v>
      </c>
    </row>
    <row r="389" spans="1:30" ht="15" x14ac:dyDescent="0.25">
      <c r="A389" s="8">
        <v>388</v>
      </c>
      <c r="B389" s="8">
        <v>51</v>
      </c>
      <c r="C389" s="9">
        <v>62.9</v>
      </c>
      <c r="D389" s="9">
        <v>6.9</v>
      </c>
      <c r="E389" s="9">
        <v>8.1999999999999993</v>
      </c>
      <c r="F389" s="10">
        <f>IF(AND(NOT(ISBLANK(C389)), NOT(ISBLANK(H389)), NOT(ISBLANK(Q389))), C389-H389-Q389, "")</f>
        <v>39.297999999999995</v>
      </c>
      <c r="G389" s="11">
        <f>IF(AND(F389&lt;&gt;"", C389&lt;&gt;"", C389&lt;&gt;0), F389*100/C389, "")</f>
        <v>62.476947535771053</v>
      </c>
      <c r="H389" s="10">
        <v>17.434000000000001</v>
      </c>
      <c r="I389" s="12">
        <v>7</v>
      </c>
      <c r="J389" s="11">
        <f>IF(AND(H389&lt;&gt;"", C389&lt;&gt;"", C389&lt;&gt;0), H389*100/C389, "")</f>
        <v>27.717011128775837</v>
      </c>
      <c r="K389" s="9">
        <v>14.9</v>
      </c>
      <c r="L389" s="9">
        <v>46.3</v>
      </c>
      <c r="M389" s="13">
        <v>0.32200000000000001</v>
      </c>
      <c r="N389" s="9">
        <v>82.2</v>
      </c>
      <c r="O389" s="14" t="s">
        <v>16</v>
      </c>
      <c r="P389" s="15">
        <v>5.26</v>
      </c>
      <c r="Q389" s="13">
        <v>6.1680000000000001</v>
      </c>
      <c r="R389" s="15">
        <v>0.41</v>
      </c>
      <c r="S389" s="11">
        <f>IF(AND(Q389&lt;&gt;"", C389&lt;&gt;"", C389&lt;&gt;0), Q389*100/C389, "")</f>
        <v>9.8060413354531022</v>
      </c>
      <c r="T389" s="16">
        <v>3</v>
      </c>
      <c r="U389" s="17" t="str">
        <f>IF(C389&gt;=68,"JUMBO",IF(C389&gt;=58,"EXTRA",IF(C389&gt;=48,"GRANDE",IF(C389&gt;=38,"MÉDIO","Fora da faixa"))))</f>
        <v>EXTRA</v>
      </c>
      <c r="V389" s="11">
        <v>58.82</v>
      </c>
      <c r="W389" s="11">
        <v>44.5</v>
      </c>
      <c r="X389" s="11">
        <f>IF(AND(W389&lt;&gt;"", V389&lt;&gt;"", V389&lt;&gt;0), (W389/V389)*100, "")</f>
        <v>75.654539272356331</v>
      </c>
      <c r="Y389" s="8" t="str">
        <f>IF(X389&lt;72,"Pontiagudo",IF(X389&lt;=76,"Padrão","Redondo"))</f>
        <v>Padrão</v>
      </c>
      <c r="Z389" s="11">
        <f>IF(AND(W389&lt;&gt;"", V389&lt;&gt;"", V389&lt;&gt;0), (0.6057-0.0018*W389)*V389*(W389^2)/1000, "")</f>
        <v>61.220997108000006</v>
      </c>
      <c r="AA389" s="11">
        <f>((3.155 - 0.0136*V389 + 0.00155*W389)*V389*W389)/100</f>
        <v>63.448559622699996</v>
      </c>
      <c r="AB389" s="14"/>
      <c r="AC389" s="12">
        <v>7</v>
      </c>
      <c r="AD389" s="18" t="s">
        <v>19</v>
      </c>
    </row>
    <row r="390" spans="1:30" ht="15" x14ac:dyDescent="0.25">
      <c r="A390" s="8">
        <v>389</v>
      </c>
      <c r="B390" s="8">
        <v>51</v>
      </c>
      <c r="C390" s="9">
        <v>63.6</v>
      </c>
      <c r="D390" s="9">
        <v>5.3</v>
      </c>
      <c r="E390" s="9">
        <v>8.6</v>
      </c>
      <c r="F390" s="10">
        <f>IF(AND(NOT(ISBLANK(C390)), NOT(ISBLANK(H390)), NOT(ISBLANK(Q390))), C390-H390-Q390, "")</f>
        <v>41.005000000000003</v>
      </c>
      <c r="G390" s="11">
        <f>IF(AND(F390&lt;&gt;"", C390&lt;&gt;"", C390&lt;&gt;0), F390*100/C390, "")</f>
        <v>64.473270440251568</v>
      </c>
      <c r="H390" s="10">
        <v>17.07</v>
      </c>
      <c r="I390" s="12">
        <v>7</v>
      </c>
      <c r="J390" s="11">
        <f>IF(AND(H390&lt;&gt;"", C390&lt;&gt;"", C390&lt;&gt;0), H390*100/C390, "")</f>
        <v>26.839622641509433</v>
      </c>
      <c r="K390" s="9">
        <v>15.4</v>
      </c>
      <c r="L390" s="9">
        <v>45.3</v>
      </c>
      <c r="M390" s="13">
        <v>0.34</v>
      </c>
      <c r="N390" s="9">
        <v>69.900000000000006</v>
      </c>
      <c r="O390" s="14" t="s">
        <v>21</v>
      </c>
      <c r="P390" s="15">
        <v>3.96</v>
      </c>
      <c r="Q390" s="13">
        <v>5.5250000000000004</v>
      </c>
      <c r="R390" s="15">
        <v>0.43</v>
      </c>
      <c r="S390" s="11">
        <f>IF(AND(Q390&lt;&gt;"", C390&lt;&gt;"", C390&lt;&gt;0), Q390*100/C390, "")</f>
        <v>8.6871069182389942</v>
      </c>
      <c r="T390" s="16">
        <v>3</v>
      </c>
      <c r="U390" s="17" t="str">
        <f>IF(C390&gt;=68,"JUMBO",IF(C390&gt;=58,"EXTRA",IF(C390&gt;=48,"GRANDE",IF(C390&gt;=38,"MÉDIO","Fora da faixa"))))</f>
        <v>EXTRA</v>
      </c>
      <c r="V390" s="11">
        <v>60.25</v>
      </c>
      <c r="W390" s="11">
        <v>44.15</v>
      </c>
      <c r="X390" s="11">
        <f>IF(AND(W390&lt;&gt;"", V390&lt;&gt;"", V390&lt;&gt;0), (W390/V390)*100, "")</f>
        <v>73.278008298755182</v>
      </c>
      <c r="Y390" s="8" t="str">
        <f>IF(X390&lt;72,"Pontiagudo",IF(X390&lt;=76,"Padrão","Redondo"))</f>
        <v>Padrão</v>
      </c>
      <c r="Z390" s="11">
        <f>IF(AND(W390&lt;&gt;"", V390&lt;&gt;"", V390&lt;&gt;0), (0.6057-0.0018*W390)*V390*(W390^2)/1000, "")</f>
        <v>61.800796209543741</v>
      </c>
      <c r="AA390" s="11">
        <f>((3.155 - 0.0136*V390 + 0.00155*W390)*V390*W390)/100</f>
        <v>63.948166012187492</v>
      </c>
      <c r="AB390" s="14"/>
      <c r="AC390" s="12">
        <v>7</v>
      </c>
      <c r="AD390" s="18" t="s">
        <v>19</v>
      </c>
    </row>
    <row r="391" spans="1:30" ht="15" x14ac:dyDescent="0.25">
      <c r="A391" s="8">
        <v>390</v>
      </c>
      <c r="B391" s="8">
        <v>51</v>
      </c>
      <c r="C391" s="9">
        <v>61.3</v>
      </c>
      <c r="D391" s="9">
        <v>5.3</v>
      </c>
      <c r="E391" s="9">
        <v>8.3000000000000007</v>
      </c>
      <c r="F391" s="10">
        <f>IF(AND(NOT(ISBLANK(C391)), NOT(ISBLANK(H391)), NOT(ISBLANK(Q391))), C391-H391-Q391, "")</f>
        <v>36.027999999999999</v>
      </c>
      <c r="G391" s="11">
        <f>IF(AND(F391&lt;&gt;"", C391&lt;&gt;"", C391&lt;&gt;0), F391*100/C391, "")</f>
        <v>58.773246329526913</v>
      </c>
      <c r="H391" s="10">
        <v>18.806000000000001</v>
      </c>
      <c r="I391" s="12">
        <v>6</v>
      </c>
      <c r="J391" s="11">
        <f>IF(AND(H391&lt;&gt;"", C391&lt;&gt;"", C391&lt;&gt;0), H391*100/C391, "")</f>
        <v>30.678629690048943</v>
      </c>
      <c r="K391" s="9">
        <v>13.8</v>
      </c>
      <c r="L391" s="9">
        <v>46</v>
      </c>
      <c r="M391" s="13">
        <v>0.3</v>
      </c>
      <c r="N391" s="9">
        <v>70.8</v>
      </c>
      <c r="O391" s="14" t="s">
        <v>21</v>
      </c>
      <c r="P391" s="15">
        <v>4.1500000000000004</v>
      </c>
      <c r="Q391" s="13">
        <v>6.4660000000000002</v>
      </c>
      <c r="R391" s="15">
        <v>0.43</v>
      </c>
      <c r="S391" s="11">
        <f>IF(AND(Q391&lt;&gt;"", C391&lt;&gt;"", C391&lt;&gt;0), Q391*100/C391, "")</f>
        <v>10.548123980424144</v>
      </c>
      <c r="T391" s="16">
        <v>3</v>
      </c>
      <c r="U391" s="17" t="str">
        <f>IF(C391&gt;=68,"JUMBO",IF(C391&gt;=58,"EXTRA",IF(C391&gt;=48,"GRANDE",IF(C391&gt;=38,"MÉDIO","Fora da faixa"))))</f>
        <v>EXTRA</v>
      </c>
      <c r="V391" s="11">
        <v>57.43</v>
      </c>
      <c r="W391" s="11">
        <v>44.07</v>
      </c>
      <c r="X391" s="11">
        <f>IF(AND(W391&lt;&gt;"", V391&lt;&gt;"", V391&lt;&gt;0), (W391/V391)*100, "")</f>
        <v>76.73689709211213</v>
      </c>
      <c r="Y391" s="8" t="str">
        <f>IF(X391&lt;72,"Pontiagudo",IF(X391&lt;=76,"Padrão","Redondo"))</f>
        <v>Redondo</v>
      </c>
      <c r="Z391" s="11">
        <f>IF(AND(W391&lt;&gt;"", V391&lt;&gt;"", V391&lt;&gt;0), (0.6057-0.0018*W391)*V391*(W391^2)/1000, "")</f>
        <v>58.71098229917942</v>
      </c>
      <c r="AA391" s="11">
        <f>((3.155 - 0.0136*V391 + 0.00155*W391)*V391*W391)/100</f>
        <v>61.8121503409605</v>
      </c>
      <c r="AB391" s="14" t="s">
        <v>17</v>
      </c>
      <c r="AC391" s="12">
        <v>7</v>
      </c>
      <c r="AD391" s="18" t="s">
        <v>19</v>
      </c>
    </row>
    <row r="392" spans="1:30" ht="15" x14ac:dyDescent="0.25">
      <c r="A392" s="8">
        <v>391</v>
      </c>
      <c r="B392" s="8">
        <v>51</v>
      </c>
      <c r="C392" s="9">
        <v>67.2</v>
      </c>
      <c r="D392" s="9">
        <v>5</v>
      </c>
      <c r="E392" s="9">
        <v>8.5</v>
      </c>
      <c r="F392" s="10">
        <f>IF(AND(NOT(ISBLANK(C392)), NOT(ISBLANK(H392)), NOT(ISBLANK(Q392))), C392-H392-Q392, "")</f>
        <v>41.005000000000003</v>
      </c>
      <c r="G392" s="11">
        <f>IF(AND(F392&lt;&gt;"", C392&lt;&gt;"", C392&lt;&gt;0), F392*100/C392, "")</f>
        <v>61.019345238095234</v>
      </c>
      <c r="H392" s="10">
        <v>19.79</v>
      </c>
      <c r="I392" s="12">
        <v>6</v>
      </c>
      <c r="J392" s="11">
        <f>IF(AND(H392&lt;&gt;"", C392&lt;&gt;"", C392&lt;&gt;0), H392*100/C392, "")</f>
        <v>29.449404761904759</v>
      </c>
      <c r="K392" s="9">
        <v>15.5</v>
      </c>
      <c r="L392" s="9">
        <v>47</v>
      </c>
      <c r="M392" s="13">
        <v>0.33</v>
      </c>
      <c r="N392" s="9">
        <v>65.7</v>
      </c>
      <c r="O392" s="14" t="s">
        <v>21</v>
      </c>
      <c r="P392" s="15">
        <v>4.13</v>
      </c>
      <c r="Q392" s="13">
        <v>6.4050000000000002</v>
      </c>
      <c r="R392" s="15">
        <v>0.41</v>
      </c>
      <c r="S392" s="11">
        <f>IF(AND(Q392&lt;&gt;"", C392&lt;&gt;"", C392&lt;&gt;0), Q392*100/C392, "")</f>
        <v>9.53125</v>
      </c>
      <c r="T392" s="16">
        <v>3</v>
      </c>
      <c r="U392" s="17" t="str">
        <f>IF(C392&gt;=68,"JUMBO",IF(C392&gt;=58,"EXTRA",IF(C392&gt;=48,"GRANDE",IF(C392&gt;=38,"MÉDIO","Fora da faixa"))))</f>
        <v>EXTRA</v>
      </c>
      <c r="V392" s="11">
        <v>61.8</v>
      </c>
      <c r="W392" s="11">
        <v>44.76</v>
      </c>
      <c r="X392" s="11">
        <f>IF(AND(W392&lt;&gt;"", V392&lt;&gt;"", V392&lt;&gt;0), (W392/V392)*100, "")</f>
        <v>72.427184466019426</v>
      </c>
      <c r="Y392" s="8" t="str">
        <f>IF(X392&lt;72,"Pontiagudo",IF(X392&lt;=76,"Padrão","Redondo"))</f>
        <v>Padrão</v>
      </c>
      <c r="Z392" s="11">
        <f>IF(AND(W392&lt;&gt;"", V392&lt;&gt;"", V392&lt;&gt;0), (0.6057-0.0018*W392)*V392*(W392^2)/1000, "")</f>
        <v>65.018525237717753</v>
      </c>
      <c r="AA392" s="11">
        <f>((3.155 - 0.0136*V392 + 0.00155*W392)*V392*W392)/100</f>
        <v>65.942623628639979</v>
      </c>
      <c r="AB392" s="14"/>
      <c r="AC392" s="12">
        <v>7</v>
      </c>
      <c r="AD392" s="18" t="s">
        <v>19</v>
      </c>
    </row>
    <row r="393" spans="1:30" ht="15" x14ac:dyDescent="0.25">
      <c r="A393" s="8">
        <v>392</v>
      </c>
      <c r="B393" s="8">
        <v>51</v>
      </c>
      <c r="C393" s="9">
        <v>56.2</v>
      </c>
      <c r="D393" s="9">
        <v>4.9000000000000004</v>
      </c>
      <c r="E393" s="9">
        <v>8.5</v>
      </c>
      <c r="F393" s="10">
        <f>IF(AND(NOT(ISBLANK(C393)), NOT(ISBLANK(H393)), NOT(ISBLANK(Q393))), C393-H393-Q393, "")</f>
        <v>33.362000000000002</v>
      </c>
      <c r="G393" s="11">
        <f>IF(AND(F393&lt;&gt;"", C393&lt;&gt;"", C393&lt;&gt;0), F393*100/C393, "")</f>
        <v>59.362989323843415</v>
      </c>
      <c r="H393" s="10">
        <v>16.965</v>
      </c>
      <c r="I393" s="12">
        <v>6</v>
      </c>
      <c r="J393" s="11">
        <f>IF(AND(H393&lt;&gt;"", C393&lt;&gt;"", C393&lt;&gt;0), H393*100/C393, "")</f>
        <v>30.186832740213521</v>
      </c>
      <c r="K393" s="9">
        <v>14.9</v>
      </c>
      <c r="L393" s="9">
        <v>45.3</v>
      </c>
      <c r="M393" s="13">
        <v>0.32900000000000001</v>
      </c>
      <c r="N393" s="9">
        <v>69.5</v>
      </c>
      <c r="O393" s="14" t="s">
        <v>21</v>
      </c>
      <c r="P393" s="15">
        <v>4.99</v>
      </c>
      <c r="Q393" s="13">
        <v>5.8730000000000002</v>
      </c>
      <c r="R393" s="15">
        <v>0.41</v>
      </c>
      <c r="S393" s="11">
        <f>IF(AND(Q393&lt;&gt;"", C393&lt;&gt;"", C393&lt;&gt;0), Q393*100/C393, "")</f>
        <v>10.450177935943062</v>
      </c>
      <c r="T393" s="16">
        <v>2</v>
      </c>
      <c r="U393" s="17" t="str">
        <f>IF(C393&gt;=68,"JUMBO",IF(C393&gt;=58,"EXTRA",IF(C393&gt;=48,"GRANDE",IF(C393&gt;=38,"MÉDIO","Fora da faixa"))))</f>
        <v>GRANDE</v>
      </c>
      <c r="V393" s="11">
        <v>55.41</v>
      </c>
      <c r="W393" s="11">
        <v>43.18</v>
      </c>
      <c r="X393" s="11">
        <f>IF(AND(W393&lt;&gt;"", V393&lt;&gt;"", V393&lt;&gt;0), (W393/V393)*100, "")</f>
        <v>77.928171810142572</v>
      </c>
      <c r="Y393" s="8" t="str">
        <f>IF(X393&lt;72,"Pontiagudo",IF(X393&lt;=76,"Padrão","Redondo"))</f>
        <v>Redondo</v>
      </c>
      <c r="Z393" s="11">
        <f>IF(AND(W393&lt;&gt;"", V393&lt;&gt;"", V393&lt;&gt;0), (0.6057-0.0018*W393)*V393*(W393^2)/1000, "")</f>
        <v>54.546590237181981</v>
      </c>
      <c r="AA393" s="11">
        <f>((3.155 - 0.0136*V393 + 0.00155*W393)*V393*W393)/100</f>
        <v>59.057907675414</v>
      </c>
      <c r="AB393" s="14"/>
      <c r="AC393" s="12">
        <v>7</v>
      </c>
      <c r="AD393" s="18" t="s">
        <v>19</v>
      </c>
    </row>
    <row r="394" spans="1:30" ht="15" x14ac:dyDescent="0.25">
      <c r="A394" s="8">
        <v>393</v>
      </c>
      <c r="B394" s="8">
        <v>51</v>
      </c>
      <c r="C394" s="9">
        <v>68.5</v>
      </c>
      <c r="D394" s="9">
        <v>5.9</v>
      </c>
      <c r="E394" s="9">
        <v>8.6999999999999993</v>
      </c>
      <c r="F394" s="10">
        <f>IF(AND(NOT(ISBLANK(C394)), NOT(ISBLANK(H394)), NOT(ISBLANK(Q394))), C394-H394-Q394, "")</f>
        <v>42.882000000000005</v>
      </c>
      <c r="G394" s="11">
        <f>IF(AND(F394&lt;&gt;"", C394&lt;&gt;"", C394&lt;&gt;0), F394*100/C394, "")</f>
        <v>62.601459854014607</v>
      </c>
      <c r="H394" s="10">
        <v>17.992999999999999</v>
      </c>
      <c r="I394" s="12">
        <v>7</v>
      </c>
      <c r="J394" s="11">
        <f>IF(AND(H394&lt;&gt;"", C394&lt;&gt;"", C394&lt;&gt;0), H394*100/C394, "")</f>
        <v>26.267153284671533</v>
      </c>
      <c r="K394" s="9">
        <v>14.8</v>
      </c>
      <c r="L394" s="9">
        <v>44.3</v>
      </c>
      <c r="M394" s="13">
        <v>0.33400000000000002</v>
      </c>
      <c r="N394" s="9">
        <v>73.099999999999994</v>
      </c>
      <c r="O394" s="14" t="s">
        <v>16</v>
      </c>
      <c r="P394" s="15">
        <v>6.48</v>
      </c>
      <c r="Q394" s="13">
        <v>7.625</v>
      </c>
      <c r="R394" s="15">
        <v>0.47</v>
      </c>
      <c r="S394" s="11">
        <f>IF(AND(Q394&lt;&gt;"", C394&lt;&gt;"", C394&lt;&gt;0), Q394*100/C394, "")</f>
        <v>11.131386861313869</v>
      </c>
      <c r="T394" s="16">
        <v>4</v>
      </c>
      <c r="U394" s="17" t="str">
        <f>IF(C394&gt;=68,"JUMBO",IF(C394&gt;=58,"EXTRA",IF(C394&gt;=48,"GRANDE",IF(C394&gt;=38,"MÉDIO","Fora da faixa"))))</f>
        <v>JUMBO</v>
      </c>
      <c r="V394" s="11">
        <v>59.97</v>
      </c>
      <c r="W394" s="11">
        <v>45.62</v>
      </c>
      <c r="X394" s="11">
        <f>IF(AND(W394&lt;&gt;"", V394&lt;&gt;"", V394&lt;&gt;0), (W394/V394)*100, "")</f>
        <v>76.071369017842244</v>
      </c>
      <c r="Y394" s="8" t="str">
        <f>IF(X394&lt;72,"Pontiagudo",IF(X394&lt;=76,"Padrão","Redondo"))</f>
        <v>Redondo</v>
      </c>
      <c r="Z394" s="11">
        <f>IF(AND(W394&lt;&gt;"", V394&lt;&gt;"", V394&lt;&gt;0), (0.6057-0.0018*W394)*V394*(W394^2)/1000, "")</f>
        <v>65.347800927789308</v>
      </c>
      <c r="AA394" s="11">
        <f>((3.155 - 0.0136*V394 + 0.00155*W394)*V394*W394)/100</f>
        <v>65.936792379365983</v>
      </c>
      <c r="AB394" s="14" t="s">
        <v>17</v>
      </c>
      <c r="AC394" s="12">
        <v>7</v>
      </c>
      <c r="AD394" s="18" t="s">
        <v>19</v>
      </c>
    </row>
    <row r="395" spans="1:30" ht="15" x14ac:dyDescent="0.25">
      <c r="A395" s="8">
        <v>394</v>
      </c>
      <c r="B395" s="8">
        <v>51</v>
      </c>
      <c r="C395" s="9">
        <v>65.5</v>
      </c>
      <c r="D395" s="9">
        <v>3.9</v>
      </c>
      <c r="E395" s="9">
        <v>8.5</v>
      </c>
      <c r="F395" s="10">
        <f>IF(AND(NOT(ISBLANK(C395)), NOT(ISBLANK(H395)), NOT(ISBLANK(Q395))), C395-H395-Q395, "")</f>
        <v>39.798000000000002</v>
      </c>
      <c r="G395" s="11">
        <f>IF(AND(F395&lt;&gt;"", C395&lt;&gt;"", C395&lt;&gt;0), F395*100/C395, "")</f>
        <v>60.760305343511455</v>
      </c>
      <c r="H395" s="10">
        <v>19.32</v>
      </c>
      <c r="I395" s="12">
        <v>6</v>
      </c>
      <c r="J395" s="11">
        <f>IF(AND(H395&lt;&gt;"", C395&lt;&gt;"", C395&lt;&gt;0), H395*100/C395, "")</f>
        <v>29.496183206106871</v>
      </c>
      <c r="K395" s="9">
        <v>14.5</v>
      </c>
      <c r="L395" s="9">
        <v>47</v>
      </c>
      <c r="M395" s="13">
        <v>0.309</v>
      </c>
      <c r="N395" s="9">
        <v>54.6</v>
      </c>
      <c r="O395" s="14" t="s">
        <v>23</v>
      </c>
      <c r="P395" s="15">
        <v>4.22</v>
      </c>
      <c r="Q395" s="13">
        <v>6.3819999999999997</v>
      </c>
      <c r="R395" s="15">
        <v>0.41</v>
      </c>
      <c r="S395" s="11">
        <f>IF(AND(Q395&lt;&gt;"", C395&lt;&gt;"", C395&lt;&gt;0), Q395*100/C395, "")</f>
        <v>9.7435114503816784</v>
      </c>
      <c r="T395" s="16">
        <v>3</v>
      </c>
      <c r="U395" s="17" t="str">
        <f>IF(C395&gt;=68,"JUMBO",IF(C395&gt;=58,"EXTRA",IF(C395&gt;=48,"GRANDE",IF(C395&gt;=38,"MÉDIO","Fora da faixa"))))</f>
        <v>EXTRA</v>
      </c>
      <c r="V395" s="11">
        <v>60.64</v>
      </c>
      <c r="W395" s="11">
        <v>44.57</v>
      </c>
      <c r="X395" s="11">
        <f>IF(AND(W395&lt;&gt;"", V395&lt;&gt;"", V395&lt;&gt;0), (W395/V395)*100, "")</f>
        <v>73.499340369393138</v>
      </c>
      <c r="Y395" s="8" t="str">
        <f>IF(X395&lt;72,"Pontiagudo",IF(X395&lt;=76,"Padrão","Redondo"))</f>
        <v>Padrão</v>
      </c>
      <c r="Z395" s="11">
        <f>IF(AND(W395&lt;&gt;"", V395&lt;&gt;"", V395&lt;&gt;0), (0.6057-0.0018*W395)*V395*(W395^2)/1000, "")</f>
        <v>63.29883152701526</v>
      </c>
      <c r="AA395" s="11">
        <f>((3.155 - 0.0136*V395 + 0.00155*W395)*V395*W395)/100</f>
        <v>64.848624792615993</v>
      </c>
      <c r="AB395" s="14" t="s">
        <v>17</v>
      </c>
      <c r="AC395" s="12">
        <v>7</v>
      </c>
      <c r="AD395" s="18" t="s">
        <v>19</v>
      </c>
    </row>
    <row r="396" spans="1:30" ht="15" x14ac:dyDescent="0.25">
      <c r="A396" s="8">
        <v>395</v>
      </c>
      <c r="B396" s="8">
        <v>51</v>
      </c>
      <c r="C396" s="9">
        <v>76.099999999999994</v>
      </c>
      <c r="D396" s="9">
        <v>5.5</v>
      </c>
      <c r="E396" s="9">
        <v>8.4</v>
      </c>
      <c r="F396" s="10">
        <f>IF(AND(NOT(ISBLANK(C396)), NOT(ISBLANK(H396)), NOT(ISBLANK(Q396))), C396-H396-Q396, "")</f>
        <v>51.161999999999992</v>
      </c>
      <c r="G396" s="11">
        <f>IF(AND(F396&lt;&gt;"", C396&lt;&gt;"", C396&lt;&gt;0), F396*100/C396, "")</f>
        <v>67.229960578186592</v>
      </c>
      <c r="H396" s="10">
        <v>18.762</v>
      </c>
      <c r="I396" s="12">
        <v>6</v>
      </c>
      <c r="J396" s="11">
        <f>IF(AND(H396&lt;&gt;"", C396&lt;&gt;"", C396&lt;&gt;0), H396*100/C396, "")</f>
        <v>24.654402102496718</v>
      </c>
      <c r="K396" s="9">
        <v>15.6</v>
      </c>
      <c r="L396" s="9">
        <v>46</v>
      </c>
      <c r="M396" s="13">
        <v>0.33900000000000002</v>
      </c>
      <c r="N396" s="9">
        <v>66.8</v>
      </c>
      <c r="O396" s="14" t="s">
        <v>21</v>
      </c>
      <c r="P396" s="15">
        <v>3.66</v>
      </c>
      <c r="Q396" s="13">
        <v>6.1760000000000002</v>
      </c>
      <c r="R396" s="15">
        <v>0.38</v>
      </c>
      <c r="S396" s="11">
        <f>IF(AND(Q396&lt;&gt;"", C396&lt;&gt;"", C396&lt;&gt;0), Q396*100/C396, "")</f>
        <v>8.11563731931669</v>
      </c>
      <c r="T396" s="16">
        <v>3</v>
      </c>
      <c r="U396" s="17" t="str">
        <f>IF(C396&gt;=68,"JUMBO",IF(C396&gt;=58,"EXTRA",IF(C396&gt;=48,"GRANDE",IF(C396&gt;=38,"MÉDIO","Fora da faixa"))))</f>
        <v>JUMBO</v>
      </c>
      <c r="V396" s="11">
        <v>63.18</v>
      </c>
      <c r="W396" s="11">
        <v>47.15</v>
      </c>
      <c r="X396" s="11">
        <f>IF(AND(W396&lt;&gt;"", V396&lt;&gt;"", V396&lt;&gt;0), (W396/V396)*100, "")</f>
        <v>74.628046850269072</v>
      </c>
      <c r="Y396" s="8" t="str">
        <f>IF(X396&lt;72,"Pontiagudo",IF(X396&lt;=76,"Padrão","Redondo"))</f>
        <v>Padrão</v>
      </c>
      <c r="Z396" s="11">
        <f>IF(AND(W396&lt;&gt;"", V396&lt;&gt;"", V396&lt;&gt;0), (0.6057-0.0018*W396)*V396*(W396^2)/1000, "")</f>
        <v>73.154156576026494</v>
      </c>
      <c r="AA396" s="11">
        <f>((3.155 - 0.0136*V396 + 0.00155*W396)*V396*W396)/100</f>
        <v>70.566087389264993</v>
      </c>
      <c r="AB396" s="14"/>
      <c r="AC396" s="12">
        <v>7</v>
      </c>
      <c r="AD396" s="18" t="s">
        <v>19</v>
      </c>
    </row>
    <row r="397" spans="1:30" ht="15" x14ac:dyDescent="0.25">
      <c r="A397" s="8">
        <v>396</v>
      </c>
      <c r="B397" s="8">
        <v>51</v>
      </c>
      <c r="C397" s="9">
        <v>55.7</v>
      </c>
      <c r="D397" s="9">
        <v>3.6</v>
      </c>
      <c r="E397" s="9">
        <v>8.4</v>
      </c>
      <c r="F397" s="10">
        <f>IF(AND(NOT(ISBLANK(C397)), NOT(ISBLANK(H397)), NOT(ISBLANK(Q397))), C397-H397-Q397, "")</f>
        <v>34.761000000000003</v>
      </c>
      <c r="G397" s="11">
        <f>IF(AND(F397&lt;&gt;"", C397&lt;&gt;"", C397&lt;&gt;0), F397*100/C397, "")</f>
        <v>62.407540394973076</v>
      </c>
      <c r="H397" s="10">
        <v>15.42</v>
      </c>
      <c r="I397" s="12">
        <v>6</v>
      </c>
      <c r="J397" s="11">
        <f>IF(AND(H397&lt;&gt;"", C397&lt;&gt;"", C397&lt;&gt;0), H397*100/C397, "")</f>
        <v>27.684021543985637</v>
      </c>
      <c r="K397" s="9">
        <v>13.3</v>
      </c>
      <c r="L397" s="9">
        <v>42</v>
      </c>
      <c r="M397" s="13">
        <v>0.317</v>
      </c>
      <c r="N397" s="9">
        <v>56.5</v>
      </c>
      <c r="O397" s="14" t="s">
        <v>23</v>
      </c>
      <c r="P397" s="15">
        <v>4.25</v>
      </c>
      <c r="Q397" s="13">
        <v>5.5190000000000001</v>
      </c>
      <c r="R397" s="15">
        <v>0.41</v>
      </c>
      <c r="S397" s="11">
        <f>IF(AND(Q397&lt;&gt;"", C397&lt;&gt;"", C397&lt;&gt;0), Q397*100/C397, "")</f>
        <v>9.9084380610412914</v>
      </c>
      <c r="T397" s="16">
        <v>2</v>
      </c>
      <c r="U397" s="17" t="str">
        <f>IF(C397&gt;=68,"JUMBO",IF(C397&gt;=58,"EXTRA",IF(C397&gt;=48,"GRANDE",IF(C397&gt;=38,"MÉDIO","Fora da faixa"))))</f>
        <v>GRANDE</v>
      </c>
      <c r="V397" s="11">
        <v>58.39</v>
      </c>
      <c r="W397" s="11">
        <v>42.39</v>
      </c>
      <c r="X397" s="11">
        <f>IF(AND(W397&lt;&gt;"", V397&lt;&gt;"", V397&lt;&gt;0), (W397/V397)*100, "")</f>
        <v>72.59804761089228</v>
      </c>
      <c r="Y397" s="8" t="str">
        <f>IF(X397&lt;72,"Pontiagudo",IF(X397&lt;=76,"Padrão","Redondo"))</f>
        <v>Padrão</v>
      </c>
      <c r="Z397" s="11">
        <f>IF(AND(W397&lt;&gt;"", V397&lt;&gt;"", V397&lt;&gt;0), (0.6057-0.0018*W397)*V397*(W397^2)/1000, "")</f>
        <v>55.545336823163559</v>
      </c>
      <c r="AA397" s="11">
        <f>((3.155 - 0.0136*V397 + 0.00155*W397)*V397*W397)/100</f>
        <v>60.062053234360491</v>
      </c>
      <c r="AB397" s="14" t="s">
        <v>17</v>
      </c>
      <c r="AC397" s="12">
        <v>7</v>
      </c>
      <c r="AD397" s="18" t="s">
        <v>19</v>
      </c>
    </row>
    <row r="398" spans="1:30" ht="15" x14ac:dyDescent="0.25">
      <c r="A398" s="8">
        <v>397</v>
      </c>
      <c r="B398" s="8">
        <v>51</v>
      </c>
      <c r="C398" s="9">
        <v>71.8</v>
      </c>
      <c r="D398" s="9">
        <v>5.0999999999999996</v>
      </c>
      <c r="E398" s="9">
        <v>8.1999999999999993</v>
      </c>
      <c r="F398" s="10" t="str">
        <f>IF(AND(NOT(ISBLANK(C398)), NOT(ISBLANK(H398)), NOT(ISBLANK(Q398))), C398-H398-Q398, "")</f>
        <v/>
      </c>
      <c r="G398" s="11" t="str">
        <f>IF(AND(F398&lt;&gt;"", C398&lt;&gt;"", C398&lt;&gt;0), F398*100/C398, "")</f>
        <v/>
      </c>
      <c r="H398" s="10"/>
      <c r="I398" s="12">
        <v>6</v>
      </c>
      <c r="J398" s="11" t="str">
        <f>IF(AND(H398&lt;&gt;"", C398&lt;&gt;"", C398&lt;&gt;0), H398*100/C398, "")</f>
        <v/>
      </c>
      <c r="K398" s="9">
        <v>15.5</v>
      </c>
      <c r="L398" s="9">
        <v>48.3</v>
      </c>
      <c r="M398" s="13">
        <v>0.32100000000000001</v>
      </c>
      <c r="N398" s="9">
        <v>64.7</v>
      </c>
      <c r="O398" s="14" t="s">
        <v>21</v>
      </c>
      <c r="P398" s="15">
        <v>5.16</v>
      </c>
      <c r="Q398" s="13">
        <v>7.13</v>
      </c>
      <c r="R398" s="15">
        <v>0.43</v>
      </c>
      <c r="S398" s="11">
        <f>IF(AND(Q398&lt;&gt;"", C398&lt;&gt;"", C398&lt;&gt;0), Q398*100/C398, "")</f>
        <v>9.9303621169916436</v>
      </c>
      <c r="T398" s="16">
        <v>3</v>
      </c>
      <c r="U398" s="17" t="str">
        <f>IF(C398&gt;=68,"JUMBO",IF(C398&gt;=58,"EXTRA",IF(C398&gt;=48,"GRANDE",IF(C398&gt;=38,"MÉDIO","Fora da faixa"))))</f>
        <v>JUMBO</v>
      </c>
      <c r="V398" s="11">
        <v>62.88</v>
      </c>
      <c r="W398" s="11">
        <v>45.82</v>
      </c>
      <c r="X398" s="11">
        <f>IF(AND(W398&lt;&gt;"", V398&lt;&gt;"", V398&lt;&gt;0), (W398/V398)*100, "")</f>
        <v>72.868956743002542</v>
      </c>
      <c r="Y398" s="8" t="str">
        <f>IF(X398&lt;72,"Pontiagudo",IF(X398&lt;=76,"Padrão","Redondo"))</f>
        <v>Padrão</v>
      </c>
      <c r="Z398" s="11">
        <f>IF(AND(W398&lt;&gt;"", V398&lt;&gt;"", V398&lt;&gt;0), (0.6057-0.0018*W398)*V398*(W398^2)/1000, "")</f>
        <v>69.0733245404667</v>
      </c>
      <c r="AA398" s="11">
        <f>((3.155 - 0.0136*V398 + 0.00155*W398)*V398*W398)/100</f>
        <v>68.308106228448011</v>
      </c>
      <c r="AB398" s="14"/>
      <c r="AC398" s="12">
        <v>7</v>
      </c>
      <c r="AD398" s="18" t="s">
        <v>19</v>
      </c>
    </row>
    <row r="399" spans="1:30" ht="15" x14ac:dyDescent="0.25">
      <c r="A399" s="8">
        <v>398</v>
      </c>
      <c r="B399" s="8">
        <v>51</v>
      </c>
      <c r="C399" s="9">
        <v>61.6</v>
      </c>
      <c r="D399" s="9">
        <v>7.4</v>
      </c>
      <c r="E399" s="9">
        <v>8.1999999999999993</v>
      </c>
      <c r="F399" s="10">
        <f>IF(AND(NOT(ISBLANK(C399)), NOT(ISBLANK(H399)), NOT(ISBLANK(Q399))), C399-H399-Q399, "")</f>
        <v>36.379000000000005</v>
      </c>
      <c r="G399" s="11">
        <f>IF(AND(F399&lt;&gt;"", C399&lt;&gt;"", C399&lt;&gt;0), F399*100/C399, "")</f>
        <v>59.056818181818187</v>
      </c>
      <c r="H399" s="10">
        <v>18.277999999999999</v>
      </c>
      <c r="I399" s="12">
        <v>7</v>
      </c>
      <c r="J399" s="11">
        <f>IF(AND(H399&lt;&gt;"", C399&lt;&gt;"", C399&lt;&gt;0), H399*100/C399, "")</f>
        <v>29.672077922077921</v>
      </c>
      <c r="K399" s="9">
        <v>16.5</v>
      </c>
      <c r="L399" s="9">
        <v>45</v>
      </c>
      <c r="M399" s="13">
        <v>0.36699999999999999</v>
      </c>
      <c r="N399" s="9">
        <v>85.7</v>
      </c>
      <c r="O399" s="14" t="s">
        <v>16</v>
      </c>
      <c r="P399" s="15">
        <v>1.2</v>
      </c>
      <c r="Q399" s="13">
        <v>6.9429999999999996</v>
      </c>
      <c r="R399" s="15">
        <v>0.44</v>
      </c>
      <c r="S399" s="11">
        <f>IF(AND(Q399&lt;&gt;"", C399&lt;&gt;"", C399&lt;&gt;0), Q399*100/C399, "")</f>
        <v>11.271103896103895</v>
      </c>
      <c r="T399" s="16">
        <v>4</v>
      </c>
      <c r="U399" s="17" t="str">
        <f>IF(C399&gt;=68,"JUMBO",IF(C399&gt;=58,"EXTRA",IF(C399&gt;=48,"GRANDE",IF(C399&gt;=38,"MÉDIO","Fora da faixa"))))</f>
        <v>EXTRA</v>
      </c>
      <c r="V399" s="11">
        <v>59.96</v>
      </c>
      <c r="W399" s="11">
        <v>44.92</v>
      </c>
      <c r="X399" s="11">
        <f>IF(AND(W399&lt;&gt;"", V399&lt;&gt;"", V399&lt;&gt;0), (W399/V399)*100, "")</f>
        <v>74.916611074049371</v>
      </c>
      <c r="Y399" s="8" t="str">
        <f>IF(X399&lt;72,"Pontiagudo",IF(X399&lt;=76,"Padrão","Redondo"))</f>
        <v>Padrão</v>
      </c>
      <c r="Z399" s="11">
        <f>IF(AND(W399&lt;&gt;"", V399&lt;&gt;"", V399&lt;&gt;0), (0.6057-0.0018*W399)*V399*(W399^2)/1000, "")</f>
        <v>63.499653588807938</v>
      </c>
      <c r="AA399" s="11">
        <f>((3.155 - 0.0136*V399 + 0.00155*W399)*V399*W399)/100</f>
        <v>64.88866187344</v>
      </c>
      <c r="AB399" s="14" t="s">
        <v>22</v>
      </c>
      <c r="AC399" s="12">
        <v>7</v>
      </c>
      <c r="AD399" s="18" t="s">
        <v>20</v>
      </c>
    </row>
    <row r="400" spans="1:30" ht="15" x14ac:dyDescent="0.25">
      <c r="A400" s="8">
        <v>399</v>
      </c>
      <c r="B400" s="8">
        <v>51</v>
      </c>
      <c r="C400" s="9">
        <v>64.3</v>
      </c>
      <c r="D400" s="9">
        <v>3.9</v>
      </c>
      <c r="E400" s="9">
        <v>7</v>
      </c>
      <c r="F400" s="10">
        <f>IF(AND(NOT(ISBLANK(C400)), NOT(ISBLANK(H400)), NOT(ISBLANK(Q400))), C400-H400-Q400, "")</f>
        <v>40.930999999999997</v>
      </c>
      <c r="G400" s="11">
        <f>IF(AND(F400&lt;&gt;"", C400&lt;&gt;"", C400&lt;&gt;0), F400*100/C400, "")</f>
        <v>63.656298600311047</v>
      </c>
      <c r="H400" s="10">
        <v>18.067</v>
      </c>
      <c r="I400" s="12">
        <v>5</v>
      </c>
      <c r="J400" s="11">
        <f>IF(AND(H400&lt;&gt;"", C400&lt;&gt;"", C400&lt;&gt;0), H400*100/C400, "")</f>
        <v>28.097978227060654</v>
      </c>
      <c r="K400" s="9">
        <v>13.5</v>
      </c>
      <c r="L400" s="9">
        <v>42.7</v>
      </c>
      <c r="M400" s="13">
        <v>0.316</v>
      </c>
      <c r="N400" s="9">
        <v>55.2</v>
      </c>
      <c r="O400" s="14" t="s">
        <v>23</v>
      </c>
      <c r="P400" s="15">
        <v>2.61</v>
      </c>
      <c r="Q400" s="13">
        <v>5.3019999999999996</v>
      </c>
      <c r="R400" s="15">
        <v>0.36</v>
      </c>
      <c r="S400" s="11">
        <f>IF(AND(Q400&lt;&gt;"", C400&lt;&gt;"", C400&lt;&gt;0), Q400*100/C400, "")</f>
        <v>8.2457231726283045</v>
      </c>
      <c r="T400" s="16">
        <v>2</v>
      </c>
      <c r="U400" s="17" t="str">
        <f>IF(C400&gt;=68,"JUMBO",IF(C400&gt;=58,"EXTRA",IF(C400&gt;=48,"GRANDE",IF(C400&gt;=38,"MÉDIO","Fora da faixa"))))</f>
        <v>EXTRA</v>
      </c>
      <c r="V400" s="11">
        <v>60.33</v>
      </c>
      <c r="W400" s="11">
        <v>44.89</v>
      </c>
      <c r="X400" s="11">
        <f>IF(AND(W400&lt;&gt;"", V400&lt;&gt;"", V400&lt;&gt;0), (W400/V400)*100, "")</f>
        <v>74.407425824631204</v>
      </c>
      <c r="Y400" s="8" t="str">
        <f>IF(X400&lt;72,"Pontiagudo",IF(X400&lt;=76,"Padrão","Redondo"))</f>
        <v>Padrão</v>
      </c>
      <c r="Z400" s="11">
        <f>IF(AND(W400&lt;&gt;"", V400&lt;&gt;"", V400&lt;&gt;0), (0.6057-0.0018*W400)*V400*(W400^2)/1000, "")</f>
        <v>63.812749006599709</v>
      </c>
      <c r="AA400" s="11">
        <f>((3.155 - 0.0136*V400 + 0.00155*W400)*V400*W400)/100</f>
        <v>65.107935363535503</v>
      </c>
      <c r="AB400" s="14"/>
      <c r="AC400" s="12">
        <v>7</v>
      </c>
      <c r="AD400" s="18" t="s">
        <v>19</v>
      </c>
    </row>
    <row r="401" spans="1:30" ht="15" x14ac:dyDescent="0.25">
      <c r="A401" s="8">
        <v>400</v>
      </c>
      <c r="B401" s="8">
        <v>51</v>
      </c>
      <c r="C401" s="9">
        <v>61.3</v>
      </c>
      <c r="D401" s="9">
        <v>5.5</v>
      </c>
      <c r="E401" s="9">
        <v>8.5</v>
      </c>
      <c r="F401" s="10">
        <f>IF(AND(NOT(ISBLANK(C401)), NOT(ISBLANK(H401)), NOT(ISBLANK(Q401))), C401-H401-Q401, "")</f>
        <v>38.861999999999995</v>
      </c>
      <c r="G401" s="11">
        <f>IF(AND(F401&lt;&gt;"", C401&lt;&gt;"", C401&lt;&gt;0), F401*100/C401, "")</f>
        <v>63.396411092985311</v>
      </c>
      <c r="H401" s="10">
        <v>17.309999999999999</v>
      </c>
      <c r="I401" s="12">
        <v>5</v>
      </c>
      <c r="J401" s="11">
        <f>IF(AND(H401&lt;&gt;"", C401&lt;&gt;"", C401&lt;&gt;0), H401*100/C401, "")</f>
        <v>28.238172920065249</v>
      </c>
      <c r="K401" s="9">
        <v>16.600000000000001</v>
      </c>
      <c r="L401" s="9">
        <v>46</v>
      </c>
      <c r="M401" s="13">
        <v>0.36099999999999999</v>
      </c>
      <c r="N401" s="9">
        <v>72.5</v>
      </c>
      <c r="O401" s="14" t="s">
        <v>16</v>
      </c>
      <c r="P401" s="15">
        <v>1.41</v>
      </c>
      <c r="Q401" s="13">
        <v>5.1280000000000001</v>
      </c>
      <c r="R401" s="15">
        <v>0.4</v>
      </c>
      <c r="S401" s="11">
        <f>IF(AND(Q401&lt;&gt;"", C401&lt;&gt;"", C401&lt;&gt;0), Q401*100/C401, "")</f>
        <v>8.3654159869494293</v>
      </c>
      <c r="T401" s="16">
        <v>3</v>
      </c>
      <c r="U401" s="17" t="str">
        <f>IF(C401&gt;=68,"JUMBO",IF(C401&gt;=58,"EXTRA",IF(C401&gt;=48,"GRANDE",IF(C401&gt;=38,"MÉDIO","Fora da faixa"))))</f>
        <v>EXTRA</v>
      </c>
      <c r="V401" s="11">
        <v>58.02</v>
      </c>
      <c r="W401" s="11">
        <v>44.16</v>
      </c>
      <c r="X401" s="11">
        <f>IF(AND(W401&lt;&gt;"", V401&lt;&gt;"", V401&lt;&gt;0), (W401/V401)*100, "")</f>
        <v>76.111685625646317</v>
      </c>
      <c r="Y401" s="8" t="str">
        <f>IF(X401&lt;72,"Pontiagudo",IF(X401&lt;=76,"Padrão","Redondo"))</f>
        <v>Redondo</v>
      </c>
      <c r="Z401" s="11">
        <f>IF(AND(W401&lt;&gt;"", V401&lt;&gt;"", V401&lt;&gt;0), (0.6057-0.0018*W401)*V401*(W401^2)/1000, "")</f>
        <v>59.53832352261734</v>
      </c>
      <c r="AA401" s="11">
        <f>((3.155 - 0.0136*V401 + 0.00155*W401)*V401*W401)/100</f>
        <v>62.372686021631999</v>
      </c>
      <c r="AB401" s="14" t="s">
        <v>17</v>
      </c>
      <c r="AC401" s="12">
        <v>7</v>
      </c>
      <c r="AD401" s="18" t="s">
        <v>19</v>
      </c>
    </row>
    <row r="402" spans="1:30" ht="15" x14ac:dyDescent="0.25">
      <c r="A402" s="8">
        <v>401</v>
      </c>
      <c r="B402" s="8">
        <v>48</v>
      </c>
      <c r="C402" s="9">
        <v>60.4</v>
      </c>
      <c r="D402" s="9">
        <v>2.9</v>
      </c>
      <c r="E402" s="9">
        <v>8.4</v>
      </c>
      <c r="F402" s="10">
        <f>IF(AND(NOT(ISBLANK(C402)), NOT(ISBLANK(H402)), NOT(ISBLANK(Q402))), C402-H402-Q402, "")</f>
        <v>36.639000000000003</v>
      </c>
      <c r="G402" s="11">
        <f>IF(AND(F402&lt;&gt;"", C402&lt;&gt;"", C402&lt;&gt;0), F402*100/C402, "")</f>
        <v>60.660596026490069</v>
      </c>
      <c r="H402" s="10">
        <v>17.577999999999999</v>
      </c>
      <c r="I402" s="12">
        <v>6</v>
      </c>
      <c r="J402" s="11">
        <f>IF(AND(H402&lt;&gt;"", C402&lt;&gt;"", C402&lt;&gt;0), H402*100/C402, "")</f>
        <v>29.102649006622517</v>
      </c>
      <c r="K402" s="9">
        <v>10.3</v>
      </c>
      <c r="L402" s="9">
        <v>48</v>
      </c>
      <c r="M402" s="13">
        <v>0.215</v>
      </c>
      <c r="N402" s="9">
        <v>43.9</v>
      </c>
      <c r="O402" s="14" t="s">
        <v>23</v>
      </c>
      <c r="P402" s="15">
        <v>3.12</v>
      </c>
      <c r="Q402" s="13">
        <v>6.1829999999999998</v>
      </c>
      <c r="R402" s="15">
        <v>0.43</v>
      </c>
      <c r="S402" s="11">
        <f>IF(AND(Q402&lt;&gt;"", C402&lt;&gt;"", C402&lt;&gt;0), Q402*100/C402, "")</f>
        <v>10.236754966887418</v>
      </c>
      <c r="T402" s="16">
        <v>1</v>
      </c>
      <c r="U402" s="17" t="str">
        <f>IF(C402&gt;=68,"JUMBO",IF(C402&gt;=58,"EXTRA",IF(C402&gt;=48,"GRANDE",IF(C402&gt;=38,"MÉDIO","Fora da faixa"))))</f>
        <v>EXTRA</v>
      </c>
      <c r="V402" s="11">
        <v>57.7</v>
      </c>
      <c r="W402" s="11">
        <v>42.5</v>
      </c>
      <c r="X402" s="11">
        <f>IF(AND(W402&lt;&gt;"", V402&lt;&gt;"", V402&lt;&gt;0), (W402/V402)*100, "")</f>
        <v>73.656845753899475</v>
      </c>
      <c r="Y402" s="8" t="str">
        <f>IF(X402&lt;72,"Pontiagudo",IF(X402&lt;=76,"Padrão","Redondo"))</f>
        <v>Padrão</v>
      </c>
      <c r="Z402" s="11">
        <f>IF(AND(W402&lt;&gt;"", V402&lt;&gt;"", V402&lt;&gt;0), (0.6057-0.0018*W402)*V402*(W402^2)/1000, "")</f>
        <v>55.153554750000005</v>
      </c>
      <c r="AA402" s="11">
        <f>((3.155 - 0.0136*V402 + 0.00155*W402)*V402*W402)/100</f>
        <v>59.740610987500006</v>
      </c>
      <c r="AB402" s="14"/>
      <c r="AC402" s="12">
        <v>14</v>
      </c>
      <c r="AD402" s="18" t="s">
        <v>18</v>
      </c>
    </row>
    <row r="403" spans="1:30" ht="15" x14ac:dyDescent="0.25">
      <c r="A403" s="8">
        <v>402</v>
      </c>
      <c r="B403" s="8">
        <v>48</v>
      </c>
      <c r="C403" s="9">
        <v>56.4</v>
      </c>
      <c r="D403" s="9">
        <v>4</v>
      </c>
      <c r="E403" s="9">
        <v>8.3000000000000007</v>
      </c>
      <c r="F403" s="10">
        <f>IF(AND(NOT(ISBLANK(C403)), NOT(ISBLANK(H403)), NOT(ISBLANK(Q403))), C403-H403-Q403, "")</f>
        <v>26.954000000000001</v>
      </c>
      <c r="G403" s="11">
        <f>IF(AND(F403&lt;&gt;"", C403&lt;&gt;"", C403&lt;&gt;0), F403*100/C403, "")</f>
        <v>47.790780141843975</v>
      </c>
      <c r="H403" s="10">
        <v>21.62</v>
      </c>
      <c r="I403" s="12">
        <v>6</v>
      </c>
      <c r="J403" s="11">
        <f>IF(AND(H403&lt;&gt;"", C403&lt;&gt;"", C403&lt;&gt;0), H403*100/C403, "")</f>
        <v>38.333333333333336</v>
      </c>
      <c r="K403" s="9">
        <v>12.9</v>
      </c>
      <c r="L403" s="9">
        <v>47.7</v>
      </c>
      <c r="M403" s="13">
        <v>0.27</v>
      </c>
      <c r="N403" s="9">
        <v>60.7</v>
      </c>
      <c r="O403" s="14" t="s">
        <v>21</v>
      </c>
      <c r="P403" s="15">
        <v>5.15</v>
      </c>
      <c r="Q403" s="13">
        <v>7.8259999999999996</v>
      </c>
      <c r="R403" s="15">
        <v>0.48</v>
      </c>
      <c r="S403" s="11">
        <f>IF(AND(Q403&lt;&gt;"", C403&lt;&gt;"", C403&lt;&gt;0), Q403*100/C403, "")</f>
        <v>13.875886524822693</v>
      </c>
      <c r="T403" s="16">
        <v>2</v>
      </c>
      <c r="U403" s="17" t="str">
        <f>IF(C403&gt;=68,"JUMBO",IF(C403&gt;=58,"EXTRA",IF(C403&gt;=48,"GRANDE",IF(C403&gt;=38,"MÉDIO","Fora da faixa"))))</f>
        <v>GRANDE</v>
      </c>
      <c r="V403" s="11">
        <v>59.43</v>
      </c>
      <c r="W403" s="11">
        <v>45.47</v>
      </c>
      <c r="X403" s="11">
        <f>IF(AND(W403&lt;&gt;"", V403&lt;&gt;"", V403&lt;&gt;0), (W403/V403)*100, "")</f>
        <v>76.510180043748946</v>
      </c>
      <c r="Y403" s="8" t="str">
        <f>IF(X403&lt;72,"Pontiagudo",IF(X403&lt;=76,"Padrão","Redondo"))</f>
        <v>Redondo</v>
      </c>
      <c r="Z403" s="11">
        <f>IF(AND(W403&lt;&gt;"", V403&lt;&gt;"", V403&lt;&gt;0), (0.6057-0.0018*W403)*V403*(W403^2)/1000, "")</f>
        <v>64.367390529593294</v>
      </c>
      <c r="AA403" s="11">
        <f>((3.155 - 0.0136*V403 + 0.00155*W403)*V403*W403)/100</f>
        <v>65.3203871172405</v>
      </c>
      <c r="AB403" s="14"/>
      <c r="AC403" s="12">
        <v>14</v>
      </c>
      <c r="AD403" s="18" t="s">
        <v>18</v>
      </c>
    </row>
    <row r="404" spans="1:30" ht="15" x14ac:dyDescent="0.25">
      <c r="A404" s="8">
        <v>403</v>
      </c>
      <c r="B404" s="8">
        <v>48</v>
      </c>
      <c r="C404" s="9">
        <v>68.8</v>
      </c>
      <c r="D404" s="9">
        <v>3.3</v>
      </c>
      <c r="E404" s="9">
        <v>8.5</v>
      </c>
      <c r="F404" s="10">
        <f>IF(AND(NOT(ISBLANK(C404)), NOT(ISBLANK(H404)), NOT(ISBLANK(Q404))), C404-H404-Q404, "")</f>
        <v>42.188999999999993</v>
      </c>
      <c r="G404" s="11">
        <f>IF(AND(F404&lt;&gt;"", C404&lt;&gt;"", C404&lt;&gt;0), F404*100/C404, "")</f>
        <v>61.321220930232556</v>
      </c>
      <c r="H404" s="10">
        <v>19.809999999999999</v>
      </c>
      <c r="I404" s="12">
        <v>7</v>
      </c>
      <c r="J404" s="11">
        <f>IF(AND(H404&lt;&gt;"", C404&lt;&gt;"", C404&lt;&gt;0), H404*100/C404, "")</f>
        <v>28.793604651162788</v>
      </c>
      <c r="K404" s="9">
        <v>13.4</v>
      </c>
      <c r="L404" s="9">
        <v>48.7</v>
      </c>
      <c r="M404" s="13">
        <v>0.27500000000000002</v>
      </c>
      <c r="N404" s="9">
        <v>44.2</v>
      </c>
      <c r="O404" s="14" t="s">
        <v>23</v>
      </c>
      <c r="P404" s="15">
        <v>5.39</v>
      </c>
      <c r="Q404" s="13">
        <v>6.8010000000000002</v>
      </c>
      <c r="R404" s="15">
        <v>0.42</v>
      </c>
      <c r="S404" s="11">
        <f>IF(AND(Q404&lt;&gt;"", C404&lt;&gt;"", C404&lt;&gt;0), Q404*100/C404, "")</f>
        <v>9.8851744186046524</v>
      </c>
      <c r="T404" s="16">
        <v>2</v>
      </c>
      <c r="U404" s="17" t="str">
        <f>IF(C404&gt;=68,"JUMBO",IF(C404&gt;=58,"EXTRA",IF(C404&gt;=48,"GRANDE",IF(C404&gt;=38,"MÉDIO","Fora da faixa"))))</f>
        <v>JUMBO</v>
      </c>
      <c r="V404" s="11">
        <v>60.61</v>
      </c>
      <c r="W404" s="11">
        <v>43.95</v>
      </c>
      <c r="X404" s="11">
        <f>IF(AND(W404&lt;&gt;"", V404&lt;&gt;"", V404&lt;&gt;0), (W404/V404)*100, "")</f>
        <v>72.512786668866525</v>
      </c>
      <c r="Y404" s="8" t="str">
        <f>IF(X404&lt;72,"Pontiagudo",IF(X404&lt;=76,"Padrão","Redondo"))</f>
        <v>Padrão</v>
      </c>
      <c r="Z404" s="11">
        <f>IF(AND(W404&lt;&gt;"", V404&lt;&gt;"", V404&lt;&gt;0), (0.6057-0.0018*W404)*V404*(W404^2)/1000, "")</f>
        <v>61.650222790389755</v>
      </c>
      <c r="AA404" s="11">
        <f>((3.155 - 0.0136*V404 + 0.00155*W404)*V404*W404)/100</f>
        <v>63.900168195517502</v>
      </c>
      <c r="AB404" s="14"/>
      <c r="AC404" s="12">
        <v>14</v>
      </c>
      <c r="AD404" s="18" t="s">
        <v>18</v>
      </c>
    </row>
    <row r="405" spans="1:30" ht="15" x14ac:dyDescent="0.25">
      <c r="A405" s="8">
        <v>404</v>
      </c>
      <c r="B405" s="8">
        <v>48</v>
      </c>
      <c r="C405" s="9">
        <v>63.8</v>
      </c>
      <c r="D405" s="9">
        <v>3.3</v>
      </c>
      <c r="E405" s="9">
        <v>8.3000000000000007</v>
      </c>
      <c r="F405" s="10">
        <f>IF(AND(NOT(ISBLANK(C405)), NOT(ISBLANK(H405)), NOT(ISBLANK(Q405))), C405-H405-Q405, "")</f>
        <v>37.691999999999993</v>
      </c>
      <c r="G405" s="11">
        <f>IF(AND(F405&lt;&gt;"", C405&lt;&gt;"", C405&lt;&gt;0), F405*100/C405, "")</f>
        <v>59.078369905956109</v>
      </c>
      <c r="H405" s="10">
        <v>19.37</v>
      </c>
      <c r="I405" s="12">
        <v>6</v>
      </c>
      <c r="J405" s="11">
        <f>IF(AND(H405&lt;&gt;"", C405&lt;&gt;"", C405&lt;&gt;0), H405*100/C405, "")</f>
        <v>30.360501567398121</v>
      </c>
      <c r="K405" s="9">
        <v>12.8</v>
      </c>
      <c r="L405" s="9">
        <v>49</v>
      </c>
      <c r="M405" s="13">
        <v>0.26100000000000001</v>
      </c>
      <c r="N405" s="9">
        <v>47.6</v>
      </c>
      <c r="O405" s="14" t="s">
        <v>23</v>
      </c>
      <c r="P405" s="15">
        <v>6.03</v>
      </c>
      <c r="Q405" s="13">
        <v>6.7380000000000004</v>
      </c>
      <c r="R405" s="15">
        <v>0.44</v>
      </c>
      <c r="S405" s="11">
        <f>IF(AND(Q405&lt;&gt;"", C405&lt;&gt;"", C405&lt;&gt;0), Q405*100/C405, "")</f>
        <v>10.561128526645769</v>
      </c>
      <c r="T405" s="16">
        <v>3</v>
      </c>
      <c r="U405" s="17" t="str">
        <f>IF(C405&gt;=68,"JUMBO",IF(C405&gt;=58,"EXTRA",IF(C405&gt;=48,"GRANDE",IF(C405&gt;=38,"MÉDIO","Fora da faixa"))))</f>
        <v>EXTRA</v>
      </c>
      <c r="V405" s="11">
        <v>59.23</v>
      </c>
      <c r="W405" s="11">
        <v>44.38</v>
      </c>
      <c r="X405" s="11">
        <f>IF(AND(W405&lt;&gt;"", V405&lt;&gt;"", V405&lt;&gt;0), (W405/V405)*100, "")</f>
        <v>74.928245821374304</v>
      </c>
      <c r="Y405" s="8" t="str">
        <f>IF(X405&lt;72,"Pontiagudo",IF(X405&lt;=76,"Padrão","Redondo"))</f>
        <v>Padrão</v>
      </c>
      <c r="Z405" s="11">
        <f>IF(AND(W405&lt;&gt;"", V405&lt;&gt;"", V405&lt;&gt;0), (0.6057-0.0018*W405)*V405*(W405^2)/1000, "")</f>
        <v>61.340897429253808</v>
      </c>
      <c r="AA405" s="11">
        <f>((3.155 - 0.0136*V405 + 0.00155*W405)*V405*W405)/100</f>
        <v>63.567071249514001</v>
      </c>
      <c r="AB405" s="14"/>
      <c r="AC405" s="12">
        <v>14</v>
      </c>
      <c r="AD405" s="18" t="s">
        <v>18</v>
      </c>
    </row>
    <row r="406" spans="1:30" ht="15" x14ac:dyDescent="0.25">
      <c r="A406" s="8">
        <v>405</v>
      </c>
      <c r="B406" s="8">
        <v>48</v>
      </c>
      <c r="C406" s="9">
        <v>54.7</v>
      </c>
      <c r="D406" s="9">
        <v>6.5</v>
      </c>
      <c r="E406" s="9">
        <v>8.5</v>
      </c>
      <c r="F406" s="10">
        <f>IF(AND(NOT(ISBLANK(C406)), NOT(ISBLANK(H406)), NOT(ISBLANK(Q406))), C406-H406-Q406, "")</f>
        <v>33.781000000000006</v>
      </c>
      <c r="G406" s="11">
        <f>IF(AND(F406&lt;&gt;"", C406&lt;&gt;"", C406&lt;&gt;0), F406*100/C406, "")</f>
        <v>61.756855575868379</v>
      </c>
      <c r="H406" s="10">
        <v>15.19</v>
      </c>
      <c r="I406" s="12">
        <v>6</v>
      </c>
      <c r="J406" s="11">
        <f>IF(AND(H406&lt;&gt;"", C406&lt;&gt;"", C406&lt;&gt;0), H406*100/C406, "")</f>
        <v>27.769652650822668</v>
      </c>
      <c r="K406" s="9">
        <v>11.8</v>
      </c>
      <c r="L406" s="9">
        <v>45.7</v>
      </c>
      <c r="M406" s="13">
        <v>0.25800000000000001</v>
      </c>
      <c r="N406" s="9">
        <v>82.1</v>
      </c>
      <c r="O406" s="14" t="s">
        <v>16</v>
      </c>
      <c r="P406" s="15">
        <v>5.32</v>
      </c>
      <c r="Q406" s="13">
        <v>5.7290000000000001</v>
      </c>
      <c r="R406" s="15">
        <v>0.44</v>
      </c>
      <c r="S406" s="11">
        <f>IF(AND(Q406&lt;&gt;"", C406&lt;&gt;"", C406&lt;&gt;0), Q406*100/C406, "")</f>
        <v>10.473491773308957</v>
      </c>
      <c r="T406" s="16">
        <v>1</v>
      </c>
      <c r="U406" s="17" t="str">
        <f>IF(C406&gt;=68,"JUMBO",IF(C406&gt;=58,"EXTRA",IF(C406&gt;=48,"GRANDE",IF(C406&gt;=38,"MÉDIO","Fora da faixa"))))</f>
        <v>GRANDE</v>
      </c>
      <c r="V406" s="11">
        <v>53.29</v>
      </c>
      <c r="W406" s="11">
        <v>43.63</v>
      </c>
      <c r="X406" s="11">
        <f>IF(AND(W406&lt;&gt;"", V406&lt;&gt;"", V406&lt;&gt;0), (W406/V406)*100, "")</f>
        <v>81.8727716269469</v>
      </c>
      <c r="Y406" s="8" t="str">
        <f>IF(X406&lt;72,"Pontiagudo",IF(X406&lt;=76,"Padrão","Redondo"))</f>
        <v>Redondo</v>
      </c>
      <c r="Z406" s="11">
        <f>IF(AND(W406&lt;&gt;"", V406&lt;&gt;"", V406&lt;&gt;0), (0.6057-0.0018*W406)*V406*(W406^2)/1000, "")</f>
        <v>53.476569359285172</v>
      </c>
      <c r="AA406" s="11">
        <f>((3.155 - 0.0136*V406 + 0.00155*W406)*V406*W406)/100</f>
        <v>58.076834720827499</v>
      </c>
      <c r="AB406" s="14"/>
      <c r="AC406" s="12">
        <v>14</v>
      </c>
      <c r="AD406" s="18" t="s">
        <v>18</v>
      </c>
    </row>
    <row r="407" spans="1:30" ht="15" x14ac:dyDescent="0.25">
      <c r="A407" s="8">
        <v>406</v>
      </c>
      <c r="B407" s="8">
        <v>48</v>
      </c>
      <c r="C407" s="9">
        <v>66.099999999999994</v>
      </c>
      <c r="D407" s="9">
        <v>3.6</v>
      </c>
      <c r="E407" s="9">
        <v>8.5</v>
      </c>
      <c r="F407" s="10">
        <f>IF(AND(NOT(ISBLANK(C407)), NOT(ISBLANK(H407)), NOT(ISBLANK(Q407))), C407-H407-Q407, "")</f>
        <v>39.878999999999991</v>
      </c>
      <c r="G407" s="11">
        <f>IF(AND(F407&lt;&gt;"", C407&lt;&gt;"", C407&lt;&gt;0), F407*100/C407, "")</f>
        <v>60.331316187594545</v>
      </c>
      <c r="H407" s="10">
        <v>18.774000000000001</v>
      </c>
      <c r="I407" s="12">
        <v>5</v>
      </c>
      <c r="J407" s="11">
        <f>IF(AND(H407&lt;&gt;"", C407&lt;&gt;"", C407&lt;&gt;0), H407*100/C407, "")</f>
        <v>28.402420574886538</v>
      </c>
      <c r="K407" s="9">
        <v>12.8</v>
      </c>
      <c r="L407" s="9">
        <v>47</v>
      </c>
      <c r="M407" s="13">
        <v>0.27200000000000002</v>
      </c>
      <c r="N407" s="9">
        <v>50.3</v>
      </c>
      <c r="O407" s="14" t="s">
        <v>23</v>
      </c>
      <c r="P407" s="15">
        <v>6.39</v>
      </c>
      <c r="Q407" s="13">
        <v>7.4470000000000001</v>
      </c>
      <c r="R407" s="15">
        <v>0.48</v>
      </c>
      <c r="S407" s="11">
        <f>IF(AND(Q407&lt;&gt;"", C407&lt;&gt;"", C407&lt;&gt;0), Q407*100/C407, "")</f>
        <v>11.266263237518912</v>
      </c>
      <c r="T407" s="16">
        <v>3</v>
      </c>
      <c r="U407" s="17" t="str">
        <f>IF(C407&gt;=68,"JUMBO",IF(C407&gt;=58,"EXTRA",IF(C407&gt;=48,"GRANDE",IF(C407&gt;=38,"MÉDIO","Fora da faixa"))))</f>
        <v>EXTRA</v>
      </c>
      <c r="V407" s="11">
        <v>58.56</v>
      </c>
      <c r="W407" s="11">
        <v>45.9</v>
      </c>
      <c r="X407" s="11">
        <f>IF(AND(W407&lt;&gt;"", V407&lt;&gt;"", V407&lt;&gt;0), (W407/V407)*100, "")</f>
        <v>78.381147540983591</v>
      </c>
      <c r="Y407" s="8" t="str">
        <f>IF(X407&lt;72,"Pontiagudo",IF(X407&lt;=76,"Padrão","Redondo"))</f>
        <v>Redondo</v>
      </c>
      <c r="Z407" s="11">
        <f>IF(AND(W407&lt;&gt;"", V407&lt;&gt;"", V407&lt;&gt;0), (0.6057-0.0018*W407)*V407*(W407^2)/1000, "")</f>
        <v>64.534887036287998</v>
      </c>
      <c r="AA407" s="11">
        <f>((3.155 - 0.0136*V407 + 0.00155*W407)*V407*W407)/100</f>
        <v>65.30878298015999</v>
      </c>
      <c r="AB407" s="14"/>
      <c r="AC407" s="12">
        <v>14</v>
      </c>
      <c r="AD407" s="18" t="s">
        <v>18</v>
      </c>
    </row>
    <row r="408" spans="1:30" ht="15" x14ac:dyDescent="0.25">
      <c r="A408" s="8">
        <v>407</v>
      </c>
      <c r="B408" s="8">
        <v>48</v>
      </c>
      <c r="C408" s="9">
        <v>58.6</v>
      </c>
      <c r="D408" s="9">
        <v>3.3</v>
      </c>
      <c r="E408" s="9">
        <v>8.3000000000000007</v>
      </c>
      <c r="F408" s="10">
        <f>IF(AND(NOT(ISBLANK(C408)), NOT(ISBLANK(H408)), NOT(ISBLANK(Q408))), C408-H408-Q408, "")</f>
        <v>35.543999999999997</v>
      </c>
      <c r="G408" s="11">
        <f>IF(AND(F408&lt;&gt;"", C408&lt;&gt;"", C408&lt;&gt;0), F408*100/C408, "")</f>
        <v>60.655290102389074</v>
      </c>
      <c r="H408" s="10">
        <v>16.824000000000002</v>
      </c>
      <c r="I408" s="12">
        <v>6</v>
      </c>
      <c r="J408" s="11">
        <f>IF(AND(H408&lt;&gt;"", C408&lt;&gt;"", C408&lt;&gt;0), H408*100/C408, "")</f>
        <v>28.709897610921502</v>
      </c>
      <c r="K408" s="9">
        <v>12.5</v>
      </c>
      <c r="L408" s="9">
        <v>45.7</v>
      </c>
      <c r="M408" s="13">
        <v>0.27400000000000002</v>
      </c>
      <c r="N408" s="9">
        <v>51</v>
      </c>
      <c r="O408" s="14" t="s">
        <v>23</v>
      </c>
      <c r="P408" s="15">
        <v>5.48</v>
      </c>
      <c r="Q408" s="13">
        <v>6.2320000000000002</v>
      </c>
      <c r="R408" s="15">
        <v>0.45</v>
      </c>
      <c r="S408" s="11">
        <f>IF(AND(Q408&lt;&gt;"", C408&lt;&gt;"", C408&lt;&gt;0), Q408*100/C408, "")</f>
        <v>10.634812286689421</v>
      </c>
      <c r="T408" s="16">
        <v>2</v>
      </c>
      <c r="U408" s="17" t="str">
        <f>IF(C408&gt;=68,"JUMBO",IF(C408&gt;=58,"EXTRA",IF(C408&gt;=48,"GRANDE",IF(C408&gt;=38,"MÉDIO","Fora da faixa"))))</f>
        <v>EXTRA</v>
      </c>
      <c r="V408" s="11">
        <v>55.45</v>
      </c>
      <c r="W408" s="11">
        <v>44.2</v>
      </c>
      <c r="X408" s="11">
        <f>IF(AND(W408&lt;&gt;"", V408&lt;&gt;"", V408&lt;&gt;0), (W408/V408)*100, "")</f>
        <v>79.711451758340843</v>
      </c>
      <c r="Y408" s="8" t="str">
        <f>IF(X408&lt;72,"Pontiagudo",IF(X408&lt;=76,"Padrão","Redondo"))</f>
        <v>Redondo</v>
      </c>
      <c r="Z408" s="11">
        <f>IF(AND(W408&lt;&gt;"", V408&lt;&gt;"", V408&lt;&gt;0), (0.6057-0.0018*W408)*V408*(W408^2)/1000, "")</f>
        <v>56.996397895320015</v>
      </c>
      <c r="AA408" s="11">
        <f>((3.155 - 0.0136*V408 + 0.00155*W408)*V408*W408)/100</f>
        <v>60.522032570999997</v>
      </c>
      <c r="AB408" s="14"/>
      <c r="AC408" s="12">
        <v>14</v>
      </c>
      <c r="AD408" s="18" t="s">
        <v>18</v>
      </c>
    </row>
    <row r="409" spans="1:30" ht="15" x14ac:dyDescent="0.25">
      <c r="A409" s="8">
        <v>408</v>
      </c>
      <c r="B409" s="8">
        <v>48</v>
      </c>
      <c r="C409" s="9">
        <v>55.5</v>
      </c>
      <c r="D409" s="9">
        <v>3.8</v>
      </c>
      <c r="E409" s="9">
        <v>8.5</v>
      </c>
      <c r="F409" s="10">
        <f>IF(AND(NOT(ISBLANK(C409)), NOT(ISBLANK(H409)), NOT(ISBLANK(Q409))), C409-H409-Q409, "")</f>
        <v>31.770999999999997</v>
      </c>
      <c r="G409" s="11">
        <f>IF(AND(F409&lt;&gt;"", C409&lt;&gt;"", C409&lt;&gt;0), F409*100/C409, "")</f>
        <v>57.245045045045046</v>
      </c>
      <c r="H409" s="10">
        <v>17.562999999999999</v>
      </c>
      <c r="I409" s="12">
        <v>6</v>
      </c>
      <c r="J409" s="11">
        <f>IF(AND(H409&lt;&gt;"", C409&lt;&gt;"", C409&lt;&gt;0), H409*100/C409, "")</f>
        <v>31.645045045045045</v>
      </c>
      <c r="K409" s="9">
        <v>11.6</v>
      </c>
      <c r="L409" s="9">
        <v>48.3</v>
      </c>
      <c r="M409" s="13">
        <v>0.24</v>
      </c>
      <c r="N409" s="9">
        <v>59</v>
      </c>
      <c r="O409" s="14" t="s">
        <v>23</v>
      </c>
      <c r="P409" s="15">
        <v>4.9800000000000004</v>
      </c>
      <c r="Q409" s="13">
        <v>6.1660000000000004</v>
      </c>
      <c r="R409" s="15">
        <v>0.46</v>
      </c>
      <c r="S409" s="11">
        <f>IF(AND(Q409&lt;&gt;"", C409&lt;&gt;"", C409&lt;&gt;0), Q409*100/C409, "")</f>
        <v>11.109909909909911</v>
      </c>
      <c r="T409" s="16">
        <v>2</v>
      </c>
      <c r="U409" s="17" t="str">
        <f>IF(C409&gt;=68,"JUMBO",IF(C409&gt;=58,"EXTRA",IF(C409&gt;=48,"GRANDE",IF(C409&gt;=38,"MÉDIO","Fora da faixa"))))</f>
        <v>GRANDE</v>
      </c>
      <c r="V409" s="11">
        <v>56.79</v>
      </c>
      <c r="W409" s="11">
        <v>42.59</v>
      </c>
      <c r="X409" s="11">
        <f>IF(AND(W409&lt;&gt;"", V409&lt;&gt;"", V409&lt;&gt;0), (W409/V409)*100, "")</f>
        <v>74.995597816517005</v>
      </c>
      <c r="Y409" s="8" t="str">
        <f>IF(X409&lt;72,"Pontiagudo",IF(X409&lt;=76,"Padrão","Redondo"))</f>
        <v>Padrão</v>
      </c>
      <c r="Z409" s="11">
        <f>IF(AND(W409&lt;&gt;"", V409&lt;&gt;"", V409&lt;&gt;0), (0.6057-0.0018*W409)*V409*(W409^2)/1000, "")</f>
        <v>54.497178338428974</v>
      </c>
      <c r="AA409" s="11">
        <f>((3.155 - 0.0136*V409 + 0.00155*W409)*V409*W409)/100</f>
        <v>59.225653018300498</v>
      </c>
      <c r="AB409" s="14"/>
      <c r="AC409" s="12">
        <v>14</v>
      </c>
      <c r="AD409" s="18" t="s">
        <v>18</v>
      </c>
    </row>
    <row r="410" spans="1:30" ht="15" x14ac:dyDescent="0.25">
      <c r="A410" s="8">
        <v>409</v>
      </c>
      <c r="B410" s="8">
        <v>48</v>
      </c>
      <c r="C410" s="9">
        <v>65.099999999999994</v>
      </c>
      <c r="D410" s="9">
        <v>3.6</v>
      </c>
      <c r="E410" s="9">
        <v>8.5</v>
      </c>
      <c r="F410" s="10">
        <f>IF(AND(NOT(ISBLANK(C410)), NOT(ISBLANK(H410)), NOT(ISBLANK(Q410))), C410-H410-Q410, "")</f>
        <v>40.465999999999994</v>
      </c>
      <c r="G410" s="11">
        <f>IF(AND(F410&lt;&gt;"", C410&lt;&gt;"", C410&lt;&gt;0), F410*100/C410, "")</f>
        <v>62.159754224270351</v>
      </c>
      <c r="H410" s="10">
        <v>17.829999999999998</v>
      </c>
      <c r="I410" s="12">
        <v>5</v>
      </c>
      <c r="J410" s="11">
        <f>IF(AND(H410&lt;&gt;"", C410&lt;&gt;"", C410&lt;&gt;0), H410*100/C410, "")</f>
        <v>27.388632872503837</v>
      </c>
      <c r="K410" s="9">
        <v>11.9</v>
      </c>
      <c r="L410" s="9">
        <v>47</v>
      </c>
      <c r="M410" s="13">
        <v>0.253</v>
      </c>
      <c r="N410" s="9">
        <v>50.9</v>
      </c>
      <c r="O410" s="14" t="s">
        <v>23</v>
      </c>
      <c r="P410" s="15">
        <v>5.08</v>
      </c>
      <c r="Q410" s="13">
        <v>6.8040000000000003</v>
      </c>
      <c r="R410" s="15">
        <v>0.43</v>
      </c>
      <c r="S410" s="11">
        <f>IF(AND(Q410&lt;&gt;"", C410&lt;&gt;"", C410&lt;&gt;0), Q410*100/C410, "")</f>
        <v>10.451612903225808</v>
      </c>
      <c r="T410" s="16">
        <v>3</v>
      </c>
      <c r="U410" s="17" t="str">
        <f>IF(C410&gt;=68,"JUMBO",IF(C410&gt;=58,"EXTRA",IF(C410&gt;=48,"GRANDE",IF(C410&gt;=38,"MÉDIO","Fora da faixa"))))</f>
        <v>EXTRA</v>
      </c>
      <c r="V410" s="11">
        <v>59.18</v>
      </c>
      <c r="W410" s="11">
        <v>45.09</v>
      </c>
      <c r="X410" s="11">
        <f>IF(AND(W410&lt;&gt;"", V410&lt;&gt;"", V410&lt;&gt;0), (W410/V410)*100, "")</f>
        <v>76.191280838120989</v>
      </c>
      <c r="Y410" s="8" t="str">
        <f>IF(X410&lt;72,"Pontiagudo",IF(X410&lt;=76,"Padrão","Redondo"))</f>
        <v>Redondo</v>
      </c>
      <c r="Z410" s="11">
        <f>IF(AND(W410&lt;&gt;"", V410&lt;&gt;"", V410&lt;&gt;0), (0.6057-0.0018*W410)*V410*(W410^2)/1000, "")</f>
        <v>63.112064579090621</v>
      </c>
      <c r="AA410" s="11">
        <f>((3.155 - 0.0136*V410 + 0.00155*W410)*V410*W410)/100</f>
        <v>64.577021436872997</v>
      </c>
      <c r="AB410" s="14"/>
      <c r="AC410" s="12">
        <v>14</v>
      </c>
      <c r="AD410" s="18" t="s">
        <v>18</v>
      </c>
    </row>
    <row r="411" spans="1:30" ht="15" x14ac:dyDescent="0.25">
      <c r="A411" s="8">
        <v>410</v>
      </c>
      <c r="B411" s="8">
        <v>48</v>
      </c>
      <c r="C411" s="9">
        <v>69.3</v>
      </c>
      <c r="D411" s="9">
        <v>4.4000000000000004</v>
      </c>
      <c r="E411" s="9">
        <v>8.6</v>
      </c>
      <c r="F411" s="10">
        <f>IF(AND(NOT(ISBLANK(C411)), NOT(ISBLANK(H411)), NOT(ISBLANK(Q411))), C411-H411-Q411, "")</f>
        <v>43.085999999999999</v>
      </c>
      <c r="G411" s="11">
        <f>IF(AND(F411&lt;&gt;"", C411&lt;&gt;"", C411&lt;&gt;0), F411*100/C411, "")</f>
        <v>62.17316017316017</v>
      </c>
      <c r="H411" s="10">
        <v>18.960999999999999</v>
      </c>
      <c r="I411" s="12">
        <v>6</v>
      </c>
      <c r="J411" s="11">
        <f>IF(AND(H411&lt;&gt;"", C411&lt;&gt;"", C411&lt;&gt;0), H411*100/C411, "")</f>
        <v>27.360750360750359</v>
      </c>
      <c r="K411" s="9">
        <v>13.9</v>
      </c>
      <c r="L411" s="9">
        <v>47</v>
      </c>
      <c r="M411" s="13">
        <v>0.29599999999999999</v>
      </c>
      <c r="N411" s="9">
        <v>58.5</v>
      </c>
      <c r="O411" s="14" t="s">
        <v>23</v>
      </c>
      <c r="P411" s="15">
        <v>5.56</v>
      </c>
      <c r="Q411" s="13">
        <v>7.2530000000000001</v>
      </c>
      <c r="R411" s="15">
        <v>0.42</v>
      </c>
      <c r="S411" s="11">
        <f>IF(AND(Q411&lt;&gt;"", C411&lt;&gt;"", C411&lt;&gt;0), Q411*100/C411, "")</f>
        <v>10.466089466089466</v>
      </c>
      <c r="T411" s="16">
        <v>2</v>
      </c>
      <c r="U411" s="17" t="str">
        <f>IF(C411&gt;=68,"JUMBO",IF(C411&gt;=58,"EXTRA",IF(C411&gt;=48,"GRANDE",IF(C411&gt;=38,"MÉDIO","Fora da faixa"))))</f>
        <v>JUMBO</v>
      </c>
      <c r="V411" s="11">
        <v>59.63</v>
      </c>
      <c r="W411" s="11">
        <v>46.13</v>
      </c>
      <c r="X411" s="11">
        <f>IF(AND(W411&lt;&gt;"", V411&lt;&gt;"", V411&lt;&gt;0), (W411/V411)*100, "")</f>
        <v>77.360389065906418</v>
      </c>
      <c r="Y411" s="8" t="str">
        <f>IF(X411&lt;72,"Pontiagudo",IF(X411&lt;=76,"Padrão","Redondo"))</f>
        <v>Redondo</v>
      </c>
      <c r="Z411" s="11">
        <f>IF(AND(W411&lt;&gt;"", V411&lt;&gt;"", V411&lt;&gt;0), (0.6057-0.0018*W411)*V411*(W411^2)/1000, "")</f>
        <v>66.321748630390317</v>
      </c>
      <c r="AA411" s="11">
        <f>((3.155 - 0.0136*V411 + 0.00155*W411)*V411*W411)/100</f>
        <v>66.444850539686499</v>
      </c>
      <c r="AB411" s="14"/>
      <c r="AC411" s="12">
        <v>14</v>
      </c>
      <c r="AD411" s="18" t="s">
        <v>18</v>
      </c>
    </row>
    <row r="412" spans="1:30" ht="15" x14ac:dyDescent="0.25">
      <c r="A412" s="8">
        <v>411</v>
      </c>
      <c r="B412" s="8">
        <v>48</v>
      </c>
      <c r="C412" s="9">
        <v>56.6</v>
      </c>
      <c r="D412" s="9">
        <v>4</v>
      </c>
      <c r="E412" s="9">
        <v>8.4</v>
      </c>
      <c r="F412" s="10">
        <f>IF(AND(NOT(ISBLANK(C412)), NOT(ISBLANK(H412)), NOT(ISBLANK(Q412))), C412-H412-Q412, "")</f>
        <v>33.914999999999999</v>
      </c>
      <c r="G412" s="11">
        <f>IF(AND(F412&lt;&gt;"", C412&lt;&gt;"", C412&lt;&gt;0), F412*100/C412, "")</f>
        <v>59.920494699646639</v>
      </c>
      <c r="H412" s="10">
        <v>16.366</v>
      </c>
      <c r="I412" s="12">
        <v>6</v>
      </c>
      <c r="J412" s="11">
        <f>IF(AND(H412&lt;&gt;"", C412&lt;&gt;"", C412&lt;&gt;0), H412*100/C412, "")</f>
        <v>28.915194346289752</v>
      </c>
      <c r="K412" s="9">
        <v>11.3</v>
      </c>
      <c r="L412" s="9">
        <v>47.7</v>
      </c>
      <c r="M412" s="13">
        <v>0.23699999999999999</v>
      </c>
      <c r="N412" s="9">
        <v>60.6</v>
      </c>
      <c r="O412" s="14" t="s">
        <v>21</v>
      </c>
      <c r="P412" s="15">
        <v>5.72</v>
      </c>
      <c r="Q412" s="13">
        <v>6.319</v>
      </c>
      <c r="R412" s="15">
        <v>0.46</v>
      </c>
      <c r="S412" s="11">
        <f>IF(AND(Q412&lt;&gt;"", C412&lt;&gt;"", C412&lt;&gt;0), Q412*100/C412, "")</f>
        <v>11.164310954063604</v>
      </c>
      <c r="T412" s="16">
        <v>3</v>
      </c>
      <c r="U412" s="17" t="str">
        <f>IF(C412&gt;=68,"JUMBO",IF(C412&gt;=58,"EXTRA",IF(C412&gt;=48,"GRANDE",IF(C412&gt;=38,"MÉDIO","Fora da faixa"))))</f>
        <v>GRANDE</v>
      </c>
      <c r="V412" s="11">
        <v>56.45</v>
      </c>
      <c r="W412" s="11">
        <v>43.22</v>
      </c>
      <c r="X412" s="11">
        <f>IF(AND(W412&lt;&gt;"", V412&lt;&gt;"", V412&lt;&gt;0), (W412/V412)*100, "")</f>
        <v>76.563330380868024</v>
      </c>
      <c r="Y412" s="8" t="str">
        <f>IF(X412&lt;72,"Pontiagudo",IF(X412&lt;=76,"Padrão","Redondo"))</f>
        <v>Redondo</v>
      </c>
      <c r="Z412" s="11">
        <f>IF(AND(W412&lt;&gt;"", V412&lt;&gt;"", V412&lt;&gt;0), (0.6057-0.0018*W412)*V412*(W412^2)/1000, "")</f>
        <v>55.665796048686722</v>
      </c>
      <c r="AA412" s="11">
        <f>((3.155 - 0.0136*V412 + 0.00155*W412)*V412*W412)/100</f>
        <v>59.878543033989985</v>
      </c>
      <c r="AB412" s="14"/>
      <c r="AC412" s="12">
        <v>14</v>
      </c>
      <c r="AD412" s="18" t="s">
        <v>18</v>
      </c>
    </row>
    <row r="413" spans="1:30" ht="15" x14ac:dyDescent="0.25">
      <c r="A413" s="8">
        <v>412</v>
      </c>
      <c r="B413" s="8">
        <v>48</v>
      </c>
      <c r="C413" s="9">
        <v>62.9</v>
      </c>
      <c r="D413" s="9">
        <v>4.4000000000000004</v>
      </c>
      <c r="E413" s="9">
        <v>8.3000000000000007</v>
      </c>
      <c r="F413" s="10">
        <f>IF(AND(NOT(ISBLANK(C413)), NOT(ISBLANK(H413)), NOT(ISBLANK(Q413))), C413-H413-Q413, "")</f>
        <v>43.771999999999998</v>
      </c>
      <c r="G413" s="11">
        <f>IF(AND(F413&lt;&gt;"", C413&lt;&gt;"", C413&lt;&gt;0), F413*100/C413, "")</f>
        <v>69.589825119236878</v>
      </c>
      <c r="H413" s="10">
        <v>11.976000000000001</v>
      </c>
      <c r="I413" s="12">
        <v>7</v>
      </c>
      <c r="J413" s="11">
        <f>IF(AND(H413&lt;&gt;"", C413&lt;&gt;"", C413&lt;&gt;0), H413*100/C413, "")</f>
        <v>19.039745627980924</v>
      </c>
      <c r="K413" s="9">
        <v>13.5</v>
      </c>
      <c r="L413" s="9">
        <v>45</v>
      </c>
      <c r="M413" s="13">
        <v>0.3</v>
      </c>
      <c r="N413" s="9">
        <v>61.6</v>
      </c>
      <c r="O413" s="14" t="s">
        <v>21</v>
      </c>
      <c r="P413" s="15">
        <v>3.63</v>
      </c>
      <c r="Q413" s="13">
        <v>7.1520000000000001</v>
      </c>
      <c r="R413" s="15">
        <v>0.46</v>
      </c>
      <c r="S413" s="11">
        <f>IF(AND(Q413&lt;&gt;"", C413&lt;&gt;"", C413&lt;&gt;0), Q413*100/C413, "")</f>
        <v>11.370429252782195</v>
      </c>
      <c r="T413" s="16">
        <v>2</v>
      </c>
      <c r="U413" s="17" t="str">
        <f>IF(C413&gt;=68,"JUMBO",IF(C413&gt;=58,"EXTRA",IF(C413&gt;=48,"GRANDE",IF(C413&gt;=38,"MÉDIO","Fora da faixa"))))</f>
        <v>EXTRA</v>
      </c>
      <c r="V413" s="11">
        <v>58.22</v>
      </c>
      <c r="W413" s="11">
        <v>44.87</v>
      </c>
      <c r="X413" s="11">
        <f>IF(AND(W413&lt;&gt;"", V413&lt;&gt;"", V413&lt;&gt;0), (W413/V413)*100, "")</f>
        <v>77.069735486087254</v>
      </c>
      <c r="Y413" s="8" t="str">
        <f>IF(X413&lt;72,"Pontiagudo",IF(X413&lt;=76,"Padrão","Redondo"))</f>
        <v>Redondo</v>
      </c>
      <c r="Z413" s="11">
        <f>IF(AND(W413&lt;&gt;"", V413&lt;&gt;"", V413&lt;&gt;0), (0.6057-0.0018*W413)*V413*(W413^2)/1000, "")</f>
        <v>61.530301496495404</v>
      </c>
      <c r="AA413" s="11">
        <f>((3.155 - 0.0136*V413 + 0.00155*W413)*V413*W413)/100</f>
        <v>63.551661935040983</v>
      </c>
      <c r="AB413" s="14"/>
      <c r="AC413" s="12">
        <v>14</v>
      </c>
      <c r="AD413" s="18" t="s">
        <v>18</v>
      </c>
    </row>
    <row r="414" spans="1:30" ht="15" x14ac:dyDescent="0.25">
      <c r="A414" s="8">
        <v>413</v>
      </c>
      <c r="B414" s="8">
        <v>48</v>
      </c>
      <c r="C414" s="9">
        <v>57.4</v>
      </c>
      <c r="D414" s="9">
        <v>3.5</v>
      </c>
      <c r="E414" s="9">
        <v>8.6</v>
      </c>
      <c r="F414" s="10">
        <f>IF(AND(NOT(ISBLANK(C414)), NOT(ISBLANK(H414)), NOT(ISBLANK(Q414))), C414-H414-Q414, "")</f>
        <v>34.155000000000001</v>
      </c>
      <c r="G414" s="11">
        <f>IF(AND(F414&lt;&gt;"", C414&lt;&gt;"", C414&lt;&gt;0), F414*100/C414, "")</f>
        <v>59.50348432055749</v>
      </c>
      <c r="H414" s="10">
        <v>17.312999999999999</v>
      </c>
      <c r="I414" s="12">
        <v>6</v>
      </c>
      <c r="J414" s="11">
        <f>IF(AND(H414&lt;&gt;"", C414&lt;&gt;"", C414&lt;&gt;0), H414*100/C414, "")</f>
        <v>30.162020905923345</v>
      </c>
      <c r="K414" s="9">
        <v>11.5</v>
      </c>
      <c r="L414" s="9">
        <v>46.7</v>
      </c>
      <c r="M414" s="13">
        <v>0.246</v>
      </c>
      <c r="N414" s="9">
        <v>54.3</v>
      </c>
      <c r="O414" s="14" t="s">
        <v>23</v>
      </c>
      <c r="P414" s="15">
        <v>4.84</v>
      </c>
      <c r="Q414" s="13">
        <v>5.9320000000000004</v>
      </c>
      <c r="R414" s="15">
        <v>0.44</v>
      </c>
      <c r="S414" s="11">
        <f>IF(AND(Q414&lt;&gt;"", C414&lt;&gt;"", C414&lt;&gt;0), Q414*100/C414, "")</f>
        <v>10.334494773519165</v>
      </c>
      <c r="T414" s="16">
        <v>1</v>
      </c>
      <c r="U414" s="17" t="str">
        <f>IF(C414&gt;=68,"JUMBO",IF(C414&gt;=58,"EXTRA",IF(C414&gt;=48,"GRANDE",IF(C414&gt;=38,"MÉDIO","Fora da faixa"))))</f>
        <v>GRANDE</v>
      </c>
      <c r="V414" s="11">
        <v>57.65</v>
      </c>
      <c r="W414" s="11">
        <v>43.35</v>
      </c>
      <c r="X414" s="11">
        <f>IF(AND(W414&lt;&gt;"", V414&lt;&gt;"", V414&lt;&gt;0), (W414/V414)*100, "")</f>
        <v>75.195143104943625</v>
      </c>
      <c r="Y414" s="8" t="str">
        <f>IF(X414&lt;72,"Pontiagudo",IF(X414&lt;=76,"Padrão","Redondo"))</f>
        <v>Padrão</v>
      </c>
      <c r="Z414" s="11">
        <f>IF(AND(W414&lt;&gt;"", V414&lt;&gt;"", V414&lt;&gt;0), (0.6057-0.0018*W414)*V414*(W414^2)/1000, "")</f>
        <v>57.166278253548747</v>
      </c>
      <c r="AA414" s="11">
        <f>((3.155 - 0.0136*V414 + 0.00155*W414)*V414*W414)/100</f>
        <v>60.932539619437506</v>
      </c>
      <c r="AB414" s="14" t="s">
        <v>17</v>
      </c>
      <c r="AC414" s="12">
        <v>14</v>
      </c>
      <c r="AD414" s="18" t="s">
        <v>18</v>
      </c>
    </row>
    <row r="415" spans="1:30" ht="15" x14ac:dyDescent="0.25">
      <c r="A415" s="8">
        <v>414</v>
      </c>
      <c r="B415" s="8">
        <v>48</v>
      </c>
      <c r="C415" s="9">
        <v>61.1</v>
      </c>
      <c r="D415" s="9">
        <v>3.4</v>
      </c>
      <c r="E415" s="9">
        <v>8.6</v>
      </c>
      <c r="F415" s="10">
        <f>IF(AND(NOT(ISBLANK(C415)), NOT(ISBLANK(H415)), NOT(ISBLANK(Q415))), C415-H415-Q415, "")</f>
        <v>36.541000000000004</v>
      </c>
      <c r="G415" s="11">
        <f>IF(AND(F415&lt;&gt;"", C415&lt;&gt;"", C415&lt;&gt;0), F415*100/C415, "")</f>
        <v>59.805237315875615</v>
      </c>
      <c r="H415" s="10">
        <v>18.015999999999998</v>
      </c>
      <c r="I415" s="12">
        <v>6</v>
      </c>
      <c r="J415" s="11">
        <f>IF(AND(H415&lt;&gt;"", C415&lt;&gt;"", C415&lt;&gt;0), H415*100/C415, "")</f>
        <v>29.4860883797054</v>
      </c>
      <c r="K415" s="9">
        <v>12.1</v>
      </c>
      <c r="L415" s="9">
        <v>47.3</v>
      </c>
      <c r="M415" s="13">
        <v>0.25600000000000001</v>
      </c>
      <c r="N415" s="9">
        <v>50.7</v>
      </c>
      <c r="O415" s="14" t="s">
        <v>23</v>
      </c>
      <c r="P415" s="15">
        <v>4.58</v>
      </c>
      <c r="Q415" s="13">
        <v>6.5430000000000001</v>
      </c>
      <c r="R415" s="15">
        <v>0.46</v>
      </c>
      <c r="S415" s="11">
        <f>IF(AND(Q415&lt;&gt;"", C415&lt;&gt;"", C415&lt;&gt;0), Q415*100/C415, "")</f>
        <v>10.708674304418986</v>
      </c>
      <c r="T415" s="16">
        <v>2</v>
      </c>
      <c r="U415" s="17" t="str">
        <f>IF(C415&gt;=68,"JUMBO",IF(C415&gt;=58,"EXTRA",IF(C415&gt;=48,"GRANDE",IF(C415&gt;=38,"MÉDIO","Fora da faixa"))))</f>
        <v>EXTRA</v>
      </c>
      <c r="V415" s="11">
        <v>57.33</v>
      </c>
      <c r="W415" s="11">
        <v>44.32</v>
      </c>
      <c r="X415" s="11">
        <f>IF(AND(W415&lt;&gt;"", V415&lt;&gt;"", V415&lt;&gt;0), (W415/V415)*100, "")</f>
        <v>77.306820163963025</v>
      </c>
      <c r="Y415" s="8" t="str">
        <f>IF(X415&lt;72,"Pontiagudo",IF(X415&lt;=76,"Padrão","Redondo"))</f>
        <v>Redondo</v>
      </c>
      <c r="Z415" s="11">
        <f>IF(AND(W415&lt;&gt;"", V415&lt;&gt;"", V415&lt;&gt;0), (0.6057-0.0018*W415)*V415*(W415^2)/1000, "")</f>
        <v>59.22491349577421</v>
      </c>
      <c r="AA415" s="11">
        <f>((3.155 - 0.0136*V415 + 0.00155*W415)*V415*W415)/100</f>
        <v>62.098958533248009</v>
      </c>
      <c r="AB415" s="14"/>
      <c r="AC415" s="12">
        <v>14</v>
      </c>
      <c r="AD415" s="18" t="s">
        <v>18</v>
      </c>
    </row>
    <row r="416" spans="1:30" ht="15" x14ac:dyDescent="0.25">
      <c r="A416" s="8">
        <v>415</v>
      </c>
      <c r="B416" s="8">
        <v>48</v>
      </c>
      <c r="C416" s="9">
        <v>64.5</v>
      </c>
      <c r="D416" s="9">
        <v>3.6</v>
      </c>
      <c r="E416" s="9">
        <v>8.6999999999999993</v>
      </c>
      <c r="F416" s="10">
        <f>IF(AND(NOT(ISBLANK(C416)), NOT(ISBLANK(H416)), NOT(ISBLANK(Q416))), C416-H416-Q416, "")</f>
        <v>38.356000000000002</v>
      </c>
      <c r="G416" s="11">
        <f>IF(AND(F416&lt;&gt;"", C416&lt;&gt;"", C416&lt;&gt;0), F416*100/C416, "")</f>
        <v>59.466666666666676</v>
      </c>
      <c r="H416" s="10">
        <v>18.634</v>
      </c>
      <c r="I416" s="12">
        <v>6</v>
      </c>
      <c r="J416" s="11">
        <f>IF(AND(H416&lt;&gt;"", C416&lt;&gt;"", C416&lt;&gt;0), H416*100/C416, "")</f>
        <v>28.889922480620157</v>
      </c>
      <c r="K416" s="9">
        <v>12.4</v>
      </c>
      <c r="L416" s="9">
        <v>48</v>
      </c>
      <c r="M416" s="13">
        <v>0.25800000000000001</v>
      </c>
      <c r="N416" s="9">
        <v>51.3</v>
      </c>
      <c r="O416" s="14" t="s">
        <v>23</v>
      </c>
      <c r="P416" s="15">
        <v>6.24</v>
      </c>
      <c r="Q416" s="13">
        <v>7.51</v>
      </c>
      <c r="R416" s="15">
        <v>0.45</v>
      </c>
      <c r="S416" s="11">
        <f>IF(AND(Q416&lt;&gt;"", C416&lt;&gt;"", C416&lt;&gt;0), Q416*100/C416, "")</f>
        <v>11.643410852713178</v>
      </c>
      <c r="T416" s="16">
        <v>1</v>
      </c>
      <c r="U416" s="17" t="str">
        <f>IF(C416&gt;=68,"JUMBO",IF(C416&gt;=58,"EXTRA",IF(C416&gt;=48,"GRANDE",IF(C416&gt;=38,"MÉDIO","Fora da faixa"))))</f>
        <v>EXTRA</v>
      </c>
      <c r="V416" s="11">
        <v>57.95</v>
      </c>
      <c r="W416" s="11">
        <v>44.85</v>
      </c>
      <c r="X416" s="11">
        <f>IF(AND(W416&lt;&gt;"", V416&lt;&gt;"", V416&lt;&gt;0), (W416/V416)*100, "")</f>
        <v>77.39430543572044</v>
      </c>
      <c r="Y416" s="8" t="str">
        <f>IF(X416&lt;72,"Pontiagudo",IF(X416&lt;=76,"Padrão","Redondo"))</f>
        <v>Redondo</v>
      </c>
      <c r="Z416" s="11">
        <f>IF(AND(W416&lt;&gt;"", V416&lt;&gt;"", V416&lt;&gt;0), (0.6057-0.0018*W416)*V416*(W416^2)/1000, "")</f>
        <v>61.194560627508757</v>
      </c>
      <c r="AA416" s="11">
        <f>((3.155 - 0.0136*V416 + 0.00155*W416)*V416*W416)/100</f>
        <v>63.323371953562493</v>
      </c>
      <c r="AB416" s="14"/>
      <c r="AC416" s="12">
        <v>14</v>
      </c>
      <c r="AD416" s="18" t="s">
        <v>18</v>
      </c>
    </row>
    <row r="417" spans="1:30" ht="15" x14ac:dyDescent="0.25">
      <c r="A417" s="8">
        <v>416</v>
      </c>
      <c r="B417" s="8">
        <v>48</v>
      </c>
      <c r="C417" s="9">
        <v>70.3</v>
      </c>
      <c r="D417" s="9">
        <v>4.5</v>
      </c>
      <c r="E417" s="9">
        <v>8.9</v>
      </c>
      <c r="F417" s="10">
        <f>IF(AND(NOT(ISBLANK(C417)), NOT(ISBLANK(H417)), NOT(ISBLANK(Q417))), C417-H417-Q417, "")</f>
        <v>41.945</v>
      </c>
      <c r="G417" s="11">
        <f>IF(AND(F417&lt;&gt;"", C417&lt;&gt;"", C417&lt;&gt;0), F417*100/C417, "")</f>
        <v>59.665718349928881</v>
      </c>
      <c r="H417" s="10">
        <v>20.681000000000001</v>
      </c>
      <c r="I417" s="12">
        <v>6</v>
      </c>
      <c r="J417" s="11">
        <f>IF(AND(H417&lt;&gt;"", C417&lt;&gt;"", C417&lt;&gt;0), H417*100/C417, "")</f>
        <v>29.418207681365576</v>
      </c>
      <c r="K417" s="9">
        <v>12.5</v>
      </c>
      <c r="L417" s="9">
        <v>48.3</v>
      </c>
      <c r="M417" s="13">
        <v>0.25900000000000001</v>
      </c>
      <c r="N417" s="9">
        <v>59.1</v>
      </c>
      <c r="O417" s="14" t="s">
        <v>23</v>
      </c>
      <c r="P417" s="15">
        <v>3.86</v>
      </c>
      <c r="Q417" s="13">
        <v>7.6740000000000004</v>
      </c>
      <c r="R417" s="15">
        <v>0.45</v>
      </c>
      <c r="S417" s="11">
        <f>IF(AND(Q417&lt;&gt;"", C417&lt;&gt;"", C417&lt;&gt;0), Q417*100/C417, "")</f>
        <v>10.916073968705549</v>
      </c>
      <c r="T417" s="16">
        <v>4</v>
      </c>
      <c r="U417" s="17" t="str">
        <f>IF(C417&gt;=68,"JUMBO",IF(C417&gt;=58,"EXTRA",IF(C417&gt;=48,"GRANDE",IF(C417&gt;=38,"MÉDIO","Fora da faixa"))))</f>
        <v>JUMBO</v>
      </c>
      <c r="V417" s="11">
        <v>60.94</v>
      </c>
      <c r="W417" s="11">
        <v>46.08</v>
      </c>
      <c r="X417" s="11">
        <f>IF(AND(W417&lt;&gt;"", V417&lt;&gt;"", V417&lt;&gt;0), (W417/V417)*100, "")</f>
        <v>75.61535936987201</v>
      </c>
      <c r="Y417" s="8" t="str">
        <f>IF(X417&lt;72,"Pontiagudo",IF(X417&lt;=76,"Padrão","Redondo"))</f>
        <v>Padrão</v>
      </c>
      <c r="Z417" s="11">
        <f>IF(AND(W417&lt;&gt;"", V417&lt;&gt;"", V417&lt;&gt;0), (0.6057-0.0018*W417)*V417*(W417^2)/1000, "")</f>
        <v>67.643553922154496</v>
      </c>
      <c r="AA417" s="11">
        <f>((3.155 - 0.0136*V417 + 0.00155*W417)*V417*W417)/100</f>
        <v>67.328493281279975</v>
      </c>
      <c r="AB417" s="14"/>
      <c r="AC417" s="12">
        <v>14</v>
      </c>
      <c r="AD417" s="18" t="s">
        <v>18</v>
      </c>
    </row>
    <row r="418" spans="1:30" ht="15" x14ac:dyDescent="0.25">
      <c r="A418" s="8">
        <v>417</v>
      </c>
      <c r="B418" s="8">
        <v>48</v>
      </c>
      <c r="C418" s="9">
        <v>65.900000000000006</v>
      </c>
      <c r="D418" s="9">
        <v>3.9</v>
      </c>
      <c r="E418" s="9">
        <v>8.5</v>
      </c>
      <c r="F418" s="10">
        <f>IF(AND(NOT(ISBLANK(C418)), NOT(ISBLANK(H418)), NOT(ISBLANK(Q418))), C418-H418-Q418, "")</f>
        <v>41.512000000000008</v>
      </c>
      <c r="G418" s="11">
        <f>IF(AND(F418&lt;&gt;"", C418&lt;&gt;"", C418&lt;&gt;0), F418*100/C418, "")</f>
        <v>62.992412746585742</v>
      </c>
      <c r="H418" s="10">
        <v>17.210999999999999</v>
      </c>
      <c r="I418" s="12">
        <v>7</v>
      </c>
      <c r="J418" s="11">
        <f>IF(AND(H418&lt;&gt;"", C418&lt;&gt;"", C418&lt;&gt;0), H418*100/C418, "")</f>
        <v>26.116843702579661</v>
      </c>
      <c r="K418" s="9">
        <v>12.9</v>
      </c>
      <c r="L418" s="9">
        <v>46</v>
      </c>
      <c r="M418" s="13">
        <v>0.28000000000000003</v>
      </c>
      <c r="N418" s="9">
        <v>54.3</v>
      </c>
      <c r="O418" s="14" t="s">
        <v>23</v>
      </c>
      <c r="P418" s="15">
        <v>4.74</v>
      </c>
      <c r="Q418" s="13">
        <v>7.1769999999999996</v>
      </c>
      <c r="R418" s="15">
        <v>0.45</v>
      </c>
      <c r="S418" s="11">
        <f>IF(AND(Q418&lt;&gt;"", C418&lt;&gt;"", C418&lt;&gt;0), Q418*100/C418, "")</f>
        <v>10.890743550834596</v>
      </c>
      <c r="T418" s="16">
        <v>3</v>
      </c>
      <c r="U418" s="17" t="str">
        <f>IF(C418&gt;=68,"JUMBO",IF(C418&gt;=58,"EXTRA",IF(C418&gt;=48,"GRANDE",IF(C418&gt;=38,"MÉDIO","Fora da faixa"))))</f>
        <v>EXTRA</v>
      </c>
      <c r="V418" s="11">
        <v>59.52</v>
      </c>
      <c r="W418" s="11">
        <v>45.24</v>
      </c>
      <c r="X418" s="11">
        <f>IF(AND(W418&lt;&gt;"", V418&lt;&gt;"", V418&lt;&gt;0), (W418/V418)*100, "")</f>
        <v>76.008064516129039</v>
      </c>
      <c r="Y418" s="8" t="str">
        <f>IF(X418&lt;72,"Pontiagudo",IF(X418&lt;=76,"Padrão","Redondo"))</f>
        <v>Redondo</v>
      </c>
      <c r="Z418" s="11">
        <f>IF(AND(W418&lt;&gt;"", V418&lt;&gt;"", V418&lt;&gt;0), (0.6057-0.0018*W418)*V418*(W418^2)/1000, "")</f>
        <v>63.864786596622338</v>
      </c>
      <c r="AA418" s="11">
        <f>((3.155 - 0.0136*V418 + 0.00155*W418)*V418*W418)/100</f>
        <v>65.045840371199986</v>
      </c>
      <c r="AB418" s="14"/>
      <c r="AC418" s="12">
        <v>14</v>
      </c>
      <c r="AD418" s="18" t="s">
        <v>18</v>
      </c>
    </row>
    <row r="419" spans="1:30" ht="15" x14ac:dyDescent="0.25">
      <c r="A419" s="8">
        <v>418</v>
      </c>
      <c r="B419" s="8">
        <v>48</v>
      </c>
      <c r="C419" s="9">
        <v>56.7</v>
      </c>
      <c r="D419" s="9">
        <v>3.6</v>
      </c>
      <c r="E419" s="9">
        <v>8.3000000000000007</v>
      </c>
      <c r="F419" s="10" t="str">
        <f>IF(AND(NOT(ISBLANK(C419)), NOT(ISBLANK(H419)), NOT(ISBLANK(Q419))), C419-H419-Q419, "")</f>
        <v/>
      </c>
      <c r="G419" s="11" t="str">
        <f>IF(AND(F419&lt;&gt;"", C419&lt;&gt;"", C419&lt;&gt;0), F419*100/C419, "")</f>
        <v/>
      </c>
      <c r="H419" s="10"/>
      <c r="I419" s="12">
        <v>6</v>
      </c>
      <c r="J419" s="11" t="str">
        <f>IF(AND(H419&lt;&gt;"", C419&lt;&gt;"", C419&lt;&gt;0), H419*100/C419, "")</f>
        <v/>
      </c>
      <c r="K419" s="9">
        <v>12.6</v>
      </c>
      <c r="L419" s="9">
        <v>46.7</v>
      </c>
      <c r="M419" s="13">
        <v>0.27</v>
      </c>
      <c r="N419" s="9">
        <v>56</v>
      </c>
      <c r="O419" s="14" t="s">
        <v>23</v>
      </c>
      <c r="P419" s="15">
        <v>6.39</v>
      </c>
      <c r="Q419" s="13">
        <v>6.7359999999999998</v>
      </c>
      <c r="R419" s="15">
        <v>0.44</v>
      </c>
      <c r="S419" s="11">
        <f>IF(AND(Q419&lt;&gt;"", C419&lt;&gt;"", C419&lt;&gt;0), Q419*100/C419, "")</f>
        <v>11.880070546737214</v>
      </c>
      <c r="T419" s="16">
        <v>2</v>
      </c>
      <c r="U419" s="17" t="str">
        <f>IF(C419&gt;=68,"JUMBO",IF(C419&gt;=58,"EXTRA",IF(C419&gt;=48,"GRANDE",IF(C419&gt;=38,"MÉDIO","Fora da faixa"))))</f>
        <v>GRANDE</v>
      </c>
      <c r="V419" s="11">
        <v>55.41</v>
      </c>
      <c r="W419" s="11">
        <v>43.5</v>
      </c>
      <c r="X419" s="11">
        <f>IF(AND(W419&lt;&gt;"", V419&lt;&gt;"", V419&lt;&gt;0), (W419/V419)*100, "")</f>
        <v>78.505684894423382</v>
      </c>
      <c r="Y419" s="8" t="str">
        <f>IF(X419&lt;72,"Pontiagudo",IF(X419&lt;=76,"Padrão","Redondo"))</f>
        <v>Redondo</v>
      </c>
      <c r="Z419" s="11">
        <f>IF(AND(W419&lt;&gt;"", V419&lt;&gt;"", V419&lt;&gt;0), (0.6057-0.0018*W419)*V419*(W419^2)/1000, "")</f>
        <v>55.297664536499994</v>
      </c>
      <c r="AA419" s="11">
        <f>((3.155 - 0.0136*V419 + 0.00155*W419)*V419*W419)/100</f>
        <v>59.507531544149998</v>
      </c>
      <c r="AB419" s="14"/>
      <c r="AC419" s="12">
        <v>14</v>
      </c>
      <c r="AD419" s="18" t="s">
        <v>18</v>
      </c>
    </row>
    <row r="420" spans="1:30" ht="15" x14ac:dyDescent="0.25">
      <c r="A420" s="8">
        <v>419</v>
      </c>
      <c r="B420" s="8">
        <v>48</v>
      </c>
      <c r="C420" s="9">
        <v>62.5</v>
      </c>
      <c r="D420" s="9">
        <v>3.3</v>
      </c>
      <c r="E420" s="9">
        <v>8.4</v>
      </c>
      <c r="F420" s="10">
        <f>IF(AND(NOT(ISBLANK(C420)), NOT(ISBLANK(H420)), NOT(ISBLANK(Q420))), C420-H420-Q420, "")</f>
        <v>38.930000000000007</v>
      </c>
      <c r="G420" s="11">
        <f>IF(AND(F420&lt;&gt;"", C420&lt;&gt;"", C420&lt;&gt;0), F420*100/C420, "")</f>
        <v>62.288000000000018</v>
      </c>
      <c r="H420" s="10">
        <v>16.992999999999999</v>
      </c>
      <c r="I420" s="12">
        <v>6</v>
      </c>
      <c r="J420" s="11">
        <f>IF(AND(H420&lt;&gt;"", C420&lt;&gt;"", C420&lt;&gt;0), H420*100/C420, "")</f>
        <v>27.188800000000001</v>
      </c>
      <c r="K420" s="9">
        <v>11</v>
      </c>
      <c r="L420" s="9">
        <v>47.7</v>
      </c>
      <c r="M420" s="13">
        <v>0.23100000000000001</v>
      </c>
      <c r="N420" s="9">
        <v>48.4</v>
      </c>
      <c r="O420" s="14" t="s">
        <v>23</v>
      </c>
      <c r="P420" s="15">
        <v>4.83</v>
      </c>
      <c r="Q420" s="13">
        <v>6.577</v>
      </c>
      <c r="R420" s="15">
        <v>0.43</v>
      </c>
      <c r="S420" s="11">
        <f>IF(AND(Q420&lt;&gt;"", C420&lt;&gt;"", C420&lt;&gt;0), Q420*100/C420, "")</f>
        <v>10.523200000000001</v>
      </c>
      <c r="T420" s="16">
        <v>2</v>
      </c>
      <c r="U420" s="17" t="str">
        <f>IF(C420&gt;=68,"JUMBO",IF(C420&gt;=58,"EXTRA",IF(C420&gt;=48,"GRANDE",IF(C420&gt;=38,"MÉDIO","Fora da faixa"))))</f>
        <v>EXTRA</v>
      </c>
      <c r="V420" s="11">
        <v>57.63</v>
      </c>
      <c r="W420" s="11">
        <v>44.71</v>
      </c>
      <c r="X420" s="11">
        <f>IF(AND(W420&lt;&gt;"", V420&lt;&gt;"", V420&lt;&gt;0), (W420/V420)*100, "")</f>
        <v>77.581120943952797</v>
      </c>
      <c r="Y420" s="8" t="str">
        <f>IF(X420&lt;72,"Pontiagudo",IF(X420&lt;=76,"Padrão","Redondo"))</f>
        <v>Redondo</v>
      </c>
      <c r="Z420" s="11">
        <f>IF(AND(W420&lt;&gt;"", V420&lt;&gt;"", V420&lt;&gt;0), (0.6057-0.0018*W420)*V420*(W420^2)/1000, "")</f>
        <v>60.506337906292643</v>
      </c>
      <c r="AA420" s="11">
        <f>((3.155 - 0.0136*V420 + 0.00155*W420)*V420*W420)/100</f>
        <v>62.883670713622514</v>
      </c>
      <c r="AB420" s="14"/>
      <c r="AC420" s="12">
        <v>14</v>
      </c>
      <c r="AD420" s="18" t="s">
        <v>18</v>
      </c>
    </row>
    <row r="421" spans="1:30" ht="15" x14ac:dyDescent="0.25">
      <c r="A421" s="8">
        <v>420</v>
      </c>
      <c r="B421" s="8">
        <v>48</v>
      </c>
      <c r="C421" s="9">
        <v>53.2</v>
      </c>
      <c r="D421" s="9">
        <v>3.8</v>
      </c>
      <c r="E421" s="9">
        <v>8.3000000000000007</v>
      </c>
      <c r="F421" s="10">
        <f>IF(AND(NOT(ISBLANK(C421)), NOT(ISBLANK(H421)), NOT(ISBLANK(Q421))), C421-H421-Q421, "")</f>
        <v>30.21</v>
      </c>
      <c r="G421" s="11">
        <f>IF(AND(F421&lt;&gt;"", C421&lt;&gt;"", C421&lt;&gt;0), F421*100/C421, "")</f>
        <v>56.785714285714285</v>
      </c>
      <c r="H421" s="10">
        <v>17.128</v>
      </c>
      <c r="I421" s="12">
        <v>5</v>
      </c>
      <c r="J421" s="11">
        <f>IF(AND(H421&lt;&gt;"", C421&lt;&gt;"", C421&lt;&gt;0), H421*100/C421, "")</f>
        <v>32.195488721804509</v>
      </c>
      <c r="K421" s="9">
        <v>11.8</v>
      </c>
      <c r="L421" s="9">
        <v>48</v>
      </c>
      <c r="M421" s="13">
        <v>0.246</v>
      </c>
      <c r="N421" s="9">
        <v>60.2</v>
      </c>
      <c r="O421" s="14" t="s">
        <v>21</v>
      </c>
      <c r="P421" s="15">
        <v>4.6100000000000003</v>
      </c>
      <c r="Q421" s="13">
        <v>5.8620000000000001</v>
      </c>
      <c r="R421" s="15">
        <v>0.45</v>
      </c>
      <c r="S421" s="11">
        <f>IF(AND(Q421&lt;&gt;"", C421&lt;&gt;"", C421&lt;&gt;0), Q421*100/C421, "")</f>
        <v>11.018796992481203</v>
      </c>
      <c r="T421" s="16">
        <v>1</v>
      </c>
      <c r="U421" s="17" t="str">
        <f>IF(C421&gt;=68,"JUMBO",IF(C421&gt;=58,"EXTRA",IF(C421&gt;=48,"GRANDE",IF(C421&gt;=38,"MÉDIO","Fora da faixa"))))</f>
        <v>GRANDE</v>
      </c>
      <c r="V421" s="11">
        <v>54.59</v>
      </c>
      <c r="W421" s="11">
        <v>42.6</v>
      </c>
      <c r="X421" s="11">
        <f>IF(AND(W421&lt;&gt;"", V421&lt;&gt;"", V421&lt;&gt;0), (W421/V421)*100, "")</f>
        <v>78.036270379190327</v>
      </c>
      <c r="Y421" s="8" t="str">
        <f>IF(X421&lt;72,"Pontiagudo",IF(X421&lt;=76,"Padrão","Redondo"))</f>
        <v>Redondo</v>
      </c>
      <c r="Z421" s="11">
        <f>IF(AND(W421&lt;&gt;"", V421&lt;&gt;"", V421&lt;&gt;0), (0.6057-0.0018*W421)*V421*(W421^2)/1000, "")</f>
        <v>52.408820258568014</v>
      </c>
      <c r="AA421" s="11">
        <f>((3.155 - 0.0136*V421 + 0.00155*W421)*V421*W421)/100</f>
        <v>57.640825256039996</v>
      </c>
      <c r="AB421" s="14"/>
      <c r="AC421" s="12">
        <v>14</v>
      </c>
      <c r="AD421" s="18" t="s">
        <v>18</v>
      </c>
    </row>
    <row r="422" spans="1:30" ht="15" x14ac:dyDescent="0.25">
      <c r="A422" s="8">
        <v>421</v>
      </c>
      <c r="B422" s="8">
        <v>48</v>
      </c>
      <c r="C422" s="9">
        <v>66.900000000000006</v>
      </c>
      <c r="D422" s="9">
        <v>4.3</v>
      </c>
      <c r="E422" s="9">
        <v>8.1</v>
      </c>
      <c r="F422" s="10" t="str">
        <f>IF(AND(NOT(ISBLANK(C422)), NOT(ISBLANK(H422)), NOT(ISBLANK(Q422))), C422-H422-Q422, "")</f>
        <v/>
      </c>
      <c r="G422" s="11" t="str">
        <f>IF(AND(F422&lt;&gt;"", C422&lt;&gt;"", C422&lt;&gt;0), F422*100/C422, "")</f>
        <v/>
      </c>
      <c r="H422" s="10"/>
      <c r="I422" s="12">
        <v>6</v>
      </c>
      <c r="J422" s="11" t="str">
        <f>IF(AND(H422&lt;&gt;"", C422&lt;&gt;"", C422&lt;&gt;0), H422*100/C422, "")</f>
        <v/>
      </c>
      <c r="K422" s="9">
        <v>13.4</v>
      </c>
      <c r="L422" s="9">
        <v>45.3</v>
      </c>
      <c r="M422" s="13">
        <v>0.29599999999999999</v>
      </c>
      <c r="N422" s="9">
        <v>58.5</v>
      </c>
      <c r="O422" s="14" t="s">
        <v>23</v>
      </c>
      <c r="P422" s="15">
        <v>3.09</v>
      </c>
      <c r="Q422" s="13">
        <v>7.165</v>
      </c>
      <c r="R422" s="15">
        <v>0.42</v>
      </c>
      <c r="S422" s="11">
        <f>IF(AND(Q422&lt;&gt;"", C422&lt;&gt;"", C422&lt;&gt;0), Q422*100/C422, "")</f>
        <v>10.710014947683108</v>
      </c>
      <c r="T422" s="16">
        <v>4</v>
      </c>
      <c r="U422" s="17" t="str">
        <f>IF(C422&gt;=68,"JUMBO",IF(C422&gt;=58,"EXTRA",IF(C422&gt;=48,"GRANDE",IF(C422&gt;=38,"MÉDIO","Fora da faixa"))))</f>
        <v>EXTRA</v>
      </c>
      <c r="V422" s="11">
        <v>73.319999999999993</v>
      </c>
      <c r="W422" s="11">
        <v>46.95</v>
      </c>
      <c r="X422" s="11">
        <f>IF(AND(W422&lt;&gt;"", V422&lt;&gt;"", V422&lt;&gt;0), (W422/V422)*100, "")</f>
        <v>64.034369885433733</v>
      </c>
      <c r="Y422" s="8" t="str">
        <f>IF(X422&lt;72,"Pontiagudo",IF(X422&lt;=76,"Padrão","Redondo"))</f>
        <v>Pontiagudo</v>
      </c>
      <c r="Z422" s="11">
        <f>IF(AND(W422&lt;&gt;"", V422&lt;&gt;"", V422&lt;&gt;0), (0.6057-0.0018*W422)*V422*(W422^2)/1000, "")</f>
        <v>84.23444599256699</v>
      </c>
      <c r="AA422" s="11">
        <f>((3.155 - 0.0136*V422 + 0.00155*W422)*V422*W422)/100</f>
        <v>76.78630013067</v>
      </c>
      <c r="AB422" s="14"/>
      <c r="AC422" s="12">
        <v>14</v>
      </c>
      <c r="AD422" s="18" t="s">
        <v>18</v>
      </c>
    </row>
    <row r="423" spans="1:30" ht="15" x14ac:dyDescent="0.25">
      <c r="A423" s="8">
        <v>422</v>
      </c>
      <c r="B423" s="8">
        <v>48</v>
      </c>
      <c r="C423" s="9">
        <v>87.2</v>
      </c>
      <c r="D423" s="9">
        <v>4.5</v>
      </c>
      <c r="E423" s="9">
        <v>8.1999999999999993</v>
      </c>
      <c r="F423" s="10" t="str">
        <f>IF(AND(NOT(ISBLANK(C423)), NOT(ISBLANK(H423)), NOT(ISBLANK(Q423))), C423-H423-Q423, "")</f>
        <v/>
      </c>
      <c r="G423" s="11" t="str">
        <f>IF(AND(F423&lt;&gt;"", C423&lt;&gt;"", C423&lt;&gt;0), F423*100/C423, "")</f>
        <v/>
      </c>
      <c r="H423" s="10"/>
      <c r="I423" s="12">
        <v>6</v>
      </c>
      <c r="J423" s="11" t="str">
        <f>IF(AND(H423&lt;&gt;"", C423&lt;&gt;"", C423&lt;&gt;0), H423*100/C423, "")</f>
        <v/>
      </c>
      <c r="K423" s="9">
        <v>12.3</v>
      </c>
      <c r="L423" s="9">
        <v>47</v>
      </c>
      <c r="M423" s="13">
        <v>0.26200000000000001</v>
      </c>
      <c r="N423" s="9">
        <v>50.8</v>
      </c>
      <c r="O423" s="14" t="s">
        <v>23</v>
      </c>
      <c r="P423" s="15">
        <v>2.1</v>
      </c>
      <c r="Q423" s="13">
        <v>6.7519999999999998</v>
      </c>
      <c r="R423" s="15">
        <v>0.44</v>
      </c>
      <c r="S423" s="11">
        <f>IF(AND(Q423&lt;&gt;"", C423&lt;&gt;"", C423&lt;&gt;0), Q423*100/C423, "")</f>
        <v>7.7431192660550447</v>
      </c>
      <c r="T423" s="16">
        <v>3</v>
      </c>
      <c r="U423" s="17" t="str">
        <f>IF(C423&gt;=68,"JUMBO",IF(C423&gt;=58,"EXTRA",IF(C423&gt;=48,"GRANDE",IF(C423&gt;=38,"MÉDIO","Fora da faixa"))))</f>
        <v>JUMBO</v>
      </c>
      <c r="V423" s="11">
        <v>58.4</v>
      </c>
      <c r="W423" s="11">
        <v>45.1</v>
      </c>
      <c r="X423" s="11">
        <f>IF(AND(W423&lt;&gt;"", V423&lt;&gt;"", V423&lt;&gt;0), (W423/V423)*100, "")</f>
        <v>77.226027397260282</v>
      </c>
      <c r="Y423" s="8" t="str">
        <f>IF(X423&lt;72,"Pontiagudo",IF(X423&lt;=76,"Padrão","Redondo"))</f>
        <v>Redondo</v>
      </c>
      <c r="Z423" s="11">
        <f>IF(AND(W423&lt;&gt;"", V423&lt;&gt;"", V423&lt;&gt;0), (0.6057-0.0018*W423)*V423*(W423^2)/1000, "")</f>
        <v>62.305729231680004</v>
      </c>
      <c r="AA423" s="11">
        <f>((3.155 - 0.0136*V423 + 0.00155*W423)*V423*W423)/100</f>
        <v>64.019827035999995</v>
      </c>
      <c r="AB423" s="14"/>
      <c r="AC423" s="12">
        <v>14</v>
      </c>
      <c r="AD423" s="18" t="s">
        <v>18</v>
      </c>
    </row>
    <row r="424" spans="1:30" ht="15" x14ac:dyDescent="0.25">
      <c r="A424" s="8">
        <v>423</v>
      </c>
      <c r="B424" s="8">
        <v>48</v>
      </c>
      <c r="C424" s="9">
        <v>65.2</v>
      </c>
      <c r="D424" s="9">
        <v>3.8</v>
      </c>
      <c r="E424" s="9">
        <v>8.1999999999999993</v>
      </c>
      <c r="F424" s="10">
        <f>IF(AND(NOT(ISBLANK(C424)), NOT(ISBLANK(H424)), NOT(ISBLANK(Q424))), C424-H424-Q424, "")</f>
        <v>48.222000000000001</v>
      </c>
      <c r="G424" s="11">
        <f>IF(AND(F424&lt;&gt;"", C424&lt;&gt;"", C424&lt;&gt;0), F424*100/C424, "")</f>
        <v>73.960122699386503</v>
      </c>
      <c r="H424" s="10">
        <v>10.448</v>
      </c>
      <c r="I424" s="12">
        <v>6</v>
      </c>
      <c r="J424" s="11">
        <f>IF(AND(H424&lt;&gt;"", C424&lt;&gt;"", C424&lt;&gt;0), H424*100/C424, "")</f>
        <v>16.024539877300612</v>
      </c>
      <c r="K424" s="9">
        <v>8</v>
      </c>
      <c r="L424" s="9">
        <v>42</v>
      </c>
      <c r="M424" s="13">
        <v>0.19</v>
      </c>
      <c r="N424" s="9">
        <v>53.5</v>
      </c>
      <c r="O424" s="14" t="s">
        <v>23</v>
      </c>
      <c r="P424" s="15">
        <v>5.36</v>
      </c>
      <c r="Q424" s="13">
        <v>6.53</v>
      </c>
      <c r="R424" s="15">
        <v>0.42</v>
      </c>
      <c r="S424" s="11">
        <f>IF(AND(Q424&lt;&gt;"", C424&lt;&gt;"", C424&lt;&gt;0), Q424*100/C424, "")</f>
        <v>10.015337423312882</v>
      </c>
      <c r="T424" s="16">
        <v>3</v>
      </c>
      <c r="U424" s="17" t="str">
        <f>IF(C424&gt;=68,"JUMBO",IF(C424&gt;=58,"EXTRA",IF(C424&gt;=48,"GRANDE",IF(C424&gt;=38,"MÉDIO","Fora da faixa"))))</f>
        <v>EXTRA</v>
      </c>
      <c r="V424" s="11">
        <v>58.22</v>
      </c>
      <c r="W424" s="11">
        <v>45.49</v>
      </c>
      <c r="X424" s="11">
        <f>IF(AND(W424&lt;&gt;"", V424&lt;&gt;"", V424&lt;&gt;0), (W424/V424)*100, "")</f>
        <v>78.134661628306432</v>
      </c>
      <c r="Y424" s="8" t="str">
        <f>IF(X424&lt;72,"Pontiagudo",IF(X424&lt;=76,"Padrão","Redondo"))</f>
        <v>Redondo</v>
      </c>
      <c r="Z424" s="11">
        <f>IF(AND(W424&lt;&gt;"", V424&lt;&gt;"", V424&lt;&gt;0), (0.6057-0.0018*W424)*V424*(W424^2)/1000, "")</f>
        <v>63.108011035454801</v>
      </c>
      <c r="AA424" s="11">
        <f>((3.155 - 0.0136*V424 + 0.00155*W424)*V424*W424)/100</f>
        <v>64.455250843464995</v>
      </c>
      <c r="AB424" s="14"/>
      <c r="AC424" s="12">
        <v>14</v>
      </c>
      <c r="AD424" s="18" t="s">
        <v>18</v>
      </c>
    </row>
    <row r="425" spans="1:30" ht="15" x14ac:dyDescent="0.25">
      <c r="A425" s="8">
        <v>424</v>
      </c>
      <c r="B425" s="8">
        <v>48</v>
      </c>
      <c r="C425" s="9">
        <v>65</v>
      </c>
      <c r="D425" s="9">
        <v>4.5</v>
      </c>
      <c r="E425" s="9">
        <v>8.1999999999999993</v>
      </c>
      <c r="F425" s="10">
        <f>IF(AND(NOT(ISBLANK(C425)), NOT(ISBLANK(H425)), NOT(ISBLANK(Q425))), C425-H425-Q425, "")</f>
        <v>39.994999999999997</v>
      </c>
      <c r="G425" s="11">
        <f>IF(AND(F425&lt;&gt;"", C425&lt;&gt;"", C425&lt;&gt;0), F425*100/C425, "")</f>
        <v>61.530769230769224</v>
      </c>
      <c r="H425" s="10">
        <v>18.224</v>
      </c>
      <c r="I425" s="12">
        <v>6</v>
      </c>
      <c r="J425" s="11">
        <f>IF(AND(H425&lt;&gt;"", C425&lt;&gt;"", C425&lt;&gt;0), H425*100/C425, "")</f>
        <v>28.036923076923078</v>
      </c>
      <c r="K425" s="9">
        <v>12.8</v>
      </c>
      <c r="L425" s="9">
        <v>46</v>
      </c>
      <c r="M425" s="13">
        <v>0.27800000000000002</v>
      </c>
      <c r="N425" s="9">
        <v>61.6</v>
      </c>
      <c r="O425" s="14" t="s">
        <v>21</v>
      </c>
      <c r="P425" s="15">
        <v>4.7300000000000004</v>
      </c>
      <c r="Q425" s="13">
        <v>6.7809999999999997</v>
      </c>
      <c r="R425" s="15">
        <v>0.45</v>
      </c>
      <c r="S425" s="11">
        <f>IF(AND(Q425&lt;&gt;"", C425&lt;&gt;"", C425&lt;&gt;0), Q425*100/C425, "")</f>
        <v>10.432307692307692</v>
      </c>
      <c r="T425" s="16">
        <v>4</v>
      </c>
      <c r="U425" s="17" t="str">
        <f>IF(C425&gt;=68,"JUMBO",IF(C425&gt;=58,"EXTRA",IF(C425&gt;=48,"GRANDE",IF(C425&gt;=38,"MÉDIO","Fora da faixa"))))</f>
        <v>EXTRA</v>
      </c>
      <c r="V425" s="11">
        <v>57.06</v>
      </c>
      <c r="W425" s="11">
        <v>46.03</v>
      </c>
      <c r="X425" s="11">
        <f>IF(AND(W425&lt;&gt;"", V425&lt;&gt;"", V425&lt;&gt;0), (W425/V425)*100, "")</f>
        <v>80.669470732562203</v>
      </c>
      <c r="Y425" s="8" t="str">
        <f>IF(X425&lt;72,"Pontiagudo",IF(X425&lt;=76,"Padrão","Redondo"))</f>
        <v>Redondo</v>
      </c>
      <c r="Z425" s="11">
        <f>IF(AND(W425&lt;&gt;"", V425&lt;&gt;"", V425&lt;&gt;0), (0.6057-0.0018*W425)*V425*(W425^2)/1000, "")</f>
        <v>63.210249846411095</v>
      </c>
      <c r="AA425" s="11">
        <f>((3.155 - 0.0136*V425 + 0.00155*W425)*V425*W425)/100</f>
        <v>64.357239589299013</v>
      </c>
      <c r="AB425" s="14"/>
      <c r="AC425" s="12">
        <v>14</v>
      </c>
      <c r="AD425" s="18" t="s">
        <v>18</v>
      </c>
    </row>
    <row r="426" spans="1:30" ht="15" x14ac:dyDescent="0.25">
      <c r="A426" s="8">
        <v>425</v>
      </c>
      <c r="B426" s="8">
        <v>48</v>
      </c>
      <c r="C426" s="9">
        <v>56.6</v>
      </c>
      <c r="D426" s="9">
        <v>3.4</v>
      </c>
      <c r="E426" s="9">
        <v>8.1</v>
      </c>
      <c r="F426" s="10">
        <f>IF(AND(NOT(ISBLANK(C426)), NOT(ISBLANK(H426)), NOT(ISBLANK(Q426))), C426-H426-Q426, "")</f>
        <v>32.226000000000006</v>
      </c>
      <c r="G426" s="11">
        <f>IF(AND(F426&lt;&gt;"", C426&lt;&gt;"", C426&lt;&gt;0), F426*100/C426, "")</f>
        <v>56.936395759717328</v>
      </c>
      <c r="H426" s="10">
        <v>17.248000000000001</v>
      </c>
      <c r="I426" s="12">
        <v>7</v>
      </c>
      <c r="J426" s="11">
        <f>IF(AND(H426&lt;&gt;"", C426&lt;&gt;"", C426&lt;&gt;0), H426*100/C426, "")</f>
        <v>30.473498233215551</v>
      </c>
      <c r="K426" s="9">
        <v>12.6</v>
      </c>
      <c r="L426" s="9">
        <v>47.3</v>
      </c>
      <c r="M426" s="13">
        <v>0.26600000000000001</v>
      </c>
      <c r="N426" s="9">
        <v>53.6</v>
      </c>
      <c r="O426" s="14" t="s">
        <v>23</v>
      </c>
      <c r="P426" s="15">
        <v>5.98</v>
      </c>
      <c r="Q426" s="13">
        <v>7.1260000000000003</v>
      </c>
      <c r="R426" s="15">
        <v>0.49</v>
      </c>
      <c r="S426" s="11">
        <f>IF(AND(Q426&lt;&gt;"", C426&lt;&gt;"", C426&lt;&gt;0), Q426*100/C426, "")</f>
        <v>12.590106007067138</v>
      </c>
      <c r="T426" s="16">
        <v>2</v>
      </c>
      <c r="U426" s="17" t="str">
        <f>IF(C426&gt;=68,"JUMBO",IF(C426&gt;=58,"EXTRA",IF(C426&gt;=48,"GRANDE",IF(C426&gt;=38,"MÉDIO","Fora da faixa"))))</f>
        <v>GRANDE</v>
      </c>
      <c r="V426" s="11">
        <v>53.7</v>
      </c>
      <c r="W426" s="11">
        <v>43.85</v>
      </c>
      <c r="X426" s="11">
        <f>IF(AND(W426&lt;&gt;"", V426&lt;&gt;"", V426&lt;&gt;0), (W426/V426)*100, "")</f>
        <v>81.65735567970205</v>
      </c>
      <c r="Y426" s="8" t="str">
        <f>IF(X426&lt;72,"Pontiagudo",IF(X426&lt;=76,"Padrão","Redondo"))</f>
        <v>Redondo</v>
      </c>
      <c r="Z426" s="11">
        <f>IF(AND(W426&lt;&gt;"", V426&lt;&gt;"", V426&lt;&gt;0), (0.6057-0.0018*W426)*V426*(W426^2)/1000, "")</f>
        <v>54.391935687052502</v>
      </c>
      <c r="AA426" s="11">
        <f>((3.155 - 0.0136*V426 + 0.00155*W426)*V426*W426)/100</f>
        <v>58.695492373875005</v>
      </c>
      <c r="AB426" s="14"/>
      <c r="AC426" s="12">
        <v>14</v>
      </c>
      <c r="AD426" s="18" t="s">
        <v>18</v>
      </c>
    </row>
    <row r="427" spans="1:30" ht="15" x14ac:dyDescent="0.25">
      <c r="A427" s="8">
        <v>426</v>
      </c>
      <c r="B427" s="8">
        <v>48</v>
      </c>
      <c r="C427" s="9">
        <v>66.3</v>
      </c>
      <c r="D427" s="9">
        <v>3.8</v>
      </c>
      <c r="E427" s="9">
        <v>8.1999999999999993</v>
      </c>
      <c r="F427" s="10">
        <f>IF(AND(NOT(ISBLANK(C427)), NOT(ISBLANK(H427)), NOT(ISBLANK(Q427))), C427-H427-Q427, "")</f>
        <v>38.592999999999996</v>
      </c>
      <c r="G427" s="11">
        <f>IF(AND(F427&lt;&gt;"", C427&lt;&gt;"", C427&lt;&gt;0), F427*100/C427, "")</f>
        <v>58.209653092006029</v>
      </c>
      <c r="H427" s="10">
        <v>20.721</v>
      </c>
      <c r="I427" s="12">
        <v>7</v>
      </c>
      <c r="J427" s="11">
        <f>IF(AND(H427&lt;&gt;"", C427&lt;&gt;"", C427&lt;&gt;0), H427*100/C427, "")</f>
        <v>31.25339366515837</v>
      </c>
      <c r="K427" s="9">
        <v>13.5</v>
      </c>
      <c r="L427" s="9">
        <v>45.7</v>
      </c>
      <c r="M427" s="13">
        <v>0.29499999999999998</v>
      </c>
      <c r="N427" s="9">
        <v>52.8</v>
      </c>
      <c r="O427" s="14" t="s">
        <v>23</v>
      </c>
      <c r="P427" s="15">
        <v>4.42</v>
      </c>
      <c r="Q427" s="13">
        <v>6.9859999999999998</v>
      </c>
      <c r="R427" s="15">
        <v>0.42</v>
      </c>
      <c r="S427" s="11">
        <f>IF(AND(Q427&lt;&gt;"", C427&lt;&gt;"", C427&lt;&gt;0), Q427*100/C427, "")</f>
        <v>10.536953242835597</v>
      </c>
      <c r="T427" s="16">
        <v>3</v>
      </c>
      <c r="U427" s="17" t="str">
        <f>IF(C427&gt;=68,"JUMBO",IF(C427&gt;=58,"EXTRA",IF(C427&gt;=48,"GRANDE",IF(C427&gt;=38,"MÉDIO","Fora da faixa"))))</f>
        <v>EXTRA</v>
      </c>
      <c r="V427" s="11">
        <v>58.51</v>
      </c>
      <c r="W427" s="11">
        <v>46.07</v>
      </c>
      <c r="X427" s="11">
        <f>IF(AND(W427&lt;&gt;"", V427&lt;&gt;"", V427&lt;&gt;0), (W427/V427)*100, "")</f>
        <v>78.738677149205273</v>
      </c>
      <c r="Y427" s="8" t="str">
        <f>IF(X427&lt;72,"Pontiagudo",IF(X427&lt;=76,"Padrão","Redondo"))</f>
        <v>Redondo</v>
      </c>
      <c r="Z427" s="11">
        <f>IF(AND(W427&lt;&gt;"", V427&lt;&gt;"", V427&lt;&gt;0), (0.6057-0.0018*W427)*V427*(W427^2)/1000, "")</f>
        <v>64.920297684028625</v>
      </c>
      <c r="AA427" s="11">
        <f>((3.155 - 0.0136*V427 + 0.00155*W427)*V427*W427)/100</f>
        <v>65.520131122082489</v>
      </c>
      <c r="AB427" s="14"/>
      <c r="AC427" s="12">
        <v>14</v>
      </c>
      <c r="AD427" s="18" t="s">
        <v>18</v>
      </c>
    </row>
    <row r="428" spans="1:30" ht="15" x14ac:dyDescent="0.25">
      <c r="A428" s="8">
        <v>427</v>
      </c>
      <c r="B428" s="8">
        <v>48</v>
      </c>
      <c r="C428" s="9">
        <v>57.5</v>
      </c>
      <c r="D428" s="9">
        <v>3.6</v>
      </c>
      <c r="E428" s="9">
        <v>8.1999999999999993</v>
      </c>
      <c r="F428" s="10">
        <f>IF(AND(NOT(ISBLANK(C428)), NOT(ISBLANK(H428)), NOT(ISBLANK(Q428))), C428-H428-Q428, "")</f>
        <v>33.408000000000001</v>
      </c>
      <c r="G428" s="11">
        <f>IF(AND(F428&lt;&gt;"", C428&lt;&gt;"", C428&lt;&gt;0), F428*100/C428, "")</f>
        <v>58.100869565217394</v>
      </c>
      <c r="H428" s="10">
        <v>17.523</v>
      </c>
      <c r="I428" s="12">
        <v>6</v>
      </c>
      <c r="J428" s="11">
        <f>IF(AND(H428&lt;&gt;"", C428&lt;&gt;"", C428&lt;&gt;0), H428*100/C428, "")</f>
        <v>30.474782608695651</v>
      </c>
      <c r="K428" s="9">
        <v>11.3</v>
      </c>
      <c r="L428" s="9">
        <v>43.7</v>
      </c>
      <c r="M428" s="13">
        <v>0.25900000000000001</v>
      </c>
      <c r="N428" s="9">
        <v>55.5</v>
      </c>
      <c r="O428" s="14" t="s">
        <v>23</v>
      </c>
      <c r="P428" s="15">
        <v>5.44</v>
      </c>
      <c r="Q428" s="13">
        <v>6.569</v>
      </c>
      <c r="R428" s="15">
        <v>0.42</v>
      </c>
      <c r="S428" s="11">
        <f>IF(AND(Q428&lt;&gt;"", C428&lt;&gt;"", C428&lt;&gt;0), Q428*100/C428, "")</f>
        <v>11.424347826086956</v>
      </c>
      <c r="T428" s="16">
        <v>2</v>
      </c>
      <c r="U428" s="17" t="str">
        <f>IF(C428&gt;=68,"JUMBO",IF(C428&gt;=58,"EXTRA",IF(C428&gt;=48,"GRANDE",IF(C428&gt;=38,"MÉDIO","Fora da faixa"))))</f>
        <v>GRANDE</v>
      </c>
      <c r="V428" s="11">
        <v>55.37</v>
      </c>
      <c r="W428" s="11">
        <v>43.8</v>
      </c>
      <c r="X428" s="11">
        <f>IF(AND(W428&lt;&gt;"", V428&lt;&gt;"", V428&lt;&gt;0), (W428/V428)*100, "")</f>
        <v>79.104208054903381</v>
      </c>
      <c r="Y428" s="8" t="str">
        <f>IF(X428&lt;72,"Pontiagudo",IF(X428&lt;=76,"Padrão","Redondo"))</f>
        <v>Redondo</v>
      </c>
      <c r="Z428" s="11">
        <f>IF(AND(W428&lt;&gt;"", V428&lt;&gt;"", V428&lt;&gt;0), (0.6057-0.0018*W428)*V428*(W428^2)/1000, "")</f>
        <v>55.965188652407996</v>
      </c>
      <c r="AA428" s="11">
        <f>((3.155 - 0.0136*V428 + 0.00155*W428)*V428*W428)/100</f>
        <v>59.899144407479987</v>
      </c>
      <c r="AB428" s="14"/>
      <c r="AC428" s="12">
        <v>14</v>
      </c>
      <c r="AD428" s="18" t="s">
        <v>18</v>
      </c>
    </row>
    <row r="429" spans="1:30" ht="15" x14ac:dyDescent="0.25">
      <c r="A429" s="8">
        <v>428</v>
      </c>
      <c r="B429" s="8">
        <v>48</v>
      </c>
      <c r="C429" s="9">
        <v>66.7</v>
      </c>
      <c r="D429" s="9">
        <v>3.5</v>
      </c>
      <c r="E429" s="9">
        <v>8.3000000000000007</v>
      </c>
      <c r="F429" s="10" t="str">
        <f>IF(AND(NOT(ISBLANK(C429)), NOT(ISBLANK(H429)), NOT(ISBLANK(Q429))), C429-H429-Q429, "")</f>
        <v/>
      </c>
      <c r="G429" s="11" t="str">
        <f>IF(AND(F429&lt;&gt;"", C429&lt;&gt;"", C429&lt;&gt;0), F429*100/C429, "")</f>
        <v/>
      </c>
      <c r="H429" s="10"/>
      <c r="I429" s="12">
        <v>6</v>
      </c>
      <c r="J429" s="11" t="str">
        <f>IF(AND(H429&lt;&gt;"", C429&lt;&gt;"", C429&lt;&gt;0), H429*100/C429, "")</f>
        <v/>
      </c>
      <c r="K429" s="9">
        <v>8.5</v>
      </c>
      <c r="L429" s="9">
        <v>48</v>
      </c>
      <c r="M429" s="13">
        <v>0.17699999999999999</v>
      </c>
      <c r="N429" s="9">
        <v>48.5</v>
      </c>
      <c r="O429" s="14" t="s">
        <v>23</v>
      </c>
      <c r="P429" s="15">
        <v>4.5199999999999996</v>
      </c>
      <c r="Q429" s="13">
        <v>7.6280000000000001</v>
      </c>
      <c r="R429" s="15">
        <v>0.43</v>
      </c>
      <c r="S429" s="11">
        <f>IF(AND(Q429&lt;&gt;"", C429&lt;&gt;"", C429&lt;&gt;0), Q429*100/C429, "")</f>
        <v>11.436281859070464</v>
      </c>
      <c r="T429" s="16">
        <v>3</v>
      </c>
      <c r="U429" s="17" t="str">
        <f>IF(C429&gt;=68,"JUMBO",IF(C429&gt;=58,"EXTRA",IF(C429&gt;=48,"GRANDE",IF(C429&gt;=38,"MÉDIO","Fora da faixa"))))</f>
        <v>EXTRA</v>
      </c>
      <c r="V429" s="11">
        <v>59.3</v>
      </c>
      <c r="W429" s="11">
        <v>45.48</v>
      </c>
      <c r="X429" s="11">
        <f>IF(AND(W429&lt;&gt;"", V429&lt;&gt;"", V429&lt;&gt;0), (W429/V429)*100, "")</f>
        <v>76.694772344013487</v>
      </c>
      <c r="Y429" s="8" t="str">
        <f>IF(X429&lt;72,"Pontiagudo",IF(X429&lt;=76,"Padrão","Redondo"))</f>
        <v>Redondo</v>
      </c>
      <c r="Z429" s="11">
        <f>IF(AND(W429&lt;&gt;"", V429&lt;&gt;"", V429&lt;&gt;0), (0.6057-0.0018*W429)*V429*(W429^2)/1000, "")</f>
        <v>64.252635605953913</v>
      </c>
      <c r="AA429" s="11">
        <f>((3.155 - 0.0136*V429 + 0.00155*W429)*V429*W429)/100</f>
        <v>65.239936734959997</v>
      </c>
      <c r="AB429" s="14"/>
      <c r="AC429" s="12">
        <v>14</v>
      </c>
      <c r="AD429" s="18" t="s">
        <v>18</v>
      </c>
    </row>
    <row r="430" spans="1:30" ht="15" x14ac:dyDescent="0.25">
      <c r="A430" s="8">
        <v>429</v>
      </c>
      <c r="B430" s="8">
        <v>48</v>
      </c>
      <c r="C430" s="9">
        <v>57.8</v>
      </c>
      <c r="D430" s="9">
        <v>4.3</v>
      </c>
      <c r="E430" s="9">
        <v>8.3000000000000007</v>
      </c>
      <c r="F430" s="10">
        <f>IF(AND(NOT(ISBLANK(C430)), NOT(ISBLANK(H430)), NOT(ISBLANK(Q430))), C430-H430-Q430, "")</f>
        <v>33.875999999999998</v>
      </c>
      <c r="G430" s="11">
        <f>IF(AND(F430&lt;&gt;"", C430&lt;&gt;"", C430&lt;&gt;0), F430*100/C430, "")</f>
        <v>58.608996539792386</v>
      </c>
      <c r="H430" s="10">
        <v>17.725999999999999</v>
      </c>
      <c r="I430" s="12">
        <v>6</v>
      </c>
      <c r="J430" s="11">
        <f>IF(AND(H430&lt;&gt;"", C430&lt;&gt;"", C430&lt;&gt;0), H430*100/C430, "")</f>
        <v>30.667820069204151</v>
      </c>
      <c r="K430" s="9">
        <v>13.5</v>
      </c>
      <c r="L430" s="9">
        <v>45.7</v>
      </c>
      <c r="M430" s="13">
        <v>0.29499999999999998</v>
      </c>
      <c r="N430" s="9">
        <v>63.1</v>
      </c>
      <c r="O430" s="14" t="s">
        <v>21</v>
      </c>
      <c r="P430" s="15">
        <v>5.3</v>
      </c>
      <c r="Q430" s="13">
        <v>6.1980000000000004</v>
      </c>
      <c r="R430" s="15">
        <v>0.45</v>
      </c>
      <c r="S430" s="11">
        <f>IF(AND(Q430&lt;&gt;"", C430&lt;&gt;"", C430&lt;&gt;0), Q430*100/C430, "")</f>
        <v>10.723183391003461</v>
      </c>
      <c r="T430" s="16">
        <v>3</v>
      </c>
      <c r="U430" s="17" t="str">
        <f>IF(C430&gt;=68,"JUMBO",IF(C430&gt;=58,"EXTRA",IF(C430&gt;=48,"GRANDE",IF(C430&gt;=38,"MÉDIO","Fora da faixa"))))</f>
        <v>GRANDE</v>
      </c>
      <c r="V430" s="11">
        <v>55.91</v>
      </c>
      <c r="W430" s="11">
        <v>43.49</v>
      </c>
      <c r="X430" s="11">
        <f>IF(AND(W430&lt;&gt;"", V430&lt;&gt;"", V430&lt;&gt;0), (W430/V430)*100, "")</f>
        <v>77.785727061348609</v>
      </c>
      <c r="Y430" s="8" t="str">
        <f>IF(X430&lt;72,"Pontiagudo",IF(X430&lt;=76,"Padrão","Redondo"))</f>
        <v>Redondo</v>
      </c>
      <c r="Z430" s="11">
        <f>IF(AND(W430&lt;&gt;"", V430&lt;&gt;"", V430&lt;&gt;0), (0.6057-0.0018*W430)*V430*(W430^2)/1000, "")</f>
        <v>55.772903624718438</v>
      </c>
      <c r="AA430" s="11">
        <f>((3.155 - 0.0136*V430 + 0.00155*W430)*V430*W430)/100</f>
        <v>59.864982219176497</v>
      </c>
      <c r="AB430" s="14"/>
      <c r="AC430" s="12">
        <v>14</v>
      </c>
      <c r="AD430" s="18" t="s">
        <v>18</v>
      </c>
    </row>
    <row r="431" spans="1:30" ht="15" x14ac:dyDescent="0.25">
      <c r="A431" s="8">
        <v>430</v>
      </c>
      <c r="B431" s="8">
        <v>48</v>
      </c>
      <c r="C431" s="9">
        <v>68.5</v>
      </c>
      <c r="D431" s="9">
        <v>3.9</v>
      </c>
      <c r="E431" s="9">
        <v>8.3000000000000007</v>
      </c>
      <c r="F431" s="10" t="str">
        <f>IF(AND(NOT(ISBLANK(C431)), NOT(ISBLANK(H431)), NOT(ISBLANK(Q431))), C431-H431-Q431, "")</f>
        <v/>
      </c>
      <c r="G431" s="11" t="str">
        <f>IF(AND(F431&lt;&gt;"", C431&lt;&gt;"", C431&lt;&gt;0), F431*100/C431, "")</f>
        <v/>
      </c>
      <c r="H431" s="10"/>
      <c r="I431" s="12">
        <v>6</v>
      </c>
      <c r="J431" s="11" t="str">
        <f>IF(AND(H431&lt;&gt;"", C431&lt;&gt;"", C431&lt;&gt;0), H431*100/C431, "")</f>
        <v/>
      </c>
      <c r="K431" s="9">
        <v>8.3000000000000007</v>
      </c>
      <c r="L431" s="9">
        <v>50</v>
      </c>
      <c r="M431" s="13">
        <v>0.16600000000000001</v>
      </c>
      <c r="N431" s="9">
        <v>52.9</v>
      </c>
      <c r="O431" s="14" t="s">
        <v>23</v>
      </c>
      <c r="P431" s="15">
        <v>4.3099999999999996</v>
      </c>
      <c r="Q431" s="13">
        <v>7.0839999999999996</v>
      </c>
      <c r="R431" s="15">
        <v>0.45</v>
      </c>
      <c r="S431" s="11">
        <f>IF(AND(Q431&lt;&gt;"", C431&lt;&gt;"", C431&lt;&gt;0), Q431*100/C431, "")</f>
        <v>10.341605839416058</v>
      </c>
      <c r="T431" s="16">
        <v>2</v>
      </c>
      <c r="U431" s="17" t="str">
        <f>IF(C431&gt;=68,"JUMBO",IF(C431&gt;=58,"EXTRA",IF(C431&gt;=48,"GRANDE",IF(C431&gt;=38,"MÉDIO","Fora da faixa"))))</f>
        <v>JUMBO</v>
      </c>
      <c r="V431" s="11">
        <v>59.45</v>
      </c>
      <c r="W431" s="11">
        <v>46.41</v>
      </c>
      <c r="X431" s="11">
        <f>IF(AND(W431&lt;&gt;"", V431&lt;&gt;"", V431&lt;&gt;0), (W431/V431)*100, "")</f>
        <v>78.065601345668625</v>
      </c>
      <c r="Y431" s="8" t="str">
        <f>IF(X431&lt;72,"Pontiagudo",IF(X431&lt;=76,"Padrão","Redondo"))</f>
        <v>Redondo</v>
      </c>
      <c r="Z431" s="11">
        <f>IF(AND(W431&lt;&gt;"", V431&lt;&gt;"", V431&lt;&gt;0), (0.6057-0.0018*W431)*V431*(W431^2)/1000, "")</f>
        <v>66.86213789939228</v>
      </c>
      <c r="AA431" s="11">
        <f>((3.155 - 0.0136*V431 + 0.00155*W431)*V431*W431)/100</f>
        <v>66.72588536454748</v>
      </c>
      <c r="AB431" s="14"/>
      <c r="AC431" s="12">
        <v>14</v>
      </c>
      <c r="AD431" s="18" t="s">
        <v>18</v>
      </c>
    </row>
    <row r="432" spans="1:30" ht="15" x14ac:dyDescent="0.25">
      <c r="A432" s="8">
        <v>431</v>
      </c>
      <c r="B432" s="8">
        <v>48</v>
      </c>
      <c r="C432" s="9">
        <v>53.3</v>
      </c>
      <c r="D432" s="9">
        <v>3.4</v>
      </c>
      <c r="E432" s="9">
        <v>8.6</v>
      </c>
      <c r="F432" s="10">
        <f>IF(AND(NOT(ISBLANK(C432)), NOT(ISBLANK(H432)), NOT(ISBLANK(Q432))), C432-H432-Q432, "")</f>
        <v>31.161999999999995</v>
      </c>
      <c r="G432" s="11">
        <f>IF(AND(F432&lt;&gt;"", C432&lt;&gt;"", C432&lt;&gt;0), F432*100/C432, "")</f>
        <v>58.465290806754211</v>
      </c>
      <c r="H432" s="10">
        <v>16.606000000000002</v>
      </c>
      <c r="I432" s="12">
        <v>6</v>
      </c>
      <c r="J432" s="11">
        <f>IF(AND(H432&lt;&gt;"", C432&lt;&gt;"", C432&lt;&gt;0), H432*100/C432, "")</f>
        <v>31.15572232645404</v>
      </c>
      <c r="K432" s="9">
        <v>11.6</v>
      </c>
      <c r="L432" s="9">
        <v>46.3</v>
      </c>
      <c r="M432" s="13">
        <v>0.251</v>
      </c>
      <c r="N432" s="9">
        <v>55.6</v>
      </c>
      <c r="O432" s="14" t="s">
        <v>23</v>
      </c>
      <c r="P432" s="15">
        <v>4.92</v>
      </c>
      <c r="Q432" s="13">
        <v>5.532</v>
      </c>
      <c r="R432" s="15">
        <v>0.41</v>
      </c>
      <c r="S432" s="11">
        <f>IF(AND(Q432&lt;&gt;"", C432&lt;&gt;"", C432&lt;&gt;0), Q432*100/C432, "")</f>
        <v>10.378986866791747</v>
      </c>
      <c r="T432" s="16">
        <v>2</v>
      </c>
      <c r="U432" s="17" t="str">
        <f>IF(C432&gt;=68,"JUMBO",IF(C432&gt;=58,"EXTRA",IF(C432&gt;=48,"GRANDE",IF(C432&gt;=38,"MÉDIO","Fora da faixa"))))</f>
        <v>GRANDE</v>
      </c>
      <c r="V432" s="11">
        <v>56.01</v>
      </c>
      <c r="W432" s="11">
        <v>42.35</v>
      </c>
      <c r="X432" s="11">
        <f>IF(AND(W432&lt;&gt;"", V432&lt;&gt;"", V432&lt;&gt;0), (W432/V432)*100, "")</f>
        <v>75.611497946795225</v>
      </c>
      <c r="Y432" s="8" t="str">
        <f>IF(X432&lt;72,"Pontiagudo",IF(X432&lt;=76,"Padrão","Redondo"))</f>
        <v>Padrão</v>
      </c>
      <c r="Z432" s="11">
        <f>IF(AND(W432&lt;&gt;"", V432&lt;&gt;"", V432&lt;&gt;0), (0.6057-0.0018*W432)*V432*(W432^2)/1000, "")</f>
        <v>53.188012215780752</v>
      </c>
      <c r="AA432" s="11">
        <f>((3.155 - 0.0136*V432 + 0.00155*W432)*V432*W432)/100</f>
        <v>58.325840023027503</v>
      </c>
      <c r="AB432" s="14"/>
      <c r="AC432" s="12">
        <v>14</v>
      </c>
      <c r="AD432" s="18" t="s">
        <v>18</v>
      </c>
    </row>
    <row r="433" spans="1:30" ht="15" x14ac:dyDescent="0.25">
      <c r="A433" s="8">
        <v>432</v>
      </c>
      <c r="B433" s="8">
        <v>48</v>
      </c>
      <c r="C433" s="9">
        <v>67</v>
      </c>
      <c r="D433" s="9">
        <v>3.6</v>
      </c>
      <c r="E433" s="9">
        <v>8.6999999999999993</v>
      </c>
      <c r="F433" s="10">
        <f>IF(AND(NOT(ISBLANK(C433)), NOT(ISBLANK(H433)), NOT(ISBLANK(Q433))), C433-H433-Q433, "")</f>
        <v>40.483999999999995</v>
      </c>
      <c r="G433" s="11">
        <f>IF(AND(F433&lt;&gt;"", C433&lt;&gt;"", C433&lt;&gt;0), F433*100/C433, "")</f>
        <v>60.423880597014922</v>
      </c>
      <c r="H433" s="10">
        <v>18.978000000000002</v>
      </c>
      <c r="I433" s="12">
        <v>6</v>
      </c>
      <c r="J433" s="11">
        <f>IF(AND(H433&lt;&gt;"", C433&lt;&gt;"", C433&lt;&gt;0), H433*100/C433, "")</f>
        <v>28.325373134328363</v>
      </c>
      <c r="K433" s="9">
        <v>12.1</v>
      </c>
      <c r="L433" s="9">
        <v>50.7</v>
      </c>
      <c r="M433" s="13">
        <v>0.23899999999999999</v>
      </c>
      <c r="N433" s="9">
        <v>49.8</v>
      </c>
      <c r="O433" s="14" t="s">
        <v>23</v>
      </c>
      <c r="P433" s="15">
        <v>5.21</v>
      </c>
      <c r="Q433" s="13">
        <v>7.5380000000000003</v>
      </c>
      <c r="R433" s="15">
        <v>0.47</v>
      </c>
      <c r="S433" s="11">
        <f>IF(AND(Q433&lt;&gt;"", C433&lt;&gt;"", C433&lt;&gt;0), Q433*100/C433, "")</f>
        <v>11.250746268656718</v>
      </c>
      <c r="T433" s="16">
        <v>2</v>
      </c>
      <c r="U433" s="17" t="str">
        <f>IF(C433&gt;=68,"JUMBO",IF(C433&gt;=58,"EXTRA",IF(C433&gt;=48,"GRANDE",IF(C433&gt;=38,"MÉDIO","Fora da faixa"))))</f>
        <v>EXTRA</v>
      </c>
      <c r="V433" s="11">
        <v>58.94</v>
      </c>
      <c r="W433" s="11">
        <v>45.66</v>
      </c>
      <c r="X433" s="11">
        <f>IF(AND(W433&lt;&gt;"", V433&lt;&gt;"", V433&lt;&gt;0), (W433/V433)*100, "")</f>
        <v>77.468612147947056</v>
      </c>
      <c r="Y433" s="8" t="str">
        <f>IF(X433&lt;72,"Pontiagudo",IF(X433&lt;=76,"Padrão","Redondo"))</f>
        <v>Redondo</v>
      </c>
      <c r="Z433" s="11">
        <f>IF(AND(W433&lt;&gt;"", V433&lt;&gt;"", V433&lt;&gt;0), (0.6057-0.0018*W433)*V433*(W433^2)/1000, "")</f>
        <v>64.329264635727156</v>
      </c>
      <c r="AA433" s="11">
        <f>((3.155 - 0.0136*V433 + 0.00155*W433)*V433*W433)/100</f>
        <v>65.23978406475598</v>
      </c>
      <c r="AB433" s="14" t="s">
        <v>17</v>
      </c>
      <c r="AC433" s="12">
        <v>14</v>
      </c>
      <c r="AD433" s="18" t="s">
        <v>18</v>
      </c>
    </row>
    <row r="434" spans="1:30" ht="15" x14ac:dyDescent="0.25">
      <c r="A434" s="8">
        <v>433</v>
      </c>
      <c r="B434" s="8">
        <v>48</v>
      </c>
      <c r="C434" s="9">
        <v>58.4</v>
      </c>
      <c r="D434" s="9">
        <v>4.8</v>
      </c>
      <c r="E434" s="9">
        <v>8.5</v>
      </c>
      <c r="F434" s="10">
        <f>IF(AND(NOT(ISBLANK(C434)), NOT(ISBLANK(H434)), NOT(ISBLANK(Q434))), C434-H434-Q434, "")</f>
        <v>34.575000000000003</v>
      </c>
      <c r="G434" s="11">
        <f>IF(AND(F434&lt;&gt;"", C434&lt;&gt;"", C434&lt;&gt;0), F434*100/C434, "")</f>
        <v>59.203767123287683</v>
      </c>
      <c r="H434" s="10">
        <v>17.716999999999999</v>
      </c>
      <c r="I434" s="12">
        <v>6</v>
      </c>
      <c r="J434" s="11">
        <f>IF(AND(H434&lt;&gt;"", C434&lt;&gt;"", C434&lt;&gt;0), H434*100/C434, "")</f>
        <v>30.337328767123285</v>
      </c>
      <c r="K434" s="9">
        <v>11.1</v>
      </c>
      <c r="L434" s="9">
        <v>39.700000000000003</v>
      </c>
      <c r="M434" s="13">
        <v>0.28000000000000003</v>
      </c>
      <c r="N434" s="9">
        <v>67.599999999999994</v>
      </c>
      <c r="O434" s="14" t="s">
        <v>21</v>
      </c>
      <c r="P434" s="15">
        <v>5.09</v>
      </c>
      <c r="Q434" s="13">
        <v>6.1079999999999997</v>
      </c>
      <c r="R434" s="15">
        <v>0.43</v>
      </c>
      <c r="S434" s="11">
        <f>IF(AND(Q434&lt;&gt;"", C434&lt;&gt;"", C434&lt;&gt;0), Q434*100/C434, "")</f>
        <v>10.45890410958904</v>
      </c>
      <c r="T434" s="16">
        <v>2</v>
      </c>
      <c r="U434" s="17" t="str">
        <f>IF(C434&gt;=68,"JUMBO",IF(C434&gt;=58,"EXTRA",IF(C434&gt;=48,"GRANDE",IF(C434&gt;=38,"MÉDIO","Fora da faixa"))))</f>
        <v>EXTRA</v>
      </c>
      <c r="V434" s="11">
        <v>55.83</v>
      </c>
      <c r="W434" s="11">
        <v>44.19</v>
      </c>
      <c r="X434" s="11">
        <f>IF(AND(W434&lt;&gt;"", V434&lt;&gt;"", V434&lt;&gt;0), (W434/V434)*100, "")</f>
        <v>79.150994089199358</v>
      </c>
      <c r="Y434" s="8" t="str">
        <f>IF(X434&lt;72,"Pontiagudo",IF(X434&lt;=76,"Padrão","Redondo"))</f>
        <v>Redondo</v>
      </c>
      <c r="Z434" s="11">
        <f>IF(AND(W434&lt;&gt;"", V434&lt;&gt;"", V434&lt;&gt;0), (0.6057-0.0018*W434)*V434*(W434^2)/1000, "")</f>
        <v>57.362993766081949</v>
      </c>
      <c r="AA434" s="11">
        <f>((3.155 - 0.0136*V434 + 0.00155*W434)*V434*W434)/100</f>
        <v>60.795121146700488</v>
      </c>
      <c r="AB434" s="14"/>
      <c r="AC434" s="12">
        <v>14</v>
      </c>
      <c r="AD434" s="18" t="s">
        <v>18</v>
      </c>
    </row>
    <row r="435" spans="1:30" ht="15" x14ac:dyDescent="0.25">
      <c r="A435" s="8">
        <v>434</v>
      </c>
      <c r="B435" s="8">
        <v>48</v>
      </c>
      <c r="C435" s="9">
        <v>56.3</v>
      </c>
      <c r="D435" s="9">
        <v>3.6</v>
      </c>
      <c r="E435" s="9">
        <v>8.5</v>
      </c>
      <c r="F435" s="10">
        <f>IF(AND(NOT(ISBLANK(C435)), NOT(ISBLANK(H435)), NOT(ISBLANK(Q435))), C435-H435-Q435, "")</f>
        <v>33.260999999999996</v>
      </c>
      <c r="G435" s="11">
        <f>IF(AND(F435&lt;&gt;"", C435&lt;&gt;"", C435&lt;&gt;0), F435*100/C435, "")</f>
        <v>59.078152753108341</v>
      </c>
      <c r="H435" s="10">
        <v>16.734999999999999</v>
      </c>
      <c r="I435" s="12">
        <v>5</v>
      </c>
      <c r="J435" s="11">
        <f>IF(AND(H435&lt;&gt;"", C435&lt;&gt;"", C435&lt;&gt;0), H435*100/C435, "")</f>
        <v>29.724689165186501</v>
      </c>
      <c r="K435" s="9">
        <v>11.5</v>
      </c>
      <c r="L435" s="9">
        <v>45.3</v>
      </c>
      <c r="M435" s="13">
        <v>0.254</v>
      </c>
      <c r="N435" s="9">
        <v>56.2</v>
      </c>
      <c r="O435" s="14" t="s">
        <v>23</v>
      </c>
      <c r="P435" s="15">
        <v>6.18</v>
      </c>
      <c r="Q435" s="13">
        <v>6.3040000000000003</v>
      </c>
      <c r="R435" s="15">
        <v>0.45</v>
      </c>
      <c r="S435" s="11">
        <f>IF(AND(Q435&lt;&gt;"", C435&lt;&gt;"", C435&lt;&gt;0), Q435*100/C435, "")</f>
        <v>11.197158081705151</v>
      </c>
      <c r="T435" s="16">
        <v>2</v>
      </c>
      <c r="U435" s="17" t="str">
        <f>IF(C435&gt;=68,"JUMBO",IF(C435&gt;=58,"EXTRA",IF(C435&gt;=48,"GRANDE",IF(C435&gt;=38,"MÉDIO","Fora da faixa"))))</f>
        <v>GRANDE</v>
      </c>
      <c r="V435" s="11">
        <v>52.39</v>
      </c>
      <c r="W435" s="11">
        <v>44.21</v>
      </c>
      <c r="X435" s="11">
        <f>IF(AND(W435&lt;&gt;"", V435&lt;&gt;"", V435&lt;&gt;0), (W435/V435)*100, "")</f>
        <v>84.386333269707961</v>
      </c>
      <c r="Y435" s="8" t="str">
        <f>IF(X435&lt;72,"Pontiagudo",IF(X435&lt;=76,"Padrão","Redondo"))</f>
        <v>Redondo</v>
      </c>
      <c r="Z435" s="11">
        <f>IF(AND(W435&lt;&gt;"", V435&lt;&gt;"", V435&lt;&gt;0), (0.6057-0.0018*W435)*V435*(W435^2)/1000, "")</f>
        <v>53.87358675422108</v>
      </c>
      <c r="AA435" s="11">
        <f>((3.155 - 0.0136*V435 + 0.00155*W435)*V435*W435)/100</f>
        <v>58.159323283808497</v>
      </c>
      <c r="AB435" s="14"/>
      <c r="AC435" s="12">
        <v>14</v>
      </c>
      <c r="AD435" s="18" t="s">
        <v>18</v>
      </c>
    </row>
    <row r="436" spans="1:30" ht="15" x14ac:dyDescent="0.25">
      <c r="A436" s="8">
        <v>435</v>
      </c>
      <c r="B436" s="8">
        <v>48</v>
      </c>
      <c r="C436" s="9">
        <v>54</v>
      </c>
      <c r="D436" s="9">
        <v>3.8</v>
      </c>
      <c r="E436" s="9">
        <v>8.4</v>
      </c>
      <c r="F436" s="10" t="str">
        <f>IF(AND(NOT(ISBLANK(C436)), NOT(ISBLANK(H436)), NOT(ISBLANK(Q436))), C436-H436-Q436, "")</f>
        <v/>
      </c>
      <c r="G436" s="11" t="str">
        <f>IF(AND(F436&lt;&gt;"", C436&lt;&gt;"", C436&lt;&gt;0), F436*100/C436, "")</f>
        <v/>
      </c>
      <c r="H436" s="10"/>
      <c r="I436" s="12">
        <v>7</v>
      </c>
      <c r="J436" s="11" t="str">
        <f>IF(AND(H436&lt;&gt;"", C436&lt;&gt;"", C436&lt;&gt;0), H436*100/C436, "")</f>
        <v/>
      </c>
      <c r="K436" s="9">
        <v>13</v>
      </c>
      <c r="L436" s="9">
        <v>46</v>
      </c>
      <c r="M436" s="13">
        <v>0.28299999999999997</v>
      </c>
      <c r="N436" s="9">
        <v>59.8</v>
      </c>
      <c r="O436" s="14" t="s">
        <v>23</v>
      </c>
      <c r="P436" s="15">
        <v>4.71</v>
      </c>
      <c r="Q436" s="13">
        <v>6.0579999999999998</v>
      </c>
      <c r="R436" s="15">
        <v>0.46</v>
      </c>
      <c r="S436" s="11">
        <f>IF(AND(Q436&lt;&gt;"", C436&lt;&gt;"", C436&lt;&gt;0), Q436*100/C436, "")</f>
        <v>11.218518518518518</v>
      </c>
      <c r="T436" s="16">
        <v>2</v>
      </c>
      <c r="U436" s="17" t="str">
        <f>IF(C436&gt;=68,"JUMBO",IF(C436&gt;=58,"EXTRA",IF(C436&gt;=48,"GRANDE",IF(C436&gt;=38,"MÉDIO","Fora da faixa"))))</f>
        <v>GRANDE</v>
      </c>
      <c r="V436" s="11">
        <v>55.02</v>
      </c>
      <c r="W436" s="11">
        <v>42.31</v>
      </c>
      <c r="X436" s="11">
        <f>IF(AND(W436&lt;&gt;"", V436&lt;&gt;"", V436&lt;&gt;0), (W436/V436)*100, "")</f>
        <v>76.899309342057435</v>
      </c>
      <c r="Y436" s="8" t="str">
        <f>IF(X436&lt;72,"Pontiagudo",IF(X436&lt;=76,"Padrão","Redondo"))</f>
        <v>Redondo</v>
      </c>
      <c r="Z436" s="11">
        <f>IF(AND(W436&lt;&gt;"", V436&lt;&gt;"", V436&lt;&gt;0), (0.6057-0.0018*W436)*V436*(W436^2)/1000, "")</f>
        <v>52.156332831654325</v>
      </c>
      <c r="AA436" s="11">
        <f>((3.155 - 0.0136*V436 + 0.00155*W436)*V436*W436)/100</f>
        <v>57.552775623776995</v>
      </c>
      <c r="AB436" s="14"/>
      <c r="AC436" s="12">
        <v>14</v>
      </c>
      <c r="AD436" s="18" t="s">
        <v>18</v>
      </c>
    </row>
    <row r="437" spans="1:30" ht="15" x14ac:dyDescent="0.25">
      <c r="A437" s="8">
        <v>436</v>
      </c>
      <c r="B437" s="8">
        <v>48</v>
      </c>
      <c r="C437" s="9">
        <v>69.2</v>
      </c>
      <c r="D437" s="9">
        <v>3.1</v>
      </c>
      <c r="E437" s="9">
        <v>8.6</v>
      </c>
      <c r="F437" s="10">
        <f>IF(AND(NOT(ISBLANK(C437)), NOT(ISBLANK(H437)), NOT(ISBLANK(Q437))), C437-H437-Q437, "")</f>
        <v>43.925000000000004</v>
      </c>
      <c r="G437" s="11">
        <f>IF(AND(F437&lt;&gt;"", C437&lt;&gt;"", C437&lt;&gt;0), F437*100/C437, "")</f>
        <v>63.475433526011557</v>
      </c>
      <c r="H437" s="10">
        <v>18.292999999999999</v>
      </c>
      <c r="I437" s="12">
        <v>6</v>
      </c>
      <c r="J437" s="11">
        <f>IF(AND(H437&lt;&gt;"", C437&lt;&gt;"", C437&lt;&gt;0), H437*100/C437, "")</f>
        <v>26.434971098265894</v>
      </c>
      <c r="K437" s="9">
        <v>12.3</v>
      </c>
      <c r="L437" s="9">
        <v>47</v>
      </c>
      <c r="M437" s="13">
        <v>0.26200000000000001</v>
      </c>
      <c r="N437" s="9">
        <v>40.6</v>
      </c>
      <c r="O437" s="14" t="s">
        <v>23</v>
      </c>
      <c r="P437" s="15">
        <v>5.6</v>
      </c>
      <c r="Q437" s="13">
        <v>6.9820000000000002</v>
      </c>
      <c r="R437" s="15">
        <v>0.45</v>
      </c>
      <c r="S437" s="11">
        <f>IF(AND(Q437&lt;&gt;"", C437&lt;&gt;"", C437&lt;&gt;0), Q437*100/C437, "")</f>
        <v>10.089595375722544</v>
      </c>
      <c r="T437" s="16">
        <v>4</v>
      </c>
      <c r="U437" s="17" t="str">
        <f>IF(C437&gt;=68,"JUMBO",IF(C437&gt;=58,"EXTRA",IF(C437&gt;=48,"GRANDE",IF(C437&gt;=38,"MÉDIO","Fora da faixa"))))</f>
        <v>JUMBO</v>
      </c>
      <c r="V437" s="11">
        <v>60.48</v>
      </c>
      <c r="W437" s="11">
        <v>46.01</v>
      </c>
      <c r="X437" s="11">
        <f>IF(AND(W437&lt;&gt;"", V437&lt;&gt;"", V437&lt;&gt;0), (W437/V437)*100, "")</f>
        <v>76.074735449735456</v>
      </c>
      <c r="Y437" s="8" t="str">
        <f>IF(X437&lt;72,"Pontiagudo",IF(X437&lt;=76,"Padrão","Redondo"))</f>
        <v>Redondo</v>
      </c>
      <c r="Z437" s="11">
        <f>IF(AND(W437&lt;&gt;"", V437&lt;&gt;"", V437&lt;&gt;0), (0.6057-0.0018*W437)*V437*(W437^2)/1000, "")</f>
        <v>66.945276663241543</v>
      </c>
      <c r="AA437" s="11">
        <f>((3.155 - 0.0136*V437 + 0.00155*W437)*V437*W437)/100</f>
        <v>66.889829386799988</v>
      </c>
      <c r="AB437" s="14"/>
      <c r="AC437" s="12">
        <v>14</v>
      </c>
      <c r="AD437" s="18" t="s">
        <v>18</v>
      </c>
    </row>
    <row r="438" spans="1:30" ht="15" x14ac:dyDescent="0.25">
      <c r="A438" s="8">
        <v>437</v>
      </c>
      <c r="B438" s="8">
        <v>48</v>
      </c>
      <c r="C438" s="9">
        <v>64.099999999999994</v>
      </c>
      <c r="D438" s="9">
        <v>4.0999999999999996</v>
      </c>
      <c r="E438" s="9">
        <v>8.6</v>
      </c>
      <c r="F438" s="10">
        <f>IF(AND(NOT(ISBLANK(C438)), NOT(ISBLANK(H438)), NOT(ISBLANK(Q438))), C438-H438-Q438, "")</f>
        <v>38.857999999999997</v>
      </c>
      <c r="G438" s="11">
        <f>IF(AND(F438&lt;&gt;"", C438&lt;&gt;"", C438&lt;&gt;0), F438*100/C438, "")</f>
        <v>60.620904836193446</v>
      </c>
      <c r="H438" s="10">
        <v>18.536999999999999</v>
      </c>
      <c r="I438" s="12">
        <v>6</v>
      </c>
      <c r="J438" s="11">
        <f>IF(AND(H438&lt;&gt;"", C438&lt;&gt;"", C438&lt;&gt;0), H438*100/C438, "")</f>
        <v>28.918876755070201</v>
      </c>
      <c r="K438" s="9">
        <v>16.3</v>
      </c>
      <c r="L438" s="9">
        <v>47.3</v>
      </c>
      <c r="M438" s="13">
        <v>0.34499999999999997</v>
      </c>
      <c r="N438" s="9">
        <v>57.7</v>
      </c>
      <c r="O438" s="14" t="s">
        <v>23</v>
      </c>
      <c r="P438" s="15">
        <v>3.56</v>
      </c>
      <c r="Q438" s="13">
        <v>6.7050000000000001</v>
      </c>
      <c r="R438" s="15">
        <v>0.47</v>
      </c>
      <c r="S438" s="11">
        <f>IF(AND(Q438&lt;&gt;"", C438&lt;&gt;"", C438&lt;&gt;0), Q438*100/C438, "")</f>
        <v>10.460218408736351</v>
      </c>
      <c r="T438" s="16">
        <v>2</v>
      </c>
      <c r="U438" s="17" t="str">
        <f>IF(C438&gt;=68,"JUMBO",IF(C438&gt;=58,"EXTRA",IF(C438&gt;=48,"GRANDE",IF(C438&gt;=38,"MÉDIO","Fora da faixa"))))</f>
        <v>EXTRA</v>
      </c>
      <c r="V438" s="11">
        <v>59.64</v>
      </c>
      <c r="W438" s="11">
        <v>46.44</v>
      </c>
      <c r="X438" s="11">
        <f>IF(AND(W438&lt;&gt;"", V438&lt;&gt;"", V438&lt;&gt;0), (W438/V438)*100, "")</f>
        <v>77.867203219315897</v>
      </c>
      <c r="Y438" s="8" t="str">
        <f>IF(X438&lt;72,"Pontiagudo",IF(X438&lt;=76,"Padrão","Redondo"))</f>
        <v>Redondo</v>
      </c>
      <c r="Z438" s="11">
        <f>IF(AND(W438&lt;&gt;"", V438&lt;&gt;"", V438&lt;&gt;0), (0.6057-0.0018*W438)*V438*(W438^2)/1000, "")</f>
        <v>67.155626442546421</v>
      </c>
      <c r="AA438" s="11">
        <f>((3.155 - 0.0136*V438 + 0.00155*W438)*V438*W438)/100</f>
        <v>66.912128444448001</v>
      </c>
      <c r="AB438" s="14"/>
      <c r="AC438" s="12">
        <v>14</v>
      </c>
      <c r="AD438" s="18" t="s">
        <v>18</v>
      </c>
    </row>
    <row r="439" spans="1:30" ht="15" x14ac:dyDescent="0.25">
      <c r="A439" s="8">
        <v>438</v>
      </c>
      <c r="B439" s="8">
        <v>48</v>
      </c>
      <c r="C439" s="9">
        <v>68.099999999999994</v>
      </c>
      <c r="D439" s="9">
        <v>4.4000000000000004</v>
      </c>
      <c r="E439" s="9">
        <v>8.5</v>
      </c>
      <c r="F439" s="10">
        <f>IF(AND(NOT(ISBLANK(C439)), NOT(ISBLANK(H439)), NOT(ISBLANK(Q439))), C439-H439-Q439, "")</f>
        <v>42.554999999999993</v>
      </c>
      <c r="G439" s="11">
        <f>IF(AND(F439&lt;&gt;"", C439&lt;&gt;"", C439&lt;&gt;0), F439*100/C439, "")</f>
        <v>62.488986784140963</v>
      </c>
      <c r="H439" s="10">
        <v>18.818000000000001</v>
      </c>
      <c r="I439" s="12">
        <v>6</v>
      </c>
      <c r="J439" s="11">
        <f>IF(AND(H439&lt;&gt;"", C439&lt;&gt;"", C439&lt;&gt;0), H439*100/C439, "")</f>
        <v>27.632892804698976</v>
      </c>
      <c r="K439" s="9">
        <v>12.1</v>
      </c>
      <c r="L439" s="9">
        <v>48</v>
      </c>
      <c r="M439" s="13">
        <v>0.252</v>
      </c>
      <c r="N439" s="9">
        <v>59.1</v>
      </c>
      <c r="O439" s="14" t="s">
        <v>23</v>
      </c>
      <c r="P439" s="15">
        <v>4.83</v>
      </c>
      <c r="Q439" s="13">
        <v>6.7270000000000003</v>
      </c>
      <c r="R439" s="15">
        <v>0.42</v>
      </c>
      <c r="S439" s="11">
        <f>IF(AND(Q439&lt;&gt;"", C439&lt;&gt;"", C439&lt;&gt;0), Q439*100/C439, "")</f>
        <v>9.8781204111600598</v>
      </c>
      <c r="T439" s="16">
        <v>4</v>
      </c>
      <c r="U439" s="17" t="str">
        <f>IF(C439&gt;=68,"JUMBO",IF(C439&gt;=58,"EXTRA",IF(C439&gt;=48,"GRANDE",IF(C439&gt;=38,"MÉDIO","Fora da faixa"))))</f>
        <v>JUMBO</v>
      </c>
      <c r="V439" s="11">
        <v>59.91</v>
      </c>
      <c r="W439" s="11">
        <v>43.88</v>
      </c>
      <c r="X439" s="11">
        <f>IF(AND(W439&lt;&gt;"", V439&lt;&gt;"", V439&lt;&gt;0), (W439/V439)*100, "")</f>
        <v>73.243198130529123</v>
      </c>
      <c r="Y439" s="8" t="str">
        <f>IF(X439&lt;72,"Pontiagudo",IF(X439&lt;=76,"Padrão","Redondo"))</f>
        <v>Padrão</v>
      </c>
      <c r="Z439" s="11">
        <f>IF(AND(W439&lt;&gt;"", V439&lt;&gt;"", V439&lt;&gt;0), (0.6057-0.0018*W439)*V439*(W439^2)/1000, "")</f>
        <v>60.758783297446463</v>
      </c>
      <c r="AA439" s="11">
        <f>((3.155 - 0.0136*V439 + 0.00155*W439)*V439*W439)/100</f>
        <v>63.308983928903999</v>
      </c>
      <c r="AB439" s="14"/>
      <c r="AC439" s="12">
        <v>14</v>
      </c>
      <c r="AD439" s="18" t="s">
        <v>18</v>
      </c>
    </row>
    <row r="440" spans="1:30" ht="15" x14ac:dyDescent="0.25">
      <c r="A440" s="8">
        <v>439</v>
      </c>
      <c r="B440" s="8">
        <v>48</v>
      </c>
      <c r="C440" s="9">
        <v>62.8</v>
      </c>
      <c r="D440" s="9">
        <v>3.8</v>
      </c>
      <c r="E440" s="9">
        <v>8.6</v>
      </c>
      <c r="F440" s="10">
        <f>IF(AND(NOT(ISBLANK(C440)), NOT(ISBLANK(H440)), NOT(ISBLANK(Q440))), C440-H440-Q440, "")</f>
        <v>37.420999999999992</v>
      </c>
      <c r="G440" s="11">
        <f>IF(AND(F440&lt;&gt;"", C440&lt;&gt;"", C440&lt;&gt;0), F440*100/C440, "")</f>
        <v>59.587579617834386</v>
      </c>
      <c r="H440" s="10">
        <v>18.777000000000001</v>
      </c>
      <c r="I440" s="12">
        <v>6</v>
      </c>
      <c r="J440" s="11">
        <f>IF(AND(H440&lt;&gt;"", C440&lt;&gt;"", C440&lt;&gt;0), H440*100/C440, "")</f>
        <v>29.899681528662423</v>
      </c>
      <c r="K440" s="9">
        <v>12.3</v>
      </c>
      <c r="L440" s="9">
        <v>47.3</v>
      </c>
      <c r="M440" s="13">
        <v>0.26</v>
      </c>
      <c r="N440" s="9">
        <v>54.8</v>
      </c>
      <c r="O440" s="14" t="s">
        <v>23</v>
      </c>
      <c r="P440" s="15">
        <v>5.0199999999999996</v>
      </c>
      <c r="Q440" s="13">
        <v>6.6020000000000003</v>
      </c>
      <c r="R440" s="15">
        <v>0.42</v>
      </c>
      <c r="S440" s="11">
        <f>IF(AND(Q440&lt;&gt;"", C440&lt;&gt;"", C440&lt;&gt;0), Q440*100/C440, "")</f>
        <v>10.512738853503185</v>
      </c>
      <c r="T440" s="16">
        <v>3</v>
      </c>
      <c r="U440" s="17" t="str">
        <f>IF(C440&gt;=68,"JUMBO",IF(C440&gt;=58,"EXTRA",IF(C440&gt;=48,"GRANDE",IF(C440&gt;=38,"MÉDIO","Fora da faixa"))))</f>
        <v>EXTRA</v>
      </c>
      <c r="V440" s="11">
        <v>59.4</v>
      </c>
      <c r="W440" s="11">
        <v>44.03</v>
      </c>
      <c r="X440" s="11">
        <f>IF(AND(W440&lt;&gt;"", V440&lt;&gt;"", V440&lt;&gt;0), (W440/V440)*100, "")</f>
        <v>74.124579124579128</v>
      </c>
      <c r="Y440" s="8" t="str">
        <f>IF(X440&lt;72,"Pontiagudo",IF(X440&lt;=76,"Padrão","Redondo"))</f>
        <v>Padrão</v>
      </c>
      <c r="Z440" s="11">
        <f>IF(AND(W440&lt;&gt;"", V440&lt;&gt;"", V440&lt;&gt;0), (0.6057-0.0018*W440)*V440*(W440^2)/1000, "")</f>
        <v>60.623030986139156</v>
      </c>
      <c r="AA440" s="11">
        <f>((3.155 - 0.0136*V440 + 0.00155*W440)*V440*W440)/100</f>
        <v>63.172106827829985</v>
      </c>
      <c r="AB440" s="14"/>
      <c r="AC440" s="12">
        <v>14</v>
      </c>
      <c r="AD440" s="18" t="s">
        <v>18</v>
      </c>
    </row>
    <row r="441" spans="1:30" ht="15" x14ac:dyDescent="0.25">
      <c r="A441" s="8">
        <v>440</v>
      </c>
      <c r="B441" s="8">
        <v>48</v>
      </c>
      <c r="C441" s="9">
        <v>62.8</v>
      </c>
      <c r="D441" s="9">
        <v>3.3</v>
      </c>
      <c r="E441" s="9">
        <v>8.5</v>
      </c>
      <c r="F441" s="10">
        <f>IF(AND(NOT(ISBLANK(C441)), NOT(ISBLANK(H441)), NOT(ISBLANK(Q441))), C441-H441-Q441, "")</f>
        <v>37.680999999999997</v>
      </c>
      <c r="G441" s="11">
        <f>IF(AND(F441&lt;&gt;"", C441&lt;&gt;"", C441&lt;&gt;0), F441*100/C441, "")</f>
        <v>60.001592356687901</v>
      </c>
      <c r="H441" s="10">
        <v>18.797999999999998</v>
      </c>
      <c r="I441" s="12">
        <v>6</v>
      </c>
      <c r="J441" s="11">
        <f>IF(AND(H441&lt;&gt;"", C441&lt;&gt;"", C441&lt;&gt;0), H441*100/C441, "")</f>
        <v>29.933121019108277</v>
      </c>
      <c r="K441" s="9">
        <v>12.3</v>
      </c>
      <c r="L441" s="9">
        <v>48.7</v>
      </c>
      <c r="M441" s="13">
        <v>0.253</v>
      </c>
      <c r="N441" s="9">
        <v>48.2</v>
      </c>
      <c r="O441" s="14" t="s">
        <v>23</v>
      </c>
      <c r="P441" s="15">
        <v>5.58</v>
      </c>
      <c r="Q441" s="13">
        <v>6.3209999999999997</v>
      </c>
      <c r="R441" s="15">
        <v>0.41</v>
      </c>
      <c r="S441" s="11">
        <f>IF(AND(Q441&lt;&gt;"", C441&lt;&gt;"", C441&lt;&gt;0), Q441*100/C441, "")</f>
        <v>10.065286624203823</v>
      </c>
      <c r="T441" s="16">
        <v>3</v>
      </c>
      <c r="U441" s="17" t="str">
        <f>IF(C441&gt;=68,"JUMBO",IF(C441&gt;=58,"EXTRA",IF(C441&gt;=48,"GRANDE",IF(C441&gt;=38,"MÉDIO","Fora da faixa"))))</f>
        <v>EXTRA</v>
      </c>
      <c r="V441" s="11">
        <v>57.97</v>
      </c>
      <c r="W441" s="11">
        <v>45.2</v>
      </c>
      <c r="X441" s="11">
        <f>IF(AND(W441&lt;&gt;"", V441&lt;&gt;"", V441&lt;&gt;0), (W441/V441)*100, "")</f>
        <v>77.971364498878742</v>
      </c>
      <c r="Y441" s="8" t="str">
        <f>IF(X441&lt;72,"Pontiagudo",IF(X441&lt;=76,"Padrão","Redondo"))</f>
        <v>Redondo</v>
      </c>
      <c r="Z441" s="11">
        <f>IF(AND(W441&lt;&gt;"", V441&lt;&gt;"", V441&lt;&gt;0), (0.6057-0.0018*W441)*V441*(W441^2)/1000, "")</f>
        <v>62.10022300099201</v>
      </c>
      <c r="AA441" s="11">
        <f>((3.155 - 0.0136*V441 + 0.00155*W441)*V441*W441)/100</f>
        <v>63.846647069919989</v>
      </c>
      <c r="AB441" s="14"/>
      <c r="AC441" s="12">
        <v>14</v>
      </c>
      <c r="AD441" s="18" t="s">
        <v>18</v>
      </c>
    </row>
    <row r="442" spans="1:30" ht="15" x14ac:dyDescent="0.25">
      <c r="A442" s="8">
        <v>441</v>
      </c>
      <c r="B442" s="8">
        <v>48</v>
      </c>
      <c r="C442" s="9">
        <v>65.3</v>
      </c>
      <c r="D442" s="9">
        <v>3.9</v>
      </c>
      <c r="E442" s="9">
        <v>8.6</v>
      </c>
      <c r="F442" s="10">
        <f>IF(AND(NOT(ISBLANK(C442)), NOT(ISBLANK(H442)), NOT(ISBLANK(Q442))), C442-H442-Q442, "")</f>
        <v>40.705999999999989</v>
      </c>
      <c r="G442" s="11">
        <f>IF(AND(F442&lt;&gt;"", C442&lt;&gt;"", C442&lt;&gt;0), F442*100/C442, "")</f>
        <v>62.336906584992327</v>
      </c>
      <c r="H442" s="10">
        <v>18.013000000000002</v>
      </c>
      <c r="I442" s="12">
        <v>7</v>
      </c>
      <c r="J442" s="11">
        <f>IF(AND(H442&lt;&gt;"", C442&lt;&gt;"", C442&lt;&gt;0), H442*100/C442, "")</f>
        <v>27.584992343032162</v>
      </c>
      <c r="K442" s="9">
        <v>12.1</v>
      </c>
      <c r="L442" s="9">
        <v>48.7</v>
      </c>
      <c r="M442" s="13">
        <v>0.248</v>
      </c>
      <c r="N442" s="9">
        <v>54.7</v>
      </c>
      <c r="O442" s="14" t="s">
        <v>23</v>
      </c>
      <c r="P442" s="15">
        <v>4.47</v>
      </c>
      <c r="Q442" s="13">
        <v>6.5810000000000004</v>
      </c>
      <c r="R442" s="15">
        <v>0.43</v>
      </c>
      <c r="S442" s="11">
        <f>IF(AND(Q442&lt;&gt;"", C442&lt;&gt;"", C442&lt;&gt;0), Q442*100/C442, "")</f>
        <v>10.078101071975498</v>
      </c>
      <c r="T442" s="16">
        <v>2</v>
      </c>
      <c r="U442" s="17" t="str">
        <f>IF(C442&gt;=68,"JUMBO",IF(C442&gt;=58,"EXTRA",IF(C442&gt;=48,"GRANDE",IF(C442&gt;=38,"MÉDIO","Fora da faixa"))))</f>
        <v>EXTRA</v>
      </c>
      <c r="V442" s="11">
        <v>59.34</v>
      </c>
      <c r="W442" s="11">
        <v>44.76</v>
      </c>
      <c r="X442" s="11">
        <f>IF(AND(W442&lt;&gt;"", V442&lt;&gt;"", V442&lt;&gt;0), (W442/V442)*100, "")</f>
        <v>75.429726996966622</v>
      </c>
      <c r="Y442" s="8" t="str">
        <f>IF(X442&lt;72,"Pontiagudo",IF(X442&lt;=76,"Padrão","Redondo"))</f>
        <v>Padrão</v>
      </c>
      <c r="Z442" s="11">
        <f>IF(AND(W442&lt;&gt;"", V442&lt;&gt;"", V442&lt;&gt;0), (0.6057-0.0018*W442)*V442*(W442^2)/1000, "")</f>
        <v>62.430409184565882</v>
      </c>
      <c r="AA442" s="11">
        <f>((3.155 - 0.0136*V442 + 0.00155*W442)*V442*W442)/100</f>
        <v>64.206333974735998</v>
      </c>
      <c r="AB442" s="14"/>
      <c r="AC442" s="12">
        <v>14</v>
      </c>
      <c r="AD442" s="18" t="s">
        <v>18</v>
      </c>
    </row>
    <row r="443" spans="1:30" ht="15" x14ac:dyDescent="0.25">
      <c r="A443" s="8">
        <v>442</v>
      </c>
      <c r="B443" s="8">
        <v>48</v>
      </c>
      <c r="C443" s="9">
        <v>64.7</v>
      </c>
      <c r="D443" s="9">
        <v>3.8</v>
      </c>
      <c r="E443" s="9">
        <v>8.6999999999999993</v>
      </c>
      <c r="F443" s="10">
        <f>IF(AND(NOT(ISBLANK(C443)), NOT(ISBLANK(H443)), NOT(ISBLANK(Q443))), C443-H443-Q443, "")</f>
        <v>39.72</v>
      </c>
      <c r="G443" s="11">
        <f>IF(AND(F443&lt;&gt;"", C443&lt;&gt;"", C443&lt;&gt;0), F443*100/C443, "")</f>
        <v>61.39103554868624</v>
      </c>
      <c r="H443" s="10">
        <v>17.98</v>
      </c>
      <c r="I443" s="12">
        <v>7</v>
      </c>
      <c r="J443" s="11">
        <f>IF(AND(H443&lt;&gt;"", C443&lt;&gt;"", C443&lt;&gt;0), H443*100/C443, "")</f>
        <v>27.789799072642968</v>
      </c>
      <c r="K443" s="9">
        <v>12.4</v>
      </c>
      <c r="L443" s="9">
        <v>49.3</v>
      </c>
      <c r="M443" s="13">
        <v>0.252</v>
      </c>
      <c r="N443" s="9">
        <v>53.8</v>
      </c>
      <c r="O443" s="14" t="s">
        <v>23</v>
      </c>
      <c r="P443" s="15">
        <v>4.8499999999999996</v>
      </c>
      <c r="Q443" s="13">
        <v>7</v>
      </c>
      <c r="R443" s="15">
        <v>0.46</v>
      </c>
      <c r="S443" s="11">
        <f>IF(AND(Q443&lt;&gt;"", C443&lt;&gt;"", C443&lt;&gt;0), Q443*100/C443, "")</f>
        <v>10.819165378670787</v>
      </c>
      <c r="T443" s="16">
        <v>4</v>
      </c>
      <c r="U443" s="17" t="str">
        <f>IF(C443&gt;=68,"JUMBO",IF(C443&gt;=58,"EXTRA",IF(C443&gt;=48,"GRANDE",IF(C443&gt;=38,"MÉDIO","Fora da faixa"))))</f>
        <v>EXTRA</v>
      </c>
      <c r="V443" s="11">
        <v>58.57</v>
      </c>
      <c r="W443" s="11">
        <v>44.9</v>
      </c>
      <c r="X443" s="11">
        <f>IF(AND(W443&lt;&gt;"", V443&lt;&gt;"", V443&lt;&gt;0), (W443/V443)*100, "")</f>
        <v>76.660406351374419</v>
      </c>
      <c r="Y443" s="8" t="str">
        <f>IF(X443&lt;72,"Pontiagudo",IF(X443&lt;=76,"Padrão","Redondo"))</f>
        <v>Redondo</v>
      </c>
      <c r="Z443" s="11">
        <f>IF(AND(W443&lt;&gt;"", V443&lt;&gt;"", V443&lt;&gt;0), (0.6057-0.0018*W443)*V443*(W443^2)/1000, "")</f>
        <v>61.976626167815994</v>
      </c>
      <c r="AA443" s="11">
        <f>((3.155 - 0.0136*V443 + 0.00155*W443)*V443*W443)/100</f>
        <v>63.852504850990002</v>
      </c>
      <c r="AB443" s="14"/>
      <c r="AC443" s="12">
        <v>14</v>
      </c>
      <c r="AD443" s="18" t="s">
        <v>18</v>
      </c>
    </row>
    <row r="444" spans="1:30" ht="15" x14ac:dyDescent="0.25">
      <c r="A444" s="8">
        <v>443</v>
      </c>
      <c r="B444" s="8">
        <v>48</v>
      </c>
      <c r="C444" s="9">
        <v>62.2</v>
      </c>
      <c r="D444" s="9">
        <v>3.6</v>
      </c>
      <c r="E444" s="9">
        <v>8.6</v>
      </c>
      <c r="F444" s="10" t="str">
        <f>IF(AND(NOT(ISBLANK(C444)), NOT(ISBLANK(H444)), NOT(ISBLANK(Q444))), C444-H444-Q444, "")</f>
        <v/>
      </c>
      <c r="G444" s="11" t="str">
        <f>IF(AND(F444&lt;&gt;"", C444&lt;&gt;"", C444&lt;&gt;0), F444*100/C444, "")</f>
        <v/>
      </c>
      <c r="H444" s="10"/>
      <c r="I444" s="12">
        <v>6</v>
      </c>
      <c r="J444" s="11" t="str">
        <f>IF(AND(H444&lt;&gt;"", C444&lt;&gt;"", C444&lt;&gt;0), H444*100/C444, "")</f>
        <v/>
      </c>
      <c r="K444" s="9">
        <v>8.3000000000000007</v>
      </c>
      <c r="L444" s="9">
        <v>49.3</v>
      </c>
      <c r="M444" s="13">
        <v>0.16800000000000001</v>
      </c>
      <c r="N444" s="9">
        <v>52.7</v>
      </c>
      <c r="O444" s="14" t="s">
        <v>23</v>
      </c>
      <c r="P444" s="15">
        <v>7.07</v>
      </c>
      <c r="Q444" s="13">
        <v>7.0259999999999998</v>
      </c>
      <c r="R444" s="15">
        <v>0.46</v>
      </c>
      <c r="S444" s="11">
        <f>IF(AND(Q444&lt;&gt;"", C444&lt;&gt;"", C444&lt;&gt;0), Q444*100/C444, "")</f>
        <v>11.295819935691318</v>
      </c>
      <c r="T444" s="16">
        <v>4</v>
      </c>
      <c r="U444" s="17" t="str">
        <f>IF(C444&gt;=68,"JUMBO",IF(C444&gt;=58,"EXTRA",IF(C444&gt;=48,"GRANDE",IF(C444&gt;=38,"MÉDIO","Fora da faixa"))))</f>
        <v>EXTRA</v>
      </c>
      <c r="V444" s="11">
        <v>58.13</v>
      </c>
      <c r="W444" s="11">
        <v>44.22</v>
      </c>
      <c r="X444" s="11">
        <f>IF(AND(W444&lt;&gt;"", V444&lt;&gt;"", V444&lt;&gt;0), (W444/V444)*100, "")</f>
        <v>76.070875623602262</v>
      </c>
      <c r="Y444" s="8" t="str">
        <f>IF(X444&lt;72,"Pontiagudo",IF(X444&lt;=76,"Padrão","Redondo"))</f>
        <v>Redondo</v>
      </c>
      <c r="Z444" s="11">
        <f>IF(AND(W444&lt;&gt;"", V444&lt;&gt;"", V444&lt;&gt;0), (0.6057-0.0018*W444)*V444*(W444^2)/1000, "")</f>
        <v>59.801131754182364</v>
      </c>
      <c r="AA444" s="11">
        <f>((3.155 - 0.0136*V444 + 0.00155*W444)*V444*W444)/100</f>
        <v>62.539780200678003</v>
      </c>
      <c r="AB444" s="14"/>
      <c r="AC444" s="12">
        <v>14</v>
      </c>
      <c r="AD444" s="18" t="s">
        <v>18</v>
      </c>
    </row>
    <row r="445" spans="1:30" ht="15" x14ac:dyDescent="0.25">
      <c r="A445" s="8">
        <v>444</v>
      </c>
      <c r="B445" s="8">
        <v>48</v>
      </c>
      <c r="C445" s="9">
        <v>55.5</v>
      </c>
      <c r="D445" s="9">
        <v>3</v>
      </c>
      <c r="E445" s="9">
        <v>8.6999999999999993</v>
      </c>
      <c r="F445" s="10">
        <f>IF(AND(NOT(ISBLANK(C445)), NOT(ISBLANK(H445)), NOT(ISBLANK(Q445))), C445-H445-Q445, "")</f>
        <v>32.130000000000003</v>
      </c>
      <c r="G445" s="11">
        <f>IF(AND(F445&lt;&gt;"", C445&lt;&gt;"", C445&lt;&gt;0), F445*100/C445, "")</f>
        <v>57.891891891891902</v>
      </c>
      <c r="H445" s="10">
        <v>17.25</v>
      </c>
      <c r="I445" s="12">
        <v>7</v>
      </c>
      <c r="J445" s="11">
        <f>IF(AND(H445&lt;&gt;"", C445&lt;&gt;"", C445&lt;&gt;0), H445*100/C445, "")</f>
        <v>31.081081081081081</v>
      </c>
      <c r="K445" s="9">
        <v>10.9</v>
      </c>
      <c r="L445" s="9">
        <v>47</v>
      </c>
      <c r="M445" s="13">
        <v>0.23200000000000001</v>
      </c>
      <c r="N445" s="9">
        <v>48.9</v>
      </c>
      <c r="O445" s="14" t="s">
        <v>23</v>
      </c>
      <c r="P445" s="15">
        <v>5.46</v>
      </c>
      <c r="Q445" s="13">
        <v>6.12</v>
      </c>
      <c r="R445" s="15">
        <v>0.47</v>
      </c>
      <c r="S445" s="11">
        <f>IF(AND(Q445&lt;&gt;"", C445&lt;&gt;"", C445&lt;&gt;0), Q445*100/C445, "")</f>
        <v>11.027027027027026</v>
      </c>
      <c r="T445" s="16">
        <v>2</v>
      </c>
      <c r="U445" s="17" t="str">
        <f>IF(C445&gt;=68,"JUMBO",IF(C445&gt;=58,"EXTRA",IF(C445&gt;=48,"GRANDE",IF(C445&gt;=38,"MÉDIO","Fora da faixa"))))</f>
        <v>GRANDE</v>
      </c>
      <c r="V445" s="11">
        <v>55.09</v>
      </c>
      <c r="W445" s="11">
        <v>43.12</v>
      </c>
      <c r="X445" s="11">
        <f>IF(AND(W445&lt;&gt;"", V445&lt;&gt;"", V445&lt;&gt;0), (W445/V445)*100, "")</f>
        <v>78.271918678526049</v>
      </c>
      <c r="Y445" s="8" t="str">
        <f>IF(X445&lt;72,"Pontiagudo",IF(X445&lt;=76,"Padrão","Redondo"))</f>
        <v>Redondo</v>
      </c>
      <c r="Z445" s="11">
        <f>IF(AND(W445&lt;&gt;"", V445&lt;&gt;"", V445&lt;&gt;0), (0.6057-0.0018*W445)*V445*(W445^2)/1000, "")</f>
        <v>54.092030728184056</v>
      </c>
      <c r="AA445" s="11">
        <f>((3.155 - 0.0136*V445 + 0.00155*W445)*V445*W445)/100</f>
        <v>58.736423318496001</v>
      </c>
      <c r="AB445" s="14"/>
      <c r="AC445" s="12">
        <v>14</v>
      </c>
      <c r="AD445" s="18" t="s">
        <v>18</v>
      </c>
    </row>
    <row r="446" spans="1:30" ht="15" x14ac:dyDescent="0.25">
      <c r="A446" s="8">
        <v>445</v>
      </c>
      <c r="B446" s="8">
        <v>48</v>
      </c>
      <c r="C446" s="9">
        <v>65.400000000000006</v>
      </c>
      <c r="D446" s="9">
        <v>4.3</v>
      </c>
      <c r="E446" s="9">
        <v>8.1999999999999993</v>
      </c>
      <c r="F446" s="10" t="str">
        <f>IF(AND(NOT(ISBLANK(C446)), NOT(ISBLANK(H446)), NOT(ISBLANK(Q446))), C446-H446-Q446, "")</f>
        <v/>
      </c>
      <c r="G446" s="11" t="str">
        <f>IF(AND(F446&lt;&gt;"", C446&lt;&gt;"", C446&lt;&gt;0), F446*100/C446, "")</f>
        <v/>
      </c>
      <c r="H446" s="10"/>
      <c r="I446" s="12">
        <v>6</v>
      </c>
      <c r="J446" s="11" t="str">
        <f>IF(AND(H446&lt;&gt;"", C446&lt;&gt;"", C446&lt;&gt;0), H446*100/C446, "")</f>
        <v/>
      </c>
      <c r="K446" s="9">
        <v>12</v>
      </c>
      <c r="L446" s="9">
        <v>47.3</v>
      </c>
      <c r="M446" s="13">
        <v>0.254</v>
      </c>
      <c r="N446" s="9">
        <v>59.3</v>
      </c>
      <c r="O446" s="14" t="s">
        <v>23</v>
      </c>
      <c r="P446" s="15">
        <v>5.44</v>
      </c>
      <c r="Q446" s="13">
        <v>6.1420000000000003</v>
      </c>
      <c r="R446" s="15">
        <v>0.43</v>
      </c>
      <c r="S446" s="11">
        <f>IF(AND(Q446&lt;&gt;"", C446&lt;&gt;"", C446&lt;&gt;0), Q446*100/C446, "")</f>
        <v>9.3914373088685021</v>
      </c>
      <c r="T446" s="16">
        <v>3</v>
      </c>
      <c r="U446" s="17" t="str">
        <f>IF(C446&gt;=68,"JUMBO",IF(C446&gt;=58,"EXTRA",IF(C446&gt;=48,"GRANDE",IF(C446&gt;=38,"MÉDIO","Fora da faixa"))))</f>
        <v>EXTRA</v>
      </c>
      <c r="V446" s="11">
        <v>55.93</v>
      </c>
      <c r="W446" s="11">
        <v>43.09</v>
      </c>
      <c r="X446" s="11">
        <f>IF(AND(W446&lt;&gt;"", V446&lt;&gt;"", V446&lt;&gt;0), (W446/V446)*100, "")</f>
        <v>77.042731986411596</v>
      </c>
      <c r="Y446" s="8" t="str">
        <f>IF(X446&lt;72,"Pontiagudo",IF(X446&lt;=76,"Padrão","Redondo"))</f>
        <v>Redondo</v>
      </c>
      <c r="Z446" s="11">
        <f>IF(AND(W446&lt;&gt;"", V446&lt;&gt;"", V446&lt;&gt;0), (0.6057-0.0018*W446)*V446*(W446^2)/1000, "")</f>
        <v>54.846033424154164</v>
      </c>
      <c r="AA446" s="11">
        <f>((3.155 - 0.0136*V446 + 0.00155*W446)*V446*W446)/100</f>
        <v>59.314093440535487</v>
      </c>
      <c r="AB446" s="14"/>
      <c r="AC446" s="12">
        <v>14</v>
      </c>
      <c r="AD446" s="18" t="s">
        <v>18</v>
      </c>
    </row>
    <row r="447" spans="1:30" ht="15" x14ac:dyDescent="0.25">
      <c r="A447" s="8">
        <v>446</v>
      </c>
      <c r="B447" s="8">
        <v>48</v>
      </c>
      <c r="C447" s="9">
        <v>56.5</v>
      </c>
      <c r="D447" s="9">
        <v>3.3</v>
      </c>
      <c r="E447" s="9">
        <v>8.4</v>
      </c>
      <c r="F447" s="10">
        <f>IF(AND(NOT(ISBLANK(C447)), NOT(ISBLANK(H447)), NOT(ISBLANK(Q447))), C447-H447-Q447, "")</f>
        <v>32.342999999999996</v>
      </c>
      <c r="G447" s="11">
        <f>IF(AND(F447&lt;&gt;"", C447&lt;&gt;"", C447&lt;&gt;0), F447*100/C447, "")</f>
        <v>57.244247787610618</v>
      </c>
      <c r="H447" s="10">
        <v>17.859000000000002</v>
      </c>
      <c r="I447" s="12">
        <v>5</v>
      </c>
      <c r="J447" s="11">
        <f>IF(AND(H447&lt;&gt;"", C447&lt;&gt;"", C447&lt;&gt;0), H447*100/C447, "")</f>
        <v>31.608849557522124</v>
      </c>
      <c r="K447" s="9">
        <v>8.6</v>
      </c>
      <c r="L447" s="9">
        <v>48</v>
      </c>
      <c r="M447" s="13">
        <v>0.17899999999999999</v>
      </c>
      <c r="N447" s="9">
        <v>52.3</v>
      </c>
      <c r="O447" s="14" t="s">
        <v>23</v>
      </c>
      <c r="P447" s="15">
        <v>5.24</v>
      </c>
      <c r="Q447" s="13">
        <v>6.298</v>
      </c>
      <c r="R447" s="15">
        <v>0.43</v>
      </c>
      <c r="S447" s="11">
        <f>IF(AND(Q447&lt;&gt;"", C447&lt;&gt;"", C447&lt;&gt;0), Q447*100/C447, "")</f>
        <v>11.146902654867256</v>
      </c>
      <c r="T447" s="16">
        <v>2</v>
      </c>
      <c r="U447" s="17" t="str">
        <f>IF(C447&gt;=68,"JUMBO",IF(C447&gt;=58,"EXTRA",IF(C447&gt;=48,"GRANDE",IF(C447&gt;=38,"MÉDIO","Fora da faixa"))))</f>
        <v>GRANDE</v>
      </c>
      <c r="V447" s="11">
        <v>56.67</v>
      </c>
      <c r="W447" s="11">
        <v>44.38</v>
      </c>
      <c r="X447" s="11">
        <f>IF(AND(W447&lt;&gt;"", V447&lt;&gt;"", V447&lt;&gt;0), (W447/V447)*100, "")</f>
        <v>78.313040409387682</v>
      </c>
      <c r="Y447" s="8" t="str">
        <f>IF(X447&lt;72,"Pontiagudo",IF(X447&lt;=76,"Padrão","Redondo"))</f>
        <v>Redondo</v>
      </c>
      <c r="Z447" s="11">
        <f>IF(AND(W447&lt;&gt;"", V447&lt;&gt;"", V447&lt;&gt;0), (0.6057-0.0018*W447)*V447*(W447^2)/1000, "")</f>
        <v>58.689661612625585</v>
      </c>
      <c r="AA447" s="11">
        <f>((3.155 - 0.0136*V447 + 0.00155*W447)*V447*W447)/100</f>
        <v>61.695244699242011</v>
      </c>
      <c r="AB447" s="14"/>
      <c r="AC447" s="12">
        <v>14</v>
      </c>
      <c r="AD447" s="18" t="s">
        <v>18</v>
      </c>
    </row>
    <row r="448" spans="1:30" ht="15" x14ac:dyDescent="0.25">
      <c r="A448" s="8">
        <v>447</v>
      </c>
      <c r="B448" s="8">
        <v>48</v>
      </c>
      <c r="C448" s="9">
        <v>61</v>
      </c>
      <c r="D448" s="9">
        <v>3.8</v>
      </c>
      <c r="E448" s="9">
        <v>8.5</v>
      </c>
      <c r="F448" s="10" t="str">
        <f>IF(AND(NOT(ISBLANK(C448)), NOT(ISBLANK(H448)), NOT(ISBLANK(Q448))), C448-H448-Q448, "")</f>
        <v/>
      </c>
      <c r="G448" s="11" t="str">
        <f>IF(AND(F448&lt;&gt;"", C448&lt;&gt;"", C448&lt;&gt;0), F448*100/C448, "")</f>
        <v/>
      </c>
      <c r="H448" s="10"/>
      <c r="I448" s="12">
        <v>6</v>
      </c>
      <c r="J448" s="11" t="str">
        <f>IF(AND(H448&lt;&gt;"", C448&lt;&gt;"", C448&lt;&gt;0), H448*100/C448, "")</f>
        <v/>
      </c>
      <c r="K448" s="9">
        <v>12.5</v>
      </c>
      <c r="L448" s="9">
        <v>45.7</v>
      </c>
      <c r="M448" s="13">
        <v>0.27400000000000002</v>
      </c>
      <c r="N448" s="9">
        <v>55.9</v>
      </c>
      <c r="O448" s="14" t="s">
        <v>23</v>
      </c>
      <c r="P448" s="15">
        <v>5.2</v>
      </c>
      <c r="Q448" s="13">
        <v>6.5060000000000002</v>
      </c>
      <c r="R448" s="15">
        <v>0.41</v>
      </c>
      <c r="S448" s="11">
        <f>IF(AND(Q448&lt;&gt;"", C448&lt;&gt;"", C448&lt;&gt;0), Q448*100/C448, "")</f>
        <v>10.665573770491804</v>
      </c>
      <c r="T448" s="16">
        <v>2</v>
      </c>
      <c r="U448" s="17" t="str">
        <f>IF(C448&gt;=68,"JUMBO",IF(C448&gt;=58,"EXTRA",IF(C448&gt;=48,"GRANDE",IF(C448&gt;=38,"MÉDIO","Fora da faixa"))))</f>
        <v>EXTRA</v>
      </c>
      <c r="V448" s="11">
        <v>59.33</v>
      </c>
      <c r="W448" s="11">
        <v>44.79</v>
      </c>
      <c r="X448" s="11">
        <f>IF(AND(W448&lt;&gt;"", V448&lt;&gt;"", V448&lt;&gt;0), (W448/V448)*100, "")</f>
        <v>75.493005225012638</v>
      </c>
      <c r="Y448" s="8" t="str">
        <f>IF(X448&lt;72,"Pontiagudo",IF(X448&lt;=76,"Padrão","Redondo"))</f>
        <v>Padrão</v>
      </c>
      <c r="Z448" s="11">
        <f>IF(AND(W448&lt;&gt;"", V448&lt;&gt;"", V448&lt;&gt;0), (0.6057-0.0018*W448)*V448*(W448^2)/1000, "")</f>
        <v>62.497161876122334</v>
      </c>
      <c r="AA448" s="11">
        <f>((3.155 - 0.0136*V448 + 0.00155*W448)*V448*W448)/100</f>
        <v>64.243390120105502</v>
      </c>
      <c r="AB448" s="14"/>
      <c r="AC448" s="12">
        <v>14</v>
      </c>
      <c r="AD448" s="18" t="s">
        <v>18</v>
      </c>
    </row>
    <row r="449" spans="1:30" ht="15" x14ac:dyDescent="0.25">
      <c r="A449" s="8">
        <v>448</v>
      </c>
      <c r="B449" s="8">
        <v>48</v>
      </c>
      <c r="C449" s="9">
        <v>64</v>
      </c>
      <c r="D449" s="9">
        <v>3.5</v>
      </c>
      <c r="E449" s="9">
        <v>8.3000000000000007</v>
      </c>
      <c r="F449" s="10">
        <f>IF(AND(NOT(ISBLANK(C449)), NOT(ISBLANK(H449)), NOT(ISBLANK(Q449))), C449-H449-Q449, "")</f>
        <v>40.303999999999995</v>
      </c>
      <c r="G449" s="11">
        <f>IF(AND(F449&lt;&gt;"", C449&lt;&gt;"", C449&lt;&gt;0), F449*100/C449, "")</f>
        <v>62.974999999999994</v>
      </c>
      <c r="H449" s="10">
        <v>17.690999999999999</v>
      </c>
      <c r="I449" s="12">
        <v>6</v>
      </c>
      <c r="J449" s="11">
        <f>IF(AND(H449&lt;&gt;"", C449&lt;&gt;"", C449&lt;&gt;0), H449*100/C449, "")</f>
        <v>27.642187499999999</v>
      </c>
      <c r="K449" s="9">
        <v>12.3</v>
      </c>
      <c r="L449" s="9">
        <v>48.3</v>
      </c>
      <c r="M449" s="13">
        <v>0.255</v>
      </c>
      <c r="N449" s="9">
        <v>50.2</v>
      </c>
      <c r="O449" s="14" t="s">
        <v>23</v>
      </c>
      <c r="P449" s="15">
        <v>4.43</v>
      </c>
      <c r="Q449" s="13">
        <v>6.0049999999999999</v>
      </c>
      <c r="R449" s="15">
        <v>0.43</v>
      </c>
      <c r="S449" s="11">
        <f>IF(AND(Q449&lt;&gt;"", C449&lt;&gt;"", C449&lt;&gt;0), Q449*100/C449, "")</f>
        <v>9.3828125</v>
      </c>
      <c r="T449" s="16">
        <v>2</v>
      </c>
      <c r="U449" s="17" t="str">
        <f>IF(C449&gt;=68,"JUMBO",IF(C449&gt;=58,"EXTRA",IF(C449&gt;=48,"GRANDE",IF(C449&gt;=38,"MÉDIO","Fora da faixa"))))</f>
        <v>EXTRA</v>
      </c>
      <c r="V449" s="11">
        <v>57.9</v>
      </c>
      <c r="W449" s="11">
        <v>44.29</v>
      </c>
      <c r="X449" s="11">
        <f>IF(AND(W449&lt;&gt;"", V449&lt;&gt;"", V449&lt;&gt;0), (W449/V449)*100, "")</f>
        <v>76.493955094991364</v>
      </c>
      <c r="Y449" s="8" t="str">
        <f>IF(X449&lt;72,"Pontiagudo",IF(X449&lt;=76,"Padrão","Redondo"))</f>
        <v>Redondo</v>
      </c>
      <c r="Z449" s="11">
        <f>IF(AND(W449&lt;&gt;"", V449&lt;&gt;"", V449&lt;&gt;0), (0.6057-0.0018*W449)*V449*(W449^2)/1000, "")</f>
        <v>59.738938815837422</v>
      </c>
      <c r="AA449" s="11">
        <f>((3.155 - 0.0136*V449 + 0.00155*W449)*V449*W449)/100</f>
        <v>62.473937159144995</v>
      </c>
      <c r="AB449" s="14"/>
      <c r="AC449" s="12">
        <v>14</v>
      </c>
      <c r="AD449" s="18" t="s">
        <v>18</v>
      </c>
    </row>
    <row r="450" spans="1:30" ht="15" x14ac:dyDescent="0.25">
      <c r="A450" s="8">
        <v>449</v>
      </c>
      <c r="B450" s="8">
        <v>48</v>
      </c>
      <c r="C450" s="9">
        <v>69.7</v>
      </c>
      <c r="D450" s="9">
        <v>3.3</v>
      </c>
      <c r="E450" s="9">
        <v>8.1</v>
      </c>
      <c r="F450" s="10">
        <f>IF(AND(NOT(ISBLANK(C450)), NOT(ISBLANK(H450)), NOT(ISBLANK(Q450))), C450-H450-Q450, "")</f>
        <v>44.168000000000006</v>
      </c>
      <c r="G450" s="11">
        <f>IF(AND(F450&lt;&gt;"", C450&lt;&gt;"", C450&lt;&gt;0), F450*100/C450, "")</f>
        <v>63.368723098995709</v>
      </c>
      <c r="H450" s="10">
        <v>18.524999999999999</v>
      </c>
      <c r="I450" s="12">
        <v>6</v>
      </c>
      <c r="J450" s="11">
        <f>IF(AND(H450&lt;&gt;"", C450&lt;&gt;"", C450&lt;&gt;0), H450*100/C450, "")</f>
        <v>26.578192252510757</v>
      </c>
      <c r="K450" s="9">
        <v>10.8</v>
      </c>
      <c r="L450" s="9">
        <v>50.3</v>
      </c>
      <c r="M450" s="13">
        <v>0.215</v>
      </c>
      <c r="N450" s="9">
        <v>43.5</v>
      </c>
      <c r="O450" s="14" t="s">
        <v>23</v>
      </c>
      <c r="P450" s="15">
        <v>5.26</v>
      </c>
      <c r="Q450" s="13">
        <v>7.0069999999999997</v>
      </c>
      <c r="R450" s="15">
        <v>0.46</v>
      </c>
      <c r="S450" s="11">
        <f>IF(AND(Q450&lt;&gt;"", C450&lt;&gt;"", C450&lt;&gt;0), Q450*100/C450, "")</f>
        <v>10.053084648493542</v>
      </c>
      <c r="T450" s="16">
        <v>3</v>
      </c>
      <c r="U450" s="17" t="str">
        <f>IF(C450&gt;=68,"JUMBO",IF(C450&gt;=58,"EXTRA",IF(C450&gt;=48,"GRANDE",IF(C450&gt;=38,"MÉDIO","Fora da faixa"))))</f>
        <v>JUMBO</v>
      </c>
      <c r="V450" s="11">
        <v>60.56</v>
      </c>
      <c r="W450" s="11">
        <v>45.66</v>
      </c>
      <c r="X450" s="11">
        <f>IF(AND(W450&lt;&gt;"", V450&lt;&gt;"", V450&lt;&gt;0), (W450/V450)*100, "")</f>
        <v>75.396301188903564</v>
      </c>
      <c r="Y450" s="8" t="str">
        <f>IF(X450&lt;72,"Pontiagudo",IF(X450&lt;=76,"Padrão","Redondo"))</f>
        <v>Padrão</v>
      </c>
      <c r="Z450" s="11">
        <f>IF(AND(W450&lt;&gt;"", V450&lt;&gt;"", V450&lt;&gt;0), (0.6057-0.0018*W450)*V450*(W450^2)/1000, "")</f>
        <v>66.097391692223226</v>
      </c>
      <c r="AA450" s="11">
        <f>((3.155 - 0.0136*V450 + 0.00155*W450)*V450*W450)/100</f>
        <v>66.423715108271992</v>
      </c>
      <c r="AB450" s="14"/>
      <c r="AC450" s="12">
        <v>14</v>
      </c>
      <c r="AD450" s="18" t="s">
        <v>18</v>
      </c>
    </row>
    <row r="451" spans="1:30" ht="15" x14ac:dyDescent="0.25">
      <c r="A451" s="8">
        <v>450</v>
      </c>
      <c r="B451" s="8">
        <v>48</v>
      </c>
      <c r="C451" s="9">
        <v>69.5</v>
      </c>
      <c r="D451" s="9">
        <v>3</v>
      </c>
      <c r="E451" s="9">
        <v>8.1999999999999993</v>
      </c>
      <c r="F451" s="10">
        <f>IF(AND(NOT(ISBLANK(C451)), NOT(ISBLANK(H451)), NOT(ISBLANK(Q451))), C451-H451-Q451, "")</f>
        <v>46.034999999999997</v>
      </c>
      <c r="G451" s="11">
        <f>IF(AND(F451&lt;&gt;"", C451&lt;&gt;"", C451&lt;&gt;0), F451*100/C451, "")</f>
        <v>66.237410071942449</v>
      </c>
      <c r="H451" s="10">
        <v>17.966000000000001</v>
      </c>
      <c r="I451" s="12">
        <v>6</v>
      </c>
      <c r="J451" s="11">
        <f>IF(AND(H451&lt;&gt;"", C451&lt;&gt;"", C451&lt;&gt;0), H451*100/C451, "")</f>
        <v>25.850359712230219</v>
      </c>
      <c r="K451" s="9">
        <v>14.4</v>
      </c>
      <c r="L451" s="9">
        <v>46.7</v>
      </c>
      <c r="M451" s="13">
        <v>0.308</v>
      </c>
      <c r="N451" s="9">
        <v>38.6</v>
      </c>
      <c r="O451" s="14" t="s">
        <v>23</v>
      </c>
      <c r="P451" s="15">
        <v>4.38</v>
      </c>
      <c r="Q451" s="13">
        <v>5.4989999999999997</v>
      </c>
      <c r="R451" s="15">
        <v>0.39</v>
      </c>
      <c r="S451" s="11">
        <f>IF(AND(Q451&lt;&gt;"", C451&lt;&gt;"", C451&lt;&gt;0), Q451*100/C451, "")</f>
        <v>7.9122302158273374</v>
      </c>
      <c r="T451" s="16">
        <v>4</v>
      </c>
      <c r="U451" s="17" t="str">
        <f>IF(C451&gt;=68,"JUMBO",IF(C451&gt;=58,"EXTRA",IF(C451&gt;=48,"GRANDE",IF(C451&gt;=38,"MÉDIO","Fora da faixa"))))</f>
        <v>JUMBO</v>
      </c>
      <c r="V451" s="11">
        <v>56.74</v>
      </c>
      <c r="W451" s="11">
        <v>46.14</v>
      </c>
      <c r="X451" s="11">
        <f>IF(AND(W451&lt;&gt;"", V451&lt;&gt;"", V451&lt;&gt;0), (W451/V451)*100, "")</f>
        <v>81.318293972506154</v>
      </c>
      <c r="Y451" s="8" t="str">
        <f>IF(X451&lt;72,"Pontiagudo",IF(X451&lt;=76,"Padrão","Redondo"))</f>
        <v>Redondo</v>
      </c>
      <c r="Z451" s="11">
        <f>IF(AND(W451&lt;&gt;"", V451&lt;&gt;"", V451&lt;&gt;0), (0.6057-0.0018*W451)*V451*(W451^2)/1000, "")</f>
        <v>63.132618803309001</v>
      </c>
      <c r="AA451" s="11">
        <f>((3.155 - 0.0136*V451 + 0.00155*W451)*V451*W451)/100</f>
        <v>64.267648944107989</v>
      </c>
      <c r="AB451" s="14"/>
      <c r="AC451" s="12">
        <v>14</v>
      </c>
      <c r="AD451" s="18" t="s">
        <v>18</v>
      </c>
    </row>
    <row r="452" spans="1:30" ht="15" x14ac:dyDescent="0.25">
      <c r="A452" s="8">
        <v>451</v>
      </c>
      <c r="B452" s="8">
        <v>48</v>
      </c>
      <c r="C452" s="9">
        <v>63.6</v>
      </c>
      <c r="D452" s="9">
        <v>4.9000000000000004</v>
      </c>
      <c r="E452" s="9">
        <v>8.1</v>
      </c>
      <c r="F452" s="10">
        <f>IF(AND(NOT(ISBLANK(C452)), NOT(ISBLANK(H452)), NOT(ISBLANK(Q452))), C452-H452-Q452, "")</f>
        <v>35.369000000000007</v>
      </c>
      <c r="G452" s="11">
        <f>IF(AND(F452&lt;&gt;"", C452&lt;&gt;"", C452&lt;&gt;0), F452*100/C452, "")</f>
        <v>55.611635220125791</v>
      </c>
      <c r="H452" s="10">
        <v>20.34</v>
      </c>
      <c r="I452" s="12">
        <v>6</v>
      </c>
      <c r="J452" s="11">
        <f>IF(AND(H452&lt;&gt;"", C452&lt;&gt;"", C452&lt;&gt;0), H452*100/C452, "")</f>
        <v>31.981132075471699</v>
      </c>
      <c r="K452" s="9">
        <v>14.3</v>
      </c>
      <c r="L452" s="9">
        <v>46.7</v>
      </c>
      <c r="M452" s="13">
        <v>0.30599999999999999</v>
      </c>
      <c r="N452" s="9">
        <v>66.3</v>
      </c>
      <c r="O452" s="14" t="s">
        <v>21</v>
      </c>
      <c r="P452" s="15">
        <v>3.94</v>
      </c>
      <c r="Q452" s="13">
        <v>7.891</v>
      </c>
      <c r="R452" s="15">
        <v>0.47</v>
      </c>
      <c r="S452" s="11">
        <f>IF(AND(Q452&lt;&gt;"", C452&lt;&gt;"", C452&lt;&gt;0), Q452*100/C452, "")</f>
        <v>12.407232704402515</v>
      </c>
      <c r="T452" s="16">
        <v>4</v>
      </c>
      <c r="U452" s="17" t="str">
        <f>IF(C452&gt;=68,"JUMBO",IF(C452&gt;=58,"EXTRA",IF(C452&gt;=48,"GRANDE",IF(C452&gt;=38,"MÉDIO","Fora da faixa"))))</f>
        <v>EXTRA</v>
      </c>
      <c r="V452" s="11">
        <v>59.87</v>
      </c>
      <c r="W452" s="11">
        <v>46.68</v>
      </c>
      <c r="X452" s="11">
        <f>IF(AND(W452&lt;&gt;"", V452&lt;&gt;"", V452&lt;&gt;0), (W452/V452)*100, "")</f>
        <v>77.96893268748957</v>
      </c>
      <c r="Y452" s="8" t="str">
        <f>IF(X452&lt;72,"Pontiagudo",IF(X452&lt;=76,"Padrão","Redondo"))</f>
        <v>Redondo</v>
      </c>
      <c r="Z452" s="11">
        <f>IF(AND(W452&lt;&gt;"", V452&lt;&gt;"", V452&lt;&gt;0), (0.6057-0.0018*W452)*V452*(W452^2)/1000, "")</f>
        <v>68.056844692903482</v>
      </c>
      <c r="AA452" s="11">
        <f>((3.155 - 0.0136*V452 + 0.00155*W452)*V452*W452)/100</f>
        <v>67.440283080551978</v>
      </c>
      <c r="AB452" s="14"/>
      <c r="AC452" s="12">
        <v>14</v>
      </c>
      <c r="AD452" s="18" t="s">
        <v>18</v>
      </c>
    </row>
    <row r="453" spans="1:30" ht="15" x14ac:dyDescent="0.25">
      <c r="A453" s="8">
        <v>452</v>
      </c>
      <c r="B453" s="8">
        <v>48</v>
      </c>
      <c r="C453" s="9">
        <v>71.099999999999994</v>
      </c>
      <c r="D453" s="9">
        <v>5.0999999999999996</v>
      </c>
      <c r="E453" s="9">
        <v>8.3000000000000007</v>
      </c>
      <c r="F453" s="10">
        <f>IF(AND(NOT(ISBLANK(C453)), NOT(ISBLANK(H453)), NOT(ISBLANK(Q453))), C453-H453-Q453, "")</f>
        <v>46.212999999999994</v>
      </c>
      <c r="G453" s="11">
        <f>IF(AND(F453&lt;&gt;"", C453&lt;&gt;"", C453&lt;&gt;0), F453*100/C453, "")</f>
        <v>64.997187060478197</v>
      </c>
      <c r="H453" s="10">
        <v>18.366</v>
      </c>
      <c r="I453" s="12">
        <v>7</v>
      </c>
      <c r="J453" s="11">
        <f>IF(AND(H453&lt;&gt;"", C453&lt;&gt;"", C453&lt;&gt;0), H453*100/C453, "")</f>
        <v>25.831223628691983</v>
      </c>
      <c r="K453" s="9">
        <v>16.5</v>
      </c>
      <c r="L453" s="9">
        <v>47.3</v>
      </c>
      <c r="M453" s="13">
        <v>0.34899999999999998</v>
      </c>
      <c r="N453" s="9">
        <v>65</v>
      </c>
      <c r="O453" s="14" t="s">
        <v>21</v>
      </c>
      <c r="P453" s="15">
        <v>5.3</v>
      </c>
      <c r="Q453" s="13">
        <v>6.5209999999999999</v>
      </c>
      <c r="R453" s="15">
        <v>0.47</v>
      </c>
      <c r="S453" s="11">
        <f>IF(AND(Q453&lt;&gt;"", C453&lt;&gt;"", C453&lt;&gt;0), Q453*100/C453, "")</f>
        <v>9.1715893108298179</v>
      </c>
      <c r="T453" s="16">
        <v>1</v>
      </c>
      <c r="U453" s="17" t="str">
        <f>IF(C453&gt;=68,"JUMBO",IF(C453&gt;=58,"EXTRA",IF(C453&gt;=48,"GRANDE",IF(C453&gt;=38,"MÉDIO","Fora da faixa"))))</f>
        <v>JUMBO</v>
      </c>
      <c r="V453" s="11">
        <v>57.87</v>
      </c>
      <c r="W453" s="11">
        <v>42.89</v>
      </c>
      <c r="X453" s="11">
        <f>IF(AND(W453&lt;&gt;"", V453&lt;&gt;"", V453&lt;&gt;0), (W453/V453)*100, "")</f>
        <v>74.114394332123737</v>
      </c>
      <c r="Y453" s="8" t="str">
        <f>IF(X453&lt;72,"Pontiagudo",IF(X453&lt;=76,"Padrão","Redondo"))</f>
        <v>Padrão</v>
      </c>
      <c r="Z453" s="11">
        <f>IF(AND(W453&lt;&gt;"", V453&lt;&gt;"", V453&lt;&gt;0), (0.6057-0.0018*W453)*V453*(W453^2)/1000, "")</f>
        <v>56.26119118450945</v>
      </c>
      <c r="AA453" s="11">
        <f>((3.155 - 0.0136*V453 + 0.00155*W453)*V453*W453)/100</f>
        <v>60.424065410242484</v>
      </c>
      <c r="AB453" s="14"/>
      <c r="AC453" s="12">
        <v>14</v>
      </c>
      <c r="AD453" s="18" t="s">
        <v>18</v>
      </c>
    </row>
    <row r="454" spans="1:30" ht="15" x14ac:dyDescent="0.25">
      <c r="A454" s="8">
        <v>453</v>
      </c>
      <c r="B454" s="8">
        <v>48</v>
      </c>
      <c r="C454" s="9">
        <v>58.2</v>
      </c>
      <c r="D454" s="9">
        <v>3.3</v>
      </c>
      <c r="E454" s="9">
        <v>8.3000000000000007</v>
      </c>
      <c r="F454" s="10" t="str">
        <f>IF(AND(NOT(ISBLANK(C454)), NOT(ISBLANK(H454)), NOT(ISBLANK(Q454))), C454-H454-Q454, "")</f>
        <v/>
      </c>
      <c r="G454" s="11" t="str">
        <f>IF(AND(F454&lt;&gt;"", C454&lt;&gt;"", C454&lt;&gt;0), F454*100/C454, "")</f>
        <v/>
      </c>
      <c r="H454" s="10"/>
      <c r="I454" s="12">
        <v>6</v>
      </c>
      <c r="J454" s="11" t="str">
        <f>IF(AND(H454&lt;&gt;"", C454&lt;&gt;"", C454&lt;&gt;0), H454*100/C454, "")</f>
        <v/>
      </c>
      <c r="K454" s="9">
        <v>12.5</v>
      </c>
      <c r="L454" s="9">
        <v>46.7</v>
      </c>
      <c r="M454" s="13">
        <v>0.26800000000000002</v>
      </c>
      <c r="N454" s="9">
        <v>51.2</v>
      </c>
      <c r="O454" s="14" t="s">
        <v>23</v>
      </c>
      <c r="P454" s="15">
        <v>5.84</v>
      </c>
      <c r="Q454" s="13">
        <v>6.8419999999999996</v>
      </c>
      <c r="R454" s="15">
        <v>0.41</v>
      </c>
      <c r="S454" s="11">
        <f>IF(AND(Q454&lt;&gt;"", C454&lt;&gt;"", C454&lt;&gt;0), Q454*100/C454, "")</f>
        <v>11.756013745704466</v>
      </c>
      <c r="T454" s="16">
        <v>3</v>
      </c>
      <c r="U454" s="17" t="str">
        <f>IF(C454&gt;=68,"JUMBO",IF(C454&gt;=58,"EXTRA",IF(C454&gt;=48,"GRANDE",IF(C454&gt;=38,"MÉDIO","Fora da faixa"))))</f>
        <v>EXTRA</v>
      </c>
      <c r="V454" s="11">
        <v>60.47</v>
      </c>
      <c r="W454" s="11">
        <v>46.6</v>
      </c>
      <c r="X454" s="11">
        <f>IF(AND(W454&lt;&gt;"", V454&lt;&gt;"", V454&lt;&gt;0), (W454/V454)*100, "")</f>
        <v>77.06300644947909</v>
      </c>
      <c r="Y454" s="8" t="str">
        <f>IF(X454&lt;72,"Pontiagudo",IF(X454&lt;=76,"Padrão","Redondo"))</f>
        <v>Redondo</v>
      </c>
      <c r="Z454" s="11">
        <f>IF(AND(W454&lt;&gt;"", V454&lt;&gt;"", V454&lt;&gt;0), (0.6057-0.0018*W454)*V454*(W454^2)/1000, "")</f>
        <v>68.522393168424003</v>
      </c>
      <c r="AA454" s="11">
        <f>((3.155 - 0.0136*V454 + 0.00155*W454)*V454*W454)/100</f>
        <v>67.765978098760002</v>
      </c>
      <c r="AB454" s="14"/>
      <c r="AC454" s="12">
        <v>14</v>
      </c>
      <c r="AD454" s="18" t="s">
        <v>18</v>
      </c>
    </row>
    <row r="455" spans="1:30" ht="15" x14ac:dyDescent="0.25">
      <c r="A455" s="8">
        <v>454</v>
      </c>
      <c r="B455" s="8">
        <v>48</v>
      </c>
      <c r="C455" s="9">
        <v>68.3</v>
      </c>
      <c r="D455" s="9">
        <v>3.6</v>
      </c>
      <c r="E455" s="9">
        <v>8</v>
      </c>
      <c r="F455" s="10">
        <f>IF(AND(NOT(ISBLANK(C455)), NOT(ISBLANK(H455)), NOT(ISBLANK(Q455))), C455-H455-Q455, "")</f>
        <v>44.647999999999996</v>
      </c>
      <c r="G455" s="11">
        <f>IF(AND(F455&lt;&gt;"", C455&lt;&gt;"", C455&lt;&gt;0), F455*100/C455, "")</f>
        <v>65.370424597364561</v>
      </c>
      <c r="H455" s="10">
        <v>17.323</v>
      </c>
      <c r="I455" s="12">
        <v>6</v>
      </c>
      <c r="J455" s="11">
        <f>IF(AND(H455&lt;&gt;"", C455&lt;&gt;"", C455&lt;&gt;0), H455*100/C455, "")</f>
        <v>25.363103953147878</v>
      </c>
      <c r="K455" s="9">
        <v>8.4</v>
      </c>
      <c r="L455" s="9">
        <v>50.7</v>
      </c>
      <c r="M455" s="13">
        <v>0.16600000000000001</v>
      </c>
      <c r="N455" s="9">
        <v>49</v>
      </c>
      <c r="O455" s="14" t="s">
        <v>23</v>
      </c>
      <c r="P455" s="15">
        <v>2.78</v>
      </c>
      <c r="Q455" s="13">
        <v>6.3289999999999997</v>
      </c>
      <c r="R455" s="15">
        <v>0.41</v>
      </c>
      <c r="S455" s="11">
        <f>IF(AND(Q455&lt;&gt;"", C455&lt;&gt;"", C455&lt;&gt;0), Q455*100/C455, "")</f>
        <v>9.2664714494875557</v>
      </c>
      <c r="T455" s="16">
        <v>4</v>
      </c>
      <c r="U455" s="17" t="str">
        <f>IF(C455&gt;=68,"JUMBO",IF(C455&gt;=58,"EXTRA",IF(C455&gt;=48,"GRANDE",IF(C455&gt;=38,"MÉDIO","Fora da faixa"))))</f>
        <v>JUMBO</v>
      </c>
      <c r="V455" s="11">
        <v>59.18</v>
      </c>
      <c r="W455" s="11">
        <v>46.57</v>
      </c>
      <c r="X455" s="11">
        <f>IF(AND(W455&lt;&gt;"", V455&lt;&gt;"", V455&lt;&gt;0), (W455/V455)*100, "")</f>
        <v>78.69212571814802</v>
      </c>
      <c r="Y455" s="8" t="str">
        <f>IF(X455&lt;72,"Pontiagudo",IF(X455&lt;=76,"Padrão","Redondo"))</f>
        <v>Redondo</v>
      </c>
      <c r="Z455" s="11">
        <f>IF(AND(W455&lt;&gt;"", V455&lt;&gt;"", V455&lt;&gt;0), (0.6057-0.0018*W455)*V455*(W455^2)/1000, "")</f>
        <v>66.981226754349478</v>
      </c>
      <c r="AA455" s="11">
        <f>((3.155 - 0.0136*V455 + 0.00155*W455)*V455*W455)/100</f>
        <v>66.759871594272994</v>
      </c>
      <c r="AB455" s="14"/>
      <c r="AC455" s="12">
        <v>14</v>
      </c>
      <c r="AD455" s="18" t="s">
        <v>18</v>
      </c>
    </row>
    <row r="456" spans="1:30" ht="15" x14ac:dyDescent="0.25">
      <c r="A456" s="8">
        <v>455</v>
      </c>
      <c r="B456" s="8">
        <v>48</v>
      </c>
      <c r="C456" s="9">
        <v>55.3</v>
      </c>
      <c r="D456" s="9">
        <v>3.4</v>
      </c>
      <c r="E456" s="9">
        <v>8.1</v>
      </c>
      <c r="F456" s="10">
        <f>IF(AND(NOT(ISBLANK(C456)), NOT(ISBLANK(H456)), NOT(ISBLANK(Q456))), C456-H456-Q456, "")</f>
        <v>31.101999999999997</v>
      </c>
      <c r="G456" s="11">
        <f>IF(AND(F456&lt;&gt;"", C456&lt;&gt;"", C456&lt;&gt;0), F456*100/C456, "")</f>
        <v>56.242314647377938</v>
      </c>
      <c r="H456" s="10">
        <v>17.997</v>
      </c>
      <c r="I456" s="12">
        <v>7</v>
      </c>
      <c r="J456" s="11">
        <f>IF(AND(H456&lt;&gt;"", C456&lt;&gt;"", C456&lt;&gt;0), H456*100/C456, "")</f>
        <v>32.544303797468359</v>
      </c>
      <c r="K456" s="9">
        <v>12</v>
      </c>
      <c r="L456" s="9">
        <v>47.3</v>
      </c>
      <c r="M456" s="13">
        <v>0.254</v>
      </c>
      <c r="N456" s="9">
        <v>54.4</v>
      </c>
      <c r="O456" s="14" t="s">
        <v>23</v>
      </c>
      <c r="P456" s="15">
        <v>5.26</v>
      </c>
      <c r="Q456" s="13">
        <v>6.2009999999999996</v>
      </c>
      <c r="R456" s="15">
        <v>0.45</v>
      </c>
      <c r="S456" s="11">
        <f>IF(AND(Q456&lt;&gt;"", C456&lt;&gt;"", C456&lt;&gt;0), Q456*100/C456, "")</f>
        <v>11.213381555153706</v>
      </c>
      <c r="T456" s="16">
        <v>3</v>
      </c>
      <c r="U456" s="17" t="str">
        <f>IF(C456&gt;=68,"JUMBO",IF(C456&gt;=58,"EXTRA",IF(C456&gt;=48,"GRANDE",IF(C456&gt;=38,"MÉDIO","Fora da faixa"))))</f>
        <v>GRANDE</v>
      </c>
      <c r="V456" s="11">
        <v>56.46</v>
      </c>
      <c r="W456" s="11">
        <v>42.44</v>
      </c>
      <c r="X456" s="11">
        <f>IF(AND(W456&lt;&gt;"", V456&lt;&gt;"", V456&lt;&gt;0), (W456/V456)*100, "")</f>
        <v>75.168260715550829</v>
      </c>
      <c r="Y456" s="8" t="str">
        <f>IF(X456&lt;72,"Pontiagudo",IF(X456&lt;=76,"Padrão","Redondo"))</f>
        <v>Padrão</v>
      </c>
      <c r="Z456" s="11">
        <f>IF(AND(W456&lt;&gt;"", V456&lt;&gt;"", V456&lt;&gt;0), (0.6057-0.0018*W456)*V456*(W456^2)/1000, "")</f>
        <v>53.826988448158843</v>
      </c>
      <c r="AA456" s="11">
        <f>((3.155 - 0.0136*V456 + 0.00155*W456)*V456*W456)/100</f>
        <v>58.776090511823995</v>
      </c>
      <c r="AB456" s="14" t="s">
        <v>17</v>
      </c>
      <c r="AC456" s="12">
        <v>14</v>
      </c>
      <c r="AD456" s="18" t="s">
        <v>18</v>
      </c>
    </row>
    <row r="457" spans="1:30" ht="15" x14ac:dyDescent="0.25">
      <c r="A457" s="8">
        <v>456</v>
      </c>
      <c r="B457" s="8">
        <v>48</v>
      </c>
      <c r="C457" s="9">
        <v>65.2</v>
      </c>
      <c r="D457" s="9">
        <v>3.8</v>
      </c>
      <c r="E457" s="9">
        <v>8</v>
      </c>
      <c r="F457" s="10">
        <f>IF(AND(NOT(ISBLANK(C457)), NOT(ISBLANK(H457)), NOT(ISBLANK(Q457))), C457-H457-Q457, "")</f>
        <v>41.627000000000002</v>
      </c>
      <c r="G457" s="11">
        <f>IF(AND(F457&lt;&gt;"", C457&lt;&gt;"", C457&lt;&gt;0), F457*100/C457, "")</f>
        <v>63.845092024539873</v>
      </c>
      <c r="H457" s="10">
        <v>17.047999999999998</v>
      </c>
      <c r="I457" s="12">
        <v>7</v>
      </c>
      <c r="J457" s="11">
        <f>IF(AND(H457&lt;&gt;"", C457&lt;&gt;"", C457&lt;&gt;0), H457*100/C457, "")</f>
        <v>26.147239263803677</v>
      </c>
      <c r="K457" s="9">
        <v>12.6</v>
      </c>
      <c r="L457" s="9">
        <v>46</v>
      </c>
      <c r="M457" s="13">
        <v>0.27400000000000002</v>
      </c>
      <c r="N457" s="9">
        <v>53.5</v>
      </c>
      <c r="O457" s="14" t="s">
        <v>23</v>
      </c>
      <c r="P457" s="15">
        <v>4.84</v>
      </c>
      <c r="Q457" s="13">
        <v>6.5250000000000004</v>
      </c>
      <c r="R457" s="15">
        <v>0.45</v>
      </c>
      <c r="S457" s="11">
        <f>IF(AND(Q457&lt;&gt;"", C457&lt;&gt;"", C457&lt;&gt;0), Q457*100/C457, "")</f>
        <v>10.007668711656441</v>
      </c>
      <c r="T457" s="16">
        <v>3</v>
      </c>
      <c r="U457" s="17" t="str">
        <f>IF(C457&gt;=68,"JUMBO",IF(C457&gt;=58,"EXTRA",IF(C457&gt;=48,"GRANDE",IF(C457&gt;=38,"MÉDIO","Fora da faixa"))))</f>
        <v>EXTRA</v>
      </c>
      <c r="V457" s="11">
        <v>57.9</v>
      </c>
      <c r="W457" s="11">
        <v>43.08</v>
      </c>
      <c r="X457" s="11">
        <f>IF(AND(W457&lt;&gt;"", V457&lt;&gt;"", V457&lt;&gt;0), (W457/V457)*100, "")</f>
        <v>74.404145077720202</v>
      </c>
      <c r="Y457" s="8" t="str">
        <f>IF(X457&lt;72,"Pontiagudo",IF(X457&lt;=76,"Padrão","Redondo"))</f>
        <v>Padrão</v>
      </c>
      <c r="Z457" s="11">
        <f>IF(AND(W457&lt;&gt;"", V457&lt;&gt;"", V457&lt;&gt;0), (0.6057-0.0018*W457)*V457*(W457^2)/1000, "")</f>
        <v>56.753437419999365</v>
      </c>
      <c r="AA457" s="11">
        <f>((3.155 - 0.0136*V457 + 0.00155*W457)*V457*W457)/100</f>
        <v>60.72037194888</v>
      </c>
      <c r="AB457" s="14"/>
      <c r="AC457" s="12">
        <v>14</v>
      </c>
      <c r="AD457" s="18" t="s">
        <v>18</v>
      </c>
    </row>
    <row r="458" spans="1:30" ht="15" x14ac:dyDescent="0.25">
      <c r="A458" s="8">
        <v>457</v>
      </c>
      <c r="B458" s="8">
        <v>48</v>
      </c>
      <c r="C458" s="9">
        <v>55.4</v>
      </c>
      <c r="D458" s="9">
        <v>4.3</v>
      </c>
      <c r="E458" s="9">
        <v>8.5</v>
      </c>
      <c r="F458" s="10">
        <f>IF(AND(NOT(ISBLANK(C458)), NOT(ISBLANK(H458)), NOT(ISBLANK(Q458))), C458-H458-Q458, "")</f>
        <v>29.432000000000002</v>
      </c>
      <c r="G458" s="11">
        <f>IF(AND(F458&lt;&gt;"", C458&lt;&gt;"", C458&lt;&gt;0), F458*100/C458, "")</f>
        <v>53.126353790613727</v>
      </c>
      <c r="H458" s="10">
        <v>19.361000000000001</v>
      </c>
      <c r="I458" s="12">
        <v>6</v>
      </c>
      <c r="J458" s="11">
        <f>IF(AND(H458&lt;&gt;"", C458&lt;&gt;"", C458&lt;&gt;0), H458*100/C458, "")</f>
        <v>34.947653429602894</v>
      </c>
      <c r="K458" s="9">
        <v>12</v>
      </c>
      <c r="L458" s="9">
        <v>47.7</v>
      </c>
      <c r="M458" s="13">
        <v>0.252</v>
      </c>
      <c r="N458" s="9">
        <v>64.3</v>
      </c>
      <c r="O458" s="14" t="s">
        <v>21</v>
      </c>
      <c r="P458" s="15">
        <v>4.9800000000000004</v>
      </c>
      <c r="Q458" s="13">
        <v>6.6070000000000002</v>
      </c>
      <c r="R458" s="15">
        <v>0.43</v>
      </c>
      <c r="S458" s="11">
        <f>IF(AND(Q458&lt;&gt;"", C458&lt;&gt;"", C458&lt;&gt;0), Q458*100/C458, "")</f>
        <v>11.925992779783394</v>
      </c>
      <c r="T458" s="16">
        <v>2</v>
      </c>
      <c r="U458" s="17" t="str">
        <f>IF(C458&gt;=68,"JUMBO",IF(C458&gt;=58,"EXTRA",IF(C458&gt;=48,"GRANDE",IF(C458&gt;=38,"MÉDIO","Fora da faixa"))))</f>
        <v>GRANDE</v>
      </c>
      <c r="V458" s="11">
        <v>60.22</v>
      </c>
      <c r="W458" s="11">
        <v>45.04</v>
      </c>
      <c r="X458" s="11">
        <f>IF(AND(W458&lt;&gt;"", V458&lt;&gt;"", V458&lt;&gt;0), (W458/V458)*100, "")</f>
        <v>74.792427764862168</v>
      </c>
      <c r="Y458" s="8" t="str">
        <f>IF(X458&lt;72,"Pontiagudo",IF(X458&lt;=76,"Padrão","Redondo"))</f>
        <v>Padrão</v>
      </c>
      <c r="Z458" s="11">
        <f>IF(AND(W458&lt;&gt;"", V458&lt;&gt;"", V458&lt;&gt;0), (0.6057-0.0018*W458)*V458*(W458^2)/1000, "")</f>
        <v>64.089809476333045</v>
      </c>
      <c r="AA458" s="11">
        <f>((3.155 - 0.0136*V458 + 0.00155*W458)*V458*W458)/100</f>
        <v>65.253267572159999</v>
      </c>
      <c r="AB458" s="14"/>
      <c r="AC458" s="12">
        <v>14</v>
      </c>
      <c r="AD458" s="18" t="s">
        <v>18</v>
      </c>
    </row>
    <row r="459" spans="1:30" ht="15" x14ac:dyDescent="0.25">
      <c r="A459" s="8">
        <v>458</v>
      </c>
      <c r="B459" s="8">
        <v>48</v>
      </c>
      <c r="C459" s="9">
        <v>65.5</v>
      </c>
      <c r="D459" s="9">
        <v>3.6</v>
      </c>
      <c r="E459" s="9">
        <v>8.5</v>
      </c>
      <c r="F459" s="10" t="str">
        <f>IF(AND(NOT(ISBLANK(C459)), NOT(ISBLANK(H459)), NOT(ISBLANK(Q459))), C459-H459-Q459, "")</f>
        <v/>
      </c>
      <c r="G459" s="11" t="str">
        <f>IF(AND(F459&lt;&gt;"", C459&lt;&gt;"", C459&lt;&gt;0), F459*100/C459, "")</f>
        <v/>
      </c>
      <c r="H459" s="10"/>
      <c r="I459" s="12">
        <v>7</v>
      </c>
      <c r="J459" s="11" t="str">
        <f>IF(AND(H459&lt;&gt;"", C459&lt;&gt;"", C459&lt;&gt;0), H459*100/C459, "")</f>
        <v/>
      </c>
      <c r="K459" s="9">
        <v>12</v>
      </c>
      <c r="L459" s="9">
        <v>48</v>
      </c>
      <c r="M459" s="13">
        <v>0.25</v>
      </c>
      <c r="N459" s="9">
        <v>50.7</v>
      </c>
      <c r="O459" s="14" t="s">
        <v>23</v>
      </c>
      <c r="P459" s="15">
        <v>5.0999999999999996</v>
      </c>
      <c r="Q459" s="13">
        <v>6.875</v>
      </c>
      <c r="R459" s="15">
        <v>0.47</v>
      </c>
      <c r="S459" s="11">
        <f>IF(AND(Q459&lt;&gt;"", C459&lt;&gt;"", C459&lt;&gt;0), Q459*100/C459, "")</f>
        <v>10.496183206106871</v>
      </c>
      <c r="T459" s="16">
        <v>2</v>
      </c>
      <c r="U459" s="17" t="str">
        <f>IF(C459&gt;=68,"JUMBO",IF(C459&gt;=58,"EXTRA",IF(C459&gt;=48,"GRANDE",IF(C459&gt;=38,"MÉDIO","Fora da faixa"))))</f>
        <v>EXTRA</v>
      </c>
      <c r="V459" s="11">
        <v>58.92</v>
      </c>
      <c r="W459" s="11">
        <v>44.05</v>
      </c>
      <c r="X459" s="11">
        <f>IF(AND(W459&lt;&gt;"", V459&lt;&gt;"", V459&lt;&gt;0), (W459/V459)*100, "")</f>
        <v>74.762389680923278</v>
      </c>
      <c r="Y459" s="8" t="str">
        <f>IF(X459&lt;72,"Pontiagudo",IF(X459&lt;=76,"Padrão","Redondo"))</f>
        <v>Padrão</v>
      </c>
      <c r="Z459" s="11">
        <f>IF(AND(W459&lt;&gt;"", V459&lt;&gt;"", V459&lt;&gt;0), (0.6057-0.0018*W459)*V459*(W459^2)/1000, "")</f>
        <v>60.183673739073001</v>
      </c>
      <c r="AA459" s="11">
        <f>((3.155 - 0.0136*V459 + 0.00155*W459)*V459*W459)/100</f>
        <v>62.860322298029999</v>
      </c>
      <c r="AB459" s="14"/>
      <c r="AC459" s="12">
        <v>14</v>
      </c>
      <c r="AD459" s="18" t="s">
        <v>18</v>
      </c>
    </row>
    <row r="460" spans="1:30" ht="15" x14ac:dyDescent="0.25">
      <c r="A460" s="8">
        <v>459</v>
      </c>
      <c r="B460" s="8">
        <v>48</v>
      </c>
      <c r="C460" s="9">
        <v>61.9</v>
      </c>
      <c r="D460" s="9">
        <v>4</v>
      </c>
      <c r="E460" s="9">
        <v>8.6999999999999993</v>
      </c>
      <c r="F460" s="10">
        <f>IF(AND(NOT(ISBLANK(C460)), NOT(ISBLANK(H460)), NOT(ISBLANK(Q460))), C460-H460-Q460, "")</f>
        <v>41.504999999999995</v>
      </c>
      <c r="G460" s="11">
        <f>IF(AND(F460&lt;&gt;"", C460&lt;&gt;"", C460&lt;&gt;0), F460*100/C460, "")</f>
        <v>67.051696284329566</v>
      </c>
      <c r="H460" s="10">
        <v>13.901</v>
      </c>
      <c r="I460" s="12">
        <v>5</v>
      </c>
      <c r="J460" s="11">
        <f>IF(AND(H460&lt;&gt;"", C460&lt;&gt;"", C460&lt;&gt;0), H460*100/C460, "")</f>
        <v>22.45718901453958</v>
      </c>
      <c r="K460" s="9">
        <v>6</v>
      </c>
      <c r="L460" s="9"/>
      <c r="M460" s="13"/>
      <c r="N460" s="9">
        <v>57.7</v>
      </c>
      <c r="O460" s="14" t="s">
        <v>23</v>
      </c>
      <c r="P460" s="15">
        <v>5.8</v>
      </c>
      <c r="Q460" s="13">
        <v>6.4939999999999998</v>
      </c>
      <c r="R460" s="15">
        <v>0.45</v>
      </c>
      <c r="S460" s="11">
        <f>IF(AND(Q460&lt;&gt;"", C460&lt;&gt;"", C460&lt;&gt;0), Q460*100/C460, "")</f>
        <v>10.491114701130856</v>
      </c>
      <c r="T460" s="16">
        <v>2</v>
      </c>
      <c r="U460" s="17" t="str">
        <f>IF(C460&gt;=68,"JUMBO",IF(C460&gt;=58,"EXTRA",IF(C460&gt;=48,"GRANDE",IF(C460&gt;=38,"MÉDIO","Fora da faixa"))))</f>
        <v>EXTRA</v>
      </c>
      <c r="V460" s="11">
        <v>54.46</v>
      </c>
      <c r="W460" s="11">
        <v>44.17</v>
      </c>
      <c r="X460" s="11">
        <f>IF(AND(W460&lt;&gt;"", V460&lt;&gt;"", V460&lt;&gt;0), (W460/V460)*100, "")</f>
        <v>81.105398457583547</v>
      </c>
      <c r="Y460" s="8" t="str">
        <f>IF(X460&lt;72,"Pontiagudo",IF(X460&lt;=76,"Padrão","Redondo"))</f>
        <v>Redondo</v>
      </c>
      <c r="Z460" s="11">
        <f>IF(AND(W460&lt;&gt;"", V460&lt;&gt;"", V460&lt;&gt;0), (0.6057-0.0018*W460)*V460*(W460^2)/1000, "")</f>
        <v>55.908562655809845</v>
      </c>
      <c r="AA460" s="11">
        <f>((3.155 - 0.0136*V460 + 0.00155*W460)*V460*W460)/100</f>
        <v>59.723889721964994</v>
      </c>
      <c r="AB460" s="14"/>
      <c r="AC460" s="12">
        <v>14</v>
      </c>
      <c r="AD460" s="18" t="s">
        <v>18</v>
      </c>
    </row>
    <row r="461" spans="1:30" ht="15" x14ac:dyDescent="0.25">
      <c r="A461" s="8">
        <v>460</v>
      </c>
      <c r="B461" s="8">
        <v>48</v>
      </c>
      <c r="C461" s="9">
        <v>57.6</v>
      </c>
      <c r="D461" s="9">
        <v>3.4</v>
      </c>
      <c r="E461" s="9">
        <v>8.6</v>
      </c>
      <c r="F461" s="10">
        <f>IF(AND(NOT(ISBLANK(C461)), NOT(ISBLANK(H461)), NOT(ISBLANK(Q461))), C461-H461-Q461, "")</f>
        <v>34.633000000000003</v>
      </c>
      <c r="G461" s="11">
        <f>IF(AND(F461&lt;&gt;"", C461&lt;&gt;"", C461&lt;&gt;0), F461*100/C461, "")</f>
        <v>60.126736111111114</v>
      </c>
      <c r="H461" s="10">
        <v>16.358000000000001</v>
      </c>
      <c r="I461" s="12">
        <v>6</v>
      </c>
      <c r="J461" s="11">
        <f>IF(AND(H461&lt;&gt;"", C461&lt;&gt;"", C461&lt;&gt;0), H461*100/C461, "")</f>
        <v>28.399305555555554</v>
      </c>
      <c r="K461" s="9">
        <v>11.9</v>
      </c>
      <c r="L461" s="9">
        <v>45.7</v>
      </c>
      <c r="M461" s="13">
        <v>0.26</v>
      </c>
      <c r="N461" s="9">
        <v>52.9</v>
      </c>
      <c r="O461" s="14" t="s">
        <v>23</v>
      </c>
      <c r="P461" s="15">
        <v>5.16</v>
      </c>
      <c r="Q461" s="13">
        <v>6.609</v>
      </c>
      <c r="R461" s="15">
        <v>0.44</v>
      </c>
      <c r="S461" s="11">
        <f>IF(AND(Q461&lt;&gt;"", C461&lt;&gt;"", C461&lt;&gt;0), Q461*100/C461, "")</f>
        <v>11.473958333333332</v>
      </c>
      <c r="T461" s="16">
        <v>3</v>
      </c>
      <c r="U461" s="17" t="str">
        <f>IF(C461&gt;=68,"JUMBO",IF(C461&gt;=58,"EXTRA",IF(C461&gt;=48,"GRANDE",IF(C461&gt;=38,"MÉDIO","Fora da faixa"))))</f>
        <v>GRANDE</v>
      </c>
      <c r="V461" s="11">
        <v>55.62</v>
      </c>
      <c r="W461" s="11">
        <v>44.99</v>
      </c>
      <c r="X461" s="11">
        <f>IF(AND(W461&lt;&gt;"", V461&lt;&gt;"", V461&lt;&gt;0), (W461/V461)*100, "")</f>
        <v>80.88816972312118</v>
      </c>
      <c r="Y461" s="8" t="str">
        <f>IF(X461&lt;72,"Pontiagudo",IF(X461&lt;=76,"Padrão","Redondo"))</f>
        <v>Redondo</v>
      </c>
      <c r="Z461" s="11">
        <f>IF(AND(W461&lt;&gt;"", V461&lt;&gt;"", V461&lt;&gt;0), (0.6057-0.0018*W461)*V461*(W461^2)/1000, "")</f>
        <v>59.072987283837513</v>
      </c>
      <c r="AA461" s="11">
        <f>((3.155 - 0.0136*V461 + 0.00155*W461)*V461*W461)/100</f>
        <v>61.765414573995002</v>
      </c>
      <c r="AB461" s="14"/>
      <c r="AC461" s="12">
        <v>14</v>
      </c>
      <c r="AD461" s="18" t="s">
        <v>18</v>
      </c>
    </row>
    <row r="462" spans="1:30" ht="15" x14ac:dyDescent="0.25">
      <c r="A462" s="8">
        <v>461</v>
      </c>
      <c r="B462" s="8">
        <v>48</v>
      </c>
      <c r="C462" s="9">
        <v>57.8</v>
      </c>
      <c r="D462" s="9">
        <v>3.1</v>
      </c>
      <c r="E462" s="9">
        <v>8.6</v>
      </c>
      <c r="F462" s="10">
        <f>IF(AND(NOT(ISBLANK(C462)), NOT(ISBLANK(H462)), NOT(ISBLANK(Q462))), C462-H462-Q462, "")</f>
        <v>34.465999999999994</v>
      </c>
      <c r="G462" s="11">
        <f>IF(AND(F462&lt;&gt;"", C462&lt;&gt;"", C462&lt;&gt;0), F462*100/C462, "")</f>
        <v>59.62975778546712</v>
      </c>
      <c r="H462" s="10">
        <v>17.61</v>
      </c>
      <c r="I462" s="12">
        <v>6</v>
      </c>
      <c r="J462" s="11">
        <f>IF(AND(H462&lt;&gt;"", C462&lt;&gt;"", C462&lt;&gt;0), H462*100/C462, "")</f>
        <v>30.467128027681664</v>
      </c>
      <c r="K462" s="9">
        <v>12.1</v>
      </c>
      <c r="L462" s="9">
        <v>47.3</v>
      </c>
      <c r="M462" s="13">
        <v>0.25600000000000001</v>
      </c>
      <c r="N462" s="9">
        <v>48.8</v>
      </c>
      <c r="O462" s="14" t="s">
        <v>23</v>
      </c>
      <c r="P462" s="15">
        <v>4.71</v>
      </c>
      <c r="Q462" s="13">
        <v>5.7240000000000002</v>
      </c>
      <c r="R462" s="15">
        <v>0.39</v>
      </c>
      <c r="S462" s="11">
        <f>IF(AND(Q462&lt;&gt;"", C462&lt;&gt;"", C462&lt;&gt;0), Q462*100/C462, "")</f>
        <v>9.9031141868512105</v>
      </c>
      <c r="T462" s="16">
        <v>3</v>
      </c>
      <c r="U462" s="17" t="str">
        <f>IF(C462&gt;=68,"JUMBO",IF(C462&gt;=58,"EXTRA",IF(C462&gt;=48,"GRANDE",IF(C462&gt;=38,"MÉDIO","Fora da faixa"))))</f>
        <v>GRANDE</v>
      </c>
      <c r="V462" s="11">
        <v>57.88</v>
      </c>
      <c r="W462" s="11">
        <v>43.16</v>
      </c>
      <c r="X462" s="11">
        <f>IF(AND(W462&lt;&gt;"", V462&lt;&gt;"", V462&lt;&gt;0), (W462/V462)*100, "")</f>
        <v>74.568071872840349</v>
      </c>
      <c r="Y462" s="8" t="str">
        <f>IF(X462&lt;72,"Pontiagudo",IF(X462&lt;=76,"Padrão","Redondo"))</f>
        <v>Padrão</v>
      </c>
      <c r="Z462" s="11">
        <f>IF(AND(W462&lt;&gt;"", V462&lt;&gt;"", V462&lt;&gt;0), (0.6057-0.0018*W462)*V462*(W462^2)/1000, "")</f>
        <v>56.929213935150329</v>
      </c>
      <c r="AA462" s="11">
        <f>((3.155 - 0.0136*V462 + 0.00155*W462)*V462*W462)/100</f>
        <v>60.822009607840009</v>
      </c>
      <c r="AB462" s="14"/>
      <c r="AC462" s="12">
        <v>14</v>
      </c>
      <c r="AD462" s="18" t="s">
        <v>18</v>
      </c>
    </row>
    <row r="463" spans="1:30" ht="15" x14ac:dyDescent="0.25">
      <c r="A463" s="8">
        <v>462</v>
      </c>
      <c r="B463" s="8">
        <v>48</v>
      </c>
      <c r="C463" s="9">
        <v>56.8</v>
      </c>
      <c r="D463" s="9">
        <v>4.0999999999999996</v>
      </c>
      <c r="E463" s="9">
        <v>8.6</v>
      </c>
      <c r="F463" s="10">
        <f>IF(AND(NOT(ISBLANK(C463)), NOT(ISBLANK(H463)), NOT(ISBLANK(Q463))), C463-H463-Q463, "")</f>
        <v>32.406999999999996</v>
      </c>
      <c r="G463" s="11">
        <f>IF(AND(F463&lt;&gt;"", C463&lt;&gt;"", C463&lt;&gt;0), F463*100/C463, "")</f>
        <v>57.054577464788736</v>
      </c>
      <c r="H463" s="10">
        <v>18.702000000000002</v>
      </c>
      <c r="I463" s="12">
        <v>6</v>
      </c>
      <c r="J463" s="11">
        <f>IF(AND(H463&lt;&gt;"", C463&lt;&gt;"", C463&lt;&gt;0), H463*100/C463, "")</f>
        <v>32.926056338028175</v>
      </c>
      <c r="K463" s="9">
        <v>12.1</v>
      </c>
      <c r="L463" s="9">
        <v>47</v>
      </c>
      <c r="M463" s="13">
        <v>0.25700000000000001</v>
      </c>
      <c r="N463" s="9">
        <v>61.5</v>
      </c>
      <c r="O463" s="14" t="s">
        <v>21</v>
      </c>
      <c r="P463" s="15">
        <v>4.87</v>
      </c>
      <c r="Q463" s="13">
        <v>5.6909999999999998</v>
      </c>
      <c r="R463" s="15">
        <v>0.42</v>
      </c>
      <c r="S463" s="11">
        <f>IF(AND(Q463&lt;&gt;"", C463&lt;&gt;"", C463&lt;&gt;0), Q463*100/C463, "")</f>
        <v>10.0193661971831</v>
      </c>
      <c r="T463" s="16">
        <v>4</v>
      </c>
      <c r="U463" s="17" t="str">
        <f>IF(C463&gt;=68,"JUMBO",IF(C463&gt;=58,"EXTRA",IF(C463&gt;=48,"GRANDE",IF(C463&gt;=38,"MÉDIO","Fora da faixa"))))</f>
        <v>GRANDE</v>
      </c>
      <c r="V463" s="11">
        <v>55.82</v>
      </c>
      <c r="W463" s="11">
        <v>43.56</v>
      </c>
      <c r="X463" s="11">
        <f>IF(AND(W463&lt;&gt;"", V463&lt;&gt;"", V463&lt;&gt;0), (W463/V463)*100, "")</f>
        <v>78.036546040845579</v>
      </c>
      <c r="Y463" s="8" t="str">
        <f>IF(X463&lt;72,"Pontiagudo",IF(X463&lt;=76,"Padrão","Redondo"))</f>
        <v>Redondo</v>
      </c>
      <c r="Z463" s="11">
        <f>IF(AND(W463&lt;&gt;"", V463&lt;&gt;"", V463&lt;&gt;0), (0.6057-0.0018*W463)*V463*(W463^2)/1000, "")</f>
        <v>55.849174294598797</v>
      </c>
      <c r="AA463" s="11">
        <f>((3.155 - 0.0136*V463 + 0.00155*W463)*V463*W463)/100</f>
        <v>59.897217256272008</v>
      </c>
      <c r="AB463" s="14"/>
      <c r="AC463" s="12">
        <v>14</v>
      </c>
      <c r="AD463" s="18" t="s">
        <v>18</v>
      </c>
    </row>
    <row r="464" spans="1:30" ht="15" x14ac:dyDescent="0.25">
      <c r="A464" s="8">
        <v>463</v>
      </c>
      <c r="B464" s="8">
        <v>48</v>
      </c>
      <c r="C464" s="9">
        <v>67.5</v>
      </c>
      <c r="D464" s="9">
        <v>3.5</v>
      </c>
      <c r="E464" s="9">
        <v>8.6</v>
      </c>
      <c r="F464" s="10">
        <f>IF(AND(NOT(ISBLANK(C464)), NOT(ISBLANK(H464)), NOT(ISBLANK(Q464))), C464-H464-Q464, "")</f>
        <v>40.945999999999998</v>
      </c>
      <c r="G464" s="11">
        <f>IF(AND(F464&lt;&gt;"", C464&lt;&gt;"", C464&lt;&gt;0), F464*100/C464, "")</f>
        <v>60.660740740740742</v>
      </c>
      <c r="H464" s="10">
        <v>19.408000000000001</v>
      </c>
      <c r="I464" s="12">
        <v>6</v>
      </c>
      <c r="J464" s="11">
        <f>IF(AND(H464&lt;&gt;"", C464&lt;&gt;"", C464&lt;&gt;0), H464*100/C464, "")</f>
        <v>28.752592592592595</v>
      </c>
      <c r="K464" s="9">
        <v>11.8</v>
      </c>
      <c r="L464" s="9">
        <v>46.7</v>
      </c>
      <c r="M464" s="13">
        <v>0.253</v>
      </c>
      <c r="N464" s="9">
        <v>48</v>
      </c>
      <c r="O464" s="14" t="s">
        <v>23</v>
      </c>
      <c r="P464" s="15">
        <v>5.24</v>
      </c>
      <c r="Q464" s="13">
        <v>7.1459999999999999</v>
      </c>
      <c r="R464" s="15">
        <v>0.43</v>
      </c>
      <c r="S464" s="11">
        <f>IF(AND(Q464&lt;&gt;"", C464&lt;&gt;"", C464&lt;&gt;0), Q464*100/C464, "")</f>
        <v>10.586666666666668</v>
      </c>
      <c r="T464" s="16">
        <v>2</v>
      </c>
      <c r="U464" s="17" t="str">
        <f>IF(C464&gt;=68,"JUMBO",IF(C464&gt;=58,"EXTRA",IF(C464&gt;=48,"GRANDE",IF(C464&gt;=38,"MÉDIO","Fora da faixa"))))</f>
        <v>EXTRA</v>
      </c>
      <c r="V464" s="11">
        <v>61.37</v>
      </c>
      <c r="W464" s="11">
        <v>45.38</v>
      </c>
      <c r="X464" s="11">
        <f>IF(AND(W464&lt;&gt;"", V464&lt;&gt;"", V464&lt;&gt;0), (W464/V464)*100, "")</f>
        <v>73.944924230079863</v>
      </c>
      <c r="Y464" s="8" t="str">
        <f>IF(X464&lt;72,"Pontiagudo",IF(X464&lt;=76,"Padrão","Redondo"))</f>
        <v>Padrão</v>
      </c>
      <c r="Z464" s="11">
        <f>IF(AND(W464&lt;&gt;"", V464&lt;&gt;"", V464&lt;&gt;0), (0.6057-0.0018*W464)*V464*(W464^2)/1000, "")</f>
        <v>66.226172205325256</v>
      </c>
      <c r="AA464" s="11">
        <f>((3.155 - 0.0136*V464 + 0.00155*W464)*V464*W464)/100</f>
        <v>66.580487082142</v>
      </c>
      <c r="AB464" s="14"/>
      <c r="AC464" s="12">
        <v>14</v>
      </c>
      <c r="AD464" s="18" t="s">
        <v>18</v>
      </c>
    </row>
    <row r="465" spans="1:30" ht="15" x14ac:dyDescent="0.25">
      <c r="A465" s="8">
        <v>464</v>
      </c>
      <c r="B465" s="8">
        <v>48</v>
      </c>
      <c r="C465" s="9">
        <v>70.2</v>
      </c>
      <c r="D465" s="9">
        <v>3.8</v>
      </c>
      <c r="E465" s="9">
        <v>8.4</v>
      </c>
      <c r="F465" s="10">
        <f>IF(AND(NOT(ISBLANK(C465)), NOT(ISBLANK(H465)), NOT(ISBLANK(Q465))), C465-H465-Q465, "")</f>
        <v>42.975999999999999</v>
      </c>
      <c r="G465" s="11">
        <f>IF(AND(F465&lt;&gt;"", C465&lt;&gt;"", C465&lt;&gt;0), F465*100/C465, "")</f>
        <v>61.219373219373225</v>
      </c>
      <c r="H465" s="10">
        <v>19.762</v>
      </c>
      <c r="I465" s="12">
        <v>7</v>
      </c>
      <c r="J465" s="11">
        <f>IF(AND(H465&lt;&gt;"", C465&lt;&gt;"", C465&lt;&gt;0), H465*100/C465, "")</f>
        <v>28.150997150997149</v>
      </c>
      <c r="K465" s="9">
        <v>12.4</v>
      </c>
      <c r="L465" s="9">
        <v>48.7</v>
      </c>
      <c r="M465" s="13">
        <v>0.255</v>
      </c>
      <c r="N465" s="9">
        <v>50.6</v>
      </c>
      <c r="O465" s="14" t="s">
        <v>23</v>
      </c>
      <c r="P465" s="15">
        <v>1.67</v>
      </c>
      <c r="Q465" s="13">
        <v>7.4619999999999997</v>
      </c>
      <c r="R465" s="15">
        <v>0.45</v>
      </c>
      <c r="S465" s="11">
        <f>IF(AND(Q465&lt;&gt;"", C465&lt;&gt;"", C465&lt;&gt;0), Q465*100/C465, "")</f>
        <v>10.629629629629628</v>
      </c>
      <c r="T465" s="16">
        <v>2</v>
      </c>
      <c r="U465" s="17" t="str">
        <f>IF(C465&gt;=68,"JUMBO",IF(C465&gt;=58,"EXTRA",IF(C465&gt;=48,"GRANDE",IF(C465&gt;=38,"MÉDIO","Fora da faixa"))))</f>
        <v>JUMBO</v>
      </c>
      <c r="V465" s="11">
        <v>59.6</v>
      </c>
      <c r="W465" s="11">
        <v>46.74</v>
      </c>
      <c r="X465" s="11">
        <f>IF(AND(W465&lt;&gt;"", V465&lt;&gt;"", V465&lt;&gt;0), (W465/V465)*100, "")</f>
        <v>78.422818791946312</v>
      </c>
      <c r="Y465" s="8" t="str">
        <f>IF(X465&lt;72,"Pontiagudo",IF(X465&lt;=76,"Padrão","Redondo"))</f>
        <v>Redondo</v>
      </c>
      <c r="Z465" s="11">
        <f>IF(AND(W465&lt;&gt;"", V465&lt;&gt;"", V465&lt;&gt;0), (0.6057-0.0018*W465)*V465*(W465^2)/1000, "")</f>
        <v>67.910138145377289</v>
      </c>
      <c r="AA465" s="11">
        <f>((3.155 - 0.0136*V465 + 0.00155*W465)*V465*W465)/100</f>
        <v>67.327317834479985</v>
      </c>
      <c r="AB465" s="14"/>
      <c r="AC465" s="12">
        <v>14</v>
      </c>
      <c r="AD465" s="18" t="s">
        <v>18</v>
      </c>
    </row>
    <row r="466" spans="1:30" ht="15" x14ac:dyDescent="0.25">
      <c r="A466" s="8">
        <v>465</v>
      </c>
      <c r="B466" s="8">
        <v>48</v>
      </c>
      <c r="C466" s="9">
        <v>61.8</v>
      </c>
      <c r="D466" s="9">
        <v>3.8</v>
      </c>
      <c r="E466" s="9">
        <v>8.6</v>
      </c>
      <c r="F466" s="10">
        <f>IF(AND(NOT(ISBLANK(C466)), NOT(ISBLANK(H466)), NOT(ISBLANK(Q466))), C466-H466-Q466, "")</f>
        <v>36.563000000000002</v>
      </c>
      <c r="G466" s="11">
        <f>IF(AND(F466&lt;&gt;"", C466&lt;&gt;"", C466&lt;&gt;0), F466*100/C466, "")</f>
        <v>59.163430420711983</v>
      </c>
      <c r="H466" s="10">
        <v>18.821000000000002</v>
      </c>
      <c r="I466" s="12">
        <v>7</v>
      </c>
      <c r="J466" s="11">
        <f>IF(AND(H466&lt;&gt;"", C466&lt;&gt;"", C466&lt;&gt;0), H466*100/C466, "")</f>
        <v>30.454692556634306</v>
      </c>
      <c r="K466" s="9">
        <v>13.3</v>
      </c>
      <c r="L466" s="9">
        <v>45.3</v>
      </c>
      <c r="M466" s="13">
        <v>0.29399999999999998</v>
      </c>
      <c r="N466" s="9">
        <v>55.4</v>
      </c>
      <c r="O466" s="14" t="s">
        <v>23</v>
      </c>
      <c r="P466" s="15">
        <v>4.7300000000000004</v>
      </c>
      <c r="Q466" s="13">
        <v>6.4160000000000004</v>
      </c>
      <c r="R466" s="15">
        <v>0.45</v>
      </c>
      <c r="S466" s="11">
        <f>IF(AND(Q466&lt;&gt;"", C466&lt;&gt;"", C466&lt;&gt;0), Q466*100/C466, "")</f>
        <v>10.381877022653722</v>
      </c>
      <c r="T466" s="16">
        <v>2</v>
      </c>
      <c r="U466" s="17" t="str">
        <f>IF(C466&gt;=68,"JUMBO",IF(C466&gt;=58,"EXTRA",IF(C466&gt;=48,"GRANDE",IF(C466&gt;=38,"MÉDIO","Fora da faixa"))))</f>
        <v>EXTRA</v>
      </c>
      <c r="V466" s="11">
        <v>58.64</v>
      </c>
      <c r="W466" s="11">
        <v>44.21</v>
      </c>
      <c r="X466" s="11">
        <f>IF(AND(W466&lt;&gt;"", V466&lt;&gt;"", V466&lt;&gt;0), (W466/V466)*100, "")</f>
        <v>75.392223738062754</v>
      </c>
      <c r="Y466" s="8" t="str">
        <f>IF(X466&lt;72,"Pontiagudo",IF(X466&lt;=76,"Padrão","Redondo"))</f>
        <v>Padrão</v>
      </c>
      <c r="Z466" s="11">
        <f>IF(AND(W466&lt;&gt;"", V466&lt;&gt;"", V466&lt;&gt;0), (0.6057-0.0018*W466)*V466*(W466^2)/1000, "")</f>
        <v>60.300575057597328</v>
      </c>
      <c r="AA466" s="11">
        <f>((3.155 - 0.0136*V466 + 0.00155*W466)*V466*W466)/100</f>
        <v>62.893986325995996</v>
      </c>
      <c r="AB466" s="14"/>
      <c r="AC466" s="12">
        <v>14</v>
      </c>
      <c r="AD466" s="18" t="s">
        <v>18</v>
      </c>
    </row>
    <row r="467" spans="1:30" ht="15" x14ac:dyDescent="0.25">
      <c r="A467" s="8">
        <v>466</v>
      </c>
      <c r="B467" s="8">
        <v>48</v>
      </c>
      <c r="C467" s="9">
        <v>58.4</v>
      </c>
      <c r="D467" s="9">
        <v>3.6</v>
      </c>
      <c r="E467" s="9">
        <v>8.5</v>
      </c>
      <c r="F467" s="10">
        <f>IF(AND(NOT(ISBLANK(C467)), NOT(ISBLANK(H467)), NOT(ISBLANK(Q467))), C467-H467-Q467, "")</f>
        <v>33.063999999999993</v>
      </c>
      <c r="G467" s="11">
        <f>IF(AND(F467&lt;&gt;"", C467&lt;&gt;"", C467&lt;&gt;0), F467*100/C467, "")</f>
        <v>56.616438356164373</v>
      </c>
      <c r="H467" s="10">
        <v>18.91</v>
      </c>
      <c r="I467" s="12">
        <v>7</v>
      </c>
      <c r="J467" s="11">
        <f>IF(AND(H467&lt;&gt;"", C467&lt;&gt;"", C467&lt;&gt;0), H467*100/C467, "")</f>
        <v>32.380136986301373</v>
      </c>
      <c r="K467" s="9">
        <v>12.3</v>
      </c>
      <c r="L467" s="9">
        <v>46.3</v>
      </c>
      <c r="M467" s="13">
        <v>0.26600000000000001</v>
      </c>
      <c r="N467" s="9">
        <v>54.9</v>
      </c>
      <c r="O467" s="14" t="s">
        <v>23</v>
      </c>
      <c r="P467" s="15">
        <v>5.56</v>
      </c>
      <c r="Q467" s="13">
        <v>6.4260000000000002</v>
      </c>
      <c r="R467" s="15">
        <v>0.45</v>
      </c>
      <c r="S467" s="11">
        <f>IF(AND(Q467&lt;&gt;"", C467&lt;&gt;"", C467&lt;&gt;0), Q467*100/C467, "")</f>
        <v>11.003424657534246</v>
      </c>
      <c r="T467" s="16">
        <v>3</v>
      </c>
      <c r="U467" s="17" t="str">
        <f>IF(C467&gt;=68,"JUMBO",IF(C467&gt;=58,"EXTRA",IF(C467&gt;=48,"GRANDE",IF(C467&gt;=38,"MÉDIO","Fora da faixa"))))</f>
        <v>EXTRA</v>
      </c>
      <c r="V467" s="11">
        <v>56.98</v>
      </c>
      <c r="W467" s="11">
        <v>43.41</v>
      </c>
      <c r="X467" s="11">
        <f>IF(AND(W467&lt;&gt;"", V467&lt;&gt;"", V467&lt;&gt;0), (W467/V467)*100, "")</f>
        <v>76.184626184626183</v>
      </c>
      <c r="Y467" s="8" t="str">
        <f>IF(X467&lt;72,"Pontiagudo",IF(X467&lt;=76,"Padrão","Redondo"))</f>
        <v>Redondo</v>
      </c>
      <c r="Z467" s="11">
        <f>IF(AND(W467&lt;&gt;"", V467&lt;&gt;"", V467&lt;&gt;0), (0.6057-0.0018*W467)*V467*(W467^2)/1000, "")</f>
        <v>56.646818412509553</v>
      </c>
      <c r="AA467" s="11">
        <f>((3.155 - 0.0136*V467 + 0.00155*W467)*V467*W467)/100</f>
        <v>60.535431814934981</v>
      </c>
      <c r="AB467" s="14"/>
      <c r="AC467" s="12">
        <v>14</v>
      </c>
      <c r="AD467" s="18" t="s">
        <v>18</v>
      </c>
    </row>
    <row r="468" spans="1:30" ht="15" x14ac:dyDescent="0.25">
      <c r="A468" s="8">
        <v>467</v>
      </c>
      <c r="B468" s="8">
        <v>48</v>
      </c>
      <c r="C468" s="9">
        <v>72</v>
      </c>
      <c r="D468" s="9">
        <v>2.6</v>
      </c>
      <c r="E468" s="9">
        <v>8.5</v>
      </c>
      <c r="F468" s="10">
        <f>IF(AND(NOT(ISBLANK(C468)), NOT(ISBLANK(H468)), NOT(ISBLANK(Q468))), C468-H468-Q468, "")</f>
        <v>44.835000000000001</v>
      </c>
      <c r="G468" s="11">
        <f>IF(AND(F468&lt;&gt;"", C468&lt;&gt;"", C468&lt;&gt;0), F468*100/C468, "")</f>
        <v>62.270833333333336</v>
      </c>
      <c r="H468" s="10">
        <v>19.863</v>
      </c>
      <c r="I468" s="12">
        <v>6</v>
      </c>
      <c r="J468" s="11">
        <f>IF(AND(H468&lt;&gt;"", C468&lt;&gt;"", C468&lt;&gt;0), H468*100/C468, "")</f>
        <v>27.587499999999999</v>
      </c>
      <c r="K468" s="9">
        <v>12.3</v>
      </c>
      <c r="L468" s="9">
        <v>49.3</v>
      </c>
      <c r="M468" s="13">
        <v>0.249</v>
      </c>
      <c r="N468" s="9">
        <v>28.5</v>
      </c>
      <c r="O468" s="14" t="s">
        <v>26</v>
      </c>
      <c r="P468" s="15">
        <v>6.21</v>
      </c>
      <c r="Q468" s="13">
        <v>7.3019999999999996</v>
      </c>
      <c r="R468" s="15">
        <v>0.44</v>
      </c>
      <c r="S468" s="11">
        <f>IF(AND(Q468&lt;&gt;"", C468&lt;&gt;"", C468&lt;&gt;0), Q468*100/C468, "")</f>
        <v>10.141666666666666</v>
      </c>
      <c r="T468" s="16">
        <v>3</v>
      </c>
      <c r="U468" s="17" t="str">
        <f>IF(C468&gt;=68,"JUMBO",IF(C468&gt;=58,"EXTRA",IF(C468&gt;=48,"GRANDE",IF(C468&gt;=38,"MÉDIO","Fora da faixa"))))</f>
        <v>JUMBO</v>
      </c>
      <c r="V468" s="11">
        <v>59.03</v>
      </c>
      <c r="W468" s="11">
        <v>47.46</v>
      </c>
      <c r="X468" s="11">
        <f>IF(AND(W468&lt;&gt;"", V468&lt;&gt;"", V468&lt;&gt;0), (W468/V468)*100, "")</f>
        <v>80.399796713535494</v>
      </c>
      <c r="Y468" s="8" t="str">
        <f>IF(X468&lt;72,"Pontiagudo",IF(X468&lt;=76,"Padrão","Redondo"))</f>
        <v>Redondo</v>
      </c>
      <c r="Z468" s="11">
        <f>IF(AND(W468&lt;&gt;"", V468&lt;&gt;"", V468&lt;&gt;0), (0.6057-0.0018*W468)*V468*(W468^2)/1000, "")</f>
        <v>69.176519056241858</v>
      </c>
      <c r="AA468" s="11">
        <f>((3.155 - 0.0136*V468 + 0.00155*W468)*V468*W468)/100</f>
        <v>67.959073956689991</v>
      </c>
      <c r="AB468" s="14"/>
      <c r="AC468" s="12">
        <v>14</v>
      </c>
      <c r="AD468" s="18" t="s">
        <v>18</v>
      </c>
    </row>
    <row r="469" spans="1:30" ht="15" x14ac:dyDescent="0.25">
      <c r="A469" s="8">
        <v>468</v>
      </c>
      <c r="B469" s="8">
        <v>48</v>
      </c>
      <c r="C469" s="9">
        <v>58.3</v>
      </c>
      <c r="D469" s="9">
        <v>3.9</v>
      </c>
      <c r="E469" s="9">
        <v>8.4</v>
      </c>
      <c r="F469" s="10">
        <f>IF(AND(NOT(ISBLANK(C469)), NOT(ISBLANK(H469)), NOT(ISBLANK(Q469))), C469-H469-Q469, "")</f>
        <v>35.643999999999991</v>
      </c>
      <c r="G469" s="11">
        <f>IF(AND(F469&lt;&gt;"", C469&lt;&gt;"", C469&lt;&gt;0), F469*100/C469, "")</f>
        <v>61.138936535162941</v>
      </c>
      <c r="H469" s="10">
        <v>16.736000000000001</v>
      </c>
      <c r="I469" s="12">
        <v>6</v>
      </c>
      <c r="J469" s="11">
        <f>IF(AND(H469&lt;&gt;"", C469&lt;&gt;"", C469&lt;&gt;0), H469*100/C469, "")</f>
        <v>28.706689536878219</v>
      </c>
      <c r="K469" s="9">
        <v>12.5</v>
      </c>
      <c r="L469" s="9">
        <v>46.3</v>
      </c>
      <c r="M469" s="13">
        <v>0.27</v>
      </c>
      <c r="N469" s="9">
        <v>58.5</v>
      </c>
      <c r="O469" s="14" t="s">
        <v>23</v>
      </c>
      <c r="P469" s="15">
        <v>4.87</v>
      </c>
      <c r="Q469" s="13">
        <v>5.92</v>
      </c>
      <c r="R469" s="15">
        <v>0.43</v>
      </c>
      <c r="S469" s="11">
        <f>IF(AND(Q469&lt;&gt;"", C469&lt;&gt;"", C469&lt;&gt;0), Q469*100/C469, "")</f>
        <v>10.154373927958835</v>
      </c>
      <c r="T469" s="16">
        <v>1</v>
      </c>
      <c r="U469" s="17" t="str">
        <f>IF(C469&gt;=68,"JUMBO",IF(C469&gt;=58,"EXTRA",IF(C469&gt;=48,"GRANDE",IF(C469&gt;=38,"MÉDIO","Fora da faixa"))))</f>
        <v>EXTRA</v>
      </c>
      <c r="V469" s="11">
        <v>55.33</v>
      </c>
      <c r="W469" s="11">
        <v>43.73</v>
      </c>
      <c r="X469" s="11">
        <f>IF(AND(W469&lt;&gt;"", V469&lt;&gt;"", V469&lt;&gt;0), (W469/V469)*100, "")</f>
        <v>79.034881619374659</v>
      </c>
      <c r="Y469" s="8" t="str">
        <f>IF(X469&lt;72,"Pontiagudo",IF(X469&lt;=76,"Padrão","Redondo"))</f>
        <v>Redondo</v>
      </c>
      <c r="Z469" s="11">
        <f>IF(AND(W469&lt;&gt;"", V469&lt;&gt;"", V469&lt;&gt;0), (0.6057-0.0018*W469)*V469*(W469^2)/1000, "")</f>
        <v>55.759478427120406</v>
      </c>
      <c r="AA469" s="11">
        <f>((3.155 - 0.0136*V469 + 0.00155*W469)*V469*W469)/100</f>
        <v>59.77074969994149</v>
      </c>
      <c r="AB469" s="14"/>
      <c r="AC469" s="12">
        <v>14</v>
      </c>
      <c r="AD469" s="18" t="s">
        <v>18</v>
      </c>
    </row>
    <row r="470" spans="1:30" ht="15" x14ac:dyDescent="0.25">
      <c r="A470" s="8">
        <v>469</v>
      </c>
      <c r="B470" s="8">
        <v>48</v>
      </c>
      <c r="C470" s="9">
        <v>60.3</v>
      </c>
      <c r="D470" s="9">
        <v>4</v>
      </c>
      <c r="E470" s="9">
        <v>8.4</v>
      </c>
      <c r="F470" s="10">
        <f>IF(AND(NOT(ISBLANK(C470)), NOT(ISBLANK(H470)), NOT(ISBLANK(Q470))), C470-H470-Q470, "")</f>
        <v>32.911999999999999</v>
      </c>
      <c r="G470" s="11">
        <f>IF(AND(F470&lt;&gt;"", C470&lt;&gt;"", C470&lt;&gt;0), F470*100/C470, "")</f>
        <v>54.580431177446101</v>
      </c>
      <c r="H470" s="10">
        <v>21.003</v>
      </c>
      <c r="I470" s="12">
        <v>6</v>
      </c>
      <c r="J470" s="11">
        <f>IF(AND(H470&lt;&gt;"", C470&lt;&gt;"", C470&lt;&gt;0), H470*100/C470, "")</f>
        <v>34.830845771144283</v>
      </c>
      <c r="K470" s="9">
        <v>11.6</v>
      </c>
      <c r="L470" s="9">
        <v>46</v>
      </c>
      <c r="M470" s="13">
        <v>0.252</v>
      </c>
      <c r="N470" s="9">
        <v>58.6</v>
      </c>
      <c r="O470" s="14" t="s">
        <v>23</v>
      </c>
      <c r="P470" s="15">
        <v>6.08</v>
      </c>
      <c r="Q470" s="13">
        <v>6.3849999999999998</v>
      </c>
      <c r="R470" s="15">
        <v>0.44</v>
      </c>
      <c r="S470" s="11">
        <f>IF(AND(Q470&lt;&gt;"", C470&lt;&gt;"", C470&lt;&gt;0), Q470*100/C470, "")</f>
        <v>10.58872305140962</v>
      </c>
      <c r="T470" s="16">
        <v>2</v>
      </c>
      <c r="U470" s="17" t="str">
        <f>IF(C470&gt;=68,"JUMBO",IF(C470&gt;=58,"EXTRA",IF(C470&gt;=48,"GRANDE",IF(C470&gt;=38,"MÉDIO","Fora da faixa"))))</f>
        <v>EXTRA</v>
      </c>
      <c r="V470" s="11">
        <v>59.15</v>
      </c>
      <c r="W470" s="11">
        <v>45.75</v>
      </c>
      <c r="X470" s="11">
        <f>IF(AND(W470&lt;&gt;"", V470&lt;&gt;"", V470&lt;&gt;0), (W470/V470)*100, "")</f>
        <v>77.345731191885037</v>
      </c>
      <c r="Y470" s="8" t="str">
        <f>IF(X470&lt;72,"Pontiagudo",IF(X470&lt;=76,"Padrão","Redondo"))</f>
        <v>Redondo</v>
      </c>
      <c r="Z470" s="11">
        <f>IF(AND(W470&lt;&gt;"", V470&lt;&gt;"", V470&lt;&gt;0), (0.6057-0.0018*W470)*V470*(W470^2)/1000, "")</f>
        <v>64.793161942031247</v>
      </c>
      <c r="AA470" s="11">
        <f>((3.155 - 0.0136*V470 + 0.00155*W470)*V470*W470)/100</f>
        <v>65.527770006562491</v>
      </c>
      <c r="AB470" s="14"/>
      <c r="AC470" s="12">
        <v>14</v>
      </c>
      <c r="AD470" s="18" t="s">
        <v>18</v>
      </c>
    </row>
    <row r="471" spans="1:30" ht="15" x14ac:dyDescent="0.25">
      <c r="A471" s="8">
        <v>470</v>
      </c>
      <c r="B471" s="8">
        <v>48</v>
      </c>
      <c r="C471" s="9">
        <v>66.400000000000006</v>
      </c>
      <c r="D471" s="9">
        <v>3.8</v>
      </c>
      <c r="E471" s="9">
        <v>8.5</v>
      </c>
      <c r="F471" s="10">
        <f>IF(AND(NOT(ISBLANK(C471)), NOT(ISBLANK(H471)), NOT(ISBLANK(Q471))), C471-H471-Q471, "")</f>
        <v>45.029000000000003</v>
      </c>
      <c r="G471" s="11">
        <f>IF(AND(F471&lt;&gt;"", C471&lt;&gt;"", C471&lt;&gt;0), F471*100/C471, "")</f>
        <v>67.814759036144579</v>
      </c>
      <c r="H471" s="10">
        <v>14.786</v>
      </c>
      <c r="I471" s="12">
        <v>6</v>
      </c>
      <c r="J471" s="11">
        <f>IF(AND(H471&lt;&gt;"", C471&lt;&gt;"", C471&lt;&gt;0), H471*100/C471, "")</f>
        <v>22.268072289156624</v>
      </c>
      <c r="K471" s="9">
        <v>15.8</v>
      </c>
      <c r="L471" s="9">
        <v>49.7</v>
      </c>
      <c r="M471" s="13">
        <v>0.318</v>
      </c>
      <c r="N471" s="9">
        <v>52.8</v>
      </c>
      <c r="O471" s="14" t="s">
        <v>23</v>
      </c>
      <c r="P471" s="15">
        <v>5.65</v>
      </c>
      <c r="Q471" s="13">
        <v>6.585</v>
      </c>
      <c r="R471" s="15">
        <v>0.42</v>
      </c>
      <c r="S471" s="11">
        <f>IF(AND(Q471&lt;&gt;"", C471&lt;&gt;"", C471&lt;&gt;0), Q471*100/C471, "")</f>
        <v>9.9171686746987948</v>
      </c>
      <c r="T471" s="16">
        <v>1</v>
      </c>
      <c r="U471" s="17" t="str">
        <f>IF(C471&gt;=68,"JUMBO",IF(C471&gt;=58,"EXTRA",IF(C471&gt;=48,"GRANDE",IF(C471&gt;=38,"MÉDIO","Fora da faixa"))))</f>
        <v>EXTRA</v>
      </c>
      <c r="V471" s="11">
        <v>58.95</v>
      </c>
      <c r="W471" s="11">
        <v>43.96</v>
      </c>
      <c r="X471" s="11">
        <f>IF(AND(W471&lt;&gt;"", V471&lt;&gt;"", V471&lt;&gt;0), (W471/V471)*100, "")</f>
        <v>74.571670907548764</v>
      </c>
      <c r="Y471" s="8" t="str">
        <f>IF(X471&lt;72,"Pontiagudo",IF(X471&lt;=76,"Padrão","Redondo"))</f>
        <v>Padrão</v>
      </c>
      <c r="Z471" s="11">
        <f>IF(AND(W471&lt;&gt;"", V471&lt;&gt;"", V471&lt;&gt;0), (0.6057-0.0018*W471)*V471*(W471^2)/1000, "")</f>
        <v>59.986971828383041</v>
      </c>
      <c r="AA471" s="11">
        <f>((3.155 - 0.0136*V471 + 0.00155*W471)*V471*W471)/100</f>
        <v>62.749643047559999</v>
      </c>
      <c r="AB471" s="14"/>
      <c r="AC471" s="12">
        <v>14</v>
      </c>
      <c r="AD471" s="18" t="s">
        <v>18</v>
      </c>
    </row>
    <row r="472" spans="1:30" ht="15" x14ac:dyDescent="0.25">
      <c r="A472" s="8">
        <v>471</v>
      </c>
      <c r="B472" s="8">
        <v>48</v>
      </c>
      <c r="C472" s="9">
        <v>56.2</v>
      </c>
      <c r="D472" s="9">
        <v>4.4000000000000004</v>
      </c>
      <c r="E472" s="9">
        <v>8.5</v>
      </c>
      <c r="F472" s="10" t="str">
        <f>IF(AND(NOT(ISBLANK(C472)), NOT(ISBLANK(H472)), NOT(ISBLANK(Q472))), C472-H472-Q472, "")</f>
        <v/>
      </c>
      <c r="G472" s="11" t="str">
        <f>IF(AND(F472&lt;&gt;"", C472&lt;&gt;"", C472&lt;&gt;0), F472*100/C472, "")</f>
        <v/>
      </c>
      <c r="H472" s="10"/>
      <c r="I472" s="12">
        <v>6</v>
      </c>
      <c r="J472" s="11" t="str">
        <f>IF(AND(H472&lt;&gt;"", C472&lt;&gt;"", C472&lt;&gt;0), H472*100/C472, "")</f>
        <v/>
      </c>
      <c r="K472" s="9">
        <v>13.3</v>
      </c>
      <c r="L472" s="9">
        <v>42.7</v>
      </c>
      <c r="M472" s="13">
        <v>0.311</v>
      </c>
      <c r="N472" s="9">
        <v>64.900000000000006</v>
      </c>
      <c r="O472" s="14" t="s">
        <v>21</v>
      </c>
      <c r="P472" s="15">
        <v>4.7699999999999996</v>
      </c>
      <c r="Q472" s="13">
        <v>5.6059999999999999</v>
      </c>
      <c r="R472" s="15">
        <v>0.42</v>
      </c>
      <c r="S472" s="11">
        <f>IF(AND(Q472&lt;&gt;"", C472&lt;&gt;"", C472&lt;&gt;0), Q472*100/C472, "")</f>
        <v>9.97508896797153</v>
      </c>
      <c r="T472" s="16">
        <v>2</v>
      </c>
      <c r="U472" s="17" t="str">
        <f>IF(C472&gt;=68,"JUMBO",IF(C472&gt;=58,"EXTRA",IF(C472&gt;=48,"GRANDE",IF(C472&gt;=38,"MÉDIO","Fora da faixa"))))</f>
        <v>GRANDE</v>
      </c>
      <c r="V472" s="11">
        <v>55.75</v>
      </c>
      <c r="W472" s="11">
        <v>43.4</v>
      </c>
      <c r="X472" s="11">
        <f>IF(AND(W472&lt;&gt;"", V472&lt;&gt;"", V472&lt;&gt;0), (W472/V472)*100, "")</f>
        <v>77.847533632286996</v>
      </c>
      <c r="Y472" s="8" t="str">
        <f>IF(X472&lt;72,"Pontiagudo",IF(X472&lt;=76,"Padrão","Redondo"))</f>
        <v>Redondo</v>
      </c>
      <c r="Z472" s="11">
        <f>IF(AND(W472&lt;&gt;"", V472&lt;&gt;"", V472&lt;&gt;0), (0.6057-0.0018*W472)*V472*(W472^2)/1000, "")</f>
        <v>55.400368602600004</v>
      </c>
      <c r="AA472" s="11">
        <f>((3.155 - 0.0136*V472 + 0.00155*W472)*V472*W472)/100</f>
        <v>59.619405685000004</v>
      </c>
      <c r="AB472" s="14"/>
      <c r="AC472" s="12">
        <v>14</v>
      </c>
      <c r="AD472" s="18" t="s">
        <v>18</v>
      </c>
    </row>
    <row r="473" spans="1:30" ht="15" x14ac:dyDescent="0.25">
      <c r="A473" s="8">
        <v>472</v>
      </c>
      <c r="B473" s="8">
        <v>48</v>
      </c>
      <c r="C473" s="9">
        <v>67.099999999999994</v>
      </c>
      <c r="D473" s="9">
        <v>3</v>
      </c>
      <c r="E473" s="9">
        <v>8.1999999999999993</v>
      </c>
      <c r="F473" s="10">
        <f>IF(AND(NOT(ISBLANK(C473)), NOT(ISBLANK(H473)), NOT(ISBLANK(Q473))), C473-H473-Q473, "")</f>
        <v>44.638999999999996</v>
      </c>
      <c r="G473" s="11">
        <f>IF(AND(F473&lt;&gt;"", C473&lt;&gt;"", C473&lt;&gt;0), F473*100/C473, "")</f>
        <v>66.526080476900148</v>
      </c>
      <c r="H473" s="10">
        <v>16.994</v>
      </c>
      <c r="I473" s="12">
        <v>6</v>
      </c>
      <c r="J473" s="11">
        <f>IF(AND(H473&lt;&gt;"", C473&lt;&gt;"", C473&lt;&gt;0), H473*100/C473, "")</f>
        <v>25.326378539493298</v>
      </c>
      <c r="K473" s="9">
        <v>12.9</v>
      </c>
      <c r="L473" s="9">
        <v>49.3</v>
      </c>
      <c r="M473" s="13">
        <v>0.26200000000000001</v>
      </c>
      <c r="N473" s="9">
        <v>40.5</v>
      </c>
      <c r="O473" s="14" t="s">
        <v>23</v>
      </c>
      <c r="P473" s="15">
        <v>5.57</v>
      </c>
      <c r="Q473" s="13">
        <v>5.4669999999999996</v>
      </c>
      <c r="R473" s="15">
        <v>0.41</v>
      </c>
      <c r="S473" s="11">
        <f>IF(AND(Q473&lt;&gt;"", C473&lt;&gt;"", C473&lt;&gt;0), Q473*100/C473, "")</f>
        <v>8.1475409836065573</v>
      </c>
      <c r="T473" s="16">
        <v>1</v>
      </c>
      <c r="U473" s="17" t="str">
        <f>IF(C473&gt;=68,"JUMBO",IF(C473&gt;=58,"EXTRA",IF(C473&gt;=48,"GRANDE",IF(C473&gt;=38,"MÉDIO","Fora da faixa"))))</f>
        <v>EXTRA</v>
      </c>
      <c r="V473" s="11">
        <v>56.33</v>
      </c>
      <c r="W473" s="11">
        <v>42.6</v>
      </c>
      <c r="X473" s="11">
        <f>IF(AND(W473&lt;&gt;"", V473&lt;&gt;"", V473&lt;&gt;0), (W473/V473)*100, "")</f>
        <v>75.625776673175935</v>
      </c>
      <c r="Y473" s="8" t="str">
        <f>IF(X473&lt;72,"Pontiagudo",IF(X473&lt;=76,"Padrão","Redondo"))</f>
        <v>Padrão</v>
      </c>
      <c r="Z473" s="11">
        <f>IF(AND(W473&lt;&gt;"", V473&lt;&gt;"", V473&lt;&gt;0), (0.6057-0.0018*W473)*V473*(W473^2)/1000, "")</f>
        <v>54.079297401816007</v>
      </c>
      <c r="AA473" s="11">
        <f>((3.155 - 0.0136*V473 + 0.00155*W473)*V473*W473)/100</f>
        <v>58.910212098359999</v>
      </c>
      <c r="AB473" s="14"/>
      <c r="AC473" s="12">
        <v>14</v>
      </c>
      <c r="AD473" s="18" t="s">
        <v>18</v>
      </c>
    </row>
    <row r="474" spans="1:30" ht="15" x14ac:dyDescent="0.25">
      <c r="A474" s="8">
        <v>473</v>
      </c>
      <c r="B474" s="8">
        <v>48</v>
      </c>
      <c r="C474" s="9">
        <v>61.5</v>
      </c>
      <c r="D474" s="9">
        <v>3.1</v>
      </c>
      <c r="E474" s="9">
        <v>8.3000000000000007</v>
      </c>
      <c r="F474" s="10">
        <f>IF(AND(NOT(ISBLANK(C474)), NOT(ISBLANK(H474)), NOT(ISBLANK(Q474))), C474-H474-Q474, "")</f>
        <v>32.914999999999992</v>
      </c>
      <c r="G474" s="11">
        <f>IF(AND(F474&lt;&gt;"", C474&lt;&gt;"", C474&lt;&gt;0), F474*100/C474, "")</f>
        <v>53.520325203252021</v>
      </c>
      <c r="H474" s="10">
        <v>21.263000000000002</v>
      </c>
      <c r="I474" s="12">
        <v>6</v>
      </c>
      <c r="J474" s="11">
        <f>IF(AND(H474&lt;&gt;"", C474&lt;&gt;"", C474&lt;&gt;0), H474*100/C474, "")</f>
        <v>34.573983739837402</v>
      </c>
      <c r="K474" s="9">
        <v>12.4</v>
      </c>
      <c r="L474" s="9">
        <v>47.7</v>
      </c>
      <c r="M474" s="13">
        <v>0.26</v>
      </c>
      <c r="N474" s="9">
        <v>46.2</v>
      </c>
      <c r="O474" s="14" t="s">
        <v>23</v>
      </c>
      <c r="P474" s="15">
        <v>5.58</v>
      </c>
      <c r="Q474" s="13">
        <v>7.3220000000000001</v>
      </c>
      <c r="R474" s="15">
        <v>0.42</v>
      </c>
      <c r="S474" s="11">
        <f>IF(AND(Q474&lt;&gt;"", C474&lt;&gt;"", C474&lt;&gt;0), Q474*100/C474, "")</f>
        <v>11.90569105691057</v>
      </c>
      <c r="T474" s="16">
        <v>2</v>
      </c>
      <c r="U474" s="17" t="str">
        <f>IF(C474&gt;=68,"JUMBO",IF(C474&gt;=58,"EXTRA",IF(C474&gt;=48,"GRANDE",IF(C474&gt;=38,"MÉDIO","Fora da faixa"))))</f>
        <v>EXTRA</v>
      </c>
      <c r="V474" s="11">
        <v>62</v>
      </c>
      <c r="W474" s="11">
        <v>46.99</v>
      </c>
      <c r="X474" s="11">
        <f>IF(AND(W474&lt;&gt;"", V474&lt;&gt;"", V474&lt;&gt;0), (W474/V474)*100, "")</f>
        <v>75.790322580645167</v>
      </c>
      <c r="Y474" s="8" t="str">
        <f>IF(X474&lt;72,"Pontiagudo",IF(X474&lt;=76,"Padrão","Redondo"))</f>
        <v>Padrão</v>
      </c>
      <c r="Z474" s="11">
        <f>IF(AND(W474&lt;&gt;"", V474&lt;&gt;"", V474&lt;&gt;0), (0.6057-0.0018*W474)*V474*(W474^2)/1000, "")</f>
        <v>71.340911517891598</v>
      </c>
      <c r="AA474" s="11">
        <f>((3.155 - 0.0136*V474 + 0.00155*W474)*V474*W474)/100</f>
        <v>69.473464596099987</v>
      </c>
      <c r="AB474" s="14"/>
      <c r="AC474" s="12">
        <v>14</v>
      </c>
      <c r="AD474" s="18" t="s">
        <v>18</v>
      </c>
    </row>
    <row r="475" spans="1:30" ht="15" x14ac:dyDescent="0.25">
      <c r="A475" s="8">
        <v>474</v>
      </c>
      <c r="B475" s="8">
        <v>48</v>
      </c>
      <c r="C475" s="9">
        <v>74.2</v>
      </c>
      <c r="D475" s="9">
        <v>4.3</v>
      </c>
      <c r="E475" s="9">
        <v>8.5</v>
      </c>
      <c r="F475" s="10">
        <f>IF(AND(NOT(ISBLANK(C475)), NOT(ISBLANK(H475)), NOT(ISBLANK(Q475))), C475-H475-Q475, "")</f>
        <v>48.378999999999998</v>
      </c>
      <c r="G475" s="11">
        <f>IF(AND(F475&lt;&gt;"", C475&lt;&gt;"", C475&lt;&gt;0), F475*100/C475, "")</f>
        <v>65.200808625336919</v>
      </c>
      <c r="H475" s="10">
        <v>18.486000000000001</v>
      </c>
      <c r="I475" s="12">
        <v>6</v>
      </c>
      <c r="J475" s="11">
        <f>IF(AND(H475&lt;&gt;"", C475&lt;&gt;"", C475&lt;&gt;0), H475*100/C475, "")</f>
        <v>24.913746630727765</v>
      </c>
      <c r="K475" s="9">
        <v>11.9</v>
      </c>
      <c r="L475" s="9">
        <v>51.7</v>
      </c>
      <c r="M475" s="13">
        <v>0.23</v>
      </c>
      <c r="N475" s="9">
        <v>54.8</v>
      </c>
      <c r="O475" s="14" t="s">
        <v>23</v>
      </c>
      <c r="P475" s="15">
        <v>5.27</v>
      </c>
      <c r="Q475" s="13">
        <v>7.335</v>
      </c>
      <c r="R475" s="15">
        <v>0.45</v>
      </c>
      <c r="S475" s="11">
        <f>IF(AND(Q475&lt;&gt;"", C475&lt;&gt;"", C475&lt;&gt;0), Q475*100/C475, "")</f>
        <v>9.8854447439353095</v>
      </c>
      <c r="T475" s="16">
        <v>3</v>
      </c>
      <c r="U475" s="17" t="str">
        <f>IF(C475&gt;=68,"JUMBO",IF(C475&gt;=58,"EXTRA",IF(C475&gt;=48,"GRANDE",IF(C475&gt;=38,"MÉDIO","Fora da faixa"))))</f>
        <v>JUMBO</v>
      </c>
      <c r="V475" s="11">
        <v>60.87</v>
      </c>
      <c r="W475" s="11">
        <v>44.9</v>
      </c>
      <c r="X475" s="11">
        <f>IF(AND(W475&lt;&gt;"", V475&lt;&gt;"", V475&lt;&gt;0), (W475/V475)*100, "")</f>
        <v>73.763758830294066</v>
      </c>
      <c r="Y475" s="8" t="str">
        <f>IF(X475&lt;72,"Pontiagudo",IF(X475&lt;=76,"Padrão","Redondo"))</f>
        <v>Padrão</v>
      </c>
      <c r="Z475" s="11">
        <f>IF(AND(W475&lt;&gt;"", V475&lt;&gt;"", V475&lt;&gt;0), (0.6057-0.0018*W475)*V475*(W475^2)/1000, "")</f>
        <v>64.410401824055995</v>
      </c>
      <c r="AA475" s="11">
        <f>((3.155 - 0.0136*V475 + 0.00155*W475)*V475*W475)/100</f>
        <v>65.505042750689995</v>
      </c>
      <c r="AB475" s="14"/>
      <c r="AC475" s="12">
        <v>14</v>
      </c>
      <c r="AD475" s="18" t="s">
        <v>18</v>
      </c>
    </row>
    <row r="476" spans="1:30" ht="15" x14ac:dyDescent="0.25">
      <c r="A476" s="8">
        <v>475</v>
      </c>
      <c r="B476" s="8">
        <v>48</v>
      </c>
      <c r="C476" s="9">
        <v>66.900000000000006</v>
      </c>
      <c r="D476" s="9">
        <v>3.5</v>
      </c>
      <c r="E476" s="9">
        <v>8.6</v>
      </c>
      <c r="F476" s="10">
        <f>IF(AND(NOT(ISBLANK(C476)), NOT(ISBLANK(H476)), NOT(ISBLANK(Q476))), C476-H476-Q476, "")</f>
        <v>42.216000000000008</v>
      </c>
      <c r="G476" s="11">
        <f>IF(AND(F476&lt;&gt;"", C476&lt;&gt;"", C476&lt;&gt;0), F476*100/C476, "")</f>
        <v>63.103139013452918</v>
      </c>
      <c r="H476" s="10">
        <v>18.678000000000001</v>
      </c>
      <c r="I476" s="12">
        <v>7</v>
      </c>
      <c r="J476" s="11">
        <f>IF(AND(H476&lt;&gt;"", C476&lt;&gt;"", C476&lt;&gt;0), H476*100/C476, "")</f>
        <v>27.919282511210763</v>
      </c>
      <c r="K476" s="9">
        <v>12.4</v>
      </c>
      <c r="L476" s="9">
        <v>48.3</v>
      </c>
      <c r="M476" s="13">
        <v>0.25700000000000001</v>
      </c>
      <c r="N476" s="9">
        <v>48.4</v>
      </c>
      <c r="O476" s="14" t="s">
        <v>23</v>
      </c>
      <c r="P476" s="15">
        <v>5.84</v>
      </c>
      <c r="Q476" s="13">
        <v>6.0060000000000002</v>
      </c>
      <c r="R476" s="15">
        <v>0.42</v>
      </c>
      <c r="S476" s="11">
        <f>IF(AND(Q476&lt;&gt;"", C476&lt;&gt;"", C476&lt;&gt;0), Q476*100/C476, "")</f>
        <v>8.9775784753363226</v>
      </c>
      <c r="T476" s="16">
        <v>2</v>
      </c>
      <c r="U476" s="17" t="str">
        <f>IF(C476&gt;=68,"JUMBO",IF(C476&gt;=58,"EXTRA",IF(C476&gt;=48,"GRANDE",IF(C476&gt;=38,"MÉDIO","Fora da faixa"))))</f>
        <v>EXTRA</v>
      </c>
      <c r="V476" s="11">
        <v>55.63</v>
      </c>
      <c r="W476" s="11">
        <v>42.77</v>
      </c>
      <c r="X476" s="11">
        <f>IF(AND(W476&lt;&gt;"", V476&lt;&gt;"", V476&lt;&gt;0), (W476/V476)*100, "")</f>
        <v>76.882976811073164</v>
      </c>
      <c r="Y476" s="8" t="str">
        <f>IF(X476&lt;72,"Pontiagudo",IF(X476&lt;=76,"Padrão","Redondo"))</f>
        <v>Redondo</v>
      </c>
      <c r="Z476" s="11">
        <f>IF(AND(W476&lt;&gt;"", V476&lt;&gt;"", V476&lt;&gt;0), (0.6057-0.0018*W476)*V476*(W476^2)/1000, "")</f>
        <v>53.803232743774892</v>
      </c>
      <c r="AA476" s="11">
        <f>((3.155 - 0.0136*V476 + 0.00155*W476)*V476*W476)/100</f>
        <v>58.643093049950494</v>
      </c>
      <c r="AB476" s="14"/>
      <c r="AC476" s="12">
        <v>14</v>
      </c>
      <c r="AD476" s="18" t="s">
        <v>18</v>
      </c>
    </row>
    <row r="477" spans="1:30" ht="15" x14ac:dyDescent="0.25">
      <c r="A477" s="8">
        <v>476</v>
      </c>
      <c r="B477" s="8">
        <v>48</v>
      </c>
      <c r="C477" s="9">
        <v>55.7</v>
      </c>
      <c r="D477" s="9">
        <v>3.9</v>
      </c>
      <c r="E477" s="9">
        <v>8.6999999999999993</v>
      </c>
      <c r="F477" s="10">
        <f>IF(AND(NOT(ISBLANK(C477)), NOT(ISBLANK(H477)), NOT(ISBLANK(Q477))), C477-H477-Q477, "")</f>
        <v>33.204999999999998</v>
      </c>
      <c r="G477" s="11">
        <f>IF(AND(F477&lt;&gt;"", C477&lt;&gt;"", C477&lt;&gt;0), F477*100/C477, "")</f>
        <v>59.614003590664268</v>
      </c>
      <c r="H477" s="10">
        <v>16.588000000000001</v>
      </c>
      <c r="I477" s="12">
        <v>7</v>
      </c>
      <c r="J477" s="11">
        <f>IF(AND(H477&lt;&gt;"", C477&lt;&gt;"", C477&lt;&gt;0), H477*100/C477, "")</f>
        <v>29.780969479353683</v>
      </c>
      <c r="K477" s="9">
        <v>13.3</v>
      </c>
      <c r="L477" s="9">
        <v>45</v>
      </c>
      <c r="M477" s="13">
        <v>0.29599999999999999</v>
      </c>
      <c r="N477" s="9">
        <v>60</v>
      </c>
      <c r="O477" s="14" t="s">
        <v>21</v>
      </c>
      <c r="P477" s="15">
        <v>6.05</v>
      </c>
      <c r="Q477" s="13">
        <v>5.907</v>
      </c>
      <c r="R477" s="15">
        <v>0.43</v>
      </c>
      <c r="S477" s="11">
        <f>IF(AND(Q477&lt;&gt;"", C477&lt;&gt;"", C477&lt;&gt;0), Q477*100/C477, "")</f>
        <v>10.605026929982047</v>
      </c>
      <c r="T477" s="16">
        <v>4</v>
      </c>
      <c r="U477" s="17" t="str">
        <f>IF(C477&gt;=68,"JUMBO",IF(C477&gt;=58,"EXTRA",IF(C477&gt;=48,"GRANDE",IF(C477&gt;=38,"MÉDIO","Fora da faixa"))))</f>
        <v>GRANDE</v>
      </c>
      <c r="V477" s="11">
        <v>54.48</v>
      </c>
      <c r="W477" s="11">
        <v>43.14</v>
      </c>
      <c r="X477" s="11">
        <f>IF(AND(W477&lt;&gt;"", V477&lt;&gt;"", V477&lt;&gt;0), (W477/V477)*100, "")</f>
        <v>79.185022026431724</v>
      </c>
      <c r="Y477" s="8" t="str">
        <f>IF(X477&lt;72,"Pontiagudo",IF(X477&lt;=76,"Padrão","Redondo"))</f>
        <v>Redondo</v>
      </c>
      <c r="Z477" s="11">
        <f>IF(AND(W477&lt;&gt;"", V477&lt;&gt;"", V477&lt;&gt;0), (0.6057-0.0018*W477)*V477*(W477^2)/1000, "")</f>
        <v>53.539065005520392</v>
      </c>
      <c r="AA477" s="11">
        <f>((3.155 - 0.0136*V477 + 0.00155*W477)*V477*W477)/100</f>
        <v>58.308695569007995</v>
      </c>
      <c r="AB477" s="14"/>
      <c r="AC477" s="12">
        <v>14</v>
      </c>
      <c r="AD477" s="18" t="s">
        <v>18</v>
      </c>
    </row>
    <row r="478" spans="1:30" ht="15" x14ac:dyDescent="0.25">
      <c r="A478" s="8">
        <v>477</v>
      </c>
      <c r="B478" s="8">
        <v>48</v>
      </c>
      <c r="C478" s="9">
        <v>66.8</v>
      </c>
      <c r="D478" s="9">
        <v>3.6</v>
      </c>
      <c r="E478" s="9">
        <v>8</v>
      </c>
      <c r="F478" s="10">
        <f>IF(AND(NOT(ISBLANK(C478)), NOT(ISBLANK(H478)), NOT(ISBLANK(Q478))), C478-H478-Q478, "")</f>
        <v>41.800999999999995</v>
      </c>
      <c r="G478" s="11">
        <f>IF(AND(F478&lt;&gt;"", C478&lt;&gt;"", C478&lt;&gt;0), F478*100/C478, "")</f>
        <v>62.576347305389213</v>
      </c>
      <c r="H478" s="10">
        <v>17.376000000000001</v>
      </c>
      <c r="I478" s="12">
        <v>6</v>
      </c>
      <c r="J478" s="11">
        <f>IF(AND(H478&lt;&gt;"", C478&lt;&gt;"", C478&lt;&gt;0), H478*100/C478, "")</f>
        <v>26.011976047904195</v>
      </c>
      <c r="K478" s="9">
        <v>12.1</v>
      </c>
      <c r="L478" s="9">
        <v>45.7</v>
      </c>
      <c r="M478" s="13">
        <v>0.26500000000000001</v>
      </c>
      <c r="N478" s="9">
        <v>49.9</v>
      </c>
      <c r="O478" s="14" t="s">
        <v>23</v>
      </c>
      <c r="P478" s="15">
        <v>4.8</v>
      </c>
      <c r="Q478" s="13">
        <v>7.6230000000000002</v>
      </c>
      <c r="R478" s="15">
        <v>0.45</v>
      </c>
      <c r="S478" s="11">
        <f>IF(AND(Q478&lt;&gt;"", C478&lt;&gt;"", C478&lt;&gt;0), Q478*100/C478, "")</f>
        <v>11.411676646706589</v>
      </c>
      <c r="T478" s="16">
        <v>4</v>
      </c>
      <c r="U478" s="17" t="str">
        <f>IF(C478&gt;=68,"JUMBO",IF(C478&gt;=58,"EXTRA",IF(C478&gt;=48,"GRANDE",IF(C478&gt;=38,"MÉDIO","Fora da faixa"))))</f>
        <v>EXTRA</v>
      </c>
      <c r="V478" s="11">
        <v>58.81</v>
      </c>
      <c r="W478" s="11">
        <v>45.57</v>
      </c>
      <c r="X478" s="11">
        <f>IF(AND(W478&lt;&gt;"", V478&lt;&gt;"", V478&lt;&gt;0), (W478/V478)*100, "")</f>
        <v>77.486821969052883</v>
      </c>
      <c r="Y478" s="8" t="str">
        <f>IF(X478&lt;72,"Pontiagudo",IF(X478&lt;=76,"Padrão","Redondo"))</f>
        <v>Redondo</v>
      </c>
      <c r="Z478" s="11">
        <f>IF(AND(W478&lt;&gt;"", V478&lt;&gt;"", V478&lt;&gt;0), (0.6057-0.0018*W478)*V478*(W478^2)/1000, "")</f>
        <v>63.954373456175716</v>
      </c>
      <c r="AA478" s="11">
        <f>((3.155 - 0.0136*V478 + 0.00155*W478)*V478*W478)/100</f>
        <v>65.011222493647495</v>
      </c>
      <c r="AB478" s="14"/>
      <c r="AC478" s="12">
        <v>14</v>
      </c>
      <c r="AD478" s="18" t="s">
        <v>18</v>
      </c>
    </row>
    <row r="479" spans="1:30" ht="15" x14ac:dyDescent="0.25">
      <c r="A479" s="8">
        <v>478</v>
      </c>
      <c r="B479" s="8">
        <v>48</v>
      </c>
      <c r="C479" s="9">
        <v>71.099999999999994</v>
      </c>
      <c r="D479" s="9"/>
      <c r="E479" s="9">
        <v>8.1999999999999993</v>
      </c>
      <c r="F479" s="10">
        <f>IF(AND(NOT(ISBLANK(C479)), NOT(ISBLANK(H479)), NOT(ISBLANK(Q479))), C479-H479-Q479, "")</f>
        <v>44.945999999999991</v>
      </c>
      <c r="G479" s="11">
        <f>IF(AND(F479&lt;&gt;"", C479&lt;&gt;"", C479&lt;&gt;0), F479*100/C479, "")</f>
        <v>63.215189873417721</v>
      </c>
      <c r="H479" s="10">
        <v>18.518000000000001</v>
      </c>
      <c r="I479" s="12"/>
      <c r="J479" s="11">
        <f>IF(AND(H479&lt;&gt;"", C479&lt;&gt;"", C479&lt;&gt;0), H479*100/C479, "")</f>
        <v>26.04500703234881</v>
      </c>
      <c r="K479" s="9"/>
      <c r="L479" s="9"/>
      <c r="M479" s="13"/>
      <c r="N479" s="9"/>
      <c r="O479" s="14"/>
      <c r="P479" s="15">
        <v>5.54</v>
      </c>
      <c r="Q479" s="13">
        <v>7.6360000000000001</v>
      </c>
      <c r="R479" s="15">
        <v>0.4</v>
      </c>
      <c r="S479" s="11">
        <f>IF(AND(Q479&lt;&gt;"", C479&lt;&gt;"", C479&lt;&gt;0), Q479*100/C479, "")</f>
        <v>10.739803094233475</v>
      </c>
      <c r="T479" s="16">
        <v>4</v>
      </c>
      <c r="U479" s="17" t="str">
        <f>IF(C479&gt;=68,"JUMBO",IF(C479&gt;=58,"EXTRA",IF(C479&gt;=48,"GRANDE",IF(C479&gt;=38,"MÉDIO","Fora da faixa"))))</f>
        <v>JUMBO</v>
      </c>
      <c r="V479" s="11">
        <v>62.16</v>
      </c>
      <c r="W479" s="11">
        <v>46.17</v>
      </c>
      <c r="X479" s="11">
        <f>IF(AND(W479&lt;&gt;"", V479&lt;&gt;"", V479&lt;&gt;0), (W479/V479)*100, "")</f>
        <v>74.276061776061781</v>
      </c>
      <c r="Y479" s="8" t="str">
        <f>IF(X479&lt;72,"Pontiagudo",IF(X479&lt;=76,"Padrão","Redondo"))</f>
        <v>Padrão</v>
      </c>
      <c r="Z479" s="11">
        <f>IF(AND(W479&lt;&gt;"", V479&lt;&gt;"", V479&lt;&gt;0), (0.6057-0.0018*W479)*V479*(W479^2)/1000, "")</f>
        <v>69.246076962189449</v>
      </c>
      <c r="AA479" s="11">
        <f>((3.155 - 0.0136*V479 + 0.00155*W479)*V479*W479)/100</f>
        <v>68.338347745500002</v>
      </c>
      <c r="AB479" s="14"/>
      <c r="AC479" s="12">
        <v>14</v>
      </c>
      <c r="AD479" s="18" t="s">
        <v>18</v>
      </c>
    </row>
    <row r="480" spans="1:30" ht="15" x14ac:dyDescent="0.25">
      <c r="A480" s="8">
        <v>479</v>
      </c>
      <c r="B480" s="8">
        <v>48</v>
      </c>
      <c r="C480" s="9">
        <v>71.099999999999994</v>
      </c>
      <c r="D480" s="9">
        <v>3.8</v>
      </c>
      <c r="E480" s="9">
        <v>8.1</v>
      </c>
      <c r="F480" s="10">
        <f>IF(AND(NOT(ISBLANK(C480)), NOT(ISBLANK(H480)), NOT(ISBLANK(Q480))), C480-H480-Q480, "")</f>
        <v>44.907999999999994</v>
      </c>
      <c r="G480" s="11">
        <f>IF(AND(F480&lt;&gt;"", C480&lt;&gt;"", C480&lt;&gt;0), F480*100/C480, "")</f>
        <v>63.161744022503512</v>
      </c>
      <c r="H480" s="10">
        <v>18.213999999999999</v>
      </c>
      <c r="I480" s="12">
        <v>6</v>
      </c>
      <c r="J480" s="11">
        <f>IF(AND(H480&lt;&gt;"", C480&lt;&gt;"", C480&lt;&gt;0), H480*100/C480, "")</f>
        <v>25.61744022503516</v>
      </c>
      <c r="K480" s="9">
        <v>11.6</v>
      </c>
      <c r="L480" s="9">
        <v>49</v>
      </c>
      <c r="M480" s="13">
        <v>0.23699999999999999</v>
      </c>
      <c r="N480" s="9">
        <v>50</v>
      </c>
      <c r="O480" s="14" t="s">
        <v>23</v>
      </c>
      <c r="P480" s="15">
        <v>0.88</v>
      </c>
      <c r="Q480" s="13">
        <v>7.9779999999999998</v>
      </c>
      <c r="R480" s="15">
        <v>0.44</v>
      </c>
      <c r="S480" s="11">
        <f>IF(AND(Q480&lt;&gt;"", C480&lt;&gt;"", C480&lt;&gt;0), Q480*100/C480, "")</f>
        <v>11.220815752461322</v>
      </c>
      <c r="T480" s="16">
        <v>3</v>
      </c>
      <c r="U480" s="17" t="str">
        <f>IF(C480&gt;=68,"JUMBO",IF(C480&gt;=58,"EXTRA",IF(C480&gt;=48,"GRANDE",IF(C480&gt;=38,"MÉDIO","Fora da faixa"))))</f>
        <v>JUMBO</v>
      </c>
      <c r="V480" s="11">
        <v>57.85</v>
      </c>
      <c r="W480" s="11">
        <v>45.04</v>
      </c>
      <c r="X480" s="11">
        <f>IF(AND(W480&lt;&gt;"", V480&lt;&gt;"", V480&lt;&gt;0), (W480/V480)*100, "")</f>
        <v>77.856525496974925</v>
      </c>
      <c r="Y480" s="8" t="str">
        <f>IF(X480&lt;72,"Pontiagudo",IF(X480&lt;=76,"Padrão","Redondo"))</f>
        <v>Redondo</v>
      </c>
      <c r="Z480" s="11">
        <f>IF(AND(W480&lt;&gt;"", V480&lt;&gt;"", V480&lt;&gt;0), (0.6057-0.0018*W480)*V480*(W480^2)/1000, "")</f>
        <v>61.567510431847673</v>
      </c>
      <c r="AA480" s="11">
        <f>((3.155 - 0.0136*V480 + 0.00155*W480)*V480*W480)/100</f>
        <v>63.525005213280004</v>
      </c>
      <c r="AB480" s="14"/>
      <c r="AC480" s="12">
        <v>14</v>
      </c>
      <c r="AD480" s="18" t="s">
        <v>18</v>
      </c>
    </row>
    <row r="481" spans="1:30" ht="15" x14ac:dyDescent="0.25">
      <c r="A481" s="8">
        <v>480</v>
      </c>
      <c r="B481" s="8">
        <v>48</v>
      </c>
      <c r="C481" s="9">
        <v>63.1</v>
      </c>
      <c r="D481" s="9">
        <v>3.6</v>
      </c>
      <c r="E481" s="9">
        <v>8.1</v>
      </c>
      <c r="F481" s="10">
        <f>IF(AND(NOT(ISBLANK(C481)), NOT(ISBLANK(H481)), NOT(ISBLANK(Q481))), C481-H481-Q481, "")</f>
        <v>40.190000000000005</v>
      </c>
      <c r="G481" s="11">
        <f>IF(AND(F481&lt;&gt;"", C481&lt;&gt;"", C481&lt;&gt;0), F481*100/C481, "")</f>
        <v>63.69255150554676</v>
      </c>
      <c r="H481" s="10">
        <v>16.908999999999999</v>
      </c>
      <c r="I481" s="12">
        <v>6</v>
      </c>
      <c r="J481" s="11">
        <f>IF(AND(H481&lt;&gt;"", C481&lt;&gt;"", C481&lt;&gt;0), H481*100/C481, "")</f>
        <v>26.79714738510301</v>
      </c>
      <c r="K481" s="9">
        <v>11.9</v>
      </c>
      <c r="L481" s="9">
        <v>47.7</v>
      </c>
      <c r="M481" s="13">
        <v>0.249</v>
      </c>
      <c r="N481" s="9">
        <v>52.1</v>
      </c>
      <c r="O481" s="14" t="s">
        <v>23</v>
      </c>
      <c r="P481" s="15">
        <v>6.74</v>
      </c>
      <c r="Q481" s="13">
        <v>6.0010000000000003</v>
      </c>
      <c r="R481" s="15">
        <v>0.42</v>
      </c>
      <c r="S481" s="11">
        <f>IF(AND(Q481&lt;&gt;"", C481&lt;&gt;"", C481&lt;&gt;0), Q481*100/C481, "")</f>
        <v>9.5103011093502374</v>
      </c>
      <c r="T481" s="16">
        <v>2</v>
      </c>
      <c r="U481" s="17" t="str">
        <f>IF(C481&gt;=68,"JUMBO",IF(C481&gt;=58,"EXTRA",IF(C481&gt;=48,"GRANDE",IF(C481&gt;=38,"MÉDIO","Fora da faixa"))))</f>
        <v>EXTRA</v>
      </c>
      <c r="V481" s="11">
        <v>55.61</v>
      </c>
      <c r="W481" s="11">
        <v>44.33</v>
      </c>
      <c r="X481" s="11">
        <f>IF(AND(W481&lt;&gt;"", V481&lt;&gt;"", V481&lt;&gt;0), (W481/V481)*100, "")</f>
        <v>79.715878439129654</v>
      </c>
      <c r="Y481" s="8" t="str">
        <f>IF(X481&lt;72,"Pontiagudo",IF(X481&lt;=76,"Padrão","Redondo"))</f>
        <v>Redondo</v>
      </c>
      <c r="Z481" s="11">
        <f>IF(AND(W481&lt;&gt;"", V481&lt;&gt;"", V481&lt;&gt;0), (0.6057-0.0018*W481)*V481*(W481^2)/1000, "")</f>
        <v>57.472022851603072</v>
      </c>
      <c r="AA481" s="11">
        <f>((3.155 - 0.0136*V481 + 0.00155*W481)*V481*W481)/100</f>
        <v>60.826512240851486</v>
      </c>
      <c r="AB481" s="14"/>
      <c r="AC481" s="12">
        <v>14</v>
      </c>
      <c r="AD481" s="18" t="s">
        <v>18</v>
      </c>
    </row>
    <row r="482" spans="1:30" ht="15" x14ac:dyDescent="0.25">
      <c r="A482" s="8">
        <v>481</v>
      </c>
      <c r="B482" s="8">
        <v>48</v>
      </c>
      <c r="C482" s="9">
        <v>68.599999999999994</v>
      </c>
      <c r="D482" s="9">
        <v>3.9</v>
      </c>
      <c r="E482" s="9">
        <v>8.1999999999999993</v>
      </c>
      <c r="F482" s="10">
        <f>IF(AND(NOT(ISBLANK(C482)), NOT(ISBLANK(H482)), NOT(ISBLANK(Q482))), C482-H482-Q482, "")</f>
        <v>43.595999999999989</v>
      </c>
      <c r="G482" s="11">
        <f>IF(AND(F482&lt;&gt;"", C482&lt;&gt;"", C482&lt;&gt;0), F482*100/C482, "")</f>
        <v>63.551020408163247</v>
      </c>
      <c r="H482" s="10">
        <v>18.331</v>
      </c>
      <c r="I482" s="12">
        <v>6</v>
      </c>
      <c r="J482" s="11">
        <f>IF(AND(H482&lt;&gt;"", C482&lt;&gt;"", C482&lt;&gt;0), H482*100/C482, "")</f>
        <v>26.721574344023324</v>
      </c>
      <c r="K482" s="9">
        <v>12.8</v>
      </c>
      <c r="L482" s="9">
        <v>47.3</v>
      </c>
      <c r="M482" s="13">
        <v>0.27100000000000002</v>
      </c>
      <c r="N482" s="9">
        <v>52.8</v>
      </c>
      <c r="O482" s="14" t="s">
        <v>23</v>
      </c>
      <c r="P482" s="15">
        <v>5.6</v>
      </c>
      <c r="Q482" s="13">
        <v>6.673</v>
      </c>
      <c r="R482" s="15">
        <v>0.41</v>
      </c>
      <c r="S482" s="11">
        <f>IF(AND(Q482&lt;&gt;"", C482&lt;&gt;"", C482&lt;&gt;0), Q482*100/C482, "")</f>
        <v>9.7274052478134116</v>
      </c>
      <c r="T482" s="16">
        <v>2</v>
      </c>
      <c r="U482" s="17" t="str">
        <f>IF(C482&gt;=68,"JUMBO",IF(C482&gt;=58,"EXTRA",IF(C482&gt;=48,"GRANDE",IF(C482&gt;=38,"MÉDIO","Fora da faixa"))))</f>
        <v>JUMBO</v>
      </c>
      <c r="V482" s="11">
        <v>57.54</v>
      </c>
      <c r="W482" s="11">
        <v>46.94</v>
      </c>
      <c r="X482" s="11">
        <f>IF(AND(W482&lt;&gt;"", V482&lt;&gt;"", V482&lt;&gt;0), (W482/V482)*100, "")</f>
        <v>81.578032672923186</v>
      </c>
      <c r="Y482" s="8" t="str">
        <f>IF(X482&lt;72,"Pontiagudo",IF(X482&lt;=76,"Padrão","Redondo"))</f>
        <v>Redondo</v>
      </c>
      <c r="Z482" s="11">
        <f>IF(AND(W482&lt;&gt;"", V482&lt;&gt;"", V482&lt;&gt;0), (0.6057-0.0018*W482)*V482*(W482^2)/1000, "")</f>
        <v>66.079553705065152</v>
      </c>
      <c r="AA482" s="11">
        <f>((3.155 - 0.0136*V482 + 0.00155*W482)*V482*W482)/100</f>
        <v>66.043432795787979</v>
      </c>
      <c r="AB482" s="14"/>
      <c r="AC482" s="12">
        <v>14</v>
      </c>
      <c r="AD482" s="18" t="s">
        <v>18</v>
      </c>
    </row>
    <row r="483" spans="1:30" ht="15" x14ac:dyDescent="0.25">
      <c r="A483" s="8">
        <v>482</v>
      </c>
      <c r="B483" s="8">
        <v>48</v>
      </c>
      <c r="C483" s="9">
        <v>66.400000000000006</v>
      </c>
      <c r="D483" s="9">
        <v>3.8</v>
      </c>
      <c r="E483" s="9">
        <v>8.1</v>
      </c>
      <c r="F483" s="10">
        <f>IF(AND(NOT(ISBLANK(C483)), NOT(ISBLANK(H483)), NOT(ISBLANK(Q483))), C483-H483-Q483, "")</f>
        <v>39.232000000000006</v>
      </c>
      <c r="G483" s="11">
        <f>IF(AND(F483&lt;&gt;"", C483&lt;&gt;"", C483&lt;&gt;0), F483*100/C483, "")</f>
        <v>59.084337349397593</v>
      </c>
      <c r="H483" s="10">
        <v>19.716000000000001</v>
      </c>
      <c r="I483" s="12">
        <v>7</v>
      </c>
      <c r="J483" s="11">
        <f>IF(AND(H483&lt;&gt;"", C483&lt;&gt;"", C483&lt;&gt;0), H483*100/C483, "")</f>
        <v>29.692771084337348</v>
      </c>
      <c r="K483" s="9">
        <v>12.1</v>
      </c>
      <c r="L483" s="9">
        <v>47.3</v>
      </c>
      <c r="M483" s="13">
        <v>0.25600000000000001</v>
      </c>
      <c r="N483" s="9">
        <v>52.8</v>
      </c>
      <c r="O483" s="14" t="s">
        <v>23</v>
      </c>
      <c r="P483" s="15">
        <v>4.8899999999999997</v>
      </c>
      <c r="Q483" s="13">
        <v>7.452</v>
      </c>
      <c r="R483" s="15">
        <v>0.47</v>
      </c>
      <c r="S483" s="11">
        <f>IF(AND(Q483&lt;&gt;"", C483&lt;&gt;"", C483&lt;&gt;0), Q483*100/C483, "")</f>
        <v>11.22289156626506</v>
      </c>
      <c r="T483" s="16">
        <v>2</v>
      </c>
      <c r="U483" s="17" t="str">
        <f>IF(C483&gt;=68,"JUMBO",IF(C483&gt;=58,"EXTRA",IF(C483&gt;=48,"GRANDE",IF(C483&gt;=38,"MÉDIO","Fora da faixa"))))</f>
        <v>EXTRA</v>
      </c>
      <c r="V483" s="11">
        <v>59.2</v>
      </c>
      <c r="W483" s="11">
        <v>45.26</v>
      </c>
      <c r="X483" s="11">
        <f>IF(AND(W483&lt;&gt;"", V483&lt;&gt;"", V483&lt;&gt;0), (W483/V483)*100, "")</f>
        <v>76.452702702702695</v>
      </c>
      <c r="Y483" s="8" t="str">
        <f>IF(X483&lt;72,"Pontiagudo",IF(X483&lt;=76,"Padrão","Redondo"))</f>
        <v>Redondo</v>
      </c>
      <c r="Z483" s="11">
        <f>IF(AND(W483&lt;&gt;"", V483&lt;&gt;"", V483&lt;&gt;0), (0.6057-0.0018*W483)*V483*(W483^2)/1000, "")</f>
        <v>63.573238199485445</v>
      </c>
      <c r="AA483" s="11">
        <f>((3.155 - 0.0136*V483 + 0.00155*W483)*V483*W483)/100</f>
        <v>64.842170599359989</v>
      </c>
      <c r="AB483" s="14"/>
      <c r="AC483" s="12">
        <v>14</v>
      </c>
      <c r="AD483" s="18" t="s">
        <v>18</v>
      </c>
    </row>
    <row r="484" spans="1:30" ht="15" x14ac:dyDescent="0.25">
      <c r="A484" s="8">
        <v>483</v>
      </c>
      <c r="B484" s="8">
        <v>48</v>
      </c>
      <c r="C484" s="9">
        <v>56.2</v>
      </c>
      <c r="D484" s="9">
        <v>3</v>
      </c>
      <c r="E484" s="9">
        <v>8.1999999999999993</v>
      </c>
      <c r="F484" s="10" t="str">
        <f>IF(AND(NOT(ISBLANK(C484)), NOT(ISBLANK(H484)), NOT(ISBLANK(Q484))), C484-H484-Q484, "")</f>
        <v/>
      </c>
      <c r="G484" s="11" t="str">
        <f>IF(AND(F484&lt;&gt;"", C484&lt;&gt;"", C484&lt;&gt;0), F484*100/C484, "")</f>
        <v/>
      </c>
      <c r="H484" s="10"/>
      <c r="I484" s="12">
        <v>6</v>
      </c>
      <c r="J484" s="11" t="str">
        <f>IF(AND(H484&lt;&gt;"", C484&lt;&gt;"", C484&lt;&gt;0), H484*100/C484, "")</f>
        <v/>
      </c>
      <c r="K484" s="9">
        <v>8.1</v>
      </c>
      <c r="L484" s="9">
        <v>49.7</v>
      </c>
      <c r="M484" s="13">
        <v>0.16300000000000001</v>
      </c>
      <c r="N484" s="9">
        <v>48.5</v>
      </c>
      <c r="O484" s="14" t="s">
        <v>23</v>
      </c>
      <c r="P484" s="15">
        <v>6.32</v>
      </c>
      <c r="Q484" s="13">
        <v>6.2240000000000002</v>
      </c>
      <c r="R484" s="15">
        <v>0.5</v>
      </c>
      <c r="S484" s="11">
        <f>IF(AND(Q484&lt;&gt;"", C484&lt;&gt;"", C484&lt;&gt;0), Q484*100/C484, "")</f>
        <v>11.074733096085408</v>
      </c>
      <c r="T484" s="16">
        <v>2</v>
      </c>
      <c r="U484" s="17" t="str">
        <f>IF(C484&gt;=68,"JUMBO",IF(C484&gt;=58,"EXTRA",IF(C484&gt;=48,"GRANDE",IF(C484&gt;=38,"MÉDIO","Fora da faixa"))))</f>
        <v>GRANDE</v>
      </c>
      <c r="V484" s="11">
        <v>55.23</v>
      </c>
      <c r="W484" s="11">
        <v>43.16</v>
      </c>
      <c r="X484" s="11">
        <f>IF(AND(W484&lt;&gt;"", V484&lt;&gt;"", V484&lt;&gt;0), (W484/V484)*100, "")</f>
        <v>78.145935180155718</v>
      </c>
      <c r="Y484" s="8" t="str">
        <f>IF(X484&lt;72,"Pontiagudo",IF(X484&lt;=76,"Padrão","Redondo"))</f>
        <v>Redondo</v>
      </c>
      <c r="Z484" s="11">
        <f>IF(AND(W484&lt;&gt;"", V484&lt;&gt;"", V484&lt;&gt;0), (0.6057-0.0018*W484)*V484*(W484^2)/1000, "")</f>
        <v>54.322745087048247</v>
      </c>
      <c r="AA484" s="11">
        <f>((3.155 - 0.0136*V484 + 0.00155*W484)*V484*W484)/100</f>
        <v>58.896406656359986</v>
      </c>
      <c r="AB484" s="14"/>
      <c r="AC484" s="12">
        <v>14</v>
      </c>
      <c r="AD484" s="18" t="s">
        <v>18</v>
      </c>
    </row>
    <row r="485" spans="1:30" ht="15" x14ac:dyDescent="0.25">
      <c r="A485" s="8">
        <v>484</v>
      </c>
      <c r="B485" s="8">
        <v>48</v>
      </c>
      <c r="C485" s="9">
        <v>57.1</v>
      </c>
      <c r="D485" s="9">
        <v>4.3</v>
      </c>
      <c r="E485" s="9">
        <v>8.3000000000000007</v>
      </c>
      <c r="F485" s="10">
        <f>IF(AND(NOT(ISBLANK(C485)), NOT(ISBLANK(H485)), NOT(ISBLANK(Q485))), C485-H485-Q485, "")</f>
        <v>33.131999999999998</v>
      </c>
      <c r="G485" s="11">
        <f>IF(AND(F485&lt;&gt;"", C485&lt;&gt;"", C485&lt;&gt;0), F485*100/C485, "")</f>
        <v>58.024518388791591</v>
      </c>
      <c r="H485" s="10">
        <v>17.574000000000002</v>
      </c>
      <c r="I485" s="12">
        <v>7</v>
      </c>
      <c r="J485" s="11">
        <f>IF(AND(H485&lt;&gt;"", C485&lt;&gt;"", C485&lt;&gt;0), H485*100/C485, "")</f>
        <v>30.777583187390544</v>
      </c>
      <c r="K485" s="9">
        <v>11.8</v>
      </c>
      <c r="L485" s="9">
        <v>45</v>
      </c>
      <c r="M485" s="13">
        <v>0.26200000000000001</v>
      </c>
      <c r="N485" s="9">
        <v>63.4</v>
      </c>
      <c r="O485" s="14" t="s">
        <v>21</v>
      </c>
      <c r="P485" s="15">
        <v>5.73</v>
      </c>
      <c r="Q485" s="13">
        <v>6.3940000000000001</v>
      </c>
      <c r="R485" s="15">
        <v>0.48</v>
      </c>
      <c r="S485" s="11">
        <f>IF(AND(Q485&lt;&gt;"", C485&lt;&gt;"", C485&lt;&gt;0), Q485*100/C485, "")</f>
        <v>11.197898423817863</v>
      </c>
      <c r="T485" s="16">
        <v>1</v>
      </c>
      <c r="U485" s="17" t="str">
        <f>IF(C485&gt;=68,"JUMBO",IF(C485&gt;=58,"EXTRA",IF(C485&gt;=48,"GRANDE",IF(C485&gt;=38,"MÉDIO","Fora da faixa"))))</f>
        <v>GRANDE</v>
      </c>
      <c r="V485" s="11">
        <v>55</v>
      </c>
      <c r="W485" s="11">
        <v>44.01</v>
      </c>
      <c r="X485" s="11">
        <f>IF(AND(W485&lt;&gt;"", V485&lt;&gt;"", V485&lt;&gt;0), (W485/V485)*100, "")</f>
        <v>80.018181818181816</v>
      </c>
      <c r="Y485" s="8" t="str">
        <f>IF(X485&lt;72,"Pontiagudo",IF(X485&lt;=76,"Padrão","Redondo"))</f>
        <v>Redondo</v>
      </c>
      <c r="Z485" s="11">
        <f>IF(AND(W485&lt;&gt;"", V485&lt;&gt;"", V485&lt;&gt;0), (0.6057-0.0018*W485)*V485*(W485^2)/1000, "")</f>
        <v>56.085287984450993</v>
      </c>
      <c r="AA485" s="11">
        <f>((3.155 - 0.0136*V485 + 0.00155*W485)*V485*W485)/100</f>
        <v>59.913828785249997</v>
      </c>
      <c r="AB485" s="14"/>
      <c r="AC485" s="12">
        <v>14</v>
      </c>
      <c r="AD485" s="18" t="s">
        <v>18</v>
      </c>
    </row>
    <row r="486" spans="1:30" ht="15" x14ac:dyDescent="0.25">
      <c r="A486" s="8">
        <v>485</v>
      </c>
      <c r="B486" s="8">
        <v>48</v>
      </c>
      <c r="C486" s="9">
        <v>55.7</v>
      </c>
      <c r="D486" s="9">
        <v>3.6</v>
      </c>
      <c r="E486" s="9">
        <v>8.5</v>
      </c>
      <c r="F486" s="10">
        <f>IF(AND(NOT(ISBLANK(C486)), NOT(ISBLANK(H486)), NOT(ISBLANK(Q486))), C486-H486-Q486, "")</f>
        <v>27.573</v>
      </c>
      <c r="G486" s="11">
        <f>IF(AND(F486&lt;&gt;"", C486&lt;&gt;"", C486&lt;&gt;0), F486*100/C486, "")</f>
        <v>49.502692998204665</v>
      </c>
      <c r="H486" s="10">
        <v>21.32</v>
      </c>
      <c r="I486" s="12">
        <v>7</v>
      </c>
      <c r="J486" s="11">
        <f>IF(AND(H486&lt;&gt;"", C486&lt;&gt;"", C486&lt;&gt;0), H486*100/C486, "")</f>
        <v>38.276481149012568</v>
      </c>
      <c r="K486" s="9">
        <v>11.4</v>
      </c>
      <c r="L486" s="9">
        <v>48</v>
      </c>
      <c r="M486" s="13">
        <v>0.23799999999999999</v>
      </c>
      <c r="N486" s="9">
        <v>56.5</v>
      </c>
      <c r="O486" s="14" t="s">
        <v>23</v>
      </c>
      <c r="P486" s="15">
        <v>4.24</v>
      </c>
      <c r="Q486" s="13">
        <v>6.8070000000000004</v>
      </c>
      <c r="R486" s="15">
        <v>0.44</v>
      </c>
      <c r="S486" s="11">
        <f>IF(AND(Q486&lt;&gt;"", C486&lt;&gt;"", C486&lt;&gt;0), Q486*100/C486, "")</f>
        <v>12.220825852782765</v>
      </c>
      <c r="T486" s="16">
        <v>2</v>
      </c>
      <c r="U486" s="17" t="str">
        <f>IF(C486&gt;=68,"JUMBO",IF(C486&gt;=58,"EXTRA",IF(C486&gt;=48,"GRANDE",IF(C486&gt;=38,"MÉDIO","Fora da faixa"))))</f>
        <v>GRANDE</v>
      </c>
      <c r="V486" s="11">
        <v>58.65</v>
      </c>
      <c r="W486" s="11">
        <v>45.54</v>
      </c>
      <c r="X486" s="11">
        <f>IF(AND(W486&lt;&gt;"", V486&lt;&gt;"", V486&lt;&gt;0), (W486/V486)*100, "")</f>
        <v>77.64705882352942</v>
      </c>
      <c r="Y486" s="8" t="str">
        <f>IF(X486&lt;72,"Pontiagudo",IF(X486&lt;=76,"Padrão","Redondo"))</f>
        <v>Redondo</v>
      </c>
      <c r="Z486" s="11">
        <f>IF(AND(W486&lt;&gt;"", V486&lt;&gt;"", V486&lt;&gt;0), (0.6057-0.0018*W486)*V486*(W486^2)/1000, "")</f>
        <v>63.70299660824351</v>
      </c>
      <c r="AA486" s="11">
        <f>((3.155 - 0.0136*V486 + 0.00155*W486)*V486*W486)/100</f>
        <v>64.848546291870008</v>
      </c>
      <c r="AB486" s="14"/>
      <c r="AC486" s="12">
        <v>14</v>
      </c>
      <c r="AD486" s="18" t="s">
        <v>18</v>
      </c>
    </row>
    <row r="487" spans="1:30" ht="15" x14ac:dyDescent="0.25">
      <c r="A487" s="8">
        <v>486</v>
      </c>
      <c r="B487" s="8">
        <v>48</v>
      </c>
      <c r="C487" s="9">
        <v>66.099999999999994</v>
      </c>
      <c r="D487" s="9">
        <v>3.3</v>
      </c>
      <c r="E487" s="9">
        <v>8.4</v>
      </c>
      <c r="F487" s="10">
        <f>IF(AND(NOT(ISBLANK(C487)), NOT(ISBLANK(H487)), NOT(ISBLANK(Q487))), C487-H487-Q487, "")</f>
        <v>41.694999999999993</v>
      </c>
      <c r="G487" s="11">
        <f>IF(AND(F487&lt;&gt;"", C487&lt;&gt;"", C487&lt;&gt;0), F487*100/C487, "")</f>
        <v>63.078668683812396</v>
      </c>
      <c r="H487" s="10">
        <v>17.893999999999998</v>
      </c>
      <c r="I487" s="12">
        <v>6</v>
      </c>
      <c r="J487" s="11">
        <f>IF(AND(H487&lt;&gt;"", C487&lt;&gt;"", C487&lt;&gt;0), H487*100/C487, "")</f>
        <v>27.071104387291982</v>
      </c>
      <c r="K487" s="9">
        <v>13.4</v>
      </c>
      <c r="L487" s="9">
        <v>49.3</v>
      </c>
      <c r="M487" s="13">
        <v>0.27200000000000002</v>
      </c>
      <c r="N487" s="9">
        <v>46</v>
      </c>
      <c r="O487" s="14" t="s">
        <v>23</v>
      </c>
      <c r="P487" s="15">
        <v>5.14</v>
      </c>
      <c r="Q487" s="13">
        <v>6.5110000000000001</v>
      </c>
      <c r="R487" s="15">
        <v>0.42</v>
      </c>
      <c r="S487" s="11">
        <f>IF(AND(Q487&lt;&gt;"", C487&lt;&gt;"", C487&lt;&gt;0), Q487*100/C487, "")</f>
        <v>9.8502269288956139</v>
      </c>
      <c r="T487" s="16">
        <v>3</v>
      </c>
      <c r="U487" s="17" t="str">
        <f>IF(C487&gt;=68,"JUMBO",IF(C487&gt;=58,"EXTRA",IF(C487&gt;=48,"GRANDE",IF(C487&gt;=38,"MÉDIO","Fora da faixa"))))</f>
        <v>EXTRA</v>
      </c>
      <c r="V487" s="11">
        <v>59.74</v>
      </c>
      <c r="W487" s="11">
        <v>44.14</v>
      </c>
      <c r="X487" s="11">
        <f>IF(AND(W487&lt;&gt;"", V487&lt;&gt;"", V487&lt;&gt;0), (W487/V487)*100, "")</f>
        <v>73.886842986273848</v>
      </c>
      <c r="Y487" s="8" t="str">
        <f>IF(X487&lt;72,"Pontiagudo",IF(X487&lt;=76,"Padrão","Redondo"))</f>
        <v>Padrão</v>
      </c>
      <c r="Z487" s="11">
        <f>IF(AND(W487&lt;&gt;"", V487&lt;&gt;"", V487&lt;&gt;0), (0.6057-0.0018*W487)*V487*(W487^2)/1000, "")</f>
        <v>61.252008516614595</v>
      </c>
      <c r="AA487" s="11">
        <f>((3.155 - 0.0136*V487 + 0.00155*W487)*V487*W487)/100</f>
        <v>63.574988641908014</v>
      </c>
      <c r="AB487" s="14"/>
      <c r="AC487" s="12">
        <v>14</v>
      </c>
      <c r="AD487" s="18" t="s">
        <v>18</v>
      </c>
    </row>
    <row r="488" spans="1:30" ht="15" x14ac:dyDescent="0.25">
      <c r="A488" s="8">
        <v>487</v>
      </c>
      <c r="B488" s="8">
        <v>48</v>
      </c>
      <c r="C488" s="9">
        <v>63</v>
      </c>
      <c r="D488" s="9">
        <v>3.1</v>
      </c>
      <c r="E488" s="9">
        <v>8.6999999999999993</v>
      </c>
      <c r="F488" s="10">
        <f>IF(AND(NOT(ISBLANK(C488)), NOT(ISBLANK(H488)), NOT(ISBLANK(Q488))), C488-H488-Q488, "")</f>
        <v>36.051000000000002</v>
      </c>
      <c r="G488" s="11">
        <f>IF(AND(F488&lt;&gt;"", C488&lt;&gt;"", C488&lt;&gt;0), F488*100/C488, "")</f>
        <v>57.223809523809528</v>
      </c>
      <c r="H488" s="10">
        <v>19.946000000000002</v>
      </c>
      <c r="I488" s="12">
        <v>7</v>
      </c>
      <c r="J488" s="11">
        <f>IF(AND(H488&lt;&gt;"", C488&lt;&gt;"", C488&lt;&gt;0), H488*100/C488, "")</f>
        <v>31.660317460317462</v>
      </c>
      <c r="K488" s="9">
        <v>11.9</v>
      </c>
      <c r="L488" s="9">
        <v>49.7</v>
      </c>
      <c r="M488" s="13">
        <v>0.23899999999999999</v>
      </c>
      <c r="N488" s="9">
        <v>45.1</v>
      </c>
      <c r="O488" s="14" t="s">
        <v>23</v>
      </c>
      <c r="P488" s="15">
        <v>5.53</v>
      </c>
      <c r="Q488" s="13">
        <v>7.0030000000000001</v>
      </c>
      <c r="R488" s="15">
        <v>0.43</v>
      </c>
      <c r="S488" s="11">
        <f>IF(AND(Q488&lt;&gt;"", C488&lt;&gt;"", C488&lt;&gt;0), Q488*100/C488, "")</f>
        <v>11.115873015873015</v>
      </c>
      <c r="T488" s="16">
        <v>4</v>
      </c>
      <c r="U488" s="17" t="str">
        <f>IF(C488&gt;=68,"JUMBO",IF(C488&gt;=58,"EXTRA",IF(C488&gt;=48,"GRANDE",IF(C488&gt;=38,"MÉDIO","Fora da faixa"))))</f>
        <v>EXTRA</v>
      </c>
      <c r="V488" s="11">
        <v>58.66</v>
      </c>
      <c r="W488" s="11">
        <v>45.8</v>
      </c>
      <c r="X488" s="11">
        <f>IF(AND(W488&lt;&gt;"", V488&lt;&gt;"", V488&lt;&gt;0), (W488/V488)*100, "")</f>
        <v>78.077054210705768</v>
      </c>
      <c r="Y488" s="8" t="str">
        <f>IF(X488&lt;72,"Pontiagudo",IF(X488&lt;=76,"Padrão","Redondo"))</f>
        <v>Redondo</v>
      </c>
      <c r="Z488" s="11">
        <f>IF(AND(W488&lt;&gt;"", V488&lt;&gt;"", V488&lt;&gt;0), (0.6057-0.0018*W488)*V488*(W488^2)/1000, "")</f>
        <v>64.385867501424002</v>
      </c>
      <c r="AA488" s="11">
        <f>((3.155 - 0.0136*V488 + 0.00155*W488)*V488*W488)/100</f>
        <v>65.237077223919982</v>
      </c>
      <c r="AB488" s="14"/>
      <c r="AC488" s="12">
        <v>14</v>
      </c>
      <c r="AD488" s="18" t="s">
        <v>18</v>
      </c>
    </row>
    <row r="489" spans="1:30" ht="15" x14ac:dyDescent="0.25">
      <c r="A489" s="8">
        <v>488</v>
      </c>
      <c r="B489" s="8">
        <v>48</v>
      </c>
      <c r="C489" s="9">
        <v>66.400000000000006</v>
      </c>
      <c r="D489" s="9">
        <v>3.3</v>
      </c>
      <c r="E489" s="9">
        <v>8.5</v>
      </c>
      <c r="F489" s="10" t="str">
        <f>IF(AND(NOT(ISBLANK(C489)), NOT(ISBLANK(H489)), NOT(ISBLANK(Q489))), C489-H489-Q489, "")</f>
        <v/>
      </c>
      <c r="G489" s="11" t="str">
        <f>IF(AND(F489&lt;&gt;"", C489&lt;&gt;"", C489&lt;&gt;0), F489*100/C489, "")</f>
        <v/>
      </c>
      <c r="H489" s="10"/>
      <c r="I489" s="12">
        <v>6</v>
      </c>
      <c r="J489" s="11" t="str">
        <f>IF(AND(H489&lt;&gt;"", C489&lt;&gt;"", C489&lt;&gt;0), H489*100/C489, "")</f>
        <v/>
      </c>
      <c r="K489" s="9">
        <v>12.3</v>
      </c>
      <c r="L489" s="9">
        <v>48.7</v>
      </c>
      <c r="M489" s="13">
        <v>0.253</v>
      </c>
      <c r="N489" s="9">
        <v>45.8</v>
      </c>
      <c r="O489" s="14" t="s">
        <v>23</v>
      </c>
      <c r="P489" s="15">
        <v>5.77</v>
      </c>
      <c r="Q489" s="13">
        <v>6.09</v>
      </c>
      <c r="R489" s="15">
        <v>0.41</v>
      </c>
      <c r="S489" s="11">
        <f>IF(AND(Q489&lt;&gt;"", C489&lt;&gt;"", C489&lt;&gt;0), Q489*100/C489, "")</f>
        <v>9.1716867469879517</v>
      </c>
      <c r="T489" s="16">
        <v>2</v>
      </c>
      <c r="U489" s="17" t="str">
        <f>IF(C489&gt;=68,"JUMBO",IF(C489&gt;=58,"EXTRA",IF(C489&gt;=48,"GRANDE",IF(C489&gt;=38,"MÉDIO","Fora da faixa"))))</f>
        <v>EXTRA</v>
      </c>
      <c r="V489" s="11">
        <v>58.7</v>
      </c>
      <c r="W489" s="11">
        <v>45.49</v>
      </c>
      <c r="X489" s="11">
        <f>IF(AND(W489&lt;&gt;"", V489&lt;&gt;"", V489&lt;&gt;0), (W489/V489)*100, "")</f>
        <v>77.495741056218066</v>
      </c>
      <c r="Y489" s="8" t="str">
        <f>IF(X489&lt;72,"Pontiagudo",IF(X489&lt;=76,"Padrão","Redondo"))</f>
        <v>Redondo</v>
      </c>
      <c r="Z489" s="11">
        <f>IF(AND(W489&lt;&gt;"", V489&lt;&gt;"", V489&lt;&gt;0), (0.6057-0.0018*W489)*V489*(W489^2)/1000, "")</f>
        <v>63.628310679855673</v>
      </c>
      <c r="AA489" s="11">
        <f>((3.155 - 0.0136*V489 + 0.00155*W489)*V489*W489)/100</f>
        <v>64.812343158385005</v>
      </c>
      <c r="AB489" s="14"/>
      <c r="AC489" s="12">
        <v>14</v>
      </c>
      <c r="AD489" s="18" t="s">
        <v>18</v>
      </c>
    </row>
    <row r="490" spans="1:30" ht="15" x14ac:dyDescent="0.25">
      <c r="A490" s="8">
        <v>489</v>
      </c>
      <c r="B490" s="8">
        <v>48</v>
      </c>
      <c r="C490" s="9">
        <v>66.400000000000006</v>
      </c>
      <c r="D490" s="9">
        <v>4.0999999999999996</v>
      </c>
      <c r="E490" s="9">
        <v>8.5</v>
      </c>
      <c r="F490" s="10">
        <f>IF(AND(NOT(ISBLANK(C490)), NOT(ISBLANK(H490)), NOT(ISBLANK(Q490))), C490-H490-Q490, "")</f>
        <v>40.015000000000008</v>
      </c>
      <c r="G490" s="11">
        <f>IF(AND(F490&lt;&gt;"", C490&lt;&gt;"", C490&lt;&gt;0), F490*100/C490, "")</f>
        <v>60.263554216867476</v>
      </c>
      <c r="H490" s="10">
        <v>19.391999999999999</v>
      </c>
      <c r="I490" s="12">
        <v>6</v>
      </c>
      <c r="J490" s="11">
        <f>IF(AND(H490&lt;&gt;"", C490&lt;&gt;"", C490&lt;&gt;0), H490*100/C490, "")</f>
        <v>29.204819277108431</v>
      </c>
      <c r="K490" s="9">
        <v>12.8</v>
      </c>
      <c r="L490" s="9">
        <v>47.3</v>
      </c>
      <c r="M490" s="13">
        <v>0.27100000000000002</v>
      </c>
      <c r="N490" s="9">
        <v>56.5</v>
      </c>
      <c r="O490" s="14" t="s">
        <v>23</v>
      </c>
      <c r="P490" s="15">
        <v>4.7699999999999996</v>
      </c>
      <c r="Q490" s="13">
        <v>6.9930000000000003</v>
      </c>
      <c r="R490" s="15">
        <v>0.39</v>
      </c>
      <c r="S490" s="11">
        <f>IF(AND(Q490&lt;&gt;"", C490&lt;&gt;"", C490&lt;&gt;0), Q490*100/C490, "")</f>
        <v>10.531626506024097</v>
      </c>
      <c r="T490" s="16">
        <v>3</v>
      </c>
      <c r="U490" s="17" t="str">
        <f>IF(C490&gt;=68,"JUMBO",IF(C490&gt;=58,"EXTRA",IF(C490&gt;=48,"GRANDE",IF(C490&gt;=38,"MÉDIO","Fora da faixa"))))</f>
        <v>EXTRA</v>
      </c>
      <c r="V490" s="11">
        <v>60.44</v>
      </c>
      <c r="W490" s="11">
        <v>45.35</v>
      </c>
      <c r="X490" s="11">
        <f>IF(AND(W490&lt;&gt;"", V490&lt;&gt;"", V490&lt;&gt;0), (W490/V490)*100, "")</f>
        <v>75.033090668431512</v>
      </c>
      <c r="Y490" s="8" t="str">
        <f>IF(X490&lt;72,"Pontiagudo",IF(X490&lt;=76,"Padrão","Redondo"))</f>
        <v>Padrão</v>
      </c>
      <c r="Z490" s="11">
        <f>IF(AND(W490&lt;&gt;"", V490&lt;&gt;"", V490&lt;&gt;0), (0.6057-0.0018*W490)*V490*(W490^2)/1000, "")</f>
        <v>65.143087442072996</v>
      </c>
      <c r="AA490" s="11">
        <f>((3.155 - 0.0136*V490 + 0.00155*W490)*V490*W490)/100</f>
        <v>65.873580463089979</v>
      </c>
      <c r="AB490" s="14"/>
      <c r="AC490" s="12">
        <v>14</v>
      </c>
      <c r="AD490" s="18" t="s">
        <v>18</v>
      </c>
    </row>
    <row r="491" spans="1:30" ht="15" x14ac:dyDescent="0.25">
      <c r="A491" s="8">
        <v>490</v>
      </c>
      <c r="B491" s="8">
        <v>48</v>
      </c>
      <c r="C491" s="9">
        <v>62.9</v>
      </c>
      <c r="D491" s="9">
        <v>3.8</v>
      </c>
      <c r="E491" s="9">
        <v>8.5</v>
      </c>
      <c r="F491" s="10">
        <f>IF(AND(NOT(ISBLANK(C491)), NOT(ISBLANK(H491)), NOT(ISBLANK(Q491))), C491-H491-Q491, "")</f>
        <v>37.283999999999999</v>
      </c>
      <c r="G491" s="11">
        <f>IF(AND(F491&lt;&gt;"", C491&lt;&gt;"", C491&lt;&gt;0), F491*100/C491, "")</f>
        <v>59.275039745627986</v>
      </c>
      <c r="H491" s="10">
        <v>19.013000000000002</v>
      </c>
      <c r="I491" s="12">
        <v>6</v>
      </c>
      <c r="J491" s="11">
        <f>IF(AND(H491&lt;&gt;"", C491&lt;&gt;"", C491&lt;&gt;0), H491*100/C491, "")</f>
        <v>30.227344992050877</v>
      </c>
      <c r="K491" s="9">
        <v>13.3</v>
      </c>
      <c r="L491" s="9">
        <v>48</v>
      </c>
      <c r="M491" s="13">
        <v>0.27700000000000002</v>
      </c>
      <c r="N491" s="9">
        <v>54.8</v>
      </c>
      <c r="O491" s="14" t="s">
        <v>23</v>
      </c>
      <c r="P491" s="15">
        <v>5.15</v>
      </c>
      <c r="Q491" s="13">
        <v>6.6029999999999998</v>
      </c>
      <c r="R491" s="15">
        <v>0.45</v>
      </c>
      <c r="S491" s="11">
        <f>IF(AND(Q491&lt;&gt;"", C491&lt;&gt;"", C491&lt;&gt;0), Q491*100/C491, "")</f>
        <v>10.497615262321144</v>
      </c>
      <c r="T491" s="16">
        <v>3</v>
      </c>
      <c r="U491" s="17" t="str">
        <f>IF(C491&gt;=68,"JUMBO",IF(C491&gt;=58,"EXTRA",IF(C491&gt;=48,"GRANDE",IF(C491&gt;=38,"MÉDIO","Fora da faixa"))))</f>
        <v>EXTRA</v>
      </c>
      <c r="V491" s="11">
        <v>57.31</v>
      </c>
      <c r="W491" s="11">
        <v>45.06</v>
      </c>
      <c r="X491" s="11">
        <f>IF(AND(W491&lt;&gt;"", V491&lt;&gt;"", V491&lt;&gt;0), (W491/V491)*100, "")</f>
        <v>78.625021811202231</v>
      </c>
      <c r="Y491" s="8" t="str">
        <f>IF(X491&lt;72,"Pontiagudo",IF(X491&lt;=76,"Padrão","Redondo"))</f>
        <v>Redondo</v>
      </c>
      <c r="Z491" s="11">
        <f>IF(AND(W491&lt;&gt;"", V491&lt;&gt;"", V491&lt;&gt;0), (0.6057-0.0018*W491)*V491*(W491^2)/1000, "")</f>
        <v>61.042800044331081</v>
      </c>
      <c r="AA491" s="11">
        <f>((3.155 - 0.0136*V491 + 0.00155*W491)*V491*W491)/100</f>
        <v>63.150428069322018</v>
      </c>
      <c r="AB491" s="14"/>
      <c r="AC491" s="12">
        <v>14</v>
      </c>
      <c r="AD491" s="18" t="s">
        <v>18</v>
      </c>
    </row>
    <row r="492" spans="1:30" ht="15" x14ac:dyDescent="0.25">
      <c r="A492" s="8">
        <v>491</v>
      </c>
      <c r="B492" s="8">
        <v>48</v>
      </c>
      <c r="C492" s="9">
        <v>60.5</v>
      </c>
      <c r="D492" s="9">
        <v>3.9</v>
      </c>
      <c r="E492" s="9">
        <v>8.6</v>
      </c>
      <c r="F492" s="10">
        <f>IF(AND(NOT(ISBLANK(C492)), NOT(ISBLANK(H492)), NOT(ISBLANK(Q492))), C492-H492-Q492, "")</f>
        <v>37.644999999999996</v>
      </c>
      <c r="G492" s="11">
        <f>IF(AND(F492&lt;&gt;"", C492&lt;&gt;"", C492&lt;&gt;0), F492*100/C492, "")</f>
        <v>62.22314049586776</v>
      </c>
      <c r="H492" s="10">
        <v>16.077999999999999</v>
      </c>
      <c r="I492" s="12">
        <v>6</v>
      </c>
      <c r="J492" s="11">
        <f>IF(AND(H492&lt;&gt;"", C492&lt;&gt;"", C492&lt;&gt;0), H492*100/C492, "")</f>
        <v>26.575206611570248</v>
      </c>
      <c r="K492" s="9">
        <v>11.9</v>
      </c>
      <c r="L492" s="9">
        <v>46</v>
      </c>
      <c r="M492" s="13">
        <v>0.25900000000000001</v>
      </c>
      <c r="N492" s="9">
        <v>57.3</v>
      </c>
      <c r="O492" s="14" t="s">
        <v>23</v>
      </c>
      <c r="P492" s="15">
        <v>4.38</v>
      </c>
      <c r="Q492" s="13">
        <v>6.7770000000000001</v>
      </c>
      <c r="R492" s="15">
        <v>0.45</v>
      </c>
      <c r="S492" s="11">
        <f>IF(AND(Q492&lt;&gt;"", C492&lt;&gt;"", C492&lt;&gt;0), Q492*100/C492, "")</f>
        <v>11.201652892561984</v>
      </c>
      <c r="T492" s="16">
        <v>3</v>
      </c>
      <c r="U492" s="17" t="str">
        <f>IF(C492&gt;=68,"JUMBO",IF(C492&gt;=58,"EXTRA",IF(C492&gt;=48,"GRANDE",IF(C492&gt;=38,"MÉDIO","Fora da faixa"))))</f>
        <v>EXTRA</v>
      </c>
      <c r="V492" s="11">
        <v>56.26</v>
      </c>
      <c r="W492" s="11">
        <v>44.31</v>
      </c>
      <c r="X492" s="11">
        <f>IF(AND(W492&lt;&gt;"", V492&lt;&gt;"", V492&lt;&gt;0), (W492/V492)*100, "")</f>
        <v>78.759331674369008</v>
      </c>
      <c r="Y492" s="8" t="str">
        <f>IF(X492&lt;72,"Pontiagudo",IF(X492&lt;=76,"Padrão","Redondo"))</f>
        <v>Redondo</v>
      </c>
      <c r="Z492" s="11">
        <f>IF(AND(W492&lt;&gt;"", V492&lt;&gt;"", V492&lt;&gt;0), (0.6057-0.0018*W492)*V492*(W492^2)/1000, "")</f>
        <v>58.095311063751616</v>
      </c>
      <c r="AA492" s="11">
        <f>((3.155 - 0.0136*V492 + 0.00155*W492)*V492*W492)/100</f>
        <v>61.288578882867007</v>
      </c>
      <c r="AB492" s="14"/>
      <c r="AC492" s="12">
        <v>14</v>
      </c>
      <c r="AD492" s="18" t="s">
        <v>18</v>
      </c>
    </row>
    <row r="493" spans="1:30" ht="15" x14ac:dyDescent="0.25">
      <c r="A493" s="8">
        <v>492</v>
      </c>
      <c r="B493" s="8">
        <v>48</v>
      </c>
      <c r="C493" s="9">
        <v>64.900000000000006</v>
      </c>
      <c r="D493" s="9">
        <v>4.8</v>
      </c>
      <c r="E493" s="9">
        <v>8.6</v>
      </c>
      <c r="F493" s="10">
        <f>IF(AND(NOT(ISBLANK(C493)), NOT(ISBLANK(H493)), NOT(ISBLANK(Q493))), C493-H493-Q493, "")</f>
        <v>39.047000000000004</v>
      </c>
      <c r="G493" s="11">
        <f>IF(AND(F493&lt;&gt;"", C493&lt;&gt;"", C493&lt;&gt;0), F493*100/C493, "")</f>
        <v>60.164869029275806</v>
      </c>
      <c r="H493" s="10">
        <v>19.745000000000001</v>
      </c>
      <c r="I493" s="12">
        <v>7</v>
      </c>
      <c r="J493" s="11">
        <f>IF(AND(H493&lt;&gt;"", C493&lt;&gt;"", C493&lt;&gt;0), H493*100/C493, "")</f>
        <v>30.423728813559318</v>
      </c>
      <c r="K493" s="9">
        <v>15.1</v>
      </c>
      <c r="L493" s="9">
        <v>46.3</v>
      </c>
      <c r="M493" s="13">
        <v>0.32600000000000001</v>
      </c>
      <c r="N493" s="9">
        <v>64.7</v>
      </c>
      <c r="O493" s="14" t="s">
        <v>21</v>
      </c>
      <c r="P493" s="15">
        <v>4.45</v>
      </c>
      <c r="Q493" s="13">
        <v>6.1079999999999997</v>
      </c>
      <c r="R493" s="15">
        <v>0.42</v>
      </c>
      <c r="S493" s="11">
        <f>IF(AND(Q493&lt;&gt;"", C493&lt;&gt;"", C493&lt;&gt;0), Q493*100/C493, "")</f>
        <v>9.4114021571648667</v>
      </c>
      <c r="T493" s="16">
        <v>3</v>
      </c>
      <c r="U493" s="17" t="str">
        <f>IF(C493&gt;=68,"JUMBO",IF(C493&gt;=58,"EXTRA",IF(C493&gt;=48,"GRANDE",IF(C493&gt;=38,"MÉDIO","Fora da faixa"))))</f>
        <v>EXTRA</v>
      </c>
      <c r="V493" s="11">
        <v>58.66</v>
      </c>
      <c r="W493" s="11">
        <v>45.9</v>
      </c>
      <c r="X493" s="11">
        <f>IF(AND(W493&lt;&gt;"", V493&lt;&gt;"", V493&lt;&gt;0), (W493/V493)*100, "")</f>
        <v>78.247528128196393</v>
      </c>
      <c r="Y493" s="8" t="str">
        <f>IF(X493&lt;72,"Pontiagudo",IF(X493&lt;=76,"Padrão","Redondo"))</f>
        <v>Redondo</v>
      </c>
      <c r="Z493" s="11">
        <f>IF(AND(W493&lt;&gt;"", V493&lt;&gt;"", V493&lt;&gt;0), (0.6057-0.0018*W493)*V493*(W493^2)/1000, "")</f>
        <v>64.645090053767987</v>
      </c>
      <c r="AA493" s="11">
        <f>((3.155 - 0.0136*V493 + 0.00155*W493)*V493*W493)/100</f>
        <v>65.38368962285999</v>
      </c>
      <c r="AB493" s="14"/>
      <c r="AC493" s="12">
        <v>14</v>
      </c>
      <c r="AD493" s="18" t="s">
        <v>18</v>
      </c>
    </row>
    <row r="494" spans="1:30" ht="15" x14ac:dyDescent="0.25">
      <c r="A494" s="8">
        <v>493</v>
      </c>
      <c r="B494" s="8">
        <v>48</v>
      </c>
      <c r="C494" s="9">
        <v>72.900000000000006</v>
      </c>
      <c r="D494" s="9">
        <v>3.9</v>
      </c>
      <c r="E494" s="9">
        <v>8.3000000000000007</v>
      </c>
      <c r="F494" s="10">
        <f>IF(AND(NOT(ISBLANK(C494)), NOT(ISBLANK(H494)), NOT(ISBLANK(Q494))), C494-H494-Q494, "")</f>
        <v>44.867000000000012</v>
      </c>
      <c r="G494" s="11">
        <f>IF(AND(F494&lt;&gt;"", C494&lt;&gt;"", C494&lt;&gt;0), F494*100/C494, "")</f>
        <v>61.545953360768181</v>
      </c>
      <c r="H494" s="10">
        <v>20.992999999999999</v>
      </c>
      <c r="I494" s="12">
        <v>7</v>
      </c>
      <c r="J494" s="11">
        <f>IF(AND(H494&lt;&gt;"", C494&lt;&gt;"", C494&lt;&gt;0), H494*100/C494, "")</f>
        <v>28.796982167352532</v>
      </c>
      <c r="K494" s="9">
        <v>12.9</v>
      </c>
      <c r="L494" s="9">
        <v>49.7</v>
      </c>
      <c r="M494" s="13">
        <v>0.26</v>
      </c>
      <c r="N494" s="9">
        <v>50.4</v>
      </c>
      <c r="O494" s="14" t="s">
        <v>23</v>
      </c>
      <c r="P494" s="15">
        <v>3.91</v>
      </c>
      <c r="Q494" s="13">
        <v>7.04</v>
      </c>
      <c r="R494" s="15">
        <v>0.43</v>
      </c>
      <c r="S494" s="11">
        <f>IF(AND(Q494&lt;&gt;"", C494&lt;&gt;"", C494&lt;&gt;0), Q494*100/C494, "")</f>
        <v>9.657064471879286</v>
      </c>
      <c r="T494" s="16">
        <v>3</v>
      </c>
      <c r="U494" s="17" t="str">
        <f>IF(C494&gt;=68,"JUMBO",IF(C494&gt;=58,"EXTRA",IF(C494&gt;=48,"GRANDE",IF(C494&gt;=38,"MÉDIO","Fora da faixa"))))</f>
        <v>JUMBO</v>
      </c>
      <c r="V494" s="11">
        <v>60.59</v>
      </c>
      <c r="W494" s="11">
        <v>47.16</v>
      </c>
      <c r="X494" s="11">
        <f>IF(AND(W494&lt;&gt;"", V494&lt;&gt;"", V494&lt;&gt;0), (W494/V494)*100, "")</f>
        <v>77.83462617593662</v>
      </c>
      <c r="Y494" s="8" t="str">
        <f>IF(X494&lt;72,"Pontiagudo",IF(X494&lt;=76,"Padrão","Redondo"))</f>
        <v>Redondo</v>
      </c>
      <c r="Z494" s="11">
        <f>IF(AND(W494&lt;&gt;"", V494&lt;&gt;"", V494&lt;&gt;0), (0.6057-0.0018*W494)*V494*(W494^2)/1000, "")</f>
        <v>70.182612027459655</v>
      </c>
      <c r="AA494" s="11">
        <f>((3.155 - 0.0136*V494 + 0.00155*W494)*V494*W494)/100</f>
        <v>68.694597070055991</v>
      </c>
      <c r="AB494" s="14"/>
      <c r="AC494" s="12">
        <v>14</v>
      </c>
      <c r="AD494" s="18" t="s">
        <v>18</v>
      </c>
    </row>
    <row r="495" spans="1:30" ht="15" x14ac:dyDescent="0.25">
      <c r="A495" s="8">
        <v>494</v>
      </c>
      <c r="B495" s="8">
        <v>48</v>
      </c>
      <c r="C495" s="9">
        <v>65.2</v>
      </c>
      <c r="D495" s="9">
        <v>3.8</v>
      </c>
      <c r="E495" s="9">
        <v>8.4</v>
      </c>
      <c r="F495" s="10">
        <f>IF(AND(NOT(ISBLANK(C495)), NOT(ISBLANK(H495)), NOT(ISBLANK(Q495))), C495-H495-Q495, "")</f>
        <v>39.043999999999997</v>
      </c>
      <c r="G495" s="11">
        <f>IF(AND(F495&lt;&gt;"", C495&lt;&gt;"", C495&lt;&gt;0), F495*100/C495, "")</f>
        <v>59.883435582822081</v>
      </c>
      <c r="H495" s="10">
        <v>19.614000000000001</v>
      </c>
      <c r="I495" s="12">
        <v>7</v>
      </c>
      <c r="J495" s="11">
        <f>IF(AND(H495&lt;&gt;"", C495&lt;&gt;"", C495&lt;&gt;0), H495*100/C495, "")</f>
        <v>30.082822085889571</v>
      </c>
      <c r="K495" s="9">
        <v>12.4</v>
      </c>
      <c r="L495" s="9">
        <v>48</v>
      </c>
      <c r="M495" s="13">
        <v>0.25800000000000001</v>
      </c>
      <c r="N495" s="9">
        <v>53.5</v>
      </c>
      <c r="O495" s="14" t="s">
        <v>23</v>
      </c>
      <c r="P495" s="15">
        <v>4.9000000000000004</v>
      </c>
      <c r="Q495" s="13">
        <v>6.5419999999999998</v>
      </c>
      <c r="R495" s="15">
        <v>0.43</v>
      </c>
      <c r="S495" s="11">
        <f>IF(AND(Q495&lt;&gt;"", C495&lt;&gt;"", C495&lt;&gt;0), Q495*100/C495, "")</f>
        <v>10.033742331288343</v>
      </c>
      <c r="T495" s="16">
        <v>3</v>
      </c>
      <c r="U495" s="17" t="str">
        <f>IF(C495&gt;=68,"JUMBO",IF(C495&gt;=58,"EXTRA",IF(C495&gt;=48,"GRANDE",IF(C495&gt;=38,"MÉDIO","Fora da faixa"))))</f>
        <v>EXTRA</v>
      </c>
      <c r="V495" s="11">
        <v>58.39</v>
      </c>
      <c r="W495" s="11">
        <v>45.78</v>
      </c>
      <c r="X495" s="11">
        <f>IF(AND(W495&lt;&gt;"", V495&lt;&gt;"", V495&lt;&gt;0), (W495/V495)*100, "")</f>
        <v>78.403836273334477</v>
      </c>
      <c r="Y495" s="8" t="str">
        <f>IF(X495&lt;72,"Pontiagudo",IF(X495&lt;=76,"Padrão","Redondo"))</f>
        <v>Redondo</v>
      </c>
      <c r="Z495" s="11">
        <f>IF(AND(W495&lt;&gt;"", V495&lt;&gt;"", V495&lt;&gt;0), (0.6057-0.0018*W495)*V495*(W495^2)/1000, "")</f>
        <v>64.037956823680886</v>
      </c>
      <c r="AA495" s="11">
        <f>((3.155 - 0.0136*V495 + 0.00155*W495)*V495*W495)/100</f>
        <v>65.005774957409997</v>
      </c>
      <c r="AB495" s="14"/>
      <c r="AC495" s="12">
        <v>14</v>
      </c>
      <c r="AD495" s="18" t="s">
        <v>18</v>
      </c>
    </row>
    <row r="496" spans="1:30" ht="15" x14ac:dyDescent="0.25">
      <c r="A496" s="8">
        <v>495</v>
      </c>
      <c r="B496" s="8">
        <v>48</v>
      </c>
      <c r="C496" s="9">
        <v>55.8</v>
      </c>
      <c r="D496" s="9">
        <v>3.5</v>
      </c>
      <c r="E496" s="9">
        <v>8.3000000000000007</v>
      </c>
      <c r="F496" s="10">
        <f>IF(AND(NOT(ISBLANK(C496)), NOT(ISBLANK(H496)), NOT(ISBLANK(Q496))), C496-H496-Q496, "")</f>
        <v>32.164999999999999</v>
      </c>
      <c r="G496" s="11">
        <f>IF(AND(F496&lt;&gt;"", C496&lt;&gt;"", C496&lt;&gt;0), F496*100/C496, "")</f>
        <v>57.643369175627242</v>
      </c>
      <c r="H496" s="10">
        <v>17.198</v>
      </c>
      <c r="I496" s="12">
        <v>6</v>
      </c>
      <c r="J496" s="11">
        <f>IF(AND(H496&lt;&gt;"", C496&lt;&gt;"", C496&lt;&gt;0), H496*100/C496, "")</f>
        <v>30.820788530465951</v>
      </c>
      <c r="K496" s="9">
        <v>13.1</v>
      </c>
      <c r="L496" s="9">
        <v>45.3</v>
      </c>
      <c r="M496" s="13">
        <v>0.28899999999999998</v>
      </c>
      <c r="N496" s="9">
        <v>55.3</v>
      </c>
      <c r="O496" s="14" t="s">
        <v>23</v>
      </c>
      <c r="P496" s="15">
        <v>5.77</v>
      </c>
      <c r="Q496" s="13">
        <v>6.4370000000000003</v>
      </c>
      <c r="R496" s="15">
        <v>0.44</v>
      </c>
      <c r="S496" s="11">
        <f>IF(AND(Q496&lt;&gt;"", C496&lt;&gt;"", C496&lt;&gt;0), Q496*100/C496, "")</f>
        <v>11.535842293906811</v>
      </c>
      <c r="T496" s="16">
        <v>4</v>
      </c>
      <c r="U496" s="17" t="str">
        <f>IF(C496&gt;=68,"JUMBO",IF(C496&gt;=58,"EXTRA",IF(C496&gt;=48,"GRANDE",IF(C496&gt;=38,"MÉDIO","Fora da faixa"))))</f>
        <v>GRANDE</v>
      </c>
      <c r="V496" s="11">
        <v>57.17</v>
      </c>
      <c r="W496" s="11">
        <v>42.36</v>
      </c>
      <c r="X496" s="11">
        <f>IF(AND(W496&lt;&gt;"", V496&lt;&gt;"", V496&lt;&gt;0), (W496/V496)*100, "")</f>
        <v>74.094804967640371</v>
      </c>
      <c r="Y496" s="8" t="str">
        <f>IF(X496&lt;72,"Pontiagudo",IF(X496&lt;=76,"Padrão","Redondo"))</f>
        <v>Padrão</v>
      </c>
      <c r="Z496" s="11">
        <f>IF(AND(W496&lt;&gt;"", V496&lt;&gt;"", V496&lt;&gt;0), (0.6057-0.0018*W496)*V496*(W496^2)/1000, "")</f>
        <v>54.313362224662463</v>
      </c>
      <c r="AA496" s="11">
        <f>((3.155 - 0.0136*V496 + 0.00155*W496)*V496*W496)/100</f>
        <v>59.166184628951989</v>
      </c>
      <c r="AB496" s="14"/>
      <c r="AC496" s="12">
        <v>14</v>
      </c>
      <c r="AD496" s="18" t="s">
        <v>18</v>
      </c>
    </row>
    <row r="497" spans="1:30" ht="15" x14ac:dyDescent="0.25">
      <c r="A497" s="8">
        <v>496</v>
      </c>
      <c r="B497" s="8">
        <v>48</v>
      </c>
      <c r="C497" s="9">
        <v>55.8</v>
      </c>
      <c r="D497" s="9">
        <v>3.3</v>
      </c>
      <c r="E497" s="9">
        <v>8.3000000000000007</v>
      </c>
      <c r="F497" s="10" t="str">
        <f>IF(AND(NOT(ISBLANK(C497)), NOT(ISBLANK(H497)), NOT(ISBLANK(Q497))), C497-H497-Q497, "")</f>
        <v/>
      </c>
      <c r="G497" s="11" t="str">
        <f>IF(AND(F497&lt;&gt;"", C497&lt;&gt;"", C497&lt;&gt;0), F497*100/C497, "")</f>
        <v/>
      </c>
      <c r="H497" s="10"/>
      <c r="I497" s="12">
        <v>6</v>
      </c>
      <c r="J497" s="11" t="str">
        <f>IF(AND(H497&lt;&gt;"", C497&lt;&gt;"", C497&lt;&gt;0), H497*100/C497, "")</f>
        <v/>
      </c>
      <c r="K497" s="9">
        <v>8</v>
      </c>
      <c r="L497" s="9">
        <v>46</v>
      </c>
      <c r="M497" s="13">
        <v>0.17399999999999999</v>
      </c>
      <c r="N497" s="9">
        <v>52.8</v>
      </c>
      <c r="O497" s="14" t="s">
        <v>23</v>
      </c>
      <c r="P497" s="15">
        <v>1.63</v>
      </c>
      <c r="Q497" s="13">
        <v>6.0880000000000001</v>
      </c>
      <c r="R497" s="15">
        <v>0.44</v>
      </c>
      <c r="S497" s="11">
        <f>IF(AND(Q497&lt;&gt;"", C497&lt;&gt;"", C497&lt;&gt;0), Q497*100/C497, "")</f>
        <v>10.910394265232975</v>
      </c>
      <c r="T497" s="16">
        <v>3</v>
      </c>
      <c r="U497" s="17" t="str">
        <f>IF(C497&gt;=68,"JUMBO",IF(C497&gt;=58,"EXTRA",IF(C497&gt;=48,"GRANDE",IF(C497&gt;=38,"MÉDIO","Fora da faixa"))))</f>
        <v>GRANDE</v>
      </c>
      <c r="V497" s="11">
        <v>54.64</v>
      </c>
      <c r="W497" s="11">
        <v>44.07</v>
      </c>
      <c r="X497" s="11">
        <f>IF(AND(W497&lt;&gt;"", V497&lt;&gt;"", V497&lt;&gt;0), (W497/V497)*100, "")</f>
        <v>80.655197657393856</v>
      </c>
      <c r="Y497" s="8" t="str">
        <f>IF(X497&lt;72,"Pontiagudo",IF(X497&lt;=76,"Padrão","Redondo"))</f>
        <v>Redondo</v>
      </c>
      <c r="Z497" s="11">
        <f>IF(AND(W497&lt;&gt;"", V497&lt;&gt;"", V497&lt;&gt;0), (0.6057-0.0018*W497)*V497*(W497^2)/1000, "")</f>
        <v>55.858751050446863</v>
      </c>
      <c r="AA497" s="11">
        <f>((3.155 - 0.0136*V497 + 0.00155*W497)*V497*W497)/100</f>
        <v>59.722947368915996</v>
      </c>
      <c r="AB497" s="14"/>
      <c r="AC497" s="12">
        <v>14</v>
      </c>
      <c r="AD497" s="18" t="s">
        <v>18</v>
      </c>
    </row>
    <row r="498" spans="1:30" ht="15" x14ac:dyDescent="0.25">
      <c r="A498" s="8">
        <v>497</v>
      </c>
      <c r="B498" s="8">
        <v>48</v>
      </c>
      <c r="C498" s="9">
        <v>61.6</v>
      </c>
      <c r="D498" s="9">
        <v>4.5999999999999996</v>
      </c>
      <c r="E498" s="9">
        <v>8.3000000000000007</v>
      </c>
      <c r="F498" s="10">
        <f>IF(AND(NOT(ISBLANK(C498)), NOT(ISBLANK(H498)), NOT(ISBLANK(Q498))), C498-H498-Q498, "")</f>
        <v>36.948999999999998</v>
      </c>
      <c r="G498" s="11">
        <f>IF(AND(F498&lt;&gt;"", C498&lt;&gt;"", C498&lt;&gt;0), F498*100/C498, "")</f>
        <v>59.982142857142847</v>
      </c>
      <c r="H498" s="10">
        <v>17.963000000000001</v>
      </c>
      <c r="I498" s="12">
        <v>6</v>
      </c>
      <c r="J498" s="11">
        <f>IF(AND(H498&lt;&gt;"", C498&lt;&gt;"", C498&lt;&gt;0), H498*100/C498, "")</f>
        <v>29.160714285714288</v>
      </c>
      <c r="K498" s="9">
        <v>12.4</v>
      </c>
      <c r="L498" s="9">
        <v>49.3</v>
      </c>
      <c r="M498" s="13">
        <v>0.252</v>
      </c>
      <c r="N498" s="9">
        <v>64.3</v>
      </c>
      <c r="O498" s="14" t="s">
        <v>21</v>
      </c>
      <c r="P498" s="15">
        <v>6.07</v>
      </c>
      <c r="Q498" s="13">
        <v>6.6879999999999997</v>
      </c>
      <c r="R498" s="15">
        <v>0.46</v>
      </c>
      <c r="S498" s="11">
        <f>IF(AND(Q498&lt;&gt;"", C498&lt;&gt;"", C498&lt;&gt;0), Q498*100/C498, "")</f>
        <v>10.857142857142856</v>
      </c>
      <c r="T498" s="16">
        <v>3</v>
      </c>
      <c r="U498" s="17" t="str">
        <f>IF(C498&gt;=68,"JUMBO",IF(C498&gt;=58,"EXTRA",IF(C498&gt;=48,"GRANDE",IF(C498&gt;=38,"MÉDIO","Fora da faixa"))))</f>
        <v>EXTRA</v>
      </c>
      <c r="V498" s="11">
        <v>59.4</v>
      </c>
      <c r="W498" s="11">
        <v>43.75</v>
      </c>
      <c r="X498" s="11">
        <f>IF(AND(W498&lt;&gt;"", V498&lt;&gt;"", V498&lt;&gt;0), (W498/V498)*100, "")</f>
        <v>73.653198653198658</v>
      </c>
      <c r="Y498" s="8" t="str">
        <f>IF(X498&lt;72,"Pontiagudo",IF(X498&lt;=76,"Padrão","Redondo"))</f>
        <v>Padrão</v>
      </c>
      <c r="Z498" s="11">
        <f>IF(AND(W498&lt;&gt;"", V498&lt;&gt;"", V498&lt;&gt;0), (0.6057-0.0018*W498)*V498*(W498^2)/1000, "")</f>
        <v>59.911744921875005</v>
      </c>
      <c r="AA498" s="11">
        <f>((3.155 - 0.0136*V498 + 0.00155*W498)*V498*W498)/100</f>
        <v>62.759097843749984</v>
      </c>
      <c r="AB498" s="14"/>
      <c r="AC498" s="12">
        <v>14</v>
      </c>
      <c r="AD498" s="18" t="s">
        <v>18</v>
      </c>
    </row>
    <row r="499" spans="1:30" ht="15" x14ac:dyDescent="0.25">
      <c r="A499" s="8">
        <v>498</v>
      </c>
      <c r="B499" s="8">
        <v>48</v>
      </c>
      <c r="C499" s="9">
        <v>62.9</v>
      </c>
      <c r="D499" s="9">
        <v>3.8</v>
      </c>
      <c r="E499" s="9">
        <v>8.4</v>
      </c>
      <c r="F499" s="10">
        <f>IF(AND(NOT(ISBLANK(C499)), NOT(ISBLANK(H499)), NOT(ISBLANK(Q499))), C499-H499-Q499, "")</f>
        <v>37.468000000000004</v>
      </c>
      <c r="G499" s="11">
        <f>IF(AND(F499&lt;&gt;"", C499&lt;&gt;"", C499&lt;&gt;0), F499*100/C499, "")</f>
        <v>59.567567567567572</v>
      </c>
      <c r="H499" s="10">
        <v>18.97</v>
      </c>
      <c r="I499" s="12">
        <v>7</v>
      </c>
      <c r="J499" s="11">
        <f>IF(AND(H499&lt;&gt;"", C499&lt;&gt;"", C499&lt;&gt;0), H499*100/C499, "")</f>
        <v>30.158982511923689</v>
      </c>
      <c r="K499" s="9">
        <v>13.3</v>
      </c>
      <c r="L499" s="9">
        <v>48</v>
      </c>
      <c r="M499" s="13">
        <v>0.27700000000000002</v>
      </c>
      <c r="N499" s="9">
        <v>54.8</v>
      </c>
      <c r="O499" s="14" t="s">
        <v>23</v>
      </c>
      <c r="P499" s="15">
        <v>4.54</v>
      </c>
      <c r="Q499" s="13">
        <v>6.4619999999999997</v>
      </c>
      <c r="R499" s="15">
        <v>0.45</v>
      </c>
      <c r="S499" s="11">
        <f>IF(AND(Q499&lt;&gt;"", C499&lt;&gt;"", C499&lt;&gt;0), Q499*100/C499, "")</f>
        <v>10.273449920508742</v>
      </c>
      <c r="T499" s="16">
        <v>3</v>
      </c>
      <c r="U499" s="17" t="str">
        <f>IF(C499&gt;=68,"JUMBO",IF(C499&gt;=58,"EXTRA",IF(C499&gt;=48,"GRANDE",IF(C499&gt;=38,"MÉDIO","Fora da faixa"))))</f>
        <v>EXTRA</v>
      </c>
      <c r="V499" s="11">
        <v>59.59</v>
      </c>
      <c r="W499" s="11">
        <v>44.6</v>
      </c>
      <c r="X499" s="11">
        <f>IF(AND(W499&lt;&gt;"", V499&lt;&gt;"", V499&lt;&gt;0), (W499/V499)*100, "")</f>
        <v>74.844772612854499</v>
      </c>
      <c r="Y499" s="8" t="str">
        <f>IF(X499&lt;72,"Pontiagudo",IF(X499&lt;=76,"Padrão","Redondo"))</f>
        <v>Padrão</v>
      </c>
      <c r="Z499" s="11">
        <f>IF(AND(W499&lt;&gt;"", V499&lt;&gt;"", V499&lt;&gt;0), (0.6057-0.0018*W499)*V499*(W499^2)/1000, "")</f>
        <v>62.280157608648004</v>
      </c>
      <c r="AA499" s="11">
        <f>((3.155 - 0.0136*V499 + 0.00155*W499)*V499*W499)/100</f>
        <v>64.149402280840008</v>
      </c>
      <c r="AB499" s="14"/>
      <c r="AC499" s="12">
        <v>14</v>
      </c>
      <c r="AD499" s="18" t="s">
        <v>18</v>
      </c>
    </row>
    <row r="500" spans="1:30" ht="15" x14ac:dyDescent="0.25">
      <c r="A500" s="8">
        <v>499</v>
      </c>
      <c r="B500" s="8">
        <v>48</v>
      </c>
      <c r="C500" s="9">
        <v>61.5</v>
      </c>
      <c r="D500" s="9">
        <v>3.3</v>
      </c>
      <c r="E500" s="9">
        <v>8.3000000000000007</v>
      </c>
      <c r="F500" s="10">
        <f>IF(AND(NOT(ISBLANK(C500)), NOT(ISBLANK(H500)), NOT(ISBLANK(Q500))), C500-H500-Q500, "")</f>
        <v>35.886000000000003</v>
      </c>
      <c r="G500" s="11">
        <f>IF(AND(F500&lt;&gt;"", C500&lt;&gt;"", C500&lt;&gt;0), F500*100/C500, "")</f>
        <v>58.351219512195129</v>
      </c>
      <c r="H500" s="10">
        <v>19.315000000000001</v>
      </c>
      <c r="I500" s="12">
        <v>6</v>
      </c>
      <c r="J500" s="11">
        <f>IF(AND(H500&lt;&gt;"", C500&lt;&gt;"", C500&lt;&gt;0), H500*100/C500, "")</f>
        <v>31.406504065040654</v>
      </c>
      <c r="K500" s="9">
        <v>11.8</v>
      </c>
      <c r="L500" s="9">
        <v>48</v>
      </c>
      <c r="M500" s="13">
        <v>0.246</v>
      </c>
      <c r="N500" s="9">
        <v>49.1</v>
      </c>
      <c r="O500" s="14" t="s">
        <v>23</v>
      </c>
      <c r="P500" s="15">
        <v>4.88</v>
      </c>
      <c r="Q500" s="13">
        <v>6.2990000000000004</v>
      </c>
      <c r="R500" s="15">
        <v>0.41</v>
      </c>
      <c r="S500" s="11">
        <f>IF(AND(Q500&lt;&gt;"", C500&lt;&gt;"", C500&lt;&gt;0), Q500*100/C500, "")</f>
        <v>10.242276422764229</v>
      </c>
      <c r="T500" s="16">
        <v>3</v>
      </c>
      <c r="U500" s="17" t="str">
        <f>IF(C500&gt;=68,"JUMBO",IF(C500&gt;=58,"EXTRA",IF(C500&gt;=48,"GRANDE",IF(C500&gt;=38,"MÉDIO","Fora da faixa"))))</f>
        <v>EXTRA</v>
      </c>
      <c r="V500" s="11">
        <v>57.68</v>
      </c>
      <c r="W500" s="11">
        <v>44.53</v>
      </c>
      <c r="X500" s="11">
        <f>IF(AND(W500&lt;&gt;"", V500&lt;&gt;"", V500&lt;&gt;0), (W500/V500)*100, "")</f>
        <v>77.201803051317626</v>
      </c>
      <c r="Y500" s="8" t="str">
        <f>IF(X500&lt;72,"Pontiagudo",IF(X500&lt;=76,"Padrão","Redondo"))</f>
        <v>Redondo</v>
      </c>
      <c r="Z500" s="11">
        <f>IF(AND(W500&lt;&gt;"", V500&lt;&gt;"", V500&lt;&gt;0), (0.6057-0.0018*W500)*V500*(W500^2)/1000, "")</f>
        <v>60.109259376921557</v>
      </c>
      <c r="AA500" s="11">
        <f>((3.155 - 0.0136*V500 + 0.00155*W500)*V500*W500)/100</f>
        <v>62.660211148444006</v>
      </c>
      <c r="AB500" s="14"/>
      <c r="AC500" s="12">
        <v>14</v>
      </c>
      <c r="AD500" s="18" t="s">
        <v>18</v>
      </c>
    </row>
    <row r="501" spans="1:30" ht="15" x14ac:dyDescent="0.25">
      <c r="A501" s="8">
        <v>500</v>
      </c>
      <c r="B501" s="8">
        <v>48</v>
      </c>
      <c r="C501" s="9">
        <v>63</v>
      </c>
      <c r="D501" s="9">
        <v>3.1</v>
      </c>
      <c r="E501" s="9">
        <v>8.3000000000000007</v>
      </c>
      <c r="F501" s="10">
        <f>IF(AND(NOT(ISBLANK(C501)), NOT(ISBLANK(H501)), NOT(ISBLANK(Q501))), C501-H501-Q501, "")</f>
        <v>38.194000000000003</v>
      </c>
      <c r="G501" s="11">
        <f>IF(AND(F501&lt;&gt;"", C501&lt;&gt;"", C501&lt;&gt;0), F501*100/C501, "")</f>
        <v>60.625396825396827</v>
      </c>
      <c r="H501" s="10">
        <v>18.329999999999998</v>
      </c>
      <c r="I501" s="12">
        <v>6</v>
      </c>
      <c r="J501" s="11">
        <f>IF(AND(H501&lt;&gt;"", C501&lt;&gt;"", C501&lt;&gt;0), H501*100/C501, "")</f>
        <v>29.095238095238091</v>
      </c>
      <c r="K501" s="9">
        <v>12.6</v>
      </c>
      <c r="L501" s="9">
        <v>49</v>
      </c>
      <c r="M501" s="13">
        <v>0.25700000000000001</v>
      </c>
      <c r="N501" s="9">
        <v>45.1</v>
      </c>
      <c r="O501" s="14" t="s">
        <v>23</v>
      </c>
      <c r="P501" s="15">
        <v>5.26</v>
      </c>
      <c r="Q501" s="13">
        <v>6.476</v>
      </c>
      <c r="R501" s="15">
        <v>0.44</v>
      </c>
      <c r="S501" s="11">
        <f>IF(AND(Q501&lt;&gt;"", C501&lt;&gt;"", C501&lt;&gt;0), Q501*100/C501, "")</f>
        <v>10.27936507936508</v>
      </c>
      <c r="T501" s="16">
        <v>3</v>
      </c>
      <c r="U501" s="17" t="str">
        <f>IF(C501&gt;=68,"JUMBO",IF(C501&gt;=58,"EXTRA",IF(C501&gt;=48,"GRANDE",IF(C501&gt;=38,"MÉDIO","Fora da faixa"))))</f>
        <v>EXTRA</v>
      </c>
      <c r="V501" s="11">
        <v>57.58</v>
      </c>
      <c r="W501" s="11">
        <v>44.77</v>
      </c>
      <c r="X501" s="11">
        <f>IF(AND(W501&lt;&gt;"", V501&lt;&gt;"", V501&lt;&gt;0), (W501/V501)*100, "")</f>
        <v>77.752691906912133</v>
      </c>
      <c r="Y501" s="8" t="str">
        <f>IF(X501&lt;72,"Pontiagudo",IF(X501&lt;=76,"Padrão","Redondo"))</f>
        <v>Redondo</v>
      </c>
      <c r="Z501" s="11">
        <f>IF(AND(W501&lt;&gt;"", V501&lt;&gt;"", V501&lt;&gt;0), (0.6057-0.0018*W501)*V501*(W501^2)/1000, "")</f>
        <v>60.603742803507956</v>
      </c>
      <c r="AA501" s="11">
        <f>((3.155 - 0.0136*V501 + 0.00155*W501)*V501*W501)/100</f>
        <v>62.933354957913004</v>
      </c>
      <c r="AB501" s="14"/>
      <c r="AC501" s="12">
        <v>14</v>
      </c>
      <c r="AD501" s="18" t="s">
        <v>18</v>
      </c>
    </row>
    <row r="502" spans="1:30" ht="15" x14ac:dyDescent="0.25">
      <c r="A502" s="8">
        <v>501</v>
      </c>
      <c r="B502" s="8">
        <v>48</v>
      </c>
      <c r="C502" s="9">
        <v>62.7</v>
      </c>
      <c r="D502" s="9">
        <v>4.5</v>
      </c>
      <c r="E502" s="9">
        <v>8.5</v>
      </c>
      <c r="F502" s="10">
        <f>IF(AND(NOT(ISBLANK(C502)), NOT(ISBLANK(H502)), NOT(ISBLANK(Q502))), C502-H502-Q502, "")</f>
        <v>37.021999999999998</v>
      </c>
      <c r="G502" s="11">
        <f>IF(AND(F502&lt;&gt;"", C502&lt;&gt;"", C502&lt;&gt;0), F502*100/C502, "")</f>
        <v>59.046251993620409</v>
      </c>
      <c r="H502" s="10">
        <v>18.492000000000001</v>
      </c>
      <c r="I502" s="12">
        <v>6</v>
      </c>
      <c r="J502" s="11">
        <f>IF(AND(H502&lt;&gt;"", C502&lt;&gt;"", C502&lt;&gt;0), H502*100/C502, "")</f>
        <v>29.492822966507177</v>
      </c>
      <c r="K502" s="9">
        <v>11.5</v>
      </c>
      <c r="L502" s="9">
        <v>45.7</v>
      </c>
      <c r="M502" s="13">
        <v>0.252</v>
      </c>
      <c r="N502" s="9">
        <v>62.7</v>
      </c>
      <c r="O502" s="14" t="s">
        <v>21</v>
      </c>
      <c r="P502" s="15">
        <v>5.36</v>
      </c>
      <c r="Q502" s="13">
        <v>7.1859999999999999</v>
      </c>
      <c r="R502" s="15">
        <v>0.49</v>
      </c>
      <c r="S502" s="11">
        <f>IF(AND(Q502&lt;&gt;"", C502&lt;&gt;"", C502&lt;&gt;0), Q502*100/C502, "")</f>
        <v>11.460925039872409</v>
      </c>
      <c r="T502" s="16">
        <v>3</v>
      </c>
      <c r="U502" s="17" t="str">
        <f>IF(C502&gt;=68,"JUMBO",IF(C502&gt;=58,"EXTRA",IF(C502&gt;=48,"GRANDE",IF(C502&gt;=38,"MÉDIO","Fora da faixa"))))</f>
        <v>EXTRA</v>
      </c>
      <c r="V502" s="11">
        <v>57.07</v>
      </c>
      <c r="W502" s="11">
        <v>45.26</v>
      </c>
      <c r="X502" s="11">
        <f>IF(AND(W502&lt;&gt;"", V502&lt;&gt;"", V502&lt;&gt;0), (W502/V502)*100, "")</f>
        <v>79.306115297003672</v>
      </c>
      <c r="Y502" s="8" t="str">
        <f>IF(X502&lt;72,"Pontiagudo",IF(X502&lt;=76,"Padrão","Redondo"))</f>
        <v>Redondo</v>
      </c>
      <c r="Z502" s="11">
        <f>IF(AND(W502&lt;&gt;"", V502&lt;&gt;"", V502&lt;&gt;0), (0.6057-0.0018*W502)*V502*(W502^2)/1000, "")</f>
        <v>61.285890271024229</v>
      </c>
      <c r="AA502" s="11">
        <f>((3.155 - 0.0136*V502 + 0.00155*W502)*V502*W502)/100</f>
        <v>63.257406847881981</v>
      </c>
      <c r="AB502" s="14"/>
      <c r="AC502" s="12">
        <v>14</v>
      </c>
      <c r="AD502" s="18" t="s">
        <v>18</v>
      </c>
    </row>
    <row r="503" spans="1:30" ht="15" x14ac:dyDescent="0.25">
      <c r="A503" s="8">
        <v>502</v>
      </c>
      <c r="B503" s="8">
        <v>48</v>
      </c>
      <c r="C503" s="9">
        <v>64.2</v>
      </c>
      <c r="D503" s="9">
        <v>2.9</v>
      </c>
      <c r="E503" s="9">
        <v>8.8000000000000007</v>
      </c>
      <c r="F503" s="10">
        <f>IF(AND(NOT(ISBLANK(C503)), NOT(ISBLANK(H503)), NOT(ISBLANK(Q503))), C503-H503-Q503, "")</f>
        <v>42.749000000000002</v>
      </c>
      <c r="G503" s="11">
        <f>IF(AND(F503&lt;&gt;"", C503&lt;&gt;"", C503&lt;&gt;0), F503*100/C503, "")</f>
        <v>66.587227414330229</v>
      </c>
      <c r="H503" s="10">
        <v>15.593</v>
      </c>
      <c r="I503" s="12">
        <v>6</v>
      </c>
      <c r="J503" s="11">
        <f>IF(AND(H503&lt;&gt;"", C503&lt;&gt;"", C503&lt;&gt;0), H503*100/C503, "")</f>
        <v>24.288161993769467</v>
      </c>
      <c r="K503" s="9">
        <v>12</v>
      </c>
      <c r="L503" s="9">
        <v>49</v>
      </c>
      <c r="M503" s="13">
        <v>0.245</v>
      </c>
      <c r="N503" s="9">
        <v>41</v>
      </c>
      <c r="O503" s="14" t="s">
        <v>23</v>
      </c>
      <c r="P503" s="15">
        <v>4.8899999999999997</v>
      </c>
      <c r="Q503" s="13">
        <v>5.8579999999999997</v>
      </c>
      <c r="R503" s="15">
        <v>0.42</v>
      </c>
      <c r="S503" s="11">
        <f>IF(AND(Q503&lt;&gt;"", C503&lt;&gt;"", C503&lt;&gt;0), Q503*100/C503, "")</f>
        <v>9.1246105919003107</v>
      </c>
      <c r="T503" s="16">
        <v>1</v>
      </c>
      <c r="U503" s="17" t="str">
        <f>IF(C503&gt;=68,"JUMBO",IF(C503&gt;=58,"EXTRA",IF(C503&gt;=48,"GRANDE",IF(C503&gt;=38,"MÉDIO","Fora da faixa"))))</f>
        <v>EXTRA</v>
      </c>
      <c r="V503" s="11">
        <v>56.83</v>
      </c>
      <c r="W503" s="11">
        <v>42.85</v>
      </c>
      <c r="X503" s="11">
        <f>IF(AND(W503&lt;&gt;"", V503&lt;&gt;"", V503&lt;&gt;0), (W503/V503)*100, "")</f>
        <v>75.400316734119315</v>
      </c>
      <c r="Y503" s="8" t="str">
        <f>IF(X503&lt;72,"Pontiagudo",IF(X503&lt;=76,"Padrão","Redondo"))</f>
        <v>Padrão</v>
      </c>
      <c r="Z503" s="11">
        <f>IF(AND(W503&lt;&gt;"", V503&lt;&gt;"", V503&lt;&gt;0), (0.6057-0.0018*W503)*V503*(W503^2)/1000, "")</f>
        <v>55.154610104154749</v>
      </c>
      <c r="AA503" s="11">
        <f>((3.155 - 0.0136*V503 + 0.00155*W503)*V503*W503)/100</f>
        <v>59.625745641322503</v>
      </c>
      <c r="AB503" s="14"/>
      <c r="AC503" s="12">
        <v>14</v>
      </c>
      <c r="AD503" s="18" t="s">
        <v>18</v>
      </c>
    </row>
    <row r="504" spans="1:30" ht="15" x14ac:dyDescent="0.25">
      <c r="A504" s="8">
        <v>503</v>
      </c>
      <c r="B504" s="8">
        <v>48</v>
      </c>
      <c r="C504" s="9">
        <v>55.6</v>
      </c>
      <c r="D504" s="9">
        <v>3.3</v>
      </c>
      <c r="E504" s="9">
        <v>8.6999999999999993</v>
      </c>
      <c r="F504" s="10">
        <f>IF(AND(NOT(ISBLANK(C504)), NOT(ISBLANK(H504)), NOT(ISBLANK(Q504))), C504-H504-Q504, "")</f>
        <v>30.794000000000004</v>
      </c>
      <c r="G504" s="11">
        <f>IF(AND(F504&lt;&gt;"", C504&lt;&gt;"", C504&lt;&gt;0), F504*100/C504, "")</f>
        <v>55.384892086330943</v>
      </c>
      <c r="H504" s="10">
        <v>17.713999999999999</v>
      </c>
      <c r="I504" s="12">
        <v>7</v>
      </c>
      <c r="J504" s="11">
        <f>IF(AND(H504&lt;&gt;"", C504&lt;&gt;"", C504&lt;&gt;0), H504*100/C504, "")</f>
        <v>31.859712230215823</v>
      </c>
      <c r="K504" s="9">
        <v>11</v>
      </c>
      <c r="L504" s="9">
        <v>47.3</v>
      </c>
      <c r="M504" s="13">
        <v>0.23300000000000001</v>
      </c>
      <c r="N504" s="9">
        <v>52.9</v>
      </c>
      <c r="O504" s="14" t="s">
        <v>23</v>
      </c>
      <c r="P504" s="15">
        <v>4.93</v>
      </c>
      <c r="Q504" s="13">
        <v>7.0919999999999996</v>
      </c>
      <c r="R504" s="15">
        <v>0.44</v>
      </c>
      <c r="S504" s="11">
        <f>IF(AND(Q504&lt;&gt;"", C504&lt;&gt;"", C504&lt;&gt;0), Q504*100/C504, "")</f>
        <v>12.755395683453235</v>
      </c>
      <c r="T504" s="16">
        <v>3</v>
      </c>
      <c r="U504" s="17" t="str">
        <f>IF(C504&gt;=68,"JUMBO",IF(C504&gt;=58,"EXTRA",IF(C504&gt;=48,"GRANDE",IF(C504&gt;=38,"MÉDIO","Fora da faixa"))))</f>
        <v>GRANDE</v>
      </c>
      <c r="V504" s="11">
        <v>60.77</v>
      </c>
      <c r="W504" s="11">
        <v>44.84</v>
      </c>
      <c r="X504" s="11">
        <f>IF(AND(W504&lt;&gt;"", V504&lt;&gt;"", V504&lt;&gt;0), (W504/V504)*100, "")</f>
        <v>73.786407766990294</v>
      </c>
      <c r="Y504" s="8" t="str">
        <f>IF(X504&lt;72,"Pontiagudo",IF(X504&lt;=76,"Padrão","Redondo"))</f>
        <v>Padrão</v>
      </c>
      <c r="Z504" s="11">
        <f>IF(AND(W504&lt;&gt;"", V504&lt;&gt;"", V504&lt;&gt;0), (0.6057-0.0018*W504)*V504*(W504^2)/1000, "")</f>
        <v>64.146035570187479</v>
      </c>
      <c r="AA504" s="11">
        <f>((3.155 - 0.0136*V504 + 0.00155*W504)*V504*W504)/100</f>
        <v>65.344562142040004</v>
      </c>
      <c r="AB504" s="14"/>
      <c r="AC504" s="12">
        <v>14</v>
      </c>
      <c r="AD504" s="18" t="s">
        <v>18</v>
      </c>
    </row>
    <row r="505" spans="1:30" ht="15" x14ac:dyDescent="0.25">
      <c r="A505" s="8">
        <v>504</v>
      </c>
      <c r="B505" s="8">
        <v>48</v>
      </c>
      <c r="C505" s="9">
        <v>66.099999999999994</v>
      </c>
      <c r="D505" s="9">
        <v>3.1</v>
      </c>
      <c r="E505" s="9">
        <v>8.5</v>
      </c>
      <c r="F505" s="10">
        <f>IF(AND(NOT(ISBLANK(C505)), NOT(ISBLANK(H505)), NOT(ISBLANK(Q505))), C505-H505-Q505, "")</f>
        <v>42.47399999999999</v>
      </c>
      <c r="G505" s="11">
        <f>IF(AND(F505&lt;&gt;"", C505&lt;&gt;"", C505&lt;&gt;0), F505*100/C505, "")</f>
        <v>64.257186081694385</v>
      </c>
      <c r="H505" s="10">
        <v>16.795000000000002</v>
      </c>
      <c r="I505" s="12">
        <v>6</v>
      </c>
      <c r="J505" s="11">
        <f>IF(AND(H505&lt;&gt;"", C505&lt;&gt;"", C505&lt;&gt;0), H505*100/C505, "")</f>
        <v>25.40847201210288</v>
      </c>
      <c r="K505" s="9">
        <v>11.8</v>
      </c>
      <c r="L505" s="9">
        <v>47</v>
      </c>
      <c r="M505" s="13">
        <v>0.251</v>
      </c>
      <c r="N505" s="9">
        <v>42.9</v>
      </c>
      <c r="O505" s="14" t="s">
        <v>23</v>
      </c>
      <c r="P505" s="15">
        <v>4.29</v>
      </c>
      <c r="Q505" s="13">
        <v>6.8310000000000004</v>
      </c>
      <c r="R505" s="15">
        <v>0.46</v>
      </c>
      <c r="S505" s="11">
        <f>IF(AND(Q505&lt;&gt;"", C505&lt;&gt;"", C505&lt;&gt;0), Q505*100/C505, "")</f>
        <v>10.334341906202724</v>
      </c>
      <c r="T505" s="16">
        <v>2</v>
      </c>
      <c r="U505" s="17" t="str">
        <f>IF(C505&gt;=68,"JUMBO",IF(C505&gt;=58,"EXTRA",IF(C505&gt;=48,"GRANDE",IF(C505&gt;=38,"MÉDIO","Fora da faixa"))))</f>
        <v>EXTRA</v>
      </c>
      <c r="V505" s="11">
        <v>55.37</v>
      </c>
      <c r="W505" s="11">
        <v>44.95</v>
      </c>
      <c r="X505" s="11">
        <f>IF(AND(W505&lt;&gt;"", V505&lt;&gt;"", V505&lt;&gt;0), (W505/V505)*100, "")</f>
        <v>81.181145024381436</v>
      </c>
      <c r="Y505" s="8" t="str">
        <f>IF(X505&lt;72,"Pontiagudo",IF(X505&lt;=76,"Padrão","Redondo"))</f>
        <v>Redondo</v>
      </c>
      <c r="Z505" s="11">
        <f>IF(AND(W505&lt;&gt;"", V505&lt;&gt;"", V505&lt;&gt;0), (0.6057-0.0018*W505)*V505*(W505^2)/1000, "")</f>
        <v>58.710998501205758</v>
      </c>
      <c r="AA505" s="11">
        <f>((3.155 - 0.0136*V505 + 0.00155*W505)*V505*W505)/100</f>
        <v>61.516203151007502</v>
      </c>
      <c r="AB505" s="14"/>
      <c r="AC505" s="12">
        <v>14</v>
      </c>
      <c r="AD505" s="18" t="s">
        <v>18</v>
      </c>
    </row>
    <row r="506" spans="1:30" ht="15" x14ac:dyDescent="0.25">
      <c r="A506" s="8">
        <v>505</v>
      </c>
      <c r="B506" s="8">
        <v>48</v>
      </c>
      <c r="C506" s="9">
        <v>54.7</v>
      </c>
      <c r="D506" s="9">
        <v>3.3</v>
      </c>
      <c r="E506" s="9">
        <v>8.1</v>
      </c>
      <c r="F506" s="10">
        <f>IF(AND(NOT(ISBLANK(C506)), NOT(ISBLANK(H506)), NOT(ISBLANK(Q506))), C506-H506-Q506, "")</f>
        <v>30.278000000000006</v>
      </c>
      <c r="G506" s="11">
        <f>IF(AND(F506&lt;&gt;"", C506&lt;&gt;"", C506&lt;&gt;0), F506*100/C506, "")</f>
        <v>55.352833638025601</v>
      </c>
      <c r="H506" s="10">
        <v>17.641999999999999</v>
      </c>
      <c r="I506" s="12">
        <v>6</v>
      </c>
      <c r="J506" s="11">
        <f>IF(AND(H506&lt;&gt;"", C506&lt;&gt;"", C506&lt;&gt;0), H506*100/C506, "")</f>
        <v>32.252285191956126</v>
      </c>
      <c r="K506" s="9">
        <v>11.9</v>
      </c>
      <c r="L506" s="9">
        <v>46.3</v>
      </c>
      <c r="M506" s="13">
        <v>0.25700000000000001</v>
      </c>
      <c r="N506" s="9">
        <v>53.5</v>
      </c>
      <c r="O506" s="14" t="s">
        <v>23</v>
      </c>
      <c r="P506" s="15">
        <v>5.15</v>
      </c>
      <c r="Q506" s="13">
        <v>6.78</v>
      </c>
      <c r="R506" s="15">
        <v>0.43</v>
      </c>
      <c r="S506" s="11">
        <f>IF(AND(Q506&lt;&gt;"", C506&lt;&gt;"", C506&lt;&gt;0), Q506*100/C506, "")</f>
        <v>12.39488117001828</v>
      </c>
      <c r="T506" s="16">
        <v>3</v>
      </c>
      <c r="U506" s="17" t="str">
        <f>IF(C506&gt;=68,"JUMBO",IF(C506&gt;=58,"EXTRA",IF(C506&gt;=48,"GRANDE",IF(C506&gt;=38,"MÉDIO","Fora da faixa"))))</f>
        <v>GRANDE</v>
      </c>
      <c r="V506" s="11">
        <v>55.42</v>
      </c>
      <c r="W506" s="11">
        <v>42.53</v>
      </c>
      <c r="X506" s="11">
        <f>IF(AND(W506&lt;&gt;"", V506&lt;&gt;"", V506&lt;&gt;0), (W506/V506)*100, "")</f>
        <v>76.74124864669794</v>
      </c>
      <c r="Y506" s="8" t="str">
        <f>IF(X506&lt;72,"Pontiagudo",IF(X506&lt;=76,"Padrão","Redondo"))</f>
        <v>Redondo</v>
      </c>
      <c r="Z506" s="11">
        <f>IF(AND(W506&lt;&gt;"", V506&lt;&gt;"", V506&lt;&gt;0), (0.6057-0.0018*W506)*V506*(W506^2)/1000, "")</f>
        <v>53.043577156360193</v>
      </c>
      <c r="AA506" s="11">
        <f>((3.155 - 0.0136*V506 + 0.00155*W506)*V506*W506)/100</f>
        <v>58.152438783397002</v>
      </c>
      <c r="AB506" s="14"/>
      <c r="AC506" s="12">
        <v>14</v>
      </c>
      <c r="AD506" s="18" t="s">
        <v>18</v>
      </c>
    </row>
    <row r="507" spans="1:30" ht="15" x14ac:dyDescent="0.25">
      <c r="A507" s="8">
        <v>506</v>
      </c>
      <c r="B507" s="8">
        <v>48</v>
      </c>
      <c r="C507" s="9">
        <v>66.8</v>
      </c>
      <c r="D507" s="9">
        <v>3.5</v>
      </c>
      <c r="E507" s="9">
        <v>8.1</v>
      </c>
      <c r="F507" s="10">
        <f>IF(AND(NOT(ISBLANK(C507)), NOT(ISBLANK(H507)), NOT(ISBLANK(Q507))), C507-H507-Q507, "")</f>
        <v>38.345999999999997</v>
      </c>
      <c r="G507" s="11">
        <f>IF(AND(F507&lt;&gt;"", C507&lt;&gt;"", C507&lt;&gt;0), F507*100/C507, "")</f>
        <v>57.404191616766461</v>
      </c>
      <c r="H507" s="10">
        <v>21.561</v>
      </c>
      <c r="I507" s="12">
        <v>8</v>
      </c>
      <c r="J507" s="11">
        <f>IF(AND(H507&lt;&gt;"", C507&lt;&gt;"", C507&lt;&gt;0), H507*100/C507, "")</f>
        <v>32.276946107784433</v>
      </c>
      <c r="K507" s="9">
        <v>12.5</v>
      </c>
      <c r="L507" s="9">
        <v>48.7</v>
      </c>
      <c r="M507" s="13">
        <v>0.25700000000000001</v>
      </c>
      <c r="N507" s="9">
        <v>48.5</v>
      </c>
      <c r="O507" s="14" t="s">
        <v>23</v>
      </c>
      <c r="P507" s="15">
        <v>5.44</v>
      </c>
      <c r="Q507" s="13">
        <v>6.8929999999999998</v>
      </c>
      <c r="R507" s="15">
        <v>0.44</v>
      </c>
      <c r="S507" s="11">
        <f>IF(AND(Q507&lt;&gt;"", C507&lt;&gt;"", C507&lt;&gt;0), Q507*100/C507, "")</f>
        <v>10.318862275449101</v>
      </c>
      <c r="T507" s="16">
        <v>4</v>
      </c>
      <c r="U507" s="17" t="str">
        <f>IF(C507&gt;=68,"JUMBO",IF(C507&gt;=58,"EXTRA",IF(C507&gt;=48,"GRANDE",IF(C507&gt;=38,"MÉDIO","Fora da faixa"))))</f>
        <v>EXTRA</v>
      </c>
      <c r="V507" s="11">
        <v>58.47</v>
      </c>
      <c r="W507" s="11">
        <v>45.89</v>
      </c>
      <c r="X507" s="11">
        <f>IF(AND(W507&lt;&gt;"", V507&lt;&gt;"", V507&lt;&gt;0), (W507/V507)*100, "")</f>
        <v>78.484693004959809</v>
      </c>
      <c r="Y507" s="8" t="str">
        <f>IF(X507&lt;72,"Pontiagudo",IF(X507&lt;=76,"Padrão","Redondo"))</f>
        <v>Redondo</v>
      </c>
      <c r="Z507" s="11">
        <f>IF(AND(W507&lt;&gt;"", V507&lt;&gt;"", V507&lt;&gt;0), (0.6057-0.0018*W507)*V507*(W507^2)/1000, "")</f>
        <v>64.409847186587527</v>
      </c>
      <c r="AA507" s="11">
        <f>((3.155 - 0.0136*V507 + 0.00155*W507)*V507*W507)/100</f>
        <v>65.226630580312502</v>
      </c>
      <c r="AB507" s="14"/>
      <c r="AC507" s="12">
        <v>14</v>
      </c>
      <c r="AD507" s="18" t="s">
        <v>18</v>
      </c>
    </row>
    <row r="508" spans="1:30" ht="15" x14ac:dyDescent="0.25">
      <c r="A508" s="8">
        <v>507</v>
      </c>
      <c r="B508" s="8">
        <v>48</v>
      </c>
      <c r="C508" s="9">
        <v>60.6</v>
      </c>
      <c r="D508" s="9">
        <v>3</v>
      </c>
      <c r="E508" s="9">
        <v>8.1</v>
      </c>
      <c r="F508" s="10">
        <f>IF(AND(NOT(ISBLANK(C508)), NOT(ISBLANK(H508)), NOT(ISBLANK(Q508))), C508-H508-Q508, "")</f>
        <v>33.745000000000005</v>
      </c>
      <c r="G508" s="11">
        <f>IF(AND(F508&lt;&gt;"", C508&lt;&gt;"", C508&lt;&gt;0), F508*100/C508, "")</f>
        <v>55.68481848184819</v>
      </c>
      <c r="H508" s="10">
        <v>19.863</v>
      </c>
      <c r="I508" s="12">
        <v>7</v>
      </c>
      <c r="J508" s="11">
        <f>IF(AND(H508&lt;&gt;"", C508&lt;&gt;"", C508&lt;&gt;0), H508*100/C508, "")</f>
        <v>32.777227722772274</v>
      </c>
      <c r="K508" s="9">
        <v>13</v>
      </c>
      <c r="L508" s="9">
        <v>48.7</v>
      </c>
      <c r="M508" s="13">
        <v>0.26700000000000002</v>
      </c>
      <c r="N508" s="9">
        <v>45.3</v>
      </c>
      <c r="O508" s="14" t="s">
        <v>23</v>
      </c>
      <c r="P508" s="15">
        <v>4.66</v>
      </c>
      <c r="Q508" s="13">
        <v>6.992</v>
      </c>
      <c r="R508" s="15">
        <v>0.43</v>
      </c>
      <c r="S508" s="11">
        <f>IF(AND(Q508&lt;&gt;"", C508&lt;&gt;"", C508&lt;&gt;0), Q508*100/C508, "")</f>
        <v>11.537953795379538</v>
      </c>
      <c r="T508" s="16">
        <v>4</v>
      </c>
      <c r="U508" s="17" t="str">
        <f>IF(C508&gt;=68,"JUMBO",IF(C508&gt;=58,"EXTRA",IF(C508&gt;=48,"GRANDE",IF(C508&gt;=38,"MÉDIO","Fora da faixa"))))</f>
        <v>EXTRA</v>
      </c>
      <c r="V508" s="11">
        <v>57.81</v>
      </c>
      <c r="W508" s="11">
        <v>43.66</v>
      </c>
      <c r="X508" s="11">
        <f>IF(AND(W508&lt;&gt;"", V508&lt;&gt;"", V508&lt;&gt;0), (W508/V508)*100, "")</f>
        <v>75.523265870956564</v>
      </c>
      <c r="Y508" s="8" t="str">
        <f>IF(X508&lt;72,"Pontiagudo",IF(X508&lt;=76,"Padrão","Redondo"))</f>
        <v>Padrão</v>
      </c>
      <c r="Z508" s="11">
        <f>IF(AND(W508&lt;&gt;"", V508&lt;&gt;"", V508&lt;&gt;0), (0.6057-0.0018*W508)*V508*(W508^2)/1000, "")</f>
        <v>58.086249426947226</v>
      </c>
      <c r="AA508" s="11">
        <f>((3.155 - 0.0136*V508 + 0.00155*W508)*V508*W508)/100</f>
        <v>61.495799465621992</v>
      </c>
      <c r="AB508" s="14"/>
      <c r="AC508" s="12">
        <v>14</v>
      </c>
      <c r="AD508" s="18" t="s">
        <v>18</v>
      </c>
    </row>
    <row r="509" spans="1:30" ht="15" x14ac:dyDescent="0.25">
      <c r="A509" s="8">
        <v>508</v>
      </c>
      <c r="B509" s="8">
        <v>48</v>
      </c>
      <c r="C509" s="9">
        <v>57.7</v>
      </c>
      <c r="D509" s="9">
        <v>3.9</v>
      </c>
      <c r="E509" s="9">
        <v>8.1999999999999993</v>
      </c>
      <c r="F509" s="10">
        <f>IF(AND(NOT(ISBLANK(C509)), NOT(ISBLANK(H509)), NOT(ISBLANK(Q509))), C509-H509-Q509, "")</f>
        <v>32.203000000000003</v>
      </c>
      <c r="G509" s="11">
        <f>IF(AND(F509&lt;&gt;"", C509&lt;&gt;"", C509&lt;&gt;0), F509*100/C509, "")</f>
        <v>55.811091854419409</v>
      </c>
      <c r="H509" s="10">
        <v>18.408999999999999</v>
      </c>
      <c r="I509" s="12">
        <v>6</v>
      </c>
      <c r="J509" s="11">
        <f>IF(AND(H509&lt;&gt;"", C509&lt;&gt;"", C509&lt;&gt;0), H509*100/C509, "")</f>
        <v>31.904679376083184</v>
      </c>
      <c r="K509" s="9">
        <v>12.1</v>
      </c>
      <c r="L509" s="9">
        <v>47</v>
      </c>
      <c r="M509" s="13">
        <v>0.25700000000000001</v>
      </c>
      <c r="N509" s="9">
        <v>58.9</v>
      </c>
      <c r="O509" s="14" t="s">
        <v>23</v>
      </c>
      <c r="P509" s="15">
        <v>4.28</v>
      </c>
      <c r="Q509" s="13">
        <v>7.0880000000000001</v>
      </c>
      <c r="R509" s="15">
        <v>0.46</v>
      </c>
      <c r="S509" s="11">
        <f>IF(AND(Q509&lt;&gt;"", C509&lt;&gt;"", C509&lt;&gt;0), Q509*100/C509, "")</f>
        <v>12.2842287694974</v>
      </c>
      <c r="T509" s="16">
        <v>3</v>
      </c>
      <c r="U509" s="17" t="str">
        <f>IF(C509&gt;=68,"JUMBO",IF(C509&gt;=58,"EXTRA",IF(C509&gt;=48,"GRANDE",IF(C509&gt;=38,"MÉDIO","Fora da faixa"))))</f>
        <v>GRANDE</v>
      </c>
      <c r="V509" s="11">
        <v>53.29</v>
      </c>
      <c r="W509" s="11">
        <v>43.25</v>
      </c>
      <c r="X509" s="11">
        <f>IF(AND(W509&lt;&gt;"", V509&lt;&gt;"", V509&lt;&gt;0), (W509/V509)*100, "")</f>
        <v>81.159692249953082</v>
      </c>
      <c r="Y509" s="8" t="str">
        <f>IF(X509&lt;72,"Pontiagudo",IF(X509&lt;=76,"Padrão","Redondo"))</f>
        <v>Redondo</v>
      </c>
      <c r="Z509" s="11">
        <f>IF(AND(W509&lt;&gt;"", V509&lt;&gt;"", V509&lt;&gt;0), (0.6057-0.0018*W509)*V509*(W509^2)/1000, "")</f>
        <v>52.617289188656251</v>
      </c>
      <c r="AA509" s="11">
        <f>((3.155 - 0.0136*V509 + 0.00155*W509)*V509*W509)/100</f>
        <v>57.557433290987504</v>
      </c>
      <c r="AB509" s="14"/>
      <c r="AC509" s="12">
        <v>14</v>
      </c>
      <c r="AD509" s="18" t="s">
        <v>18</v>
      </c>
    </row>
    <row r="510" spans="1:30" ht="15" x14ac:dyDescent="0.25">
      <c r="A510" s="8">
        <v>509</v>
      </c>
      <c r="B510" s="8">
        <v>48</v>
      </c>
      <c r="C510" s="9">
        <v>66.8</v>
      </c>
      <c r="D510" s="9">
        <v>5.8</v>
      </c>
      <c r="E510" s="9">
        <v>8.5</v>
      </c>
      <c r="F510" s="10">
        <f>IF(AND(NOT(ISBLANK(C510)), NOT(ISBLANK(H510)), NOT(ISBLANK(Q510))), C510-H510-Q510, "")</f>
        <v>38.674999999999997</v>
      </c>
      <c r="G510" s="11">
        <f>IF(AND(F510&lt;&gt;"", C510&lt;&gt;"", C510&lt;&gt;0), F510*100/C510, "")</f>
        <v>57.89670658682634</v>
      </c>
      <c r="H510" s="10">
        <v>21.699000000000002</v>
      </c>
      <c r="I510" s="12">
        <v>7</v>
      </c>
      <c r="J510" s="11">
        <f>IF(AND(H510&lt;&gt;"", C510&lt;&gt;"", C510&lt;&gt;0), H510*100/C510, "")</f>
        <v>32.483532934131738</v>
      </c>
      <c r="K510" s="9">
        <v>13.3</v>
      </c>
      <c r="L510" s="9">
        <v>47</v>
      </c>
      <c r="M510" s="13">
        <v>0.28299999999999997</v>
      </c>
      <c r="N510" s="9">
        <v>72.900000000000006</v>
      </c>
      <c r="O510" s="14" t="s">
        <v>16</v>
      </c>
      <c r="P510" s="15">
        <v>1.56</v>
      </c>
      <c r="Q510" s="13">
        <v>6.4260000000000002</v>
      </c>
      <c r="R510" s="15">
        <v>0.41</v>
      </c>
      <c r="S510" s="11">
        <f>IF(AND(Q510&lt;&gt;"", C510&lt;&gt;"", C510&lt;&gt;0), Q510*100/C510, "")</f>
        <v>9.6197604790419167</v>
      </c>
      <c r="T510" s="16">
        <v>4</v>
      </c>
      <c r="U510" s="17" t="str">
        <f>IF(C510&gt;=68,"JUMBO",IF(C510&gt;=58,"EXTRA",IF(C510&gt;=48,"GRANDE",IF(C510&gt;=38,"MÉDIO","Fora da faixa"))))</f>
        <v>EXTRA</v>
      </c>
      <c r="V510" s="11">
        <v>60.56</v>
      </c>
      <c r="W510" s="11">
        <v>45.69</v>
      </c>
      <c r="X510" s="11">
        <f>IF(AND(W510&lt;&gt;"", V510&lt;&gt;"", V510&lt;&gt;0), (W510/V510)*100, "")</f>
        <v>75.445838837516504</v>
      </c>
      <c r="Y510" s="8" t="str">
        <f>IF(X510&lt;72,"Pontiagudo",IF(X510&lt;=76,"Padrão","Redondo"))</f>
        <v>Padrão</v>
      </c>
      <c r="Z510" s="11">
        <f>IF(AND(W510&lt;&gt;"", V510&lt;&gt;"", V510&lt;&gt;0), (0.6057-0.0018*W510)*V510*(W510^2)/1000, "")</f>
        <v>66.177449318914128</v>
      </c>
      <c r="AA510" s="11">
        <f>((3.155 - 0.0136*V510 + 0.00155*W510)*V510*W510)/100</f>
        <v>66.468644145323992</v>
      </c>
      <c r="AB510" s="14"/>
      <c r="AC510" s="12">
        <v>14</v>
      </c>
      <c r="AD510" s="18" t="s">
        <v>18</v>
      </c>
    </row>
    <row r="511" spans="1:30" ht="15" x14ac:dyDescent="0.25">
      <c r="A511" s="8">
        <v>510</v>
      </c>
      <c r="B511" s="8">
        <v>48</v>
      </c>
      <c r="C511" s="9">
        <v>58.5</v>
      </c>
      <c r="D511" s="9">
        <v>3.5</v>
      </c>
      <c r="E511" s="9">
        <v>8.5</v>
      </c>
      <c r="F511" s="10">
        <f>IF(AND(NOT(ISBLANK(C511)), NOT(ISBLANK(H511)), NOT(ISBLANK(Q511))), C511-H511-Q511, "")</f>
        <v>36.097999999999999</v>
      </c>
      <c r="G511" s="11">
        <f>IF(AND(F511&lt;&gt;"", C511&lt;&gt;"", C511&lt;&gt;0), F511*100/C511, "")</f>
        <v>61.7059829059829</v>
      </c>
      <c r="H511" s="10">
        <v>16.097999999999999</v>
      </c>
      <c r="I511" s="12">
        <v>6</v>
      </c>
      <c r="J511" s="11">
        <f>IF(AND(H511&lt;&gt;"", C511&lt;&gt;"", C511&lt;&gt;0), H511*100/C511, "")</f>
        <v>27.517948717948716</v>
      </c>
      <c r="K511" s="9">
        <v>11.4</v>
      </c>
      <c r="L511" s="9">
        <v>46.3</v>
      </c>
      <c r="M511" s="13">
        <v>0.246</v>
      </c>
      <c r="N511" s="9">
        <v>53.6</v>
      </c>
      <c r="O511" s="14" t="s">
        <v>23</v>
      </c>
      <c r="P511" s="15">
        <v>5.35</v>
      </c>
      <c r="Q511" s="13">
        <v>6.3040000000000003</v>
      </c>
      <c r="R511" s="15">
        <v>0.42</v>
      </c>
      <c r="S511" s="11">
        <f>IF(AND(Q511&lt;&gt;"", C511&lt;&gt;"", C511&lt;&gt;0), Q511*100/C511, "")</f>
        <v>10.776068376068375</v>
      </c>
      <c r="T511" s="16">
        <v>2</v>
      </c>
      <c r="U511" s="17" t="str">
        <f>IF(C511&gt;=68,"JUMBO",IF(C511&gt;=58,"EXTRA",IF(C511&gt;=48,"GRANDE",IF(C511&gt;=38,"MÉDIO","Fora da faixa"))))</f>
        <v>EXTRA</v>
      </c>
      <c r="V511" s="11">
        <v>57.95</v>
      </c>
      <c r="W511" s="11">
        <v>43.26</v>
      </c>
      <c r="X511" s="11">
        <f>IF(AND(W511&lt;&gt;"", V511&lt;&gt;"", V511&lt;&gt;0), (W511/V511)*100, "")</f>
        <v>74.650560828300243</v>
      </c>
      <c r="Y511" s="8" t="str">
        <f>IF(X511&lt;72,"Pontiagudo",IF(X511&lt;=76,"Padrão","Redondo"))</f>
        <v>Padrão</v>
      </c>
      <c r="Z511" s="11">
        <f>IF(AND(W511&lt;&gt;"", V511&lt;&gt;"", V511&lt;&gt;0), (0.6057-0.0018*W511)*V511*(W511^2)/1000, "")</f>
        <v>57.242973663217441</v>
      </c>
      <c r="AA511" s="11">
        <f>((3.155 - 0.0136*V511 + 0.00155*W511)*V511*W511)/100</f>
        <v>61.016680145609989</v>
      </c>
      <c r="AB511" s="14"/>
      <c r="AC511" s="12">
        <v>14</v>
      </c>
      <c r="AD511" s="18" t="s">
        <v>18</v>
      </c>
    </row>
    <row r="512" spans="1:30" ht="15" x14ac:dyDescent="0.25">
      <c r="A512" s="8">
        <v>511</v>
      </c>
      <c r="B512" s="8">
        <v>48</v>
      </c>
      <c r="C512" s="9">
        <v>64.400000000000006</v>
      </c>
      <c r="D512" s="9">
        <v>3.3</v>
      </c>
      <c r="E512" s="9">
        <v>8.5</v>
      </c>
      <c r="F512" s="10">
        <f>IF(AND(NOT(ISBLANK(C512)), NOT(ISBLANK(H512)), NOT(ISBLANK(Q512))), C512-H512-Q512, "")</f>
        <v>42.00500000000001</v>
      </c>
      <c r="G512" s="11">
        <f>IF(AND(F512&lt;&gt;"", C512&lt;&gt;"", C512&lt;&gt;0), F512*100/C512, "")</f>
        <v>65.225155279503113</v>
      </c>
      <c r="H512" s="10">
        <v>15.25</v>
      </c>
      <c r="I512" s="12">
        <v>6</v>
      </c>
      <c r="J512" s="11">
        <f>IF(AND(H512&lt;&gt;"", C512&lt;&gt;"", C512&lt;&gt;0), H512*100/C512, "")</f>
        <v>23.680124223602483</v>
      </c>
      <c r="K512" s="9">
        <v>11.8</v>
      </c>
      <c r="L512" s="9">
        <v>47.7</v>
      </c>
      <c r="M512" s="13">
        <v>0.247</v>
      </c>
      <c r="N512" s="9">
        <v>47.2</v>
      </c>
      <c r="O512" s="14" t="s">
        <v>23</v>
      </c>
      <c r="P512" s="15">
        <v>5.34</v>
      </c>
      <c r="Q512" s="13">
        <v>7.1449999999999996</v>
      </c>
      <c r="R512" s="15">
        <v>0.46</v>
      </c>
      <c r="S512" s="11">
        <f>IF(AND(Q512&lt;&gt;"", C512&lt;&gt;"", C512&lt;&gt;0), Q512*100/C512, "")</f>
        <v>11.094720496894409</v>
      </c>
      <c r="T512" s="16">
        <v>4</v>
      </c>
      <c r="U512" s="17" t="str">
        <f>IF(C512&gt;=68,"JUMBO",IF(C512&gt;=58,"EXTRA",IF(C512&gt;=48,"GRANDE",IF(C512&gt;=38,"MÉDIO","Fora da faixa"))))</f>
        <v>EXTRA</v>
      </c>
      <c r="V512" s="11">
        <v>56.2</v>
      </c>
      <c r="W512" s="11">
        <v>46.28</v>
      </c>
      <c r="X512" s="11">
        <f>IF(AND(W512&lt;&gt;"", V512&lt;&gt;"", V512&lt;&gt;0), (W512/V512)*100, "")</f>
        <v>82.34875444839858</v>
      </c>
      <c r="Y512" s="8" t="str">
        <f>IF(X512&lt;72,"Pontiagudo",IF(X512&lt;=76,"Padrão","Redondo"))</f>
        <v>Redondo</v>
      </c>
      <c r="Z512" s="11">
        <f>IF(AND(W512&lt;&gt;"", V512&lt;&gt;"", V512&lt;&gt;0), (0.6057-0.0018*W512)*V512*(W512^2)/1000, "")</f>
        <v>62.881495079719684</v>
      </c>
      <c r="AA512" s="11">
        <f>((3.155 - 0.0136*V512 + 0.00155*W512)*V512*W512)/100</f>
        <v>64.045812195040014</v>
      </c>
      <c r="AB512" s="14"/>
      <c r="AC512" s="12">
        <v>14</v>
      </c>
      <c r="AD512" s="18" t="s">
        <v>18</v>
      </c>
    </row>
    <row r="513" spans="1:30" ht="15" x14ac:dyDescent="0.25">
      <c r="A513" s="8">
        <v>512</v>
      </c>
      <c r="B513" s="8">
        <v>48</v>
      </c>
      <c r="C513" s="9">
        <v>68.099999999999994</v>
      </c>
      <c r="D513" s="9">
        <v>5.4</v>
      </c>
      <c r="E513" s="9">
        <v>8.5</v>
      </c>
      <c r="F513" s="10">
        <f>IF(AND(NOT(ISBLANK(C513)), NOT(ISBLANK(H513)), NOT(ISBLANK(Q513))), C513-H513-Q513, "")</f>
        <v>40.808999999999997</v>
      </c>
      <c r="G513" s="11">
        <f>IF(AND(F513&lt;&gt;"", C513&lt;&gt;"", C513&lt;&gt;0), F513*100/C513, "")</f>
        <v>59.925110132158594</v>
      </c>
      <c r="H513" s="10">
        <v>20.024999999999999</v>
      </c>
      <c r="I513" s="12">
        <v>6</v>
      </c>
      <c r="J513" s="11">
        <f>IF(AND(H513&lt;&gt;"", C513&lt;&gt;"", C513&lt;&gt;0), H513*100/C513, "")</f>
        <v>29.405286343612335</v>
      </c>
      <c r="K513" s="9">
        <v>13.3</v>
      </c>
      <c r="L513" s="9">
        <v>49.3</v>
      </c>
      <c r="M513" s="13">
        <v>0.27</v>
      </c>
      <c r="N513" s="9">
        <v>69</v>
      </c>
      <c r="O513" s="14" t="s">
        <v>21</v>
      </c>
      <c r="P513" s="15">
        <v>4.88</v>
      </c>
      <c r="Q513" s="13">
        <v>7.266</v>
      </c>
      <c r="R513" s="15">
        <v>0.48</v>
      </c>
      <c r="S513" s="11">
        <f>IF(AND(Q513&lt;&gt;"", C513&lt;&gt;"", C513&lt;&gt;0), Q513*100/C513, "")</f>
        <v>10.669603524229077</v>
      </c>
      <c r="T513" s="16">
        <v>2</v>
      </c>
      <c r="U513" s="17" t="str">
        <f>IF(C513&gt;=68,"JUMBO",IF(C513&gt;=58,"EXTRA",IF(C513&gt;=48,"GRANDE",IF(C513&gt;=38,"MÉDIO","Fora da faixa"))))</f>
        <v>JUMBO</v>
      </c>
      <c r="V513" s="11">
        <v>62.99</v>
      </c>
      <c r="W513" s="11">
        <v>44.81</v>
      </c>
      <c r="X513" s="11">
        <f>IF(AND(W513&lt;&gt;"", V513&lt;&gt;"", V513&lt;&gt;0), (W513/V513)*100, "")</f>
        <v>71.138275916812205</v>
      </c>
      <c r="Y513" s="8" t="str">
        <f>IF(X513&lt;72,"Pontiagudo",IF(X513&lt;=76,"Padrão","Redondo"))</f>
        <v>Pontiagudo</v>
      </c>
      <c r="Z513" s="11">
        <f>IF(AND(W513&lt;&gt;"", V513&lt;&gt;"", V513&lt;&gt;0), (0.6057-0.0018*W513)*V513*(W513^2)/1000, "")</f>
        <v>66.407256998562445</v>
      </c>
      <c r="AA513" s="11">
        <f>((3.155 - 0.0136*V513 + 0.00155*W513)*V513*W513)/100</f>
        <v>66.832854308738504</v>
      </c>
      <c r="AB513" s="14"/>
      <c r="AC513" s="12">
        <v>14</v>
      </c>
      <c r="AD513" s="18" t="s">
        <v>18</v>
      </c>
    </row>
    <row r="514" spans="1:30" ht="15" x14ac:dyDescent="0.25">
      <c r="A514" s="8">
        <v>513</v>
      </c>
      <c r="B514" s="8">
        <v>48</v>
      </c>
      <c r="C514" s="9">
        <v>62.1</v>
      </c>
      <c r="D514" s="9">
        <v>3.5</v>
      </c>
      <c r="E514" s="9">
        <v>8.3000000000000007</v>
      </c>
      <c r="F514" s="10">
        <f>IF(AND(NOT(ISBLANK(C514)), NOT(ISBLANK(H514)), NOT(ISBLANK(Q514))), C514-H514-Q514, "")</f>
        <v>37.539000000000001</v>
      </c>
      <c r="G514" s="11">
        <f>IF(AND(F514&lt;&gt;"", C514&lt;&gt;"", C514&lt;&gt;0), F514*100/C514, "")</f>
        <v>60.449275362318843</v>
      </c>
      <c r="H514" s="10">
        <v>18.463000000000001</v>
      </c>
      <c r="I514" s="12">
        <v>6</v>
      </c>
      <c r="J514" s="11">
        <f>IF(AND(H514&lt;&gt;"", C514&lt;&gt;"", C514&lt;&gt;0), H514*100/C514, "")</f>
        <v>29.73107890499195</v>
      </c>
      <c r="K514" s="9">
        <v>11.1</v>
      </c>
      <c r="L514" s="9">
        <v>49.7</v>
      </c>
      <c r="M514" s="13">
        <v>0.223</v>
      </c>
      <c r="N514" s="9">
        <v>51.4</v>
      </c>
      <c r="O514" s="14" t="s">
        <v>23</v>
      </c>
      <c r="P514" s="15">
        <v>5.74</v>
      </c>
      <c r="Q514" s="13">
        <v>6.0979999999999999</v>
      </c>
      <c r="R514" s="15">
        <v>0.43</v>
      </c>
      <c r="S514" s="11">
        <f>IF(AND(Q514&lt;&gt;"", C514&lt;&gt;"", C514&lt;&gt;0), Q514*100/C514, "")</f>
        <v>9.8196457326892101</v>
      </c>
      <c r="T514" s="16">
        <v>2</v>
      </c>
      <c r="U514" s="17" t="str">
        <f>IF(C514&gt;=68,"JUMBO",IF(C514&gt;=58,"EXTRA",IF(C514&gt;=48,"GRANDE",IF(C514&gt;=38,"MÉDIO","Fora da faixa"))))</f>
        <v>EXTRA</v>
      </c>
      <c r="V514" s="11">
        <v>56.81</v>
      </c>
      <c r="W514" s="11">
        <v>43.26</v>
      </c>
      <c r="X514" s="11">
        <f>IF(AND(W514&lt;&gt;"", V514&lt;&gt;"", V514&lt;&gt;0), (W514/V514)*100, "")</f>
        <v>76.148565393416646</v>
      </c>
      <c r="Y514" s="8" t="str">
        <f>IF(X514&lt;72,"Pontiagudo",IF(X514&lt;=76,"Padrão","Redondo"))</f>
        <v>Redondo</v>
      </c>
      <c r="Z514" s="11">
        <f>IF(AND(W514&lt;&gt;"", V514&lt;&gt;"", V514&lt;&gt;0), (0.6057-0.0018*W514)*V514*(W514^2)/1000, "")</f>
        <v>56.116882378039392</v>
      </c>
      <c r="AA514" s="11">
        <f>((3.155 - 0.0136*V514 + 0.00155*W514)*V514*W514)/100</f>
        <v>60.197378408622008</v>
      </c>
      <c r="AB514" s="14"/>
      <c r="AC514" s="12">
        <v>14</v>
      </c>
      <c r="AD514" s="18" t="s">
        <v>18</v>
      </c>
    </row>
    <row r="515" spans="1:30" ht="15" x14ac:dyDescent="0.25">
      <c r="A515" s="8">
        <v>514</v>
      </c>
      <c r="B515" s="8">
        <v>48</v>
      </c>
      <c r="C515" s="9">
        <v>57.3</v>
      </c>
      <c r="D515" s="9">
        <v>3</v>
      </c>
      <c r="E515" s="9">
        <v>8.4</v>
      </c>
      <c r="F515" s="10">
        <f>IF(AND(NOT(ISBLANK(C515)), NOT(ISBLANK(H515)), NOT(ISBLANK(Q515))), C515-H515-Q515, "")</f>
        <v>33.048999999999992</v>
      </c>
      <c r="G515" s="11">
        <f>IF(AND(F515&lt;&gt;"", C515&lt;&gt;"", C515&lt;&gt;0), F515*100/C515, "")</f>
        <v>57.677137870855134</v>
      </c>
      <c r="H515" s="10">
        <v>18.010000000000002</v>
      </c>
      <c r="I515" s="12">
        <v>6</v>
      </c>
      <c r="J515" s="11">
        <f>IF(AND(H515&lt;&gt;"", C515&lt;&gt;"", C515&lt;&gt;0), H515*100/C515, "")</f>
        <v>31.431064572425836</v>
      </c>
      <c r="K515" s="9">
        <v>12.5</v>
      </c>
      <c r="L515" s="9">
        <v>47.7</v>
      </c>
      <c r="M515" s="13">
        <v>0.26200000000000001</v>
      </c>
      <c r="N515" s="9">
        <v>47.7</v>
      </c>
      <c r="O515" s="14" t="s">
        <v>23</v>
      </c>
      <c r="P515" s="15">
        <v>5.16</v>
      </c>
      <c r="Q515" s="13">
        <v>6.2409999999999997</v>
      </c>
      <c r="R515" s="15">
        <v>0.42</v>
      </c>
      <c r="S515" s="11">
        <f>IF(AND(Q515&lt;&gt;"", C515&lt;&gt;"", C515&lt;&gt;0), Q515*100/C515, "")</f>
        <v>10.891797556719022</v>
      </c>
      <c r="T515" s="16">
        <v>3</v>
      </c>
      <c r="U515" s="17" t="str">
        <f>IF(C515&gt;=68,"JUMBO",IF(C515&gt;=58,"EXTRA",IF(C515&gt;=48,"GRANDE",IF(C515&gt;=38,"MÉDIO","Fora da faixa"))))</f>
        <v>GRANDE</v>
      </c>
      <c r="V515" s="11">
        <v>57.05</v>
      </c>
      <c r="W515" s="11">
        <v>44.94</v>
      </c>
      <c r="X515" s="11">
        <f>IF(AND(W515&lt;&gt;"", V515&lt;&gt;"", V515&lt;&gt;0), (W515/V515)*100, "")</f>
        <v>78.773006134969322</v>
      </c>
      <c r="Y515" s="8" t="str">
        <f>IF(X515&lt;72,"Pontiagudo",IF(X515&lt;=76,"Padrão","Redondo"))</f>
        <v>Redondo</v>
      </c>
      <c r="Z515" s="11">
        <f>IF(AND(W515&lt;&gt;"", V515&lt;&gt;"", V515&lt;&gt;0), (0.6057-0.0018*W515)*V515*(W515^2)/1000, "")</f>
        <v>60.467530394507037</v>
      </c>
      <c r="AA515" s="11">
        <f>((3.155 - 0.0136*V515 + 0.00155*W515)*V515*W515)/100</f>
        <v>62.782405895789992</v>
      </c>
      <c r="AB515" s="14"/>
      <c r="AC515" s="12">
        <v>14</v>
      </c>
      <c r="AD515" s="18" t="s">
        <v>18</v>
      </c>
    </row>
    <row r="516" spans="1:30" ht="15" x14ac:dyDescent="0.25">
      <c r="A516" s="8">
        <v>515</v>
      </c>
      <c r="B516" s="8">
        <v>48</v>
      </c>
      <c r="C516" s="9">
        <v>61.6</v>
      </c>
      <c r="D516" s="9">
        <v>5.4</v>
      </c>
      <c r="E516" s="9">
        <v>8.1999999999999993</v>
      </c>
      <c r="F516" s="10" t="str">
        <f>IF(AND(NOT(ISBLANK(C516)), NOT(ISBLANK(H516)), NOT(ISBLANK(Q516))), C516-H516-Q516, "")</f>
        <v/>
      </c>
      <c r="G516" s="11" t="str">
        <f>IF(AND(F516&lt;&gt;"", C516&lt;&gt;"", C516&lt;&gt;0), F516*100/C516, "")</f>
        <v/>
      </c>
      <c r="H516" s="10"/>
      <c r="I516" s="12">
        <v>6</v>
      </c>
      <c r="J516" s="11" t="str">
        <f>IF(AND(H516&lt;&gt;"", C516&lt;&gt;"", C516&lt;&gt;0), H516*100/C516, "")</f>
        <v/>
      </c>
      <c r="K516" s="9">
        <v>13.3</v>
      </c>
      <c r="L516" s="9">
        <v>48.7</v>
      </c>
      <c r="M516" s="13">
        <v>0.27300000000000002</v>
      </c>
      <c r="N516" s="9">
        <v>71.5</v>
      </c>
      <c r="O516" s="14" t="s">
        <v>21</v>
      </c>
      <c r="P516" s="15">
        <v>4.6100000000000003</v>
      </c>
      <c r="Q516" s="13">
        <v>6.47</v>
      </c>
      <c r="R516" s="15">
        <v>0.46</v>
      </c>
      <c r="S516" s="11">
        <f>IF(AND(Q516&lt;&gt;"", C516&lt;&gt;"", C516&lt;&gt;0), Q516*100/C516, "")</f>
        <v>10.503246753246753</v>
      </c>
      <c r="T516" s="16">
        <v>2</v>
      </c>
      <c r="U516" s="17" t="str">
        <f>IF(C516&gt;=68,"JUMBO",IF(C516&gt;=58,"EXTRA",IF(C516&gt;=48,"GRANDE",IF(C516&gt;=38,"MÉDIO","Fora da faixa"))))</f>
        <v>EXTRA</v>
      </c>
      <c r="V516" s="11">
        <v>56.31</v>
      </c>
      <c r="W516" s="11">
        <v>45.09</v>
      </c>
      <c r="X516" s="11">
        <f>IF(AND(W516&lt;&gt;"", V516&lt;&gt;"", V516&lt;&gt;0), (W516/V516)*100, "")</f>
        <v>80.074587107085776</v>
      </c>
      <c r="Y516" s="8" t="str">
        <f>IF(X516&lt;72,"Pontiagudo",IF(X516&lt;=76,"Padrão","Redondo"))</f>
        <v>Redondo</v>
      </c>
      <c r="Z516" s="11">
        <f>IF(AND(W516&lt;&gt;"", V516&lt;&gt;"", V516&lt;&gt;0), (0.6057-0.0018*W516)*V516*(W516^2)/1000, "")</f>
        <v>60.05137472876973</v>
      </c>
      <c r="AA516" s="11">
        <f>((3.155 - 0.0136*V516 + 0.00155*W516)*V516*W516)/100</f>
        <v>62.436316339156498</v>
      </c>
      <c r="AB516" s="14"/>
      <c r="AC516" s="12">
        <v>14</v>
      </c>
      <c r="AD516" s="18" t="s">
        <v>18</v>
      </c>
    </row>
    <row r="517" spans="1:30" ht="15" x14ac:dyDescent="0.25">
      <c r="A517" s="8">
        <v>516</v>
      </c>
      <c r="B517" s="8">
        <v>48</v>
      </c>
      <c r="C517" s="9">
        <v>62</v>
      </c>
      <c r="D517" s="9">
        <v>3.4</v>
      </c>
      <c r="E517" s="9">
        <v>8.4</v>
      </c>
      <c r="F517" s="10">
        <f>IF(AND(NOT(ISBLANK(C517)), NOT(ISBLANK(H517)), NOT(ISBLANK(Q517))), C517-H517-Q517, "")</f>
        <v>38.585999999999999</v>
      </c>
      <c r="G517" s="11">
        <f>IF(AND(F517&lt;&gt;"", C517&lt;&gt;"", C517&lt;&gt;0), F517*100/C517, "")</f>
        <v>62.235483870967741</v>
      </c>
      <c r="H517" s="10">
        <v>15.563000000000001</v>
      </c>
      <c r="I517" s="12">
        <v>6</v>
      </c>
      <c r="J517" s="11">
        <f>IF(AND(H517&lt;&gt;"", C517&lt;&gt;"", C517&lt;&gt;0), H517*100/C517, "")</f>
        <v>25.101612903225806</v>
      </c>
      <c r="K517" s="9">
        <v>12.9</v>
      </c>
      <c r="L517" s="9">
        <v>48.7</v>
      </c>
      <c r="M517" s="13">
        <v>0.26500000000000001</v>
      </c>
      <c r="N517" s="9">
        <v>50.1</v>
      </c>
      <c r="O517" s="14" t="s">
        <v>23</v>
      </c>
      <c r="P517" s="15">
        <v>5.67</v>
      </c>
      <c r="Q517" s="13">
        <v>7.851</v>
      </c>
      <c r="R517" s="15">
        <v>0.48</v>
      </c>
      <c r="S517" s="11">
        <f>IF(AND(Q517&lt;&gt;"", C517&lt;&gt;"", C517&lt;&gt;0), Q517*100/C517, "")</f>
        <v>12.662903225806453</v>
      </c>
      <c r="T517" s="16">
        <v>3</v>
      </c>
      <c r="U517" s="17" t="str">
        <f>IF(C517&gt;=68,"JUMBO",IF(C517&gt;=58,"EXTRA",IF(C517&gt;=48,"GRANDE",IF(C517&gt;=38,"MÉDIO","Fora da faixa"))))</f>
        <v>EXTRA</v>
      </c>
      <c r="V517" s="11">
        <v>58.58</v>
      </c>
      <c r="W517" s="11">
        <v>44.91</v>
      </c>
      <c r="X517" s="11">
        <f>IF(AND(W517&lt;&gt;"", V517&lt;&gt;"", V517&lt;&gt;0), (W517/V517)*100, "")</f>
        <v>76.664390576988723</v>
      </c>
      <c r="Y517" s="8" t="str">
        <f>IF(X517&lt;72,"Pontiagudo",IF(X517&lt;=76,"Padrão","Redondo"))</f>
        <v>Redondo</v>
      </c>
      <c r="Z517" s="11">
        <f>IF(AND(W517&lt;&gt;"", V517&lt;&gt;"", V517&lt;&gt;0), (0.6057-0.0018*W517)*V517*(W517^2)/1000, "")</f>
        <v>62.012695395693271</v>
      </c>
      <c r="AA517" s="11">
        <f>((3.155 - 0.0136*V517 + 0.00155*W517)*V517*W517)/100</f>
        <v>63.874460092454981</v>
      </c>
      <c r="AB517" s="14"/>
      <c r="AC517" s="12">
        <v>14</v>
      </c>
      <c r="AD517" s="18" t="s">
        <v>18</v>
      </c>
    </row>
    <row r="518" spans="1:30" ht="15" x14ac:dyDescent="0.25">
      <c r="A518" s="8">
        <v>517</v>
      </c>
      <c r="B518" s="8">
        <v>48</v>
      </c>
      <c r="C518" s="9">
        <v>66</v>
      </c>
      <c r="D518" s="9">
        <v>3.3</v>
      </c>
      <c r="E518" s="9">
        <v>8.3000000000000007</v>
      </c>
      <c r="F518" s="10">
        <f>IF(AND(NOT(ISBLANK(C518)), NOT(ISBLANK(H518)), NOT(ISBLANK(Q518))), C518-H518-Q518, "")</f>
        <v>39.153999999999996</v>
      </c>
      <c r="G518" s="11">
        <f>IF(AND(F518&lt;&gt;"", C518&lt;&gt;"", C518&lt;&gt;0), F518*100/C518, "")</f>
        <v>59.324242424242421</v>
      </c>
      <c r="H518" s="10">
        <v>19.829000000000001</v>
      </c>
      <c r="I518" s="12">
        <v>6</v>
      </c>
      <c r="J518" s="11">
        <f>IF(AND(H518&lt;&gt;"", C518&lt;&gt;"", C518&lt;&gt;0), H518*100/C518, "")</f>
        <v>30.043939393939397</v>
      </c>
      <c r="K518" s="9">
        <v>11.9</v>
      </c>
      <c r="L518" s="9">
        <v>48</v>
      </c>
      <c r="M518" s="13">
        <v>0.248</v>
      </c>
      <c r="N518" s="9">
        <v>46.1</v>
      </c>
      <c r="O518" s="14" t="s">
        <v>23</v>
      </c>
      <c r="P518" s="15">
        <v>4.22</v>
      </c>
      <c r="Q518" s="13">
        <v>7.0170000000000003</v>
      </c>
      <c r="R518" s="15">
        <v>0.46</v>
      </c>
      <c r="S518" s="11">
        <f>IF(AND(Q518&lt;&gt;"", C518&lt;&gt;"", C518&lt;&gt;0), Q518*100/C518, "")</f>
        <v>10.631818181818183</v>
      </c>
      <c r="T518" s="16">
        <v>1</v>
      </c>
      <c r="U518" s="17" t="str">
        <f>IF(C518&gt;=68,"JUMBO",IF(C518&gt;=58,"EXTRA",IF(C518&gt;=48,"GRANDE",IF(C518&gt;=38,"MÉDIO","Fora da faixa"))))</f>
        <v>EXTRA</v>
      </c>
      <c r="V518" s="11">
        <v>58.34</v>
      </c>
      <c r="W518" s="11">
        <v>44.94</v>
      </c>
      <c r="X518" s="11">
        <f>IF(AND(W518&lt;&gt;"", V518&lt;&gt;"", V518&lt;&gt;0), (W518/V518)*100, "")</f>
        <v>77.031196434693172</v>
      </c>
      <c r="Y518" s="8" t="str">
        <f>IF(X518&lt;72,"Pontiagudo",IF(X518&lt;=76,"Padrão","Redondo"))</f>
        <v>Redondo</v>
      </c>
      <c r="Z518" s="11">
        <f>IF(AND(W518&lt;&gt;"", V518&lt;&gt;"", V518&lt;&gt;0), (0.6057-0.0018*W518)*V518*(W518^2)/1000, "")</f>
        <v>61.834806717187391</v>
      </c>
      <c r="AA518" s="11">
        <f>((3.155 - 0.0136*V518 + 0.00155*W518)*V518*W518)/100</f>
        <v>63.742057069067997</v>
      </c>
      <c r="AB518" s="14"/>
      <c r="AC518" s="12">
        <v>14</v>
      </c>
      <c r="AD518" s="18" t="s">
        <v>18</v>
      </c>
    </row>
    <row r="519" spans="1:30" ht="15" x14ac:dyDescent="0.25">
      <c r="A519" s="8">
        <v>518</v>
      </c>
      <c r="B519" s="8">
        <v>48</v>
      </c>
      <c r="C519" s="9">
        <v>64</v>
      </c>
      <c r="D519" s="9">
        <v>3.5</v>
      </c>
      <c r="E519" s="9">
        <v>8.3000000000000007</v>
      </c>
      <c r="F519" s="10">
        <f>IF(AND(NOT(ISBLANK(C519)), NOT(ISBLANK(H519)), NOT(ISBLANK(Q519))), C519-H519-Q519, "")</f>
        <v>38.265999999999998</v>
      </c>
      <c r="G519" s="11">
        <f>IF(AND(F519&lt;&gt;"", C519&lt;&gt;"", C519&lt;&gt;0), F519*100/C519, "")</f>
        <v>59.790624999999999</v>
      </c>
      <c r="H519" s="10">
        <v>19.847999999999999</v>
      </c>
      <c r="I519" s="12">
        <v>6</v>
      </c>
      <c r="J519" s="11">
        <f>IF(AND(H519&lt;&gt;"", C519&lt;&gt;"", C519&lt;&gt;0), H519*100/C519, "")</f>
        <v>31.012499999999999</v>
      </c>
      <c r="K519" s="9">
        <v>12.3</v>
      </c>
      <c r="L519" s="9">
        <v>47</v>
      </c>
      <c r="M519" s="13">
        <v>0.26200000000000001</v>
      </c>
      <c r="N519" s="9">
        <v>50.2</v>
      </c>
      <c r="O519" s="14" t="s">
        <v>23</v>
      </c>
      <c r="P519" s="15">
        <v>5.03</v>
      </c>
      <c r="Q519" s="13">
        <v>5.8860000000000001</v>
      </c>
      <c r="R519" s="15">
        <v>0.43</v>
      </c>
      <c r="S519" s="11">
        <f>IF(AND(Q519&lt;&gt;"", C519&lt;&gt;"", C519&lt;&gt;0), Q519*100/C519, "")</f>
        <v>9.1968750000000004</v>
      </c>
      <c r="T519" s="16">
        <v>3</v>
      </c>
      <c r="U519" s="17" t="str">
        <f>IF(C519&gt;=68,"JUMBO",IF(C519&gt;=58,"EXTRA",IF(C519&gt;=48,"GRANDE",IF(C519&gt;=38,"MÉDIO","Fora da faixa"))))</f>
        <v>EXTRA</v>
      </c>
      <c r="V519" s="11">
        <v>58.43</v>
      </c>
      <c r="W519" s="11">
        <v>45.26</v>
      </c>
      <c r="X519" s="11">
        <f>IF(AND(W519&lt;&gt;"", V519&lt;&gt;"", V519&lt;&gt;0), (W519/V519)*100, "")</f>
        <v>77.460208796850921</v>
      </c>
      <c r="Y519" s="8" t="str">
        <f>IF(X519&lt;72,"Pontiagudo",IF(X519&lt;=76,"Padrão","Redondo"))</f>
        <v>Redondo</v>
      </c>
      <c r="Z519" s="11">
        <f>IF(AND(W519&lt;&gt;"", V519&lt;&gt;"", V519&lt;&gt;0), (0.6057-0.0018*W519)*V519*(W519^2)/1000, "")</f>
        <v>62.746356553985379</v>
      </c>
      <c r="AA519" s="11">
        <f>((3.155 - 0.0136*V519 + 0.00155*W519)*V519*W519)/100</f>
        <v>64.275720676089989</v>
      </c>
      <c r="AB519" s="14"/>
      <c r="AC519" s="12">
        <v>14</v>
      </c>
      <c r="AD519" s="18" t="s">
        <v>18</v>
      </c>
    </row>
    <row r="520" spans="1:30" ht="15" x14ac:dyDescent="0.25">
      <c r="A520" s="8">
        <v>519</v>
      </c>
      <c r="B520" s="8">
        <v>48</v>
      </c>
      <c r="C520" s="9">
        <v>64.400000000000006</v>
      </c>
      <c r="D520" s="9">
        <v>3.5</v>
      </c>
      <c r="E520" s="9">
        <v>8.3000000000000007</v>
      </c>
      <c r="F520" s="10" t="str">
        <f>IF(AND(NOT(ISBLANK(C520)), NOT(ISBLANK(H520)), NOT(ISBLANK(Q520))), C520-H520-Q520, "")</f>
        <v/>
      </c>
      <c r="G520" s="11" t="str">
        <f>IF(AND(F520&lt;&gt;"", C520&lt;&gt;"", C520&lt;&gt;0), F520*100/C520, "")</f>
        <v/>
      </c>
      <c r="H520" s="10"/>
      <c r="I520" s="12">
        <v>7</v>
      </c>
      <c r="J520" s="11" t="str">
        <f>IF(AND(H520&lt;&gt;"", C520&lt;&gt;"", C520&lt;&gt;0), H520*100/C520, "")</f>
        <v/>
      </c>
      <c r="K520" s="9">
        <v>12.3</v>
      </c>
      <c r="L520" s="9">
        <v>49</v>
      </c>
      <c r="M520" s="13">
        <v>0.251</v>
      </c>
      <c r="N520" s="9">
        <v>50</v>
      </c>
      <c r="O520" s="14" t="s">
        <v>23</v>
      </c>
      <c r="P520" s="15">
        <v>4.21</v>
      </c>
      <c r="Q520" s="13">
        <v>6.1769999999999996</v>
      </c>
      <c r="R520" s="15">
        <v>0.41</v>
      </c>
      <c r="S520" s="11">
        <f>IF(AND(Q520&lt;&gt;"", C520&lt;&gt;"", C520&lt;&gt;0), Q520*100/C520, "")</f>
        <v>9.5916149068322962</v>
      </c>
      <c r="T520" s="16">
        <v>3</v>
      </c>
      <c r="U520" s="17" t="str">
        <f>IF(C520&gt;=68,"JUMBO",IF(C520&gt;=58,"EXTRA",IF(C520&gt;=48,"GRANDE",IF(C520&gt;=38,"MÉDIO","Fora da faixa"))))</f>
        <v>EXTRA</v>
      </c>
      <c r="V520" s="11">
        <v>59.7</v>
      </c>
      <c r="W520" s="11">
        <v>45.56</v>
      </c>
      <c r="X520" s="11">
        <f>IF(AND(W520&lt;&gt;"", V520&lt;&gt;"", V520&lt;&gt;0), (W520/V520)*100, "")</f>
        <v>76.314907872696807</v>
      </c>
      <c r="Y520" s="8" t="str">
        <f>IF(X520&lt;72,"Pontiagudo",IF(X520&lt;=76,"Padrão","Redondo"))</f>
        <v>Redondo</v>
      </c>
      <c r="Z520" s="11">
        <f>IF(AND(W520&lt;&gt;"", V520&lt;&gt;"", V520&lt;&gt;0), (0.6057-0.0018*W520)*V520*(W520^2)/1000, "")</f>
        <v>64.895966014688653</v>
      </c>
      <c r="AA520" s="11">
        <f>((3.155 - 0.0136*V520 + 0.00155*W520)*V520*W520)/100</f>
        <v>65.650944285359998</v>
      </c>
      <c r="AB520" s="14"/>
      <c r="AC520" s="12">
        <v>14</v>
      </c>
      <c r="AD520" s="18" t="s">
        <v>18</v>
      </c>
    </row>
    <row r="521" spans="1:30" ht="15" x14ac:dyDescent="0.25">
      <c r="A521" s="8">
        <v>520</v>
      </c>
      <c r="B521" s="8">
        <v>48</v>
      </c>
      <c r="C521" s="9">
        <v>65.7</v>
      </c>
      <c r="D521" s="9"/>
      <c r="E521" s="9">
        <v>8.1999999999999993</v>
      </c>
      <c r="F521" s="10">
        <f>IF(AND(NOT(ISBLANK(C521)), NOT(ISBLANK(H521)), NOT(ISBLANK(Q521))), C521-H521-Q521, "")</f>
        <v>41.753</v>
      </c>
      <c r="G521" s="11">
        <f>IF(AND(F521&lt;&gt;"", C521&lt;&gt;"", C521&lt;&gt;0), F521*100/C521, "")</f>
        <v>63.55098934550989</v>
      </c>
      <c r="H521" s="10">
        <v>17.358000000000001</v>
      </c>
      <c r="I521" s="12">
        <v>5</v>
      </c>
      <c r="J521" s="11">
        <f>IF(AND(H521&lt;&gt;"", C521&lt;&gt;"", C521&lt;&gt;0), H521*100/C521, "")</f>
        <v>26.420091324200911</v>
      </c>
      <c r="K521" s="9"/>
      <c r="L521" s="9"/>
      <c r="M521" s="13"/>
      <c r="N521" s="9"/>
      <c r="O521" s="14"/>
      <c r="P521" s="15">
        <v>3.89</v>
      </c>
      <c r="Q521" s="13">
        <v>6.5890000000000004</v>
      </c>
      <c r="R521" s="15">
        <v>0.43</v>
      </c>
      <c r="S521" s="11">
        <f>IF(AND(Q521&lt;&gt;"", C521&lt;&gt;"", C521&lt;&gt;0), Q521*100/C521, "")</f>
        <v>10.028919330289193</v>
      </c>
      <c r="T521" s="16">
        <v>3</v>
      </c>
      <c r="U521" s="17" t="str">
        <f>IF(C521&gt;=68,"JUMBO",IF(C521&gt;=58,"EXTRA",IF(C521&gt;=48,"GRANDE",IF(C521&gt;=38,"MÉDIO","Fora da faixa"))))</f>
        <v>EXTRA</v>
      </c>
      <c r="V521" s="11">
        <v>58.39</v>
      </c>
      <c r="W521" s="11">
        <v>44.51</v>
      </c>
      <c r="X521" s="11">
        <f>IF(AND(W521&lt;&gt;"", V521&lt;&gt;"", V521&lt;&gt;0), (W521/V521)*100, "")</f>
        <v>76.228806302449044</v>
      </c>
      <c r="Y521" s="8" t="str">
        <f>IF(X521&lt;72,"Pontiagudo",IF(X521&lt;=76,"Padrão","Redondo"))</f>
        <v>Redondo</v>
      </c>
      <c r="Z521" s="11">
        <f>IF(AND(W521&lt;&gt;"", V521&lt;&gt;"", V521&lt;&gt;0), (0.6057-0.0018*W521)*V521*(W521^2)/1000, "")</f>
        <v>60.798679524870494</v>
      </c>
      <c r="AA521" s="11">
        <f>((3.155 - 0.0136*V521 + 0.00155*W521)*V521*W521)/100</f>
        <v>63.151265474348499</v>
      </c>
      <c r="AB521" s="14"/>
      <c r="AC521" s="12">
        <v>14</v>
      </c>
      <c r="AD521" s="18" t="s">
        <v>18</v>
      </c>
    </row>
    <row r="522" spans="1:30" ht="15" x14ac:dyDescent="0.25">
      <c r="A522" s="8">
        <v>521</v>
      </c>
      <c r="B522" s="8">
        <v>48</v>
      </c>
      <c r="C522" s="9">
        <v>64.599999999999994</v>
      </c>
      <c r="D522" s="9">
        <v>3.5</v>
      </c>
      <c r="E522" s="9">
        <v>8.4</v>
      </c>
      <c r="F522" s="10">
        <f>IF(AND(NOT(ISBLANK(C522)), NOT(ISBLANK(H522)), NOT(ISBLANK(Q522))), C522-H522-Q522, "")</f>
        <v>38.700999999999993</v>
      </c>
      <c r="G522" s="11">
        <f>IF(AND(F522&lt;&gt;"", C522&lt;&gt;"", C522&lt;&gt;0), F522*100/C522, "")</f>
        <v>59.908668730650149</v>
      </c>
      <c r="H522" s="10">
        <v>18.93</v>
      </c>
      <c r="I522" s="12">
        <v>6</v>
      </c>
      <c r="J522" s="11">
        <f>IF(AND(H522&lt;&gt;"", C522&lt;&gt;"", C522&lt;&gt;0), H522*100/C522, "")</f>
        <v>29.30340557275542</v>
      </c>
      <c r="K522" s="9">
        <v>11.6</v>
      </c>
      <c r="L522" s="9">
        <v>45.3</v>
      </c>
      <c r="M522" s="13">
        <v>0.25600000000000001</v>
      </c>
      <c r="N522" s="9">
        <v>49.9</v>
      </c>
      <c r="O522" s="14" t="s">
        <v>23</v>
      </c>
      <c r="P522" s="15">
        <v>6</v>
      </c>
      <c r="Q522" s="13">
        <v>6.9690000000000003</v>
      </c>
      <c r="R522" s="15">
        <v>0.45</v>
      </c>
      <c r="S522" s="11">
        <f>IF(AND(Q522&lt;&gt;"", C522&lt;&gt;"", C522&lt;&gt;0), Q522*100/C522, "")</f>
        <v>10.787925696594428</v>
      </c>
      <c r="T522" s="16">
        <v>1</v>
      </c>
      <c r="U522" s="17" t="str">
        <f>IF(C522&gt;=68,"JUMBO",IF(C522&gt;=58,"EXTRA",IF(C522&gt;=48,"GRANDE",IF(C522&gt;=38,"MÉDIO","Fora da faixa"))))</f>
        <v>EXTRA</v>
      </c>
      <c r="V522" s="11">
        <v>56.42</v>
      </c>
      <c r="W522" s="11">
        <v>46.16</v>
      </c>
      <c r="X522" s="11">
        <f>IF(AND(W522&lt;&gt;"", V522&lt;&gt;"", V522&lt;&gt;0), (W522/V522)*100, "")</f>
        <v>81.81495923431406</v>
      </c>
      <c r="Y522" s="8" t="str">
        <f>IF(X522&lt;72,"Pontiagudo",IF(X522&lt;=76,"Padrão","Redondo"))</f>
        <v>Redondo</v>
      </c>
      <c r="Z522" s="11">
        <f>IF(AND(W522&lt;&gt;"", V522&lt;&gt;"", V522&lt;&gt;0), (0.6057-0.0018*W522)*V522*(W522^2)/1000, "")</f>
        <v>62.826672644596229</v>
      </c>
      <c r="AA522" s="11">
        <f>((3.155 - 0.0136*V522 + 0.00155*W522)*V522*W522)/100</f>
        <v>64.047043907391995</v>
      </c>
      <c r="AB522" s="14"/>
      <c r="AC522" s="12">
        <v>14</v>
      </c>
      <c r="AD522" s="18" t="s">
        <v>18</v>
      </c>
    </row>
    <row r="523" spans="1:30" ht="15" x14ac:dyDescent="0.25">
      <c r="A523" s="8">
        <v>522</v>
      </c>
      <c r="B523" s="8">
        <v>48</v>
      </c>
      <c r="C523" s="9">
        <v>65.400000000000006</v>
      </c>
      <c r="D523" s="9">
        <v>3</v>
      </c>
      <c r="E523" s="9">
        <v>8.4</v>
      </c>
      <c r="F523" s="10">
        <f>IF(AND(NOT(ISBLANK(C523)), NOT(ISBLANK(H523)), NOT(ISBLANK(Q523))), C523-H523-Q523, "")</f>
        <v>44.988000000000007</v>
      </c>
      <c r="G523" s="11">
        <f>IF(AND(F523&lt;&gt;"", C523&lt;&gt;"", C523&lt;&gt;0), F523*100/C523, "")</f>
        <v>68.788990825688089</v>
      </c>
      <c r="H523" s="10">
        <v>14.82</v>
      </c>
      <c r="I523" s="12">
        <v>7</v>
      </c>
      <c r="J523" s="11">
        <f>IF(AND(H523&lt;&gt;"", C523&lt;&gt;"", C523&lt;&gt;0), H523*100/C523, "")</f>
        <v>22.660550458715594</v>
      </c>
      <c r="K523" s="9">
        <v>12.1</v>
      </c>
      <c r="L523" s="9">
        <v>47</v>
      </c>
      <c r="M523" s="13">
        <v>0.25700000000000001</v>
      </c>
      <c r="N523" s="9">
        <v>41.8</v>
      </c>
      <c r="O523" s="14" t="s">
        <v>23</v>
      </c>
      <c r="P523" s="15">
        <v>6.24</v>
      </c>
      <c r="Q523" s="13">
        <v>5.5919999999999996</v>
      </c>
      <c r="R523" s="15">
        <v>0.44</v>
      </c>
      <c r="S523" s="11">
        <f>IF(AND(Q523&lt;&gt;"", C523&lt;&gt;"", C523&lt;&gt;0), Q523*100/C523, "")</f>
        <v>8.5504587155963279</v>
      </c>
      <c r="T523" s="16">
        <v>3</v>
      </c>
      <c r="U523" s="17" t="str">
        <f>IF(C523&gt;=68,"JUMBO",IF(C523&gt;=58,"EXTRA",IF(C523&gt;=48,"GRANDE",IF(C523&gt;=38,"MÉDIO","Fora da faixa"))))</f>
        <v>EXTRA</v>
      </c>
      <c r="V523" s="11">
        <v>55.02</v>
      </c>
      <c r="W523" s="11">
        <v>42.55</v>
      </c>
      <c r="X523" s="11">
        <f>IF(AND(W523&lt;&gt;"", V523&lt;&gt;"", V523&lt;&gt;0), (W523/V523)*100, "")</f>
        <v>77.335514358415111</v>
      </c>
      <c r="Y523" s="8" t="str">
        <f>IF(X523&lt;72,"Pontiagudo",IF(X523&lt;=76,"Padrão","Redondo"))</f>
        <v>Redondo</v>
      </c>
      <c r="Z523" s="11">
        <f>IF(AND(W523&lt;&gt;"", V523&lt;&gt;"", V523&lt;&gt;0), (0.6057-0.0018*W523)*V523*(W523^2)/1000, "")</f>
        <v>52.706682877180491</v>
      </c>
      <c r="AA523" s="11">
        <f>((3.155 - 0.0136*V523 + 0.00155*W523)*V523*W523)/100</f>
        <v>57.887947912304988</v>
      </c>
      <c r="AB523" s="14"/>
      <c r="AC523" s="12">
        <v>14</v>
      </c>
      <c r="AD523" s="18" t="s">
        <v>18</v>
      </c>
    </row>
    <row r="524" spans="1:30" ht="15" x14ac:dyDescent="0.25">
      <c r="A524" s="8">
        <v>523</v>
      </c>
      <c r="B524" s="8">
        <v>48</v>
      </c>
      <c r="C524" s="9">
        <v>53.9</v>
      </c>
      <c r="D524" s="9">
        <v>2.6</v>
      </c>
      <c r="E524" s="9">
        <v>8.5</v>
      </c>
      <c r="F524" s="10">
        <f>IF(AND(NOT(ISBLANK(C524)), NOT(ISBLANK(H524)), NOT(ISBLANK(Q524))), C524-H524-Q524, "")</f>
        <v>31.911999999999999</v>
      </c>
      <c r="G524" s="11">
        <f>IF(AND(F524&lt;&gt;"", C524&lt;&gt;"", C524&lt;&gt;0), F524*100/C524, "")</f>
        <v>59.205936920222634</v>
      </c>
      <c r="H524" s="10">
        <v>16.344999999999999</v>
      </c>
      <c r="I524" s="12">
        <v>6</v>
      </c>
      <c r="J524" s="11">
        <f>IF(AND(H524&lt;&gt;"", C524&lt;&gt;"", C524&lt;&gt;0), H524*100/C524, "")</f>
        <v>30.324675324675326</v>
      </c>
      <c r="K524" s="9">
        <v>12.5</v>
      </c>
      <c r="L524" s="9">
        <v>42</v>
      </c>
      <c r="M524" s="13">
        <v>0.29799999999999999</v>
      </c>
      <c r="N524" s="9">
        <v>44.2</v>
      </c>
      <c r="O524" s="14" t="s">
        <v>23</v>
      </c>
      <c r="P524" s="15">
        <v>4.54</v>
      </c>
      <c r="Q524" s="13">
        <v>5.6429999999999998</v>
      </c>
      <c r="R524" s="15">
        <v>0.43</v>
      </c>
      <c r="S524" s="11">
        <f>IF(AND(Q524&lt;&gt;"", C524&lt;&gt;"", C524&lt;&gt;0), Q524*100/C524, "")</f>
        <v>10.469387755102041</v>
      </c>
      <c r="T524" s="16">
        <v>2</v>
      </c>
      <c r="U524" s="17" t="str">
        <f>IF(C524&gt;=68,"JUMBO",IF(C524&gt;=58,"EXTRA",IF(C524&gt;=48,"GRANDE",IF(C524&gt;=38,"MÉDIO","Fora da faixa"))))</f>
        <v>GRANDE</v>
      </c>
      <c r="V524" s="11">
        <v>53.66</v>
      </c>
      <c r="W524" s="11">
        <v>42.77</v>
      </c>
      <c r="X524" s="11">
        <f>IF(AND(W524&lt;&gt;"", V524&lt;&gt;"", V524&lt;&gt;0), (W524/V524)*100, "")</f>
        <v>79.705553484904968</v>
      </c>
      <c r="Y524" s="8" t="str">
        <f>IF(X524&lt;72,"Pontiagudo",IF(X524&lt;=76,"Padrão","Redondo"))</f>
        <v>Redondo</v>
      </c>
      <c r="Z524" s="11">
        <f>IF(AND(W524&lt;&gt;"", V524&lt;&gt;"", V524&lt;&gt;0), (0.6057-0.0018*W524)*V524*(W524^2)/1000, "")</f>
        <v>51.897923225435193</v>
      </c>
      <c r="AA524" s="11">
        <f>((3.155 - 0.0136*V524 + 0.00155*W524)*V524*W524)/100</f>
        <v>57.181278384684994</v>
      </c>
      <c r="AB524" s="14"/>
      <c r="AC524" s="12">
        <v>14</v>
      </c>
      <c r="AD524" s="18" t="s">
        <v>18</v>
      </c>
    </row>
    <row r="525" spans="1:30" ht="15" x14ac:dyDescent="0.25">
      <c r="A525" s="8">
        <v>524</v>
      </c>
      <c r="B525" s="8">
        <v>48</v>
      </c>
      <c r="C525" s="9">
        <v>53</v>
      </c>
      <c r="D525" s="9">
        <v>5.3</v>
      </c>
      <c r="E525" s="9">
        <v>8.4</v>
      </c>
      <c r="F525" s="10">
        <f>IF(AND(NOT(ISBLANK(C525)), NOT(ISBLANK(H525)), NOT(ISBLANK(Q525))), C525-H525-Q525, "")</f>
        <v>28.012000000000004</v>
      </c>
      <c r="G525" s="11">
        <f>IF(AND(F525&lt;&gt;"", C525&lt;&gt;"", C525&lt;&gt;0), F525*100/C525, "")</f>
        <v>52.852830188679249</v>
      </c>
      <c r="H525" s="10">
        <v>18.282</v>
      </c>
      <c r="I525" s="12">
        <v>6</v>
      </c>
      <c r="J525" s="11">
        <f>IF(AND(H525&lt;&gt;"", C525&lt;&gt;"", C525&lt;&gt;0), H525*100/C525, "")</f>
        <v>34.494339622641512</v>
      </c>
      <c r="K525" s="9">
        <v>13.6</v>
      </c>
      <c r="L525" s="9">
        <v>45</v>
      </c>
      <c r="M525" s="13">
        <v>0.30199999999999999</v>
      </c>
      <c r="N525" s="9">
        <v>74.099999999999994</v>
      </c>
      <c r="O525" s="14" t="s">
        <v>16</v>
      </c>
      <c r="P525" s="15">
        <v>5.0999999999999996</v>
      </c>
      <c r="Q525" s="13">
        <v>6.7060000000000004</v>
      </c>
      <c r="R525" s="15">
        <v>0.43</v>
      </c>
      <c r="S525" s="11">
        <f>IF(AND(Q525&lt;&gt;"", C525&lt;&gt;"", C525&lt;&gt;0), Q525*100/C525, "")</f>
        <v>12.652830188679246</v>
      </c>
      <c r="T525" s="16">
        <v>2</v>
      </c>
      <c r="U525" s="17" t="str">
        <f>IF(C525&gt;=68,"JUMBO",IF(C525&gt;=58,"EXTRA",IF(C525&gt;=48,"GRANDE",IF(C525&gt;=38,"MÉDIO","Fora da faixa"))))</f>
        <v>GRANDE</v>
      </c>
      <c r="V525" s="11">
        <v>58.3</v>
      </c>
      <c r="W525" s="11">
        <v>45.43</v>
      </c>
      <c r="X525" s="11">
        <f>IF(AND(W525&lt;&gt;"", V525&lt;&gt;"", V525&lt;&gt;0), (W525/V525)*100, "")</f>
        <v>77.924528301886795</v>
      </c>
      <c r="Y525" s="8" t="str">
        <f>IF(X525&lt;72,"Pontiagudo",IF(X525&lt;=76,"Padrão","Redondo"))</f>
        <v>Redondo</v>
      </c>
      <c r="Z525" s="11">
        <f>IF(AND(W525&lt;&gt;"", V525&lt;&gt;"", V525&lt;&gt;0), (0.6057-0.0018*W525)*V525*(W525^2)/1000, "")</f>
        <v>63.041128574844421</v>
      </c>
      <c r="AA525" s="11">
        <f>((3.155 - 0.0136*V525 + 0.00155*W525)*V525*W525)/100</f>
        <v>64.427407652684991</v>
      </c>
      <c r="AB525" s="14"/>
      <c r="AC525" s="12">
        <v>14</v>
      </c>
      <c r="AD525" s="18" t="s">
        <v>18</v>
      </c>
    </row>
    <row r="526" spans="1:30" ht="15" x14ac:dyDescent="0.25">
      <c r="A526" s="8">
        <v>525</v>
      </c>
      <c r="B526" s="8">
        <v>48</v>
      </c>
      <c r="C526" s="9">
        <v>70.3</v>
      </c>
      <c r="D526" s="9">
        <v>3.1</v>
      </c>
      <c r="E526" s="9">
        <v>8.3000000000000007</v>
      </c>
      <c r="F526" s="10">
        <f>IF(AND(NOT(ISBLANK(C526)), NOT(ISBLANK(H526)), NOT(ISBLANK(Q526))), C526-H526-Q526, "")</f>
        <v>45.883000000000003</v>
      </c>
      <c r="G526" s="11">
        <f>IF(AND(F526&lt;&gt;"", C526&lt;&gt;"", C526&lt;&gt;0), F526*100/C526, "")</f>
        <v>65.267425320056901</v>
      </c>
      <c r="H526" s="10">
        <v>17.516999999999999</v>
      </c>
      <c r="I526" s="12">
        <v>6</v>
      </c>
      <c r="J526" s="11">
        <f>IF(AND(H526&lt;&gt;"", C526&lt;&gt;"", C526&lt;&gt;0), H526*100/C526, "")</f>
        <v>24.917496443812237</v>
      </c>
      <c r="K526" s="9">
        <v>12.6</v>
      </c>
      <c r="L526" s="9">
        <v>47.3</v>
      </c>
      <c r="M526" s="13">
        <v>0.26600000000000001</v>
      </c>
      <c r="N526" s="9">
        <v>39.799999999999997</v>
      </c>
      <c r="O526" s="14" t="s">
        <v>23</v>
      </c>
      <c r="P526" s="15">
        <v>5.44</v>
      </c>
      <c r="Q526" s="13">
        <v>6.9</v>
      </c>
      <c r="R526" s="15">
        <v>0.43</v>
      </c>
      <c r="S526" s="11">
        <f>IF(AND(Q526&lt;&gt;"", C526&lt;&gt;"", C526&lt;&gt;0), Q526*100/C526, "")</f>
        <v>9.8150782361308675</v>
      </c>
      <c r="T526" s="16">
        <v>3</v>
      </c>
      <c r="U526" s="17" t="str">
        <f>IF(C526&gt;=68,"JUMBO",IF(C526&gt;=58,"EXTRA",IF(C526&gt;=48,"GRANDE",IF(C526&gt;=38,"MÉDIO","Fora da faixa"))))</f>
        <v>JUMBO</v>
      </c>
      <c r="V526" s="11">
        <v>60.82</v>
      </c>
      <c r="W526" s="11">
        <v>45.35</v>
      </c>
      <c r="X526" s="11">
        <f>IF(AND(W526&lt;&gt;"", V526&lt;&gt;"", V526&lt;&gt;0), (W526/V526)*100, "")</f>
        <v>74.564288063137127</v>
      </c>
      <c r="Y526" s="8" t="str">
        <f>IF(X526&lt;72,"Pontiagudo",IF(X526&lt;=76,"Padrão","Redondo"))</f>
        <v>Padrão</v>
      </c>
      <c r="Z526" s="11">
        <f>IF(AND(W526&lt;&gt;"", V526&lt;&gt;"", V526&lt;&gt;0), (0.6057-0.0018*W526)*V526*(W526^2)/1000, "")</f>
        <v>65.552656820431494</v>
      </c>
      <c r="AA526" s="11">
        <f>((3.155 - 0.0136*V526 + 0.00155*W526)*V526*W526)/100</f>
        <v>66.145199512735005</v>
      </c>
      <c r="AB526" s="14"/>
      <c r="AC526" s="12">
        <v>14</v>
      </c>
      <c r="AD526" s="18" t="s">
        <v>18</v>
      </c>
    </row>
    <row r="527" spans="1:30" ht="15" x14ac:dyDescent="0.25">
      <c r="A527" s="8">
        <v>526</v>
      </c>
      <c r="B527" s="8">
        <v>48</v>
      </c>
      <c r="C527" s="9">
        <v>68</v>
      </c>
      <c r="D527" s="9">
        <v>2.9</v>
      </c>
      <c r="E527" s="9">
        <v>8.6</v>
      </c>
      <c r="F527" s="10">
        <f>IF(AND(NOT(ISBLANK(C527)), NOT(ISBLANK(H527)), NOT(ISBLANK(Q527))), C527-H527-Q527, "")</f>
        <v>43.677000000000007</v>
      </c>
      <c r="G527" s="11">
        <f>IF(AND(F527&lt;&gt;"", C527&lt;&gt;"", C527&lt;&gt;0), F527*100/C527, "")</f>
        <v>64.230882352941194</v>
      </c>
      <c r="H527" s="10">
        <v>18.407</v>
      </c>
      <c r="I527" s="12">
        <v>6</v>
      </c>
      <c r="J527" s="11">
        <f>IF(AND(H527&lt;&gt;"", C527&lt;&gt;"", C527&lt;&gt;0), H527*100/C527, "")</f>
        <v>27.069117647058825</v>
      </c>
      <c r="K527" s="9">
        <v>13</v>
      </c>
      <c r="L527" s="9">
        <v>46.3</v>
      </c>
      <c r="M527" s="13">
        <v>0.28100000000000003</v>
      </c>
      <c r="N527" s="9">
        <v>38</v>
      </c>
      <c r="O527" s="14" t="s">
        <v>23</v>
      </c>
      <c r="P527" s="15">
        <v>4.63</v>
      </c>
      <c r="Q527" s="13">
        <v>5.9160000000000004</v>
      </c>
      <c r="R527" s="15">
        <v>0.41</v>
      </c>
      <c r="S527" s="11">
        <f>IF(AND(Q527&lt;&gt;"", C527&lt;&gt;"", C527&lt;&gt;0), Q527*100/C527, "")</f>
        <v>8.7000000000000011</v>
      </c>
      <c r="T527" s="16">
        <v>4</v>
      </c>
      <c r="U527" s="17" t="str">
        <f>IF(C527&gt;=68,"JUMBO",IF(C527&gt;=58,"EXTRA",IF(C527&gt;=48,"GRANDE",IF(C527&gt;=38,"MÉDIO","Fora da faixa"))))</f>
        <v>JUMBO</v>
      </c>
      <c r="V527" s="11">
        <v>57.22</v>
      </c>
      <c r="W527" s="11">
        <v>42.55</v>
      </c>
      <c r="X527" s="11">
        <f>IF(AND(W527&lt;&gt;"", V527&lt;&gt;"", V527&lt;&gt;0), (W527/V527)*100, "")</f>
        <v>74.362111149947566</v>
      </c>
      <c r="Y527" s="8" t="str">
        <f>IF(X527&lt;72,"Pontiagudo",IF(X527&lt;=76,"Padrão","Redondo"))</f>
        <v>Padrão</v>
      </c>
      <c r="Z527" s="11">
        <f>IF(AND(W527&lt;&gt;"", V527&lt;&gt;"", V527&lt;&gt;0), (0.6057-0.0018*W527)*V527*(W527^2)/1000, "")</f>
        <v>54.814183828285486</v>
      </c>
      <c r="AA527" s="11">
        <f>((3.155 - 0.0136*V527 + 0.00155*W527)*V527*W527)/100</f>
        <v>59.474158597154982</v>
      </c>
      <c r="AB527" s="14"/>
      <c r="AC527" s="12">
        <v>14</v>
      </c>
      <c r="AD527" s="18" t="s">
        <v>18</v>
      </c>
    </row>
    <row r="528" spans="1:30" ht="15" x14ac:dyDescent="0.25">
      <c r="A528" s="8">
        <v>527</v>
      </c>
      <c r="B528" s="8">
        <v>48</v>
      </c>
      <c r="C528" s="9">
        <v>54.2</v>
      </c>
      <c r="D528" s="9">
        <v>3.8</v>
      </c>
      <c r="E528" s="9">
        <v>8.6</v>
      </c>
      <c r="F528" s="10">
        <f>IF(AND(NOT(ISBLANK(C528)), NOT(ISBLANK(H528)), NOT(ISBLANK(Q528))), C528-H528-Q528, "")</f>
        <v>29.331000000000003</v>
      </c>
      <c r="G528" s="11">
        <f>IF(AND(F528&lt;&gt;"", C528&lt;&gt;"", C528&lt;&gt;0), F528*100/C528, "")</f>
        <v>54.116236162361631</v>
      </c>
      <c r="H528" s="10">
        <v>18.509</v>
      </c>
      <c r="I528" s="12">
        <v>5</v>
      </c>
      <c r="J528" s="11">
        <f>IF(AND(H528&lt;&gt;"", C528&lt;&gt;"", C528&lt;&gt;0), H528*100/C528, "")</f>
        <v>34.149446494464947</v>
      </c>
      <c r="K528" s="9">
        <v>11.6</v>
      </c>
      <c r="L528" s="9">
        <v>47</v>
      </c>
      <c r="M528" s="13">
        <v>0.247</v>
      </c>
      <c r="N528" s="9">
        <v>59.7</v>
      </c>
      <c r="O528" s="14" t="s">
        <v>23</v>
      </c>
      <c r="P528" s="15">
        <v>4.8600000000000003</v>
      </c>
      <c r="Q528" s="13">
        <v>6.36</v>
      </c>
      <c r="R528" s="15">
        <v>0.44</v>
      </c>
      <c r="S528" s="11">
        <f>IF(AND(Q528&lt;&gt;"", C528&lt;&gt;"", C528&lt;&gt;0), Q528*100/C528, "")</f>
        <v>11.734317343173432</v>
      </c>
      <c r="T528" s="16">
        <v>4</v>
      </c>
      <c r="U528" s="17" t="str">
        <f>IF(C528&gt;=68,"JUMBO",IF(C528&gt;=58,"EXTRA",IF(C528&gt;=48,"GRANDE",IF(C528&gt;=38,"MÉDIO","Fora da faixa"))))</f>
        <v>GRANDE</v>
      </c>
      <c r="V528" s="11">
        <v>57.94</v>
      </c>
      <c r="W528" s="11">
        <v>45.42</v>
      </c>
      <c r="X528" s="11">
        <f>IF(AND(W528&lt;&gt;"", V528&lt;&gt;"", V528&lt;&gt;0), (W528/V528)*100, "")</f>
        <v>78.391439420089753</v>
      </c>
      <c r="Y528" s="8" t="str">
        <f>IF(X528&lt;72,"Pontiagudo",IF(X528&lt;=76,"Padrão","Redondo"))</f>
        <v>Redondo</v>
      </c>
      <c r="Z528" s="11">
        <f>IF(AND(W528&lt;&gt;"", V528&lt;&gt;"", V528&lt;&gt;0), (0.6057-0.0018*W528)*V528*(W528^2)/1000, "")</f>
        <v>62.626425155037495</v>
      </c>
      <c r="AA528" s="11">
        <f>((3.155 - 0.0136*V528 + 0.00155*W528)*V528*W528)/100</f>
        <v>64.143913993115987</v>
      </c>
      <c r="AB528" s="14"/>
      <c r="AC528" s="12">
        <v>14</v>
      </c>
      <c r="AD528" s="18" t="s">
        <v>18</v>
      </c>
    </row>
    <row r="529" spans="1:30" ht="15" x14ac:dyDescent="0.25">
      <c r="A529" s="8">
        <v>528</v>
      </c>
      <c r="B529" s="8">
        <v>48</v>
      </c>
      <c r="C529" s="9">
        <v>59.6</v>
      </c>
      <c r="D529" s="9">
        <v>3.4</v>
      </c>
      <c r="E529" s="9">
        <v>8.4</v>
      </c>
      <c r="F529" s="10">
        <f>IF(AND(NOT(ISBLANK(C529)), NOT(ISBLANK(H529)), NOT(ISBLANK(Q529))), C529-H529-Q529, "")</f>
        <v>34.499000000000002</v>
      </c>
      <c r="G529" s="11">
        <f>IF(AND(F529&lt;&gt;"", C529&lt;&gt;"", C529&lt;&gt;0), F529*100/C529, "")</f>
        <v>57.884228187919462</v>
      </c>
      <c r="H529" s="10">
        <v>18.48</v>
      </c>
      <c r="I529" s="12">
        <v>6</v>
      </c>
      <c r="J529" s="11">
        <f>IF(AND(H529&lt;&gt;"", C529&lt;&gt;"", C529&lt;&gt;0), H529*100/C529, "")</f>
        <v>31.006711409395972</v>
      </c>
      <c r="K529" s="9">
        <v>12</v>
      </c>
      <c r="L529" s="9">
        <v>49.7</v>
      </c>
      <c r="M529" s="13">
        <v>0.24099999999999999</v>
      </c>
      <c r="N529" s="9">
        <v>51.7</v>
      </c>
      <c r="O529" s="14" t="s">
        <v>23</v>
      </c>
      <c r="P529" s="15">
        <v>5.39</v>
      </c>
      <c r="Q529" s="13">
        <v>6.6210000000000004</v>
      </c>
      <c r="R529" s="15">
        <v>0.44</v>
      </c>
      <c r="S529" s="11">
        <f>IF(AND(Q529&lt;&gt;"", C529&lt;&gt;"", C529&lt;&gt;0), Q529*100/C529, "")</f>
        <v>11.109060402684564</v>
      </c>
      <c r="T529" s="16">
        <v>3</v>
      </c>
      <c r="U529" s="17" t="str">
        <f>IF(C529&gt;=68,"JUMBO",IF(C529&gt;=58,"EXTRA",IF(C529&gt;=48,"GRANDE",IF(C529&gt;=38,"MÉDIO","Fora da faixa"))))</f>
        <v>EXTRA</v>
      </c>
      <c r="V529" s="11">
        <v>57.45</v>
      </c>
      <c r="W529" s="11">
        <v>43.34</v>
      </c>
      <c r="X529" s="11">
        <f>IF(AND(W529&lt;&gt;"", V529&lt;&gt;"", V529&lt;&gt;0), (W529/V529)*100, "")</f>
        <v>75.439512619669273</v>
      </c>
      <c r="Y529" s="8" t="str">
        <f>IF(X529&lt;72,"Pontiagudo",IF(X529&lt;=76,"Padrão","Redondo"))</f>
        <v>Padrão</v>
      </c>
      <c r="Z529" s="11">
        <f>IF(AND(W529&lt;&gt;"", V529&lt;&gt;"", V529&lt;&gt;0), (0.6057-0.0018*W529)*V529*(W529^2)/1000, "")</f>
        <v>56.943619031043383</v>
      </c>
      <c r="AA529" s="11">
        <f>((3.155 - 0.0136*V529 + 0.00155*W529)*V529*W529)/100</f>
        <v>60.774483497310001</v>
      </c>
      <c r="AB529" s="14"/>
      <c r="AC529" s="12">
        <v>14</v>
      </c>
      <c r="AD529" s="18" t="s">
        <v>18</v>
      </c>
    </row>
    <row r="530" spans="1:30" ht="15" x14ac:dyDescent="0.25">
      <c r="A530" s="8">
        <v>529</v>
      </c>
      <c r="B530" s="8">
        <v>48</v>
      </c>
      <c r="C530" s="9">
        <v>68.2</v>
      </c>
      <c r="D530" s="9">
        <v>3.4</v>
      </c>
      <c r="E530" s="9">
        <v>8.6</v>
      </c>
      <c r="F530" s="10" t="str">
        <f>IF(AND(NOT(ISBLANK(C530)), NOT(ISBLANK(H530)), NOT(ISBLANK(Q530))), C530-H530-Q530, "")</f>
        <v/>
      </c>
      <c r="G530" s="11" t="str">
        <f>IF(AND(F530&lt;&gt;"", C530&lt;&gt;"", C530&lt;&gt;0), F530*100/C530, "")</f>
        <v/>
      </c>
      <c r="H530" s="10"/>
      <c r="I530" s="12">
        <v>5</v>
      </c>
      <c r="J530" s="11" t="str">
        <f>IF(AND(H530&lt;&gt;"", C530&lt;&gt;"", C530&lt;&gt;0), H530*100/C530, "")</f>
        <v/>
      </c>
      <c r="K530" s="9">
        <v>8.8000000000000007</v>
      </c>
      <c r="L530" s="9">
        <v>52</v>
      </c>
      <c r="M530" s="13">
        <v>0.16900000000000001</v>
      </c>
      <c r="N530" s="9">
        <v>46.1</v>
      </c>
      <c r="O530" s="14" t="s">
        <v>23</v>
      </c>
      <c r="P530" s="15">
        <v>4.47</v>
      </c>
      <c r="Q530" s="13">
        <v>6.2060000000000004</v>
      </c>
      <c r="R530" s="15">
        <v>0.38</v>
      </c>
      <c r="S530" s="11">
        <f>IF(AND(Q530&lt;&gt;"", C530&lt;&gt;"", C530&lt;&gt;0), Q530*100/C530, "")</f>
        <v>9.0997067448680351</v>
      </c>
      <c r="T530" s="16">
        <v>1</v>
      </c>
      <c r="U530" s="17" t="str">
        <f>IF(C530&gt;=68,"JUMBO",IF(C530&gt;=58,"EXTRA",IF(C530&gt;=48,"GRANDE",IF(C530&gt;=38,"MÉDIO","Fora da faixa"))))</f>
        <v>JUMBO</v>
      </c>
      <c r="V530" s="11">
        <v>60.36</v>
      </c>
      <c r="W530" s="11">
        <v>45.9</v>
      </c>
      <c r="X530" s="11">
        <f>IF(AND(W530&lt;&gt;"", V530&lt;&gt;"", V530&lt;&gt;0), (W530/V530)*100, "")</f>
        <v>76.043737574552679</v>
      </c>
      <c r="Y530" s="8" t="str">
        <f>IF(X530&lt;72,"Pontiagudo",IF(X530&lt;=76,"Padrão","Redondo"))</f>
        <v>Redondo</v>
      </c>
      <c r="Z530" s="11">
        <f>IF(AND(W530&lt;&gt;"", V530&lt;&gt;"", V530&lt;&gt;0), (0.6057-0.0018*W530)*V530*(W530^2)/1000, "")</f>
        <v>66.518541350928004</v>
      </c>
      <c r="AA530" s="11">
        <f>((3.155 - 0.0136*V530 + 0.00155*W530)*V530*W530)/100</f>
        <v>66.638000804759997</v>
      </c>
      <c r="AB530" s="14"/>
      <c r="AC530" s="12">
        <v>14</v>
      </c>
      <c r="AD530" s="18" t="s">
        <v>18</v>
      </c>
    </row>
    <row r="531" spans="1:30" ht="15" x14ac:dyDescent="0.25">
      <c r="A531" s="8">
        <v>530</v>
      </c>
      <c r="B531" s="8">
        <v>48</v>
      </c>
      <c r="C531" s="9">
        <v>65.8</v>
      </c>
      <c r="D531" s="9">
        <v>3</v>
      </c>
      <c r="E531" s="9">
        <v>8.6</v>
      </c>
      <c r="F531" s="10">
        <f>IF(AND(NOT(ISBLANK(C531)), NOT(ISBLANK(H531)), NOT(ISBLANK(Q531))), C531-H531-Q531, "")</f>
        <v>40.872</v>
      </c>
      <c r="G531" s="11">
        <f>IF(AND(F531&lt;&gt;"", C531&lt;&gt;"", C531&lt;&gt;0), F531*100/C531, "")</f>
        <v>62.11550151975684</v>
      </c>
      <c r="H531" s="10">
        <v>18.381</v>
      </c>
      <c r="I531" s="12">
        <v>6</v>
      </c>
      <c r="J531" s="11">
        <f>IF(AND(H531&lt;&gt;"", C531&lt;&gt;"", C531&lt;&gt;0), H531*100/C531, "")</f>
        <v>27.934650455927052</v>
      </c>
      <c r="K531" s="9">
        <v>11.1</v>
      </c>
      <c r="L531" s="9">
        <v>50</v>
      </c>
      <c r="M531" s="13">
        <v>0.222</v>
      </c>
      <c r="N531" s="9">
        <v>41.5</v>
      </c>
      <c r="O531" s="14" t="s">
        <v>23</v>
      </c>
      <c r="P531" s="15">
        <v>5.58</v>
      </c>
      <c r="Q531" s="13">
        <v>6.5469999999999997</v>
      </c>
      <c r="R531" s="15">
        <v>0.43</v>
      </c>
      <c r="S531" s="11">
        <f>IF(AND(Q531&lt;&gt;"", C531&lt;&gt;"", C531&lt;&gt;0), Q531*100/C531, "")</f>
        <v>9.9498480243161094</v>
      </c>
      <c r="T531" s="16">
        <v>4</v>
      </c>
      <c r="U531" s="17" t="str">
        <f>IF(C531&gt;=68,"JUMBO",IF(C531&gt;=58,"EXTRA",IF(C531&gt;=48,"GRANDE",IF(C531&gt;=38,"MÉDIO","Fora da faixa"))))</f>
        <v>EXTRA</v>
      </c>
      <c r="V531" s="11">
        <v>60.79</v>
      </c>
      <c r="W531" s="11">
        <v>45.31</v>
      </c>
      <c r="X531" s="11">
        <f>IF(AND(W531&lt;&gt;"", V531&lt;&gt;"", V531&lt;&gt;0), (W531/V531)*100, "")</f>
        <v>74.535285408784347</v>
      </c>
      <c r="Y531" s="8" t="str">
        <f>IF(X531&lt;72,"Pontiagudo",IF(X531&lt;=76,"Padrão","Redondo"))</f>
        <v>Padrão</v>
      </c>
      <c r="Z531" s="11">
        <f>IF(AND(W531&lt;&gt;"", V531&lt;&gt;"", V531&lt;&gt;0), (0.6057-0.0018*W531)*V531*(W531^2)/1000, "")</f>
        <v>65.413777481430515</v>
      </c>
      <c r="AA531" s="11">
        <f>((3.155 - 0.0136*V531 + 0.00155*W531)*V531*W531)/100</f>
        <v>66.063789833188494</v>
      </c>
      <c r="AB531" s="14"/>
      <c r="AC531" s="12">
        <v>14</v>
      </c>
      <c r="AD531" s="18" t="s">
        <v>18</v>
      </c>
    </row>
    <row r="532" spans="1:30" ht="15" x14ac:dyDescent="0.25">
      <c r="A532" s="8">
        <v>531</v>
      </c>
      <c r="B532" s="8">
        <v>48</v>
      </c>
      <c r="C532" s="9">
        <v>62.4</v>
      </c>
      <c r="D532" s="9">
        <v>6</v>
      </c>
      <c r="E532" s="9">
        <v>8.6</v>
      </c>
      <c r="F532" s="10">
        <f>IF(AND(NOT(ISBLANK(C532)), NOT(ISBLANK(H532)), NOT(ISBLANK(Q532))), C532-H532-Q532, "")</f>
        <v>38.247</v>
      </c>
      <c r="G532" s="11">
        <f>IF(AND(F532&lt;&gt;"", C532&lt;&gt;"", C532&lt;&gt;0), F532*100/C532, "")</f>
        <v>61.293269230769226</v>
      </c>
      <c r="H532" s="10">
        <v>17.561</v>
      </c>
      <c r="I532" s="12">
        <v>7</v>
      </c>
      <c r="J532" s="11">
        <f>IF(AND(H532&lt;&gt;"", C532&lt;&gt;"", C532&lt;&gt;0), H532*100/C532, "")</f>
        <v>28.142628205128204</v>
      </c>
      <c r="K532" s="9">
        <v>12.5</v>
      </c>
      <c r="L532" s="9">
        <v>46</v>
      </c>
      <c r="M532" s="13">
        <v>0.27200000000000002</v>
      </c>
      <c r="N532" s="9">
        <v>76</v>
      </c>
      <c r="O532" s="14" t="s">
        <v>16</v>
      </c>
      <c r="P532" s="15">
        <v>6.04</v>
      </c>
      <c r="Q532" s="13">
        <v>6.5919999999999996</v>
      </c>
      <c r="R532" s="15">
        <v>0.44</v>
      </c>
      <c r="S532" s="11">
        <f>IF(AND(Q532&lt;&gt;"", C532&lt;&gt;"", C532&lt;&gt;0), Q532*100/C532, "")</f>
        <v>10.564102564102564</v>
      </c>
      <c r="T532" s="16">
        <v>4</v>
      </c>
      <c r="U532" s="17" t="str">
        <f>IF(C532&gt;=68,"JUMBO",IF(C532&gt;=58,"EXTRA",IF(C532&gt;=48,"GRANDE",IF(C532&gt;=38,"MÉDIO","Fora da faixa"))))</f>
        <v>EXTRA</v>
      </c>
      <c r="V532" s="11">
        <v>57.59</v>
      </c>
      <c r="W532" s="11">
        <v>44.83</v>
      </c>
      <c r="X532" s="11">
        <f>IF(AND(W532&lt;&gt;"", V532&lt;&gt;"", V532&lt;&gt;0), (W532/V532)*100, "")</f>
        <v>77.84337558603923</v>
      </c>
      <c r="Y532" s="8" t="str">
        <f>IF(X532&lt;72,"Pontiagudo",IF(X532&lt;=76,"Padrão","Redondo"))</f>
        <v>Redondo</v>
      </c>
      <c r="Z532" s="11">
        <f>IF(AND(W532&lt;&gt;"", V532&lt;&gt;"", V532&lt;&gt;0), (0.6057-0.0018*W532)*V532*(W532^2)/1000, "")</f>
        <v>60.764345300999111</v>
      </c>
      <c r="AA532" s="11">
        <f>((3.155 - 0.0136*V532 + 0.00155*W532)*V532*W532)/100</f>
        <v>63.027531396212488</v>
      </c>
      <c r="AB532" s="14"/>
      <c r="AC532" s="12">
        <v>14</v>
      </c>
      <c r="AD532" s="18" t="s">
        <v>18</v>
      </c>
    </row>
    <row r="533" spans="1:30" ht="15" x14ac:dyDescent="0.25">
      <c r="A533" s="8">
        <v>532</v>
      </c>
      <c r="B533" s="8">
        <v>48</v>
      </c>
      <c r="C533" s="9">
        <v>63.1</v>
      </c>
      <c r="D533" s="9">
        <v>4</v>
      </c>
      <c r="E533" s="9">
        <v>8.3000000000000007</v>
      </c>
      <c r="F533" s="10">
        <f>IF(AND(NOT(ISBLANK(C533)), NOT(ISBLANK(H533)), NOT(ISBLANK(Q533))), C533-H533-Q533, "")</f>
        <v>38.783999999999999</v>
      </c>
      <c r="G533" s="11">
        <f>IF(AND(F533&lt;&gt;"", C533&lt;&gt;"", C533&lt;&gt;0), F533*100/C533, "")</f>
        <v>61.46434231378764</v>
      </c>
      <c r="H533" s="10">
        <v>18.164000000000001</v>
      </c>
      <c r="I533" s="12">
        <v>6</v>
      </c>
      <c r="J533" s="11">
        <f>IF(AND(H533&lt;&gt;"", C533&lt;&gt;"", C533&lt;&gt;0), H533*100/C533, "")</f>
        <v>28.786053882725835</v>
      </c>
      <c r="K533" s="9">
        <v>12.5</v>
      </c>
      <c r="L533" s="9">
        <v>48.3</v>
      </c>
      <c r="M533" s="13">
        <v>0.25900000000000001</v>
      </c>
      <c r="N533" s="9">
        <v>57.1</v>
      </c>
      <c r="O533" s="14" t="s">
        <v>23</v>
      </c>
      <c r="P533" s="15">
        <v>5.24</v>
      </c>
      <c r="Q533" s="13">
        <v>6.1520000000000001</v>
      </c>
      <c r="R533" s="15">
        <v>0.43</v>
      </c>
      <c r="S533" s="11">
        <f>IF(AND(Q533&lt;&gt;"", C533&lt;&gt;"", C533&lt;&gt;0), Q533*100/C533, "")</f>
        <v>9.7496038034865293</v>
      </c>
      <c r="T533" s="16">
        <v>4</v>
      </c>
      <c r="U533" s="17" t="str">
        <f>IF(C533&gt;=68,"JUMBO",IF(C533&gt;=58,"EXTRA",IF(C533&gt;=48,"GRANDE",IF(C533&gt;=38,"MÉDIO","Fora da faixa"))))</f>
        <v>EXTRA</v>
      </c>
      <c r="V533" s="11">
        <v>60.27</v>
      </c>
      <c r="W533" s="11">
        <v>43.87</v>
      </c>
      <c r="X533" s="11">
        <f>IF(AND(W533&lt;&gt;"", V533&lt;&gt;"", V533&lt;&gt;0), (W533/V533)*100, "")</f>
        <v>72.789115646258495</v>
      </c>
      <c r="Y533" s="8" t="str">
        <f>IF(X533&lt;72,"Pontiagudo",IF(X533&lt;=76,"Padrão","Redondo"))</f>
        <v>Padrão</v>
      </c>
      <c r="Z533" s="11">
        <f>IF(AND(W533&lt;&gt;"", V533&lt;&gt;"", V533&lt;&gt;0), (0.6057-0.0018*W533)*V533*(W533^2)/1000, "")</f>
        <v>61.098115154664043</v>
      </c>
      <c r="AA533" s="11">
        <f>((3.155 - 0.0136*V533 + 0.00155*W533)*V533*W533)/100</f>
        <v>63.545031753598487</v>
      </c>
      <c r="AB533" s="14"/>
      <c r="AC533" s="12">
        <v>14</v>
      </c>
      <c r="AD533" s="18" t="s">
        <v>18</v>
      </c>
    </row>
    <row r="534" spans="1:30" ht="15" x14ac:dyDescent="0.25">
      <c r="A534" s="8">
        <v>533</v>
      </c>
      <c r="B534" s="8">
        <v>48</v>
      </c>
      <c r="C534" s="9">
        <v>66.599999999999994</v>
      </c>
      <c r="D534" s="9">
        <v>4.0999999999999996</v>
      </c>
      <c r="E534" s="9">
        <v>8.4</v>
      </c>
      <c r="F534" s="10" t="str">
        <f>IF(AND(NOT(ISBLANK(C534)), NOT(ISBLANK(H534)), NOT(ISBLANK(Q534))), C534-H534-Q534, "")</f>
        <v/>
      </c>
      <c r="G534" s="11" t="str">
        <f>IF(AND(F534&lt;&gt;"", C534&lt;&gt;"", C534&lt;&gt;0), F534*100/C534, "")</f>
        <v/>
      </c>
      <c r="H534" s="10"/>
      <c r="I534" s="12">
        <v>6</v>
      </c>
      <c r="J534" s="11" t="str">
        <f>IF(AND(H534&lt;&gt;"", C534&lt;&gt;"", C534&lt;&gt;0), H534*100/C534, "")</f>
        <v/>
      </c>
      <c r="K534" s="9">
        <v>8.6</v>
      </c>
      <c r="L534" s="9">
        <v>40</v>
      </c>
      <c r="M534" s="13">
        <v>0.215</v>
      </c>
      <c r="N534" s="9">
        <v>56.4</v>
      </c>
      <c r="O534" s="14" t="s">
        <v>23</v>
      </c>
      <c r="P534" s="15">
        <v>6.02</v>
      </c>
      <c r="Q534" s="13">
        <v>7.0579999999999998</v>
      </c>
      <c r="R534" s="15">
        <v>0.45</v>
      </c>
      <c r="S534" s="11">
        <f>IF(AND(Q534&lt;&gt;"", C534&lt;&gt;"", C534&lt;&gt;0), Q534*100/C534, "")</f>
        <v>10.597597597597598</v>
      </c>
      <c r="T534" s="16">
        <v>2</v>
      </c>
      <c r="U534" s="17" t="str">
        <f>IF(C534&gt;=68,"JUMBO",IF(C534&gt;=58,"EXTRA",IF(C534&gt;=48,"GRANDE",IF(C534&gt;=38,"MÉDIO","Fora da faixa"))))</f>
        <v>EXTRA</v>
      </c>
      <c r="V534" s="11">
        <v>59.44</v>
      </c>
      <c r="W534" s="11">
        <v>45.58</v>
      </c>
      <c r="X534" s="11">
        <f>IF(AND(W534&lt;&gt;"", V534&lt;&gt;"", V534&lt;&gt;0), (W534/V534)*100, "")</f>
        <v>76.682368775235531</v>
      </c>
      <c r="Y534" s="8" t="str">
        <f>IF(X534&lt;72,"Pontiagudo",IF(X534&lt;=76,"Padrão","Redondo"))</f>
        <v>Redondo</v>
      </c>
      <c r="Z534" s="11">
        <f>IF(AND(W534&lt;&gt;"", V534&lt;&gt;"", V534&lt;&gt;0), (0.6057-0.0018*W534)*V534*(W534^2)/1000, "")</f>
        <v>64.665632000100089</v>
      </c>
      <c r="AA534" s="11">
        <f>((3.155 - 0.0136*V534 + 0.00155*W534)*V534*W534)/100</f>
        <v>65.490361163279999</v>
      </c>
      <c r="AB534" s="14"/>
      <c r="AC534" s="12">
        <v>14</v>
      </c>
      <c r="AD534" s="18" t="s">
        <v>18</v>
      </c>
    </row>
    <row r="535" spans="1:30" ht="15" x14ac:dyDescent="0.25">
      <c r="A535" s="8">
        <v>534</v>
      </c>
      <c r="B535" s="8">
        <v>48</v>
      </c>
      <c r="C535" s="9">
        <v>63.3</v>
      </c>
      <c r="D535" s="9">
        <v>4</v>
      </c>
      <c r="E535" s="9">
        <v>8.3000000000000007</v>
      </c>
      <c r="F535" s="10">
        <f>IF(AND(NOT(ISBLANK(C535)), NOT(ISBLANK(H535)), NOT(ISBLANK(Q535))), C535-H535-Q535, "")</f>
        <v>38.09899999999999</v>
      </c>
      <c r="G535" s="11">
        <f>IF(AND(F535&lt;&gt;"", C535&lt;&gt;"", C535&lt;&gt;0), F535*100/C535, "")</f>
        <v>60.187993680884659</v>
      </c>
      <c r="H535" s="10">
        <v>19.385000000000002</v>
      </c>
      <c r="I535" s="12">
        <v>7</v>
      </c>
      <c r="J535" s="11">
        <f>IF(AND(H535&lt;&gt;"", C535&lt;&gt;"", C535&lt;&gt;0), H535*100/C535, "")</f>
        <v>30.624012638230653</v>
      </c>
      <c r="K535" s="9">
        <v>13.1</v>
      </c>
      <c r="L535" s="9">
        <v>49.7</v>
      </c>
      <c r="M535" s="13">
        <v>0.26400000000000001</v>
      </c>
      <c r="N535" s="9">
        <v>57</v>
      </c>
      <c r="O535" s="14" t="s">
        <v>23</v>
      </c>
      <c r="P535" s="15">
        <v>3.48</v>
      </c>
      <c r="Q535" s="13">
        <v>5.8159999999999998</v>
      </c>
      <c r="R535" s="15">
        <v>0.46</v>
      </c>
      <c r="S535" s="11">
        <f>IF(AND(Q535&lt;&gt;"", C535&lt;&gt;"", C535&lt;&gt;0), Q535*100/C535, "")</f>
        <v>9.1879936808846772</v>
      </c>
      <c r="T535" s="16">
        <v>1</v>
      </c>
      <c r="U535" s="17" t="str">
        <f>IF(C535&gt;=68,"JUMBO",IF(C535&gt;=58,"EXTRA",IF(C535&gt;=48,"GRANDE",IF(C535&gt;=38,"MÉDIO","Fora da faixa"))))</f>
        <v>EXTRA</v>
      </c>
      <c r="V535" s="11">
        <v>60.18</v>
      </c>
      <c r="W535" s="11">
        <v>44.55</v>
      </c>
      <c r="X535" s="11">
        <f>IF(AND(W535&lt;&gt;"", V535&lt;&gt;"", V535&lt;&gt;0), (W535/V535)*100, "")</f>
        <v>74.027916251246268</v>
      </c>
      <c r="Y535" s="8" t="str">
        <f>IF(X535&lt;72,"Pontiagudo",IF(X535&lt;=76,"Padrão","Redondo"))</f>
        <v>Padrão</v>
      </c>
      <c r="Z535" s="11">
        <f>IF(AND(W535&lt;&gt;"", V535&lt;&gt;"", V535&lt;&gt;0), (0.6057-0.0018*W535)*V535*(W535^2)/1000, "")</f>
        <v>62.766597228439494</v>
      </c>
      <c r="AA535" s="11">
        <f>((3.155 - 0.0136*V535 + 0.00155*W535)*V535*W535)/100</f>
        <v>64.494713709854992</v>
      </c>
      <c r="AB535" s="14"/>
      <c r="AC535" s="12">
        <v>14</v>
      </c>
      <c r="AD535" s="18" t="s">
        <v>18</v>
      </c>
    </row>
    <row r="536" spans="1:30" ht="15" x14ac:dyDescent="0.25">
      <c r="A536" s="8">
        <v>535</v>
      </c>
      <c r="B536" s="8">
        <v>48</v>
      </c>
      <c r="C536" s="9">
        <v>60.9</v>
      </c>
      <c r="D536" s="9">
        <v>2.8</v>
      </c>
      <c r="E536" s="9">
        <v>8.6</v>
      </c>
      <c r="F536" s="10">
        <f>IF(AND(NOT(ISBLANK(C536)), NOT(ISBLANK(H536)), NOT(ISBLANK(Q536))), C536-H536-Q536, "")</f>
        <v>34.594999999999999</v>
      </c>
      <c r="G536" s="11">
        <f>IF(AND(F536&lt;&gt;"", C536&lt;&gt;"", C536&lt;&gt;0), F536*100/C536, "")</f>
        <v>56.806239737274218</v>
      </c>
      <c r="H536" s="10">
        <v>19.585999999999999</v>
      </c>
      <c r="I536" s="12">
        <v>7</v>
      </c>
      <c r="J536" s="11">
        <f>IF(AND(H536&lt;&gt;"", C536&lt;&gt;"", C536&lt;&gt;0), H536*100/C536, "")</f>
        <v>32.160919540229884</v>
      </c>
      <c r="K536" s="9">
        <v>12.3</v>
      </c>
      <c r="L536" s="9">
        <v>48.3</v>
      </c>
      <c r="M536" s="13">
        <v>0.255</v>
      </c>
      <c r="N536" s="9">
        <v>41.9</v>
      </c>
      <c r="O536" s="14" t="s">
        <v>23</v>
      </c>
      <c r="P536" s="15">
        <v>6.31</v>
      </c>
      <c r="Q536" s="13">
        <v>6.7190000000000003</v>
      </c>
      <c r="R536" s="15">
        <v>0.48</v>
      </c>
      <c r="S536" s="11">
        <f>IF(AND(Q536&lt;&gt;"", C536&lt;&gt;"", C536&lt;&gt;0), Q536*100/C536, "")</f>
        <v>11.032840722495894</v>
      </c>
      <c r="T536" s="16">
        <v>3</v>
      </c>
      <c r="U536" s="17" t="str">
        <f>IF(C536&gt;=68,"JUMBO",IF(C536&gt;=58,"EXTRA",IF(C536&gt;=48,"GRANDE",IF(C536&gt;=38,"MÉDIO","Fora da faixa"))))</f>
        <v>EXTRA</v>
      </c>
      <c r="V536" s="11">
        <v>55.61</v>
      </c>
      <c r="W536" s="11">
        <v>44.56</v>
      </c>
      <c r="X536" s="11">
        <f>IF(AND(W536&lt;&gt;"", V536&lt;&gt;"", V536&lt;&gt;0), (W536/V536)*100, "")</f>
        <v>80.129473116345977</v>
      </c>
      <c r="Y536" s="8" t="str">
        <f>IF(X536&lt;72,"Pontiagudo",IF(X536&lt;=76,"Padrão","Redondo"))</f>
        <v>Redondo</v>
      </c>
      <c r="Z536" s="11">
        <f>IF(AND(W536&lt;&gt;"", V536&lt;&gt;"", V536&lt;&gt;0), (0.6057-0.0018*W536)*V536*(W536^2)/1000, "")</f>
        <v>58.024227629567243</v>
      </c>
      <c r="AA536" s="11">
        <f>((3.155 - 0.0136*V536 + 0.00155*W536)*V536*W536)/100</f>
        <v>61.150936089952012</v>
      </c>
      <c r="AB536" s="14"/>
      <c r="AC536" s="12">
        <v>14</v>
      </c>
      <c r="AD536" s="18" t="s">
        <v>18</v>
      </c>
    </row>
    <row r="537" spans="1:30" ht="15" x14ac:dyDescent="0.25">
      <c r="A537" s="8">
        <v>536</v>
      </c>
      <c r="B537" s="8">
        <v>48</v>
      </c>
      <c r="C537" s="9">
        <v>66.900000000000006</v>
      </c>
      <c r="D537" s="9">
        <v>4.5999999999999996</v>
      </c>
      <c r="E537" s="9">
        <v>8.5</v>
      </c>
      <c r="F537" s="10">
        <f>IF(AND(NOT(ISBLANK(C537)), NOT(ISBLANK(H537)), NOT(ISBLANK(Q537))), C537-H537-Q537, "")</f>
        <v>38.751000000000005</v>
      </c>
      <c r="G537" s="11">
        <f>IF(AND(F537&lt;&gt;"", C537&lt;&gt;"", C537&lt;&gt;0), F537*100/C537, "")</f>
        <v>57.923766816143498</v>
      </c>
      <c r="H537" s="10">
        <v>21.378</v>
      </c>
      <c r="I537" s="12">
        <v>7</v>
      </c>
      <c r="J537" s="11">
        <f>IF(AND(H537&lt;&gt;"", C537&lt;&gt;"", C537&lt;&gt;0), H537*100/C537, "")</f>
        <v>31.955156950672645</v>
      </c>
      <c r="K537" s="9">
        <v>12.9</v>
      </c>
      <c r="L537" s="9">
        <v>48</v>
      </c>
      <c r="M537" s="13">
        <v>0.26900000000000002</v>
      </c>
      <c r="N537" s="9">
        <v>61.8</v>
      </c>
      <c r="O537" s="14" t="s">
        <v>21</v>
      </c>
      <c r="P537" s="15">
        <v>5.19</v>
      </c>
      <c r="Q537" s="13">
        <v>6.7709999999999999</v>
      </c>
      <c r="R537" s="15">
        <v>0.47</v>
      </c>
      <c r="S537" s="11">
        <f>IF(AND(Q537&lt;&gt;"", C537&lt;&gt;"", C537&lt;&gt;0), Q537*100/C537, "")</f>
        <v>10.121076233183857</v>
      </c>
      <c r="T537" s="16">
        <v>4</v>
      </c>
      <c r="U537" s="17" t="str">
        <f>IF(C537&gt;=68,"JUMBO",IF(C537&gt;=58,"EXTRA",IF(C537&gt;=48,"GRANDE",IF(C537&gt;=38,"MÉDIO","Fora da faixa"))))</f>
        <v>EXTRA</v>
      </c>
      <c r="V537" s="11">
        <v>59.77</v>
      </c>
      <c r="W537" s="11">
        <v>46.03</v>
      </c>
      <c r="X537" s="11">
        <f>IF(AND(W537&lt;&gt;"", V537&lt;&gt;"", V537&lt;&gt;0), (W537/V537)*100, "")</f>
        <v>77.011878868997812</v>
      </c>
      <c r="Y537" s="8" t="str">
        <f>IF(X537&lt;72,"Pontiagudo",IF(X537&lt;=76,"Padrão","Redondo"))</f>
        <v>Redondo</v>
      </c>
      <c r="Z537" s="11">
        <f>IF(AND(W537&lt;&gt;"", V537&lt;&gt;"", V537&lt;&gt;0), (0.6057-0.0018*W537)*V537*(W537^2)/1000, "")</f>
        <v>66.212348989134085</v>
      </c>
      <c r="AA537" s="11">
        <f>((3.155 - 0.0136*V537 + 0.00155*W537)*V537*W537)/100</f>
        <v>66.399826609159504</v>
      </c>
      <c r="AB537" s="14"/>
      <c r="AC537" s="12">
        <v>14</v>
      </c>
      <c r="AD537" s="18" t="s">
        <v>18</v>
      </c>
    </row>
    <row r="538" spans="1:30" ht="15" x14ac:dyDescent="0.25">
      <c r="A538" s="8">
        <v>537</v>
      </c>
      <c r="B538" s="8">
        <v>48</v>
      </c>
      <c r="C538" s="9">
        <v>57.9</v>
      </c>
      <c r="D538" s="9">
        <v>4.0999999999999996</v>
      </c>
      <c r="E538" s="9">
        <v>8.1999999999999993</v>
      </c>
      <c r="F538" s="10">
        <f>IF(AND(NOT(ISBLANK(C538)), NOT(ISBLANK(H538)), NOT(ISBLANK(Q538))), C538-H538-Q538, "")</f>
        <v>34.840000000000003</v>
      </c>
      <c r="G538" s="11">
        <f>IF(AND(F538&lt;&gt;"", C538&lt;&gt;"", C538&lt;&gt;0), F538*100/C538, "")</f>
        <v>60.172711571675315</v>
      </c>
      <c r="H538" s="10">
        <v>16.751000000000001</v>
      </c>
      <c r="I538" s="12">
        <v>7</v>
      </c>
      <c r="J538" s="11">
        <f>IF(AND(H538&lt;&gt;"", C538&lt;&gt;"", C538&lt;&gt;0), H538*100/C538, "")</f>
        <v>28.930915371329881</v>
      </c>
      <c r="K538" s="9">
        <v>12</v>
      </c>
      <c r="L538" s="9">
        <v>46.7</v>
      </c>
      <c r="M538" s="13">
        <v>0.25700000000000001</v>
      </c>
      <c r="N538" s="9">
        <v>60.9</v>
      </c>
      <c r="O538" s="14" t="s">
        <v>21</v>
      </c>
      <c r="P538" s="15">
        <v>5.84</v>
      </c>
      <c r="Q538" s="13">
        <v>6.3090000000000002</v>
      </c>
      <c r="R538" s="15">
        <v>0.45</v>
      </c>
      <c r="S538" s="11">
        <f>IF(AND(Q538&lt;&gt;"", C538&lt;&gt;"", C538&lt;&gt;0), Q538*100/C538, "")</f>
        <v>10.896373056994818</v>
      </c>
      <c r="T538" s="16">
        <v>4</v>
      </c>
      <c r="U538" s="17" t="str">
        <f>IF(C538&gt;=68,"JUMBO",IF(C538&gt;=58,"EXTRA",IF(C538&gt;=48,"GRANDE",IF(C538&gt;=38,"MÉDIO","Fora da faixa"))))</f>
        <v>GRANDE</v>
      </c>
      <c r="V538" s="11">
        <v>56.89</v>
      </c>
      <c r="W538" s="11">
        <v>45.73</v>
      </c>
      <c r="X538" s="11">
        <f>IF(AND(W538&lt;&gt;"", V538&lt;&gt;"", V538&lt;&gt;0), (W538/V538)*100, "")</f>
        <v>80.383195640710142</v>
      </c>
      <c r="Y538" s="8" t="str">
        <f>IF(X538&lt;72,"Pontiagudo",IF(X538&lt;=76,"Padrão","Redondo"))</f>
        <v>Redondo</v>
      </c>
      <c r="Z538" s="11">
        <f>IF(AND(W538&lt;&gt;"", V538&lt;&gt;"", V538&lt;&gt;0), (0.6057-0.0018*W538)*V538*(W538^2)/1000, "")</f>
        <v>62.267357865679855</v>
      </c>
      <c r="AA538" s="11">
        <f>((3.155 - 0.0136*V538 + 0.00155*W538)*V538*W538)/100</f>
        <v>63.795352047967491</v>
      </c>
      <c r="AB538" s="14"/>
      <c r="AC538" s="12">
        <v>14</v>
      </c>
      <c r="AD538" s="18" t="s">
        <v>18</v>
      </c>
    </row>
    <row r="539" spans="1:30" ht="15" x14ac:dyDescent="0.25">
      <c r="A539" s="8">
        <v>538</v>
      </c>
      <c r="B539" s="8">
        <v>48</v>
      </c>
      <c r="C539" s="9">
        <v>62</v>
      </c>
      <c r="D539" s="9">
        <v>3.6</v>
      </c>
      <c r="E539" s="9">
        <v>8.1</v>
      </c>
      <c r="F539" s="10">
        <f>IF(AND(NOT(ISBLANK(C539)), NOT(ISBLANK(H539)), NOT(ISBLANK(Q539))), C539-H539-Q539, "")</f>
        <v>37.498999999999995</v>
      </c>
      <c r="G539" s="11">
        <f>IF(AND(F539&lt;&gt;"", C539&lt;&gt;"", C539&lt;&gt;0), F539*100/C539, "")</f>
        <v>60.482258064516124</v>
      </c>
      <c r="H539" s="10">
        <v>17.934999999999999</v>
      </c>
      <c r="I539" s="12">
        <v>6</v>
      </c>
      <c r="J539" s="11">
        <f>IF(AND(H539&lt;&gt;"", C539&lt;&gt;"", C539&lt;&gt;0), H539*100/C539, "")</f>
        <v>28.927419354838705</v>
      </c>
      <c r="K539" s="9">
        <v>12.9</v>
      </c>
      <c r="L539" s="9">
        <v>42.7</v>
      </c>
      <c r="M539" s="13">
        <v>0.30199999999999999</v>
      </c>
      <c r="N539" s="9">
        <v>52.8</v>
      </c>
      <c r="O539" s="14" t="s">
        <v>23</v>
      </c>
      <c r="P539" s="15">
        <v>4.93</v>
      </c>
      <c r="Q539" s="13">
        <v>6.5659999999999998</v>
      </c>
      <c r="R539" s="15">
        <v>0.46</v>
      </c>
      <c r="S539" s="11">
        <f>IF(AND(Q539&lt;&gt;"", C539&lt;&gt;"", C539&lt;&gt;0), Q539*100/C539, "")</f>
        <v>10.590322580645161</v>
      </c>
      <c r="T539" s="16">
        <v>3</v>
      </c>
      <c r="U539" s="17" t="str">
        <f>IF(C539&gt;=68,"JUMBO",IF(C539&gt;=58,"EXTRA",IF(C539&gt;=48,"GRANDE",IF(C539&gt;=38,"MÉDIO","Fora da faixa"))))</f>
        <v>EXTRA</v>
      </c>
      <c r="V539" s="11">
        <v>56.31</v>
      </c>
      <c r="W539" s="11">
        <v>43.64</v>
      </c>
      <c r="X539" s="11">
        <f>IF(AND(W539&lt;&gt;"", V539&lt;&gt;"", V539&lt;&gt;0), (W539/V539)*100, "")</f>
        <v>77.499556029124477</v>
      </c>
      <c r="Y539" s="8" t="str">
        <f>IF(X539&lt;72,"Pontiagudo",IF(X539&lt;=76,"Padrão","Redondo"))</f>
        <v>Redondo</v>
      </c>
      <c r="Z539" s="11">
        <f>IF(AND(W539&lt;&gt;"", V539&lt;&gt;"", V539&lt;&gt;0), (0.6057-0.0018*W539)*V539*(W539^2)/1000, "")</f>
        <v>56.531117980784458</v>
      </c>
      <c r="AA539" s="11">
        <f>((3.155 - 0.0136*V539 + 0.00155*W539)*V539*W539)/100</f>
        <v>60.373265766983998</v>
      </c>
      <c r="AB539" s="14"/>
      <c r="AC539" s="12">
        <v>14</v>
      </c>
      <c r="AD539" s="18" t="s">
        <v>18</v>
      </c>
    </row>
    <row r="540" spans="1:30" ht="15" x14ac:dyDescent="0.25">
      <c r="A540" s="8">
        <v>539</v>
      </c>
      <c r="B540" s="8">
        <v>48</v>
      </c>
      <c r="C540" s="9">
        <v>58.9</v>
      </c>
      <c r="D540" s="9">
        <v>4.8</v>
      </c>
      <c r="E540" s="9">
        <v>8.1</v>
      </c>
      <c r="F540" s="10">
        <f>IF(AND(NOT(ISBLANK(C540)), NOT(ISBLANK(H540)), NOT(ISBLANK(Q540))), C540-H540-Q540, "")</f>
        <v>31.907</v>
      </c>
      <c r="G540" s="11">
        <f>IF(AND(F540&lt;&gt;"", C540&lt;&gt;"", C540&lt;&gt;0), F540*100/C540, "")</f>
        <v>54.171477079796261</v>
      </c>
      <c r="H540" s="10">
        <v>20.257000000000001</v>
      </c>
      <c r="I540" s="12">
        <v>6</v>
      </c>
      <c r="J540" s="11">
        <f>IF(AND(H540&lt;&gt;"", C540&lt;&gt;"", C540&lt;&gt;0), H540*100/C540, "")</f>
        <v>34.392190152801362</v>
      </c>
      <c r="K540" s="9">
        <v>13.9</v>
      </c>
      <c r="L540" s="9">
        <v>42</v>
      </c>
      <c r="M540" s="13">
        <v>0.33100000000000002</v>
      </c>
      <c r="N540" s="9">
        <v>67.400000000000006</v>
      </c>
      <c r="O540" s="14" t="s">
        <v>21</v>
      </c>
      <c r="P540" s="15">
        <v>6.47</v>
      </c>
      <c r="Q540" s="13">
        <v>6.7359999999999998</v>
      </c>
      <c r="R540" s="15">
        <v>0.45</v>
      </c>
      <c r="S540" s="11">
        <f>IF(AND(Q540&lt;&gt;"", C540&lt;&gt;"", C540&lt;&gt;0), Q540*100/C540, "")</f>
        <v>11.436332767402378</v>
      </c>
      <c r="T540" s="16">
        <v>4</v>
      </c>
      <c r="U540" s="17" t="str">
        <f>IF(C540&gt;=68,"JUMBO",IF(C540&gt;=58,"EXTRA",IF(C540&gt;=48,"GRANDE",IF(C540&gt;=38,"MÉDIO","Fora da faixa"))))</f>
        <v>EXTRA</v>
      </c>
      <c r="V540" s="11">
        <v>59.09</v>
      </c>
      <c r="W540" s="11">
        <v>44.77</v>
      </c>
      <c r="X540" s="11">
        <f>IF(AND(W540&lt;&gt;"", V540&lt;&gt;"", V540&lt;&gt;0), (W540/V540)*100, "")</f>
        <v>75.765781012015566</v>
      </c>
      <c r="Y540" s="8" t="str">
        <f>IF(X540&lt;72,"Pontiagudo",IF(X540&lt;=76,"Padrão","Redondo"))</f>
        <v>Padrão</v>
      </c>
      <c r="Z540" s="11">
        <f>IF(AND(W540&lt;&gt;"", V540&lt;&gt;"", V540&lt;&gt;0), (0.6057-0.0018*W540)*V540*(W540^2)/1000, "")</f>
        <v>62.193038594291167</v>
      </c>
      <c r="AA540" s="11">
        <f>((3.155 - 0.0136*V540 + 0.00155*W540)*V540*W540)/100</f>
        <v>64.040471869313492</v>
      </c>
      <c r="AB540" s="14"/>
      <c r="AC540" s="12">
        <v>14</v>
      </c>
      <c r="AD540" s="18" t="s">
        <v>18</v>
      </c>
    </row>
    <row r="541" spans="1:30" ht="15" x14ac:dyDescent="0.25">
      <c r="A541" s="8">
        <v>540</v>
      </c>
      <c r="B541" s="8">
        <v>48</v>
      </c>
      <c r="C541" s="9">
        <v>63.7</v>
      </c>
      <c r="D541" s="9">
        <v>3.8</v>
      </c>
      <c r="E541" s="9">
        <v>8.1</v>
      </c>
      <c r="F541" s="10">
        <f>IF(AND(NOT(ISBLANK(C541)), NOT(ISBLANK(H541)), NOT(ISBLANK(Q541))), C541-H541-Q541, "")</f>
        <v>39.812000000000005</v>
      </c>
      <c r="G541" s="11">
        <f>IF(AND(F541&lt;&gt;"", C541&lt;&gt;"", C541&lt;&gt;0), F541*100/C541, "")</f>
        <v>62.499215070643643</v>
      </c>
      <c r="H541" s="10">
        <v>17.315000000000001</v>
      </c>
      <c r="I541" s="12">
        <v>6</v>
      </c>
      <c r="J541" s="11">
        <f>IF(AND(H541&lt;&gt;"", C541&lt;&gt;"", C541&lt;&gt;0), H541*100/C541, "")</f>
        <v>27.182103610675043</v>
      </c>
      <c r="K541" s="9">
        <v>13.1</v>
      </c>
      <c r="L541" s="9">
        <v>51.3</v>
      </c>
      <c r="M541" s="13">
        <v>0.255</v>
      </c>
      <c r="N541" s="9">
        <v>54.3</v>
      </c>
      <c r="O541" s="14" t="s">
        <v>23</v>
      </c>
      <c r="P541" s="15">
        <v>6</v>
      </c>
      <c r="Q541" s="13">
        <v>6.5730000000000004</v>
      </c>
      <c r="R541" s="15">
        <v>0.42</v>
      </c>
      <c r="S541" s="11">
        <f>IF(AND(Q541&lt;&gt;"", C541&lt;&gt;"", C541&lt;&gt;0), Q541*100/C541, "")</f>
        <v>10.318681318681319</v>
      </c>
      <c r="T541" s="16">
        <v>3</v>
      </c>
      <c r="U541" s="17" t="str">
        <f>IF(C541&gt;=68,"JUMBO",IF(C541&gt;=58,"EXTRA",IF(C541&gt;=48,"GRANDE",IF(C541&gt;=38,"MÉDIO","Fora da faixa"))))</f>
        <v>EXTRA</v>
      </c>
      <c r="V541" s="11">
        <v>57.8</v>
      </c>
      <c r="W541" s="11">
        <v>44.36</v>
      </c>
      <c r="X541" s="11">
        <f>IF(AND(W541&lt;&gt;"", V541&lt;&gt;"", V541&lt;&gt;0), (W541/V541)*100, "")</f>
        <v>76.747404844290656</v>
      </c>
      <c r="Y541" s="8" t="str">
        <f>IF(X541&lt;72,"Pontiagudo",IF(X541&lt;=76,"Padrão","Redondo"))</f>
        <v>Redondo</v>
      </c>
      <c r="Z541" s="11">
        <f>IF(AND(W541&lt;&gt;"", V541&lt;&gt;"", V541&lt;&gt;0), (0.6057-0.0018*W541)*V541*(W541^2)/1000, "")</f>
        <v>59.81008827643776</v>
      </c>
      <c r="AA541" s="11">
        <f>((3.155 - 0.0136*V541 + 0.00155*W541)*V541*W541)/100</f>
        <v>62.502258934239997</v>
      </c>
      <c r="AB541" s="14"/>
      <c r="AC541" s="12">
        <v>14</v>
      </c>
      <c r="AD541" s="18" t="s">
        <v>18</v>
      </c>
    </row>
    <row r="542" spans="1:30" ht="15" x14ac:dyDescent="0.25">
      <c r="A542" s="8">
        <v>541</v>
      </c>
      <c r="B542" s="8">
        <v>48</v>
      </c>
      <c r="C542" s="9">
        <v>60.6</v>
      </c>
      <c r="D542" s="9">
        <v>3.8</v>
      </c>
      <c r="E542" s="9">
        <v>8.5</v>
      </c>
      <c r="F542" s="10">
        <f>IF(AND(NOT(ISBLANK(C542)), NOT(ISBLANK(H542)), NOT(ISBLANK(Q542))), C542-H542-Q542, "")</f>
        <v>33.852000000000004</v>
      </c>
      <c r="G542" s="11">
        <f>IF(AND(F542&lt;&gt;"", C542&lt;&gt;"", C542&lt;&gt;0), F542*100/C542, "")</f>
        <v>55.861386138613867</v>
      </c>
      <c r="H542" s="10">
        <v>19.98</v>
      </c>
      <c r="I542" s="12">
        <v>6</v>
      </c>
      <c r="J542" s="11">
        <f>IF(AND(H542&lt;&gt;"", C542&lt;&gt;"", C542&lt;&gt;0), H542*100/C542, "")</f>
        <v>32.970297029702969</v>
      </c>
      <c r="K542" s="9">
        <v>13</v>
      </c>
      <c r="L542" s="9">
        <v>46.3</v>
      </c>
      <c r="M542" s="13">
        <v>0.28100000000000003</v>
      </c>
      <c r="N542" s="9">
        <v>56.1</v>
      </c>
      <c r="O542" s="14" t="s">
        <v>23</v>
      </c>
      <c r="P542" s="15">
        <v>6.47</v>
      </c>
      <c r="Q542" s="13">
        <v>6.7679999999999998</v>
      </c>
      <c r="R542" s="15">
        <v>0.44</v>
      </c>
      <c r="S542" s="11">
        <f>IF(AND(Q542&lt;&gt;"", C542&lt;&gt;"", C542&lt;&gt;0), Q542*100/C542, "")</f>
        <v>11.168316831683168</v>
      </c>
      <c r="T542" s="16">
        <v>3</v>
      </c>
      <c r="U542" s="17" t="str">
        <f>IF(C542&gt;=68,"JUMBO",IF(C542&gt;=58,"EXTRA",IF(C542&gt;=48,"GRANDE",IF(C542&gt;=38,"MÉDIO","Fora da faixa"))))</f>
        <v>EXTRA</v>
      </c>
      <c r="V542" s="11">
        <v>60.27</v>
      </c>
      <c r="W542" s="11">
        <v>44.69</v>
      </c>
      <c r="X542" s="11">
        <f>IF(AND(W542&lt;&gt;"", V542&lt;&gt;"", V542&lt;&gt;0), (W542/V542)*100, "")</f>
        <v>74.149659863945573</v>
      </c>
      <c r="Y542" s="8" t="str">
        <f>IF(X542&lt;72,"Pontiagudo",IF(X542&lt;=76,"Padrão","Redondo"))</f>
        <v>Padrão</v>
      </c>
      <c r="Z542" s="11">
        <f>IF(AND(W542&lt;&gt;"", V542&lt;&gt;"", V542&lt;&gt;0), (0.6057-0.0018*W542)*V542*(W542^2)/1000, "")</f>
        <v>63.225835417483331</v>
      </c>
      <c r="AA542" s="11">
        <f>((3.155 - 0.0136*V542 + 0.00155*W542)*V542*W542)/100</f>
        <v>64.767023313142488</v>
      </c>
      <c r="AB542" s="14"/>
      <c r="AC542" s="12">
        <v>14</v>
      </c>
      <c r="AD542" s="18" t="s">
        <v>18</v>
      </c>
    </row>
    <row r="543" spans="1:30" ht="15" x14ac:dyDescent="0.25">
      <c r="A543" s="8">
        <v>542</v>
      </c>
      <c r="B543" s="8">
        <v>48</v>
      </c>
      <c r="C543" s="9">
        <v>66.2</v>
      </c>
      <c r="D543" s="9">
        <v>3.4</v>
      </c>
      <c r="E543" s="9">
        <v>8.5</v>
      </c>
      <c r="F543" s="10">
        <f>IF(AND(NOT(ISBLANK(C543)), NOT(ISBLANK(H543)), NOT(ISBLANK(Q543))), C543-H543-Q543, "")</f>
        <v>40.865000000000009</v>
      </c>
      <c r="G543" s="11">
        <f>IF(AND(F543&lt;&gt;"", C543&lt;&gt;"", C543&lt;&gt;0), F543*100/C543, "")</f>
        <v>61.729607250755301</v>
      </c>
      <c r="H543" s="10">
        <v>19.407</v>
      </c>
      <c r="I543" s="12">
        <v>6</v>
      </c>
      <c r="J543" s="11">
        <f>IF(AND(H543&lt;&gt;"", C543&lt;&gt;"", C543&lt;&gt;0), H543*100/C543, "")</f>
        <v>29.315709969788518</v>
      </c>
      <c r="K543" s="9">
        <v>12.9</v>
      </c>
      <c r="L543" s="9">
        <v>49.3</v>
      </c>
      <c r="M543" s="13">
        <v>0.26200000000000001</v>
      </c>
      <c r="N543" s="9">
        <v>47.4</v>
      </c>
      <c r="O543" s="14" t="s">
        <v>23</v>
      </c>
      <c r="P543" s="15">
        <v>5.13</v>
      </c>
      <c r="Q543" s="13">
        <v>5.9279999999999999</v>
      </c>
      <c r="R543" s="15">
        <v>0.43</v>
      </c>
      <c r="S543" s="11">
        <f>IF(AND(Q543&lt;&gt;"", C543&lt;&gt;"", C543&lt;&gt;0), Q543*100/C543, "")</f>
        <v>8.9546827794561921</v>
      </c>
      <c r="T543" s="16">
        <v>1</v>
      </c>
      <c r="U543" s="17" t="str">
        <f>IF(C543&gt;=68,"JUMBO",IF(C543&gt;=58,"EXTRA",IF(C543&gt;=48,"GRANDE",IF(C543&gt;=38,"MÉDIO","Fora da faixa"))))</f>
        <v>EXTRA</v>
      </c>
      <c r="V543" s="11">
        <v>55.61</v>
      </c>
      <c r="W543" s="11">
        <v>43.07</v>
      </c>
      <c r="X543" s="11">
        <f>IF(AND(W543&lt;&gt;"", V543&lt;&gt;"", V543&lt;&gt;0), (W543/V543)*100, "")</f>
        <v>77.450098903074988</v>
      </c>
      <c r="Y543" s="8" t="str">
        <f>IF(X543&lt;72,"Pontiagudo",IF(X543&lt;=76,"Padrão","Redondo"))</f>
        <v>Redondo</v>
      </c>
      <c r="Z543" s="11">
        <f>IF(AND(W543&lt;&gt;"", V543&lt;&gt;"", V543&lt;&gt;0), (0.6057-0.0018*W543)*V543*(W543^2)/1000, "")</f>
        <v>54.485338996427892</v>
      </c>
      <c r="AA543" s="11">
        <f>((3.155 - 0.0136*V543 + 0.00155*W543)*V543*W543)/100</f>
        <v>59.050851997487499</v>
      </c>
      <c r="AB543" s="14"/>
      <c r="AC543" s="12">
        <v>14</v>
      </c>
      <c r="AD543" s="18" t="s">
        <v>18</v>
      </c>
    </row>
    <row r="544" spans="1:30" ht="15" x14ac:dyDescent="0.25">
      <c r="A544" s="8">
        <v>543</v>
      </c>
      <c r="B544" s="8">
        <v>48</v>
      </c>
      <c r="C544" s="9">
        <v>62.4</v>
      </c>
      <c r="D544" s="9">
        <v>3.1</v>
      </c>
      <c r="E544" s="9">
        <v>8.5</v>
      </c>
      <c r="F544" s="10">
        <f>IF(AND(NOT(ISBLANK(C544)), NOT(ISBLANK(H544)), NOT(ISBLANK(Q544))), C544-H544-Q544, "")</f>
        <v>39.040999999999997</v>
      </c>
      <c r="G544" s="11">
        <f>IF(AND(F544&lt;&gt;"", C544&lt;&gt;"", C544&lt;&gt;0), F544*100/C544, "")</f>
        <v>62.565705128205124</v>
      </c>
      <c r="H544" s="10">
        <v>16.428000000000001</v>
      </c>
      <c r="I544" s="12">
        <v>6</v>
      </c>
      <c r="J544" s="11">
        <f>IF(AND(H544&lt;&gt;"", C544&lt;&gt;"", C544&lt;&gt;0), H544*100/C544, "")</f>
        <v>26.32692307692308</v>
      </c>
      <c r="K544" s="9">
        <v>12</v>
      </c>
      <c r="L544" s="9">
        <v>48.3</v>
      </c>
      <c r="M544" s="13">
        <v>0.248</v>
      </c>
      <c r="N544" s="9">
        <v>45.5</v>
      </c>
      <c r="O544" s="14" t="s">
        <v>23</v>
      </c>
      <c r="P544" s="15">
        <v>5.16</v>
      </c>
      <c r="Q544" s="13">
        <v>6.931</v>
      </c>
      <c r="R544" s="15">
        <v>0.46</v>
      </c>
      <c r="S544" s="11">
        <f>IF(AND(Q544&lt;&gt;"", C544&lt;&gt;"", C544&lt;&gt;0), Q544*100/C544, "")</f>
        <v>11.107371794871796</v>
      </c>
      <c r="T544" s="16">
        <v>1</v>
      </c>
      <c r="U544" s="17" t="str">
        <f>IF(C544&gt;=68,"JUMBO",IF(C544&gt;=58,"EXTRA",IF(C544&gt;=48,"GRANDE",IF(C544&gt;=38,"MÉDIO","Fora da faixa"))))</f>
        <v>EXTRA</v>
      </c>
      <c r="V544" s="11">
        <v>58.42</v>
      </c>
      <c r="W544" s="11">
        <v>45.87</v>
      </c>
      <c r="X544" s="11">
        <f>IF(AND(W544&lt;&gt;"", V544&lt;&gt;"", V544&lt;&gt;0), (W544/V544)*100, "")</f>
        <v>78.517630948305367</v>
      </c>
      <c r="Y544" s="8" t="str">
        <f>IF(X544&lt;72,"Pontiagudo",IF(X544&lt;=76,"Padrão","Redondo"))</f>
        <v>Redondo</v>
      </c>
      <c r="Z544" s="11">
        <f>IF(AND(W544&lt;&gt;"", V544&lt;&gt;"", V544&lt;&gt;0), (0.6057-0.0018*W544)*V544*(W544^2)/1000, "")</f>
        <v>64.303110289803115</v>
      </c>
      <c r="AA544" s="11">
        <f>((3.155 - 0.0136*V544 + 0.00155*W544)*V544*W544)/100</f>
        <v>65.159841063470992</v>
      </c>
      <c r="AB544" s="14"/>
      <c r="AC544" s="12">
        <v>14</v>
      </c>
      <c r="AD544" s="18" t="s">
        <v>18</v>
      </c>
    </row>
    <row r="545" spans="1:30" ht="15" x14ac:dyDescent="0.25">
      <c r="A545" s="8">
        <v>544</v>
      </c>
      <c r="B545" s="8">
        <v>48</v>
      </c>
      <c r="C545" s="9">
        <v>53.9</v>
      </c>
      <c r="D545" s="9">
        <v>3.1</v>
      </c>
      <c r="E545" s="9">
        <v>8.6</v>
      </c>
      <c r="F545" s="10">
        <f>IF(AND(NOT(ISBLANK(C545)), NOT(ISBLANK(H545)), NOT(ISBLANK(Q545))), C545-H545-Q545, "")</f>
        <v>31.363999999999997</v>
      </c>
      <c r="G545" s="11">
        <f>IF(AND(F545&lt;&gt;"", C545&lt;&gt;"", C545&lt;&gt;0), F545*100/C545, "")</f>
        <v>58.18923933209647</v>
      </c>
      <c r="H545" s="10">
        <v>17.157</v>
      </c>
      <c r="I545" s="12">
        <v>6</v>
      </c>
      <c r="J545" s="11">
        <f>IF(AND(H545&lt;&gt;"", C545&lt;&gt;"", C545&lt;&gt;0), H545*100/C545, "")</f>
        <v>31.831168831168831</v>
      </c>
      <c r="K545" s="9">
        <v>12.3</v>
      </c>
      <c r="L545" s="9">
        <v>46.3</v>
      </c>
      <c r="M545" s="13">
        <v>0.26600000000000001</v>
      </c>
      <c r="N545" s="9">
        <v>51.4</v>
      </c>
      <c r="O545" s="14" t="s">
        <v>23</v>
      </c>
      <c r="P545" s="15">
        <v>4.46</v>
      </c>
      <c r="Q545" s="13">
        <v>5.3789999999999996</v>
      </c>
      <c r="R545" s="15">
        <v>0.4</v>
      </c>
      <c r="S545" s="11">
        <f>IF(AND(Q545&lt;&gt;"", C545&lt;&gt;"", C545&lt;&gt;0), Q545*100/C545, "")</f>
        <v>9.9795918367346932</v>
      </c>
      <c r="T545" s="16">
        <v>1</v>
      </c>
      <c r="U545" s="17" t="str">
        <f>IF(C545&gt;=68,"JUMBO",IF(C545&gt;=58,"EXTRA",IF(C545&gt;=48,"GRANDE",IF(C545&gt;=38,"MÉDIO","Fora da faixa"))))</f>
        <v>GRANDE</v>
      </c>
      <c r="V545" s="11">
        <v>55.61</v>
      </c>
      <c r="W545" s="11">
        <v>42.85</v>
      </c>
      <c r="X545" s="11">
        <f>IF(AND(W545&lt;&gt;"", V545&lt;&gt;"", V545&lt;&gt;0), (W545/V545)*100, "")</f>
        <v>77.054486603128936</v>
      </c>
      <c r="Y545" s="8" t="str">
        <f>IF(X545&lt;72,"Pontiagudo",IF(X545&lt;=76,"Padrão","Redondo"))</f>
        <v>Redondo</v>
      </c>
      <c r="Z545" s="11">
        <f>IF(AND(W545&lt;&gt;"", V545&lt;&gt;"", V545&lt;&gt;0), (0.6057-0.0018*W545)*V545*(W545^2)/1000, "")</f>
        <v>53.97057659496825</v>
      </c>
      <c r="AA545" s="11">
        <f>((3.155 - 0.0136*V545 + 0.00155*W545)*V545*W545)/100</f>
        <v>58.74109673452751</v>
      </c>
      <c r="AB545" s="14"/>
      <c r="AC545" s="12">
        <v>14</v>
      </c>
      <c r="AD545" s="18" t="s">
        <v>18</v>
      </c>
    </row>
    <row r="546" spans="1:30" ht="15" x14ac:dyDescent="0.25">
      <c r="A546" s="8">
        <v>545</v>
      </c>
      <c r="B546" s="8">
        <v>48</v>
      </c>
      <c r="C546" s="9">
        <v>65.599999999999994</v>
      </c>
      <c r="D546" s="9">
        <v>3.8</v>
      </c>
      <c r="E546" s="9">
        <v>8.3000000000000007</v>
      </c>
      <c r="F546" s="10">
        <f>IF(AND(NOT(ISBLANK(C546)), NOT(ISBLANK(H546)), NOT(ISBLANK(Q546))), C546-H546-Q546, "")</f>
        <v>41.163999999999987</v>
      </c>
      <c r="G546" s="11">
        <f>IF(AND(F546&lt;&gt;"", C546&lt;&gt;"", C546&lt;&gt;0), F546*100/C546, "")</f>
        <v>62.749999999999986</v>
      </c>
      <c r="H546" s="10">
        <v>17.626000000000001</v>
      </c>
      <c r="I546" s="12">
        <v>5</v>
      </c>
      <c r="J546" s="11">
        <f>IF(AND(H546&lt;&gt;"", C546&lt;&gt;"", C546&lt;&gt;0), H546*100/C546, "")</f>
        <v>26.868902439024396</v>
      </c>
      <c r="K546" s="9">
        <v>14.6</v>
      </c>
      <c r="L546" s="9">
        <v>46.3</v>
      </c>
      <c r="M546" s="13">
        <v>0.315</v>
      </c>
      <c r="N546" s="9">
        <v>53.2</v>
      </c>
      <c r="O546" s="14" t="s">
        <v>23</v>
      </c>
      <c r="P546" s="15">
        <v>4.93</v>
      </c>
      <c r="Q546" s="13">
        <v>6.81</v>
      </c>
      <c r="R546" s="15">
        <v>0.43</v>
      </c>
      <c r="S546" s="11">
        <f>IF(AND(Q546&lt;&gt;"", C546&lt;&gt;"", C546&lt;&gt;0), Q546*100/C546, "")</f>
        <v>10.381097560975611</v>
      </c>
      <c r="T546" s="16">
        <v>2</v>
      </c>
      <c r="U546" s="17" t="str">
        <f>IF(C546&gt;=68,"JUMBO",IF(C546&gt;=58,"EXTRA",IF(C546&gt;=48,"GRANDE",IF(C546&gt;=38,"MÉDIO","Fora da faixa"))))</f>
        <v>EXTRA</v>
      </c>
      <c r="V546" s="11">
        <v>61.32</v>
      </c>
      <c r="W546" s="11">
        <v>45.42</v>
      </c>
      <c r="X546" s="11">
        <f>IF(AND(W546&lt;&gt;"", V546&lt;&gt;"", V546&lt;&gt;0), (W546/V546)*100, "")</f>
        <v>74.070450097847356</v>
      </c>
      <c r="Y546" s="8" t="str">
        <f>IF(X546&lt;72,"Pontiagudo",IF(X546&lt;=76,"Padrão","Redondo"))</f>
        <v>Padrão</v>
      </c>
      <c r="Z546" s="11">
        <f>IF(AND(W546&lt;&gt;"", V546&lt;&gt;"", V546&lt;&gt;0), (0.6057-0.0018*W546)*V546*(W546^2)/1000, "")</f>
        <v>66.279813436432505</v>
      </c>
      <c r="AA546" s="11">
        <f>((3.155 - 0.0136*V546 + 0.00155*W546)*V546*W546)/100</f>
        <v>66.605547047255982</v>
      </c>
      <c r="AB546" s="14"/>
      <c r="AC546" s="12">
        <v>14</v>
      </c>
      <c r="AD546" s="18" t="s">
        <v>18</v>
      </c>
    </row>
    <row r="547" spans="1:30" ht="15" x14ac:dyDescent="0.25">
      <c r="A547" s="8">
        <v>546</v>
      </c>
      <c r="B547" s="8">
        <v>48</v>
      </c>
      <c r="C547" s="9">
        <v>68.7</v>
      </c>
      <c r="D547" s="9">
        <v>3.1</v>
      </c>
      <c r="E547" s="9">
        <v>8.1999999999999993</v>
      </c>
      <c r="F547" s="10">
        <f>IF(AND(NOT(ISBLANK(C547)), NOT(ISBLANK(H547)), NOT(ISBLANK(Q547))), C547-H547-Q547, "")</f>
        <v>46.431000000000012</v>
      </c>
      <c r="G547" s="11">
        <f>IF(AND(F547&lt;&gt;"", C547&lt;&gt;"", C547&lt;&gt;0), F547*100/C547, "")</f>
        <v>67.585152838427959</v>
      </c>
      <c r="H547" s="10">
        <v>16.620999999999999</v>
      </c>
      <c r="I547" s="12">
        <v>7</v>
      </c>
      <c r="J547" s="11">
        <f>IF(AND(H547&lt;&gt;"", C547&lt;&gt;"", C547&lt;&gt;0), H547*100/C547, "")</f>
        <v>24.193595342066956</v>
      </c>
      <c r="K547" s="9">
        <v>11.6</v>
      </c>
      <c r="L547" s="9">
        <v>48</v>
      </c>
      <c r="M547" s="13">
        <v>0.24199999999999999</v>
      </c>
      <c r="N547" s="9">
        <v>41</v>
      </c>
      <c r="O547" s="14" t="s">
        <v>23</v>
      </c>
      <c r="P547" s="15">
        <v>4.7</v>
      </c>
      <c r="Q547" s="13">
        <v>5.6479999999999997</v>
      </c>
      <c r="R547" s="15">
        <v>0.45</v>
      </c>
      <c r="S547" s="11">
        <f>IF(AND(Q547&lt;&gt;"", C547&lt;&gt;"", C547&lt;&gt;0), Q547*100/C547, "")</f>
        <v>8.2212518195050936</v>
      </c>
      <c r="T547" s="16">
        <v>2</v>
      </c>
      <c r="U547" s="17" t="str">
        <f>IF(C547&gt;=68,"JUMBO",IF(C547&gt;=58,"EXTRA",IF(C547&gt;=48,"GRANDE",IF(C547&gt;=38,"MÉDIO","Fora da faixa"))))</f>
        <v>JUMBO</v>
      </c>
      <c r="V547" s="11">
        <v>56.2</v>
      </c>
      <c r="W547" s="11">
        <v>41.3</v>
      </c>
      <c r="X547" s="11">
        <f>IF(AND(W547&lt;&gt;"", V547&lt;&gt;"", V547&lt;&gt;0), (W547/V547)*100, "")</f>
        <v>73.487544483985758</v>
      </c>
      <c r="Y547" s="8" t="str">
        <f>IF(X547&lt;72,"Pontiagudo",IF(X547&lt;=76,"Padrão","Redondo"))</f>
        <v>Padrão</v>
      </c>
      <c r="Z547" s="11">
        <f>IF(AND(W547&lt;&gt;"", V547&lt;&gt;"", V547&lt;&gt;0), (0.6057-0.0018*W547)*V547*(W547^2)/1000, "")</f>
        <v>50.936051638080002</v>
      </c>
      <c r="AA547" s="11">
        <f>((3.155 - 0.0136*V547 + 0.00155*W547)*V547*W547)/100</f>
        <v>56.974943766999992</v>
      </c>
      <c r="AB547" s="14"/>
      <c r="AC547" s="12">
        <v>14</v>
      </c>
      <c r="AD547" s="18" t="s">
        <v>18</v>
      </c>
    </row>
    <row r="548" spans="1:30" ht="15" x14ac:dyDescent="0.25">
      <c r="A548" s="8">
        <v>547</v>
      </c>
      <c r="B548" s="8">
        <v>48</v>
      </c>
      <c r="C548" s="9">
        <v>52.6</v>
      </c>
      <c r="D548" s="9">
        <v>3.1</v>
      </c>
      <c r="E548" s="9">
        <v>8.3000000000000007</v>
      </c>
      <c r="F548" s="10">
        <f>IF(AND(NOT(ISBLANK(C548)), NOT(ISBLANK(H548)), NOT(ISBLANK(Q548))), C548-H548-Q548, "")</f>
        <v>26.056999999999999</v>
      </c>
      <c r="G548" s="11">
        <f>IF(AND(F548&lt;&gt;"", C548&lt;&gt;"", C548&lt;&gt;0), F548*100/C548, "")</f>
        <v>49.538022813688208</v>
      </c>
      <c r="H548" s="10">
        <v>19.523</v>
      </c>
      <c r="I548" s="12">
        <v>6</v>
      </c>
      <c r="J548" s="11">
        <f>IF(AND(H548&lt;&gt;"", C548&lt;&gt;"", C548&lt;&gt;0), H548*100/C548, "")</f>
        <v>37.115969581749049</v>
      </c>
      <c r="K548" s="9">
        <v>11</v>
      </c>
      <c r="L548" s="9">
        <v>45.7</v>
      </c>
      <c r="M548" s="13">
        <v>0.24099999999999999</v>
      </c>
      <c r="N548" s="9">
        <v>52.3</v>
      </c>
      <c r="O548" s="14" t="s">
        <v>23</v>
      </c>
      <c r="P548" s="15">
        <v>5.68</v>
      </c>
      <c r="Q548" s="13">
        <v>7.02</v>
      </c>
      <c r="R548" s="15">
        <v>0.43</v>
      </c>
      <c r="S548" s="11">
        <f>IF(AND(Q548&lt;&gt;"", C548&lt;&gt;"", C548&lt;&gt;0), Q548*100/C548, "")</f>
        <v>13.346007604562738</v>
      </c>
      <c r="T548" s="16">
        <v>2</v>
      </c>
      <c r="U548" s="17" t="str">
        <f>IF(C548&gt;=68,"JUMBO",IF(C548&gt;=58,"EXTRA",IF(C548&gt;=48,"GRANDE",IF(C548&gt;=38,"MÉDIO","Fora da faixa"))))</f>
        <v>GRANDE</v>
      </c>
      <c r="V548" s="11">
        <v>59.84</v>
      </c>
      <c r="W548" s="11">
        <v>45.92</v>
      </c>
      <c r="X548" s="11">
        <f>IF(AND(W548&lt;&gt;"", V548&lt;&gt;"", V548&lt;&gt;0), (W548/V548)*100, "")</f>
        <v>76.737967914438499</v>
      </c>
      <c r="Y548" s="8" t="str">
        <f>IF(X548&lt;72,"Pontiagudo",IF(X548&lt;=76,"Padrão","Redondo"))</f>
        <v>Redondo</v>
      </c>
      <c r="Z548" s="11">
        <f>IF(AND(W548&lt;&gt;"", V548&lt;&gt;"", V548&lt;&gt;0), (0.6057-0.0018*W548)*V548*(W548^2)/1000, "")</f>
        <v>65.998424482873347</v>
      </c>
      <c r="AA548" s="11">
        <f>((3.155 - 0.0136*V548 + 0.00155*W548)*V548*W548)/100</f>
        <v>66.287881977856003</v>
      </c>
      <c r="AB548" s="14"/>
      <c r="AC548" s="12">
        <v>14</v>
      </c>
      <c r="AD548" s="18" t="s">
        <v>18</v>
      </c>
    </row>
    <row r="549" spans="1:30" ht="15" x14ac:dyDescent="0.25">
      <c r="A549" s="8">
        <v>548</v>
      </c>
      <c r="B549" s="8">
        <v>48</v>
      </c>
      <c r="C549" s="9">
        <v>68.099999999999994</v>
      </c>
      <c r="D549" s="9">
        <v>3.9</v>
      </c>
      <c r="E549" s="9">
        <v>8.1999999999999993</v>
      </c>
      <c r="F549" s="10">
        <f>IF(AND(NOT(ISBLANK(C549)), NOT(ISBLANK(H549)), NOT(ISBLANK(Q549))), C549-H549-Q549, "")</f>
        <v>41.524000000000001</v>
      </c>
      <c r="G549" s="11">
        <f>IF(AND(F549&lt;&gt;"", C549&lt;&gt;"", C549&lt;&gt;0), F549*100/C549, "")</f>
        <v>60.975036710719529</v>
      </c>
      <c r="H549" s="10">
        <v>19.773</v>
      </c>
      <c r="I549" s="12">
        <v>7</v>
      </c>
      <c r="J549" s="11">
        <f>IF(AND(H549&lt;&gt;"", C549&lt;&gt;"", C549&lt;&gt;0), H549*100/C549, "")</f>
        <v>29.035242290748901</v>
      </c>
      <c r="K549" s="9">
        <v>13.9</v>
      </c>
      <c r="L549" s="9">
        <v>47</v>
      </c>
      <c r="M549" s="13">
        <v>0.29599999999999999</v>
      </c>
      <c r="N549" s="9">
        <v>53.1</v>
      </c>
      <c r="O549" s="14" t="s">
        <v>23</v>
      </c>
      <c r="P549" s="15">
        <v>4.33</v>
      </c>
      <c r="Q549" s="13">
        <v>6.8029999999999999</v>
      </c>
      <c r="R549" s="15">
        <v>0.44</v>
      </c>
      <c r="S549" s="11">
        <f>IF(AND(Q549&lt;&gt;"", C549&lt;&gt;"", C549&lt;&gt;0), Q549*100/C549, "")</f>
        <v>9.9897209985315722</v>
      </c>
      <c r="T549" s="16">
        <v>4</v>
      </c>
      <c r="U549" s="17" t="str">
        <f>IF(C549&gt;=68,"JUMBO",IF(C549&gt;=58,"EXTRA",IF(C549&gt;=48,"GRANDE",IF(C549&gt;=38,"MÉDIO","Fora da faixa"))))</f>
        <v>JUMBO</v>
      </c>
      <c r="V549" s="11">
        <v>58.3</v>
      </c>
      <c r="W549" s="11">
        <v>44.85</v>
      </c>
      <c r="X549" s="11">
        <f>IF(AND(W549&lt;&gt;"", V549&lt;&gt;"", V549&lt;&gt;0), (W549/V549)*100, "")</f>
        <v>76.929674099485425</v>
      </c>
      <c r="Y549" s="8" t="str">
        <f>IF(X549&lt;72,"Pontiagudo",IF(X549&lt;=76,"Padrão","Redondo"))</f>
        <v>Redondo</v>
      </c>
      <c r="Z549" s="11">
        <f>IF(AND(W549&lt;&gt;"", V549&lt;&gt;"", V549&lt;&gt;0), (0.6057-0.0018*W549)*V549*(W549^2)/1000, "")</f>
        <v>61.564156765897501</v>
      </c>
      <c r="AA549" s="11">
        <f>((3.155 - 0.0136*V549 + 0.00155*W549)*V549*W549)/100</f>
        <v>63.581363113125001</v>
      </c>
      <c r="AB549" s="14"/>
      <c r="AC549" s="12">
        <v>14</v>
      </c>
      <c r="AD549" s="18" t="s">
        <v>18</v>
      </c>
    </row>
    <row r="550" spans="1:30" ht="15" x14ac:dyDescent="0.25">
      <c r="A550" s="8">
        <v>549</v>
      </c>
      <c r="B550" s="8">
        <v>48</v>
      </c>
      <c r="C550" s="9">
        <v>67.400000000000006</v>
      </c>
      <c r="D550" s="9">
        <v>2.9</v>
      </c>
      <c r="E550" s="9">
        <v>8.6999999999999993</v>
      </c>
      <c r="F550" s="10">
        <f>IF(AND(NOT(ISBLANK(C550)), NOT(ISBLANK(H550)), NOT(ISBLANK(Q550))), C550-H550-Q550, "")</f>
        <v>43.436000000000007</v>
      </c>
      <c r="G550" s="11">
        <f>IF(AND(F550&lt;&gt;"", C550&lt;&gt;"", C550&lt;&gt;0), F550*100/C550, "")</f>
        <v>64.445103857566764</v>
      </c>
      <c r="H550" s="10">
        <v>17.661999999999999</v>
      </c>
      <c r="I550" s="12">
        <v>6</v>
      </c>
      <c r="J550" s="11">
        <f>IF(AND(H550&lt;&gt;"", C550&lt;&gt;"", C550&lt;&gt;0), H550*100/C550, "")</f>
        <v>26.204747774480708</v>
      </c>
      <c r="K550" s="9">
        <v>11.5</v>
      </c>
      <c r="L550" s="9">
        <v>47.3</v>
      </c>
      <c r="M550" s="13">
        <v>0.24299999999999999</v>
      </c>
      <c r="N550" s="9">
        <v>38.5</v>
      </c>
      <c r="O550" s="14" t="s">
        <v>23</v>
      </c>
      <c r="P550" s="15">
        <v>4.88</v>
      </c>
      <c r="Q550" s="13">
        <v>6.3019999999999996</v>
      </c>
      <c r="R550" s="15">
        <v>0.42</v>
      </c>
      <c r="S550" s="11">
        <f>IF(AND(Q550&lt;&gt;"", C550&lt;&gt;"", C550&lt;&gt;0), Q550*100/C550, "")</f>
        <v>9.3501483679525208</v>
      </c>
      <c r="T550" s="16">
        <v>3</v>
      </c>
      <c r="U550" s="17" t="str">
        <f>IF(C550&gt;=68,"JUMBO",IF(C550&gt;=58,"EXTRA",IF(C550&gt;=48,"GRANDE",IF(C550&gt;=38,"MÉDIO","Fora da faixa"))))</f>
        <v>EXTRA</v>
      </c>
      <c r="V550" s="11">
        <v>58.31</v>
      </c>
      <c r="W550" s="11">
        <v>46.54</v>
      </c>
      <c r="X550" s="11">
        <f>IF(AND(W550&lt;&gt;"", V550&lt;&gt;"", V550&lt;&gt;0), (W550/V550)*100, "")</f>
        <v>79.814783056079577</v>
      </c>
      <c r="Y550" s="8" t="str">
        <f>IF(X550&lt;72,"Pontiagudo",IF(X550&lt;=76,"Padrão","Redondo"))</f>
        <v>Redondo</v>
      </c>
      <c r="Z550" s="11">
        <f>IF(AND(W550&lt;&gt;"", V550&lt;&gt;"", V550&lt;&gt;0), (0.6057-0.0018*W550)*V550*(W550^2)/1000, "")</f>
        <v>65.918360244024299</v>
      </c>
      <c r="AA550" s="11">
        <f>((3.155 - 0.0136*V550 + 0.00155*W550)*V550*W550)/100</f>
        <v>66.055895350354007</v>
      </c>
      <c r="AB550" s="14"/>
      <c r="AC550" s="12">
        <v>14</v>
      </c>
      <c r="AD550" s="18" t="s">
        <v>18</v>
      </c>
    </row>
    <row r="551" spans="1:30" ht="15" x14ac:dyDescent="0.25">
      <c r="A551" s="8">
        <v>550</v>
      </c>
      <c r="B551" s="8">
        <v>48</v>
      </c>
      <c r="C551" s="9">
        <v>58.5</v>
      </c>
      <c r="D551" s="9">
        <v>3.4</v>
      </c>
      <c r="E551" s="9">
        <v>8.5</v>
      </c>
      <c r="F551" s="10">
        <f>IF(AND(NOT(ISBLANK(C551)), NOT(ISBLANK(H551)), NOT(ISBLANK(Q551))), C551-H551-Q551, "")</f>
        <v>34.673000000000002</v>
      </c>
      <c r="G551" s="11">
        <f>IF(AND(F551&lt;&gt;"", C551&lt;&gt;"", C551&lt;&gt;0), F551*100/C551, "")</f>
        <v>59.270085470085476</v>
      </c>
      <c r="H551" s="10">
        <v>17.664000000000001</v>
      </c>
      <c r="I551" s="12">
        <v>7</v>
      </c>
      <c r="J551" s="11">
        <f>IF(AND(H551&lt;&gt;"", C551&lt;&gt;"", C551&lt;&gt;0), H551*100/C551, "")</f>
        <v>30.194871794871798</v>
      </c>
      <c r="K551" s="9">
        <v>12.6</v>
      </c>
      <c r="L551" s="9">
        <v>46</v>
      </c>
      <c r="M551" s="13">
        <v>0.27400000000000002</v>
      </c>
      <c r="N551" s="9">
        <v>52.4</v>
      </c>
      <c r="O551" s="14" t="s">
        <v>23</v>
      </c>
      <c r="P551" s="15">
        <v>5.07</v>
      </c>
      <c r="Q551" s="13">
        <v>6.1630000000000003</v>
      </c>
      <c r="R551" s="15">
        <v>0.43</v>
      </c>
      <c r="S551" s="11">
        <f>IF(AND(Q551&lt;&gt;"", C551&lt;&gt;"", C551&lt;&gt;0), Q551*100/C551, "")</f>
        <v>10.535042735042737</v>
      </c>
      <c r="T551" s="16">
        <v>3</v>
      </c>
      <c r="U551" s="17" t="str">
        <f>IF(C551&gt;=68,"JUMBO",IF(C551&gt;=58,"EXTRA",IF(C551&gt;=48,"GRANDE",IF(C551&gt;=38,"MÉDIO","Fora da faixa"))))</f>
        <v>EXTRA</v>
      </c>
      <c r="V551" s="11">
        <v>57.21</v>
      </c>
      <c r="W551" s="11">
        <v>43.32</v>
      </c>
      <c r="X551" s="11">
        <f>IF(AND(W551&lt;&gt;"", V551&lt;&gt;"", V551&lt;&gt;0), (W551/V551)*100, "")</f>
        <v>75.721027792344003</v>
      </c>
      <c r="Y551" s="8" t="str">
        <f>IF(X551&lt;72,"Pontiagudo",IF(X551&lt;=76,"Padrão","Redondo"))</f>
        <v>Padrão</v>
      </c>
      <c r="Z551" s="11">
        <f>IF(AND(W551&lt;&gt;"", V551&lt;&gt;"", V551&lt;&gt;0), (0.6057-0.0018*W551)*V551*(W551^2)/1000, "")</f>
        <v>56.657275849480897</v>
      </c>
      <c r="AA551" s="11">
        <f>((3.155 - 0.0136*V551 + 0.00155*W551)*V551*W551)/100</f>
        <v>60.572791671480012</v>
      </c>
      <c r="AB551" s="14"/>
      <c r="AC551" s="12">
        <v>14</v>
      </c>
      <c r="AD551" s="18" t="s">
        <v>18</v>
      </c>
    </row>
    <row r="552" spans="1:30" ht="15" x14ac:dyDescent="0.25">
      <c r="A552" s="8">
        <v>551</v>
      </c>
      <c r="B552" s="8">
        <v>48</v>
      </c>
      <c r="C552" s="9">
        <v>64.5</v>
      </c>
      <c r="D552" s="9">
        <v>3.8</v>
      </c>
      <c r="E552" s="9">
        <v>8.6</v>
      </c>
      <c r="F552" s="10">
        <f>IF(AND(NOT(ISBLANK(C552)), NOT(ISBLANK(H552)), NOT(ISBLANK(Q552))), C552-H552-Q552, "")</f>
        <v>40.494000000000007</v>
      </c>
      <c r="G552" s="11">
        <f>IF(AND(F552&lt;&gt;"", C552&lt;&gt;"", C552&lt;&gt;0), F552*100/C552, "")</f>
        <v>62.781395348837215</v>
      </c>
      <c r="H552" s="10">
        <v>17.645</v>
      </c>
      <c r="I552" s="12">
        <v>7</v>
      </c>
      <c r="J552" s="11">
        <f>IF(AND(H552&lt;&gt;"", C552&lt;&gt;"", C552&lt;&gt;0), H552*100/C552, "")</f>
        <v>27.356589147286822</v>
      </c>
      <c r="K552" s="9">
        <v>11.8</v>
      </c>
      <c r="L552" s="9">
        <v>47.7</v>
      </c>
      <c r="M552" s="13">
        <v>0.247</v>
      </c>
      <c r="N552" s="9">
        <v>53.9</v>
      </c>
      <c r="O552" s="14" t="s">
        <v>23</v>
      </c>
      <c r="P552" s="15">
        <v>5.09</v>
      </c>
      <c r="Q552" s="13">
        <v>6.3609999999999998</v>
      </c>
      <c r="R552" s="15">
        <v>0.46</v>
      </c>
      <c r="S552" s="11">
        <f>IF(AND(Q552&lt;&gt;"", C552&lt;&gt;"", C552&lt;&gt;0), Q552*100/C552, "")</f>
        <v>9.8620155038759698</v>
      </c>
      <c r="T552" s="16">
        <v>3</v>
      </c>
      <c r="U552" s="17" t="str">
        <f>IF(C552&gt;=68,"JUMBO",IF(C552&gt;=58,"EXTRA",IF(C552&gt;=48,"GRANDE",IF(C552&gt;=38,"MÉDIO","Fora da faixa"))))</f>
        <v>EXTRA</v>
      </c>
      <c r="V552" s="11">
        <v>58.68</v>
      </c>
      <c r="W552" s="11">
        <v>45.2</v>
      </c>
      <c r="X552" s="11">
        <f>IF(AND(W552&lt;&gt;"", V552&lt;&gt;"", V552&lt;&gt;0), (W552/V552)*100, "")</f>
        <v>77.027948193592366</v>
      </c>
      <c r="Y552" s="8" t="str">
        <f>IF(X552&lt;72,"Pontiagudo",IF(X552&lt;=76,"Padrão","Redondo"))</f>
        <v>Redondo</v>
      </c>
      <c r="Z552" s="11">
        <f>IF(AND(W552&lt;&gt;"", V552&lt;&gt;"", V552&lt;&gt;0), (0.6057-0.0018*W552)*V552*(W552^2)/1000, "")</f>
        <v>62.860808792448005</v>
      </c>
      <c r="AA552" s="11">
        <f>((3.155 - 0.0136*V552 + 0.00155*W552)*V552*W552)/100</f>
        <v>64.372513000319984</v>
      </c>
      <c r="AB552" s="14"/>
      <c r="AC552" s="12">
        <v>14</v>
      </c>
      <c r="AD552" s="18" t="s">
        <v>18</v>
      </c>
    </row>
    <row r="553" spans="1:30" ht="15" x14ac:dyDescent="0.25">
      <c r="A553" s="8">
        <v>552</v>
      </c>
      <c r="B553" s="8">
        <v>48</v>
      </c>
      <c r="C553" s="9">
        <v>58.2</v>
      </c>
      <c r="D553" s="9">
        <v>3.4</v>
      </c>
      <c r="E553" s="9">
        <v>8.5</v>
      </c>
      <c r="F553" s="10">
        <f>IF(AND(NOT(ISBLANK(C553)), NOT(ISBLANK(H553)), NOT(ISBLANK(Q553))), C553-H553-Q553, "")</f>
        <v>39.220999999999997</v>
      </c>
      <c r="G553" s="11">
        <f>IF(AND(F553&lt;&gt;"", C553&lt;&gt;"", C553&lt;&gt;0), F553*100/C553, "")</f>
        <v>67.390034364261155</v>
      </c>
      <c r="H553" s="10">
        <v>16.742000000000001</v>
      </c>
      <c r="I553" s="12">
        <v>7</v>
      </c>
      <c r="J553" s="11">
        <f>IF(AND(H553&lt;&gt;"", C553&lt;&gt;"", C553&lt;&gt;0), H553*100/C553, "")</f>
        <v>28.766323024054984</v>
      </c>
      <c r="K553" s="9">
        <v>11.6</v>
      </c>
      <c r="L553" s="9">
        <v>47.3</v>
      </c>
      <c r="M553" s="13">
        <v>0.245</v>
      </c>
      <c r="N553" s="9">
        <v>52.5</v>
      </c>
      <c r="O553" s="14" t="s">
        <v>23</v>
      </c>
      <c r="P553" s="15">
        <v>4.7300000000000004</v>
      </c>
      <c r="Q553" s="13">
        <v>2.2370000000000001</v>
      </c>
      <c r="R553" s="15">
        <v>0.46</v>
      </c>
      <c r="S553" s="11">
        <f>IF(AND(Q553&lt;&gt;"", C553&lt;&gt;"", C553&lt;&gt;0), Q553*100/C553, "")</f>
        <v>3.8436426116838489</v>
      </c>
      <c r="T553" s="16">
        <v>3</v>
      </c>
      <c r="U553" s="17" t="str">
        <f>IF(C553&gt;=68,"JUMBO",IF(C553&gt;=58,"EXTRA",IF(C553&gt;=48,"GRANDE",IF(C553&gt;=38,"MÉDIO","Fora da faixa"))))</f>
        <v>EXTRA</v>
      </c>
      <c r="V553" s="11">
        <v>56.44</v>
      </c>
      <c r="W553" s="11">
        <v>43.59</v>
      </c>
      <c r="X553" s="11">
        <f>IF(AND(W553&lt;&gt;"", V553&lt;&gt;"", V553&lt;&gt;0), (W553/V553)*100, "")</f>
        <v>77.232459248759753</v>
      </c>
      <c r="Y553" s="8" t="str">
        <f>IF(X553&lt;72,"Pontiagudo",IF(X553&lt;=76,"Padrão","Redondo"))</f>
        <v>Redondo</v>
      </c>
      <c r="Z553" s="11">
        <f>IF(AND(W553&lt;&gt;"", V553&lt;&gt;"", V553&lt;&gt;0), (0.6057-0.0018*W553)*V553*(W553^2)/1000, "")</f>
        <v>56.541515787250638</v>
      </c>
      <c r="AA553" s="11">
        <f>((3.155 - 0.0136*V553 + 0.00155*W553)*V553*W553)/100</f>
        <v>60.397911437178003</v>
      </c>
      <c r="AB553" s="14"/>
      <c r="AC553" s="12">
        <v>14</v>
      </c>
      <c r="AD553" s="18" t="s">
        <v>18</v>
      </c>
    </row>
    <row r="554" spans="1:30" ht="15" x14ac:dyDescent="0.25">
      <c r="A554" s="8">
        <v>553</v>
      </c>
      <c r="B554" s="8">
        <v>48</v>
      </c>
      <c r="C554" s="9">
        <v>63.3</v>
      </c>
      <c r="D554" s="9">
        <v>2.9</v>
      </c>
      <c r="E554" s="9">
        <v>8.4</v>
      </c>
      <c r="F554" s="10">
        <f>IF(AND(NOT(ISBLANK(C554)), NOT(ISBLANK(H554)), NOT(ISBLANK(Q554))), C554-H554-Q554, "")</f>
        <v>37.432000000000002</v>
      </c>
      <c r="G554" s="11">
        <f>IF(AND(F554&lt;&gt;"", C554&lt;&gt;"", C554&lt;&gt;0), F554*100/C554, "")</f>
        <v>59.134281200631918</v>
      </c>
      <c r="H554" s="10">
        <v>19.079999999999998</v>
      </c>
      <c r="I554" s="12">
        <v>6</v>
      </c>
      <c r="J554" s="11">
        <f>IF(AND(H554&lt;&gt;"", C554&lt;&gt;"", C554&lt;&gt;0), H554*100/C554, "")</f>
        <v>30.142180094786728</v>
      </c>
      <c r="K554" s="9">
        <v>12.5</v>
      </c>
      <c r="L554" s="9">
        <v>49</v>
      </c>
      <c r="M554" s="13">
        <v>0.255</v>
      </c>
      <c r="N554" s="9">
        <v>41.7</v>
      </c>
      <c r="O554" s="14" t="s">
        <v>23</v>
      </c>
      <c r="P554" s="15">
        <v>5.61</v>
      </c>
      <c r="Q554" s="13">
        <v>6.7880000000000003</v>
      </c>
      <c r="R554" s="15">
        <v>0.43</v>
      </c>
      <c r="S554" s="11">
        <f>IF(AND(Q554&lt;&gt;"", C554&lt;&gt;"", C554&lt;&gt;0), Q554*100/C554, "")</f>
        <v>10.72353870458136</v>
      </c>
      <c r="T554" s="16">
        <v>4</v>
      </c>
      <c r="U554" s="17" t="str">
        <f>IF(C554&gt;=68,"JUMBO",IF(C554&gt;=58,"EXTRA",IF(C554&gt;=48,"GRANDE",IF(C554&gt;=38,"MÉDIO","Fora da faixa"))))</f>
        <v>EXTRA</v>
      </c>
      <c r="V554" s="11">
        <v>62.17</v>
      </c>
      <c r="W554" s="11">
        <v>44.03</v>
      </c>
      <c r="X554" s="11">
        <f>IF(AND(W554&lt;&gt;"", V554&lt;&gt;"", V554&lt;&gt;0), (W554/V554)*100, "")</f>
        <v>70.821939842367698</v>
      </c>
      <c r="Y554" s="8" t="str">
        <f>IF(X554&lt;72,"Pontiagudo",IF(X554&lt;=76,"Padrão","Redondo"))</f>
        <v>Pontiagudo</v>
      </c>
      <c r="Z554" s="11">
        <f>IF(AND(W554&lt;&gt;"", V554&lt;&gt;"", V554&lt;&gt;0), (0.6057-0.0018*W554)*V554*(W554^2)/1000, "")</f>
        <v>63.450064585997843</v>
      </c>
      <c r="AA554" s="11">
        <f>((3.155 - 0.0136*V554 + 0.00155*W554)*V554*W554)/100</f>
        <v>65.086798826759491</v>
      </c>
      <c r="AB554" s="14" t="s">
        <v>17</v>
      </c>
      <c r="AC554" s="12">
        <v>14</v>
      </c>
      <c r="AD554" s="18" t="s">
        <v>18</v>
      </c>
    </row>
    <row r="555" spans="1:30" ht="15" x14ac:dyDescent="0.25">
      <c r="A555" s="8">
        <v>554</v>
      </c>
      <c r="B555" s="8">
        <v>48</v>
      </c>
      <c r="C555" s="9">
        <v>61</v>
      </c>
      <c r="D555" s="9">
        <v>4</v>
      </c>
      <c r="E555" s="9">
        <v>8.4</v>
      </c>
      <c r="F555" s="10" t="str">
        <f>IF(AND(NOT(ISBLANK(C555)), NOT(ISBLANK(H555)), NOT(ISBLANK(Q555))), C555-H555-Q555, "")</f>
        <v/>
      </c>
      <c r="G555" s="11" t="str">
        <f>IF(AND(F555&lt;&gt;"", C555&lt;&gt;"", C555&lt;&gt;0), F555*100/C555, "")</f>
        <v/>
      </c>
      <c r="H555" s="10"/>
      <c r="I555" s="12">
        <v>7</v>
      </c>
      <c r="J555" s="11" t="str">
        <f>IF(AND(H555&lt;&gt;"", C555&lt;&gt;"", C555&lt;&gt;0), H555*100/C555, "")</f>
        <v/>
      </c>
      <c r="K555" s="9">
        <v>13</v>
      </c>
      <c r="L555" s="9">
        <v>49</v>
      </c>
      <c r="M555" s="13">
        <v>0.26500000000000001</v>
      </c>
      <c r="N555" s="9">
        <v>58.2</v>
      </c>
      <c r="O555" s="14" t="s">
        <v>23</v>
      </c>
      <c r="P555" s="15">
        <v>5.88</v>
      </c>
      <c r="Q555" s="13">
        <v>6.5910000000000002</v>
      </c>
      <c r="R555" s="15">
        <v>0.42</v>
      </c>
      <c r="S555" s="11">
        <f>IF(AND(Q555&lt;&gt;"", C555&lt;&gt;"", C555&lt;&gt;0), Q555*100/C555, "")</f>
        <v>10.804918032786885</v>
      </c>
      <c r="T555" s="16">
        <v>3</v>
      </c>
      <c r="U555" s="17" t="str">
        <f>IF(C555&gt;=68,"JUMBO",IF(C555&gt;=58,"EXTRA",IF(C555&gt;=48,"GRANDE",IF(C555&gt;=38,"MÉDIO","Fora da faixa"))))</f>
        <v>EXTRA</v>
      </c>
      <c r="V555" s="11">
        <v>59.45</v>
      </c>
      <c r="W555" s="11">
        <v>45.09</v>
      </c>
      <c r="X555" s="11">
        <f>IF(AND(W555&lt;&gt;"", V555&lt;&gt;"", V555&lt;&gt;0), (W555/V555)*100, "")</f>
        <v>75.845248107653489</v>
      </c>
      <c r="Y555" s="8" t="str">
        <f>IF(X555&lt;72,"Pontiagudo",IF(X555&lt;=76,"Padrão","Redondo"))</f>
        <v>Padrão</v>
      </c>
      <c r="Z555" s="11">
        <f>IF(AND(W555&lt;&gt;"", V555&lt;&gt;"", V555&lt;&gt;0), (0.6057-0.0018*W555)*V555*(W555^2)/1000, "")</f>
        <v>63.400004042361232</v>
      </c>
      <c r="AA555" s="11">
        <f>((3.155 - 0.0136*V555 + 0.00155*W555)*V555*W555)/100</f>
        <v>64.77321289884749</v>
      </c>
      <c r="AB555" s="14"/>
      <c r="AC555" s="12">
        <v>14</v>
      </c>
      <c r="AD555" s="18" t="s">
        <v>18</v>
      </c>
    </row>
    <row r="556" spans="1:30" ht="15" x14ac:dyDescent="0.25">
      <c r="A556" s="8">
        <v>555</v>
      </c>
      <c r="B556" s="8">
        <v>48</v>
      </c>
      <c r="C556" s="9">
        <v>62.9</v>
      </c>
      <c r="D556" s="9">
        <v>3.3</v>
      </c>
      <c r="E556" s="9">
        <v>8.5</v>
      </c>
      <c r="F556" s="10">
        <f>IF(AND(NOT(ISBLANK(C556)), NOT(ISBLANK(H556)), NOT(ISBLANK(Q556))), C556-H556-Q556, "")</f>
        <v>38.149000000000001</v>
      </c>
      <c r="G556" s="11">
        <f>IF(AND(F556&lt;&gt;"", C556&lt;&gt;"", C556&lt;&gt;0), F556*100/C556, "")</f>
        <v>60.650238473767885</v>
      </c>
      <c r="H556" s="10">
        <v>18.584</v>
      </c>
      <c r="I556" s="12">
        <v>6</v>
      </c>
      <c r="J556" s="11">
        <f>IF(AND(H556&lt;&gt;"", C556&lt;&gt;"", C556&lt;&gt;0), H556*100/C556, "")</f>
        <v>29.545310015898249</v>
      </c>
      <c r="K556" s="9">
        <v>11.3</v>
      </c>
      <c r="L556" s="9">
        <v>45.7</v>
      </c>
      <c r="M556" s="13">
        <v>0.247</v>
      </c>
      <c r="N556" s="9">
        <v>48.2</v>
      </c>
      <c r="O556" s="14" t="s">
        <v>23</v>
      </c>
      <c r="P556" s="15">
        <v>4.71</v>
      </c>
      <c r="Q556" s="13">
        <v>6.1669999999999998</v>
      </c>
      <c r="R556" s="15">
        <v>0.47</v>
      </c>
      <c r="S556" s="11">
        <f>IF(AND(Q556&lt;&gt;"", C556&lt;&gt;"", C556&lt;&gt;0), Q556*100/C556, "")</f>
        <v>9.8044515103338625</v>
      </c>
      <c r="T556" s="16">
        <v>3</v>
      </c>
      <c r="U556" s="17" t="str">
        <f>IF(C556&gt;=68,"JUMBO",IF(C556&gt;=58,"EXTRA",IF(C556&gt;=48,"GRANDE",IF(C556&gt;=38,"MÉDIO","Fora da faixa"))))</f>
        <v>EXTRA</v>
      </c>
      <c r="V556" s="11">
        <v>57.18</v>
      </c>
      <c r="W556" s="11">
        <v>42.96</v>
      </c>
      <c r="X556" s="11">
        <f>IF(AND(W556&lt;&gt;"", V556&lt;&gt;"", V556&lt;&gt;0), (W556/V556)*100, "")</f>
        <v>75.131164742917093</v>
      </c>
      <c r="Y556" s="8" t="str">
        <f>IF(X556&lt;72,"Pontiagudo",IF(X556&lt;=76,"Padrão","Redondo"))</f>
        <v>Padrão</v>
      </c>
      <c r="Z556" s="11">
        <f>IF(AND(W556&lt;&gt;"", V556&lt;&gt;"", V556&lt;&gt;0), (0.6057-0.0018*W556)*V556*(W556^2)/1000, "")</f>
        <v>55.758680955035139</v>
      </c>
      <c r="AA556" s="11">
        <f>((3.155 - 0.0136*V556 + 0.00155*W556)*V556*W556)/100</f>
        <v>60.034232560319985</v>
      </c>
      <c r="AB556" s="14" t="s">
        <v>17</v>
      </c>
      <c r="AC556" s="12">
        <v>14</v>
      </c>
      <c r="AD556" s="18" t="s">
        <v>18</v>
      </c>
    </row>
    <row r="557" spans="1:30" ht="15" x14ac:dyDescent="0.25">
      <c r="A557" s="8">
        <v>556</v>
      </c>
      <c r="B557" s="8">
        <v>48</v>
      </c>
      <c r="C557" s="9">
        <v>63.4</v>
      </c>
      <c r="D557" s="9">
        <v>2.6</v>
      </c>
      <c r="E557" s="9">
        <v>8.4</v>
      </c>
      <c r="F557" s="10">
        <f>IF(AND(NOT(ISBLANK(C557)), NOT(ISBLANK(H557)), NOT(ISBLANK(Q557))), C557-H557-Q557, "")</f>
        <v>39.832999999999991</v>
      </c>
      <c r="G557" s="11">
        <f>IF(AND(F557&lt;&gt;"", C557&lt;&gt;"", C557&lt;&gt;0), F557*100/C557, "")</f>
        <v>62.828075709779171</v>
      </c>
      <c r="H557" s="10">
        <v>17.425000000000001</v>
      </c>
      <c r="I557" s="12">
        <v>6</v>
      </c>
      <c r="J557" s="11">
        <f>IF(AND(H557&lt;&gt;"", C557&lt;&gt;"", C557&lt;&gt;0), H557*100/C557, "")</f>
        <v>27.48422712933754</v>
      </c>
      <c r="K557" s="9">
        <v>12.1</v>
      </c>
      <c r="L557" s="9">
        <v>48</v>
      </c>
      <c r="M557" s="13">
        <v>0.252</v>
      </c>
      <c r="N557" s="9">
        <v>36.299999999999997</v>
      </c>
      <c r="O557" s="14" t="s">
        <v>23</v>
      </c>
      <c r="P557" s="15">
        <v>4.8</v>
      </c>
      <c r="Q557" s="13">
        <v>6.1420000000000003</v>
      </c>
      <c r="R557" s="15">
        <v>0.42</v>
      </c>
      <c r="S557" s="11">
        <f>IF(AND(Q557&lt;&gt;"", C557&lt;&gt;"", C557&lt;&gt;0), Q557*100/C557, "")</f>
        <v>9.6876971608832818</v>
      </c>
      <c r="T557" s="16">
        <v>2</v>
      </c>
      <c r="U557" s="17" t="str">
        <f>IF(C557&gt;=68,"JUMBO",IF(C557&gt;=58,"EXTRA",IF(C557&gt;=48,"GRANDE",IF(C557&gt;=38,"MÉDIO","Fora da faixa"))))</f>
        <v>EXTRA</v>
      </c>
      <c r="V557" s="11">
        <v>59.2</v>
      </c>
      <c r="W557" s="11">
        <v>44.09</v>
      </c>
      <c r="X557" s="11">
        <f>IF(AND(W557&lt;&gt;"", V557&lt;&gt;"", V557&lt;&gt;0), (W557/V557)*100, "")</f>
        <v>74.476351351351354</v>
      </c>
      <c r="Y557" s="8" t="str">
        <f>IF(X557&lt;72,"Pontiagudo",IF(X557&lt;=76,"Padrão","Redondo"))</f>
        <v>Padrão</v>
      </c>
      <c r="Z557" s="11">
        <f>IF(AND(W557&lt;&gt;"", V557&lt;&gt;"", V557&lt;&gt;0), (0.6057-0.0018*W557)*V557*(W557^2)/1000, "")</f>
        <v>60.571263115229769</v>
      </c>
      <c r="AA557" s="11">
        <f>((3.155 - 0.0136*V557 + 0.00155*W557)*V557*W557)/100</f>
        <v>63.118624270960005</v>
      </c>
      <c r="AB557" s="14"/>
      <c r="AC557" s="12">
        <v>14</v>
      </c>
      <c r="AD557" s="18" t="s">
        <v>18</v>
      </c>
    </row>
    <row r="558" spans="1:30" ht="15" x14ac:dyDescent="0.25">
      <c r="A558" s="8">
        <v>557</v>
      </c>
      <c r="B558" s="8">
        <v>48</v>
      </c>
      <c r="C558" s="9">
        <v>55.2</v>
      </c>
      <c r="D558" s="9">
        <v>3.5</v>
      </c>
      <c r="E558" s="9">
        <v>8.1999999999999993</v>
      </c>
      <c r="F558" s="10">
        <f>IF(AND(NOT(ISBLANK(C558)), NOT(ISBLANK(H558)), NOT(ISBLANK(Q558))), C558-H558-Q558, "")</f>
        <v>32.693000000000005</v>
      </c>
      <c r="G558" s="11">
        <f>IF(AND(F558&lt;&gt;"", C558&lt;&gt;"", C558&lt;&gt;0), F558*100/C558, "")</f>
        <v>59.226449275362327</v>
      </c>
      <c r="H558" s="10">
        <v>16.619</v>
      </c>
      <c r="I558" s="12">
        <v>6</v>
      </c>
      <c r="J558" s="11">
        <f>IF(AND(H558&lt;&gt;"", C558&lt;&gt;"", C558&lt;&gt;0), H558*100/C558, "")</f>
        <v>30.106884057971016</v>
      </c>
      <c r="K558" s="9">
        <v>11.9</v>
      </c>
      <c r="L558" s="9">
        <v>47.3</v>
      </c>
      <c r="M558" s="13">
        <v>0.252</v>
      </c>
      <c r="N558" s="9">
        <v>55.6</v>
      </c>
      <c r="O558" s="14" t="s">
        <v>23</v>
      </c>
      <c r="P558" s="15">
        <v>4.5199999999999996</v>
      </c>
      <c r="Q558" s="13">
        <v>5.8879999999999999</v>
      </c>
      <c r="R558" s="15">
        <v>0.45</v>
      </c>
      <c r="S558" s="11">
        <f>IF(AND(Q558&lt;&gt;"", C558&lt;&gt;"", C558&lt;&gt;0), Q558*100/C558, "")</f>
        <v>10.666666666666666</v>
      </c>
      <c r="T558" s="16">
        <v>3</v>
      </c>
      <c r="U558" s="17" t="str">
        <f>IF(C558&gt;=68,"JUMBO",IF(C558&gt;=58,"EXTRA",IF(C558&gt;=48,"GRANDE",IF(C558&gt;=38,"MÉDIO","Fora da faixa"))))</f>
        <v>GRANDE</v>
      </c>
      <c r="V558" s="11">
        <v>56.38</v>
      </c>
      <c r="W558" s="11">
        <v>42.16</v>
      </c>
      <c r="X558" s="11">
        <f>IF(AND(W558&lt;&gt;"", V558&lt;&gt;"", V558&lt;&gt;0), (W558/V558)*100, "")</f>
        <v>74.778290173820494</v>
      </c>
      <c r="Y558" s="8" t="str">
        <f>IF(X558&lt;72,"Pontiagudo",IF(X558&lt;=76,"Padrão","Redondo"))</f>
        <v>Padrão</v>
      </c>
      <c r="Z558" s="11">
        <f>IF(AND(W558&lt;&gt;"", V558&lt;&gt;"", V558&lt;&gt;0), (0.6057-0.0018*W558)*V558*(W558^2)/1000, "")</f>
        <v>53.094320439860738</v>
      </c>
      <c r="AA558" s="11">
        <f>((3.155 - 0.0136*V558 + 0.00155*W558)*V558*W558)/100</f>
        <v>58.321125512640002</v>
      </c>
      <c r="AB558" s="14"/>
      <c r="AC558" s="12">
        <v>14</v>
      </c>
      <c r="AD558" s="18" t="s">
        <v>18</v>
      </c>
    </row>
    <row r="559" spans="1:30" ht="15" x14ac:dyDescent="0.25">
      <c r="A559" s="8">
        <v>558</v>
      </c>
      <c r="B559" s="8">
        <v>48</v>
      </c>
      <c r="C559" s="9">
        <v>54.1</v>
      </c>
      <c r="D559" s="9">
        <v>3.6</v>
      </c>
      <c r="E559" s="9">
        <v>8.1999999999999993</v>
      </c>
      <c r="F559" s="10">
        <f>IF(AND(NOT(ISBLANK(C559)), NOT(ISBLANK(H559)), NOT(ISBLANK(Q559))), C559-H559-Q559, "")</f>
        <v>30.683</v>
      </c>
      <c r="G559" s="11">
        <f>IF(AND(F559&lt;&gt;"", C559&lt;&gt;"", C559&lt;&gt;0), F559*100/C559, "")</f>
        <v>56.715341959334566</v>
      </c>
      <c r="H559" s="10">
        <v>16.963000000000001</v>
      </c>
      <c r="I559" s="12">
        <v>6</v>
      </c>
      <c r="J559" s="11">
        <f>IF(AND(H559&lt;&gt;"", C559&lt;&gt;"", C559&lt;&gt;0), H559*100/C559, "")</f>
        <v>31.354898336414049</v>
      </c>
      <c r="K559" s="9">
        <v>12.4</v>
      </c>
      <c r="L559" s="9">
        <v>44</v>
      </c>
      <c r="M559" s="13">
        <v>0.28199999999999997</v>
      </c>
      <c r="N559" s="9">
        <v>57.5</v>
      </c>
      <c r="O559" s="14" t="s">
        <v>23</v>
      </c>
      <c r="P559" s="15">
        <v>4.76</v>
      </c>
      <c r="Q559" s="13">
        <v>6.4539999999999997</v>
      </c>
      <c r="R559" s="15">
        <v>0.44</v>
      </c>
      <c r="S559" s="11">
        <f>IF(AND(Q559&lt;&gt;"", C559&lt;&gt;"", C559&lt;&gt;0), Q559*100/C559, "")</f>
        <v>11.929759704251385</v>
      </c>
      <c r="T559" s="16">
        <v>2</v>
      </c>
      <c r="U559" s="17" t="str">
        <f>IF(C559&gt;=68,"JUMBO",IF(C559&gt;=58,"EXTRA",IF(C559&gt;=48,"GRANDE",IF(C559&gt;=38,"MÉDIO","Fora da faixa"))))</f>
        <v>GRANDE</v>
      </c>
      <c r="V559" s="11">
        <v>58.78</v>
      </c>
      <c r="W559" s="11">
        <v>42.8</v>
      </c>
      <c r="X559" s="11">
        <f>IF(AND(W559&lt;&gt;"", V559&lt;&gt;"", V559&lt;&gt;0), (W559/V559)*100, "")</f>
        <v>72.813882272881926</v>
      </c>
      <c r="Y559" s="8" t="str">
        <f>IF(X559&lt;72,"Pontiagudo",IF(X559&lt;=76,"Padrão","Redondo"))</f>
        <v>Padrão</v>
      </c>
      <c r="Z559" s="11">
        <f>IF(AND(W559&lt;&gt;"", V559&lt;&gt;"", V559&lt;&gt;0), (0.6057-0.0018*W559)*V559*(W559^2)/1000, "")</f>
        <v>56.923759012031994</v>
      </c>
      <c r="AA559" s="11">
        <f>((3.155 - 0.0136*V559 + 0.00155*W559)*V559*W559)/100</f>
        <v>60.930577746879983</v>
      </c>
      <c r="AB559" s="14"/>
      <c r="AC559" s="12">
        <v>14</v>
      </c>
      <c r="AD559" s="18" t="s">
        <v>18</v>
      </c>
    </row>
    <row r="560" spans="1:30" ht="15" x14ac:dyDescent="0.25">
      <c r="A560" s="8">
        <v>559</v>
      </c>
      <c r="B560" s="8">
        <v>48</v>
      </c>
      <c r="C560" s="9">
        <v>58.1</v>
      </c>
      <c r="D560" s="9">
        <v>3.4</v>
      </c>
      <c r="E560" s="9">
        <v>8.1</v>
      </c>
      <c r="F560" s="10" t="str">
        <f>IF(AND(NOT(ISBLANK(C560)), NOT(ISBLANK(H560)), NOT(ISBLANK(Q560))), C560-H560-Q560, "")</f>
        <v/>
      </c>
      <c r="G560" s="11" t="str">
        <f>IF(AND(F560&lt;&gt;"", C560&lt;&gt;"", C560&lt;&gt;0), F560*100/C560, "")</f>
        <v/>
      </c>
      <c r="H560" s="10"/>
      <c r="I560" s="12">
        <v>6</v>
      </c>
      <c r="J560" s="11" t="str">
        <f>IF(AND(H560&lt;&gt;"", C560&lt;&gt;"", C560&lt;&gt;0), H560*100/C560, "")</f>
        <v/>
      </c>
      <c r="K560" s="9">
        <v>11.6</v>
      </c>
      <c r="L560" s="9">
        <v>45.3</v>
      </c>
      <c r="M560" s="13">
        <v>0.25600000000000001</v>
      </c>
      <c r="N560" s="9">
        <v>52.6</v>
      </c>
      <c r="O560" s="14" t="s">
        <v>23</v>
      </c>
      <c r="P560" s="15">
        <v>5.08</v>
      </c>
      <c r="Q560" s="13">
        <v>6.8879999999999999</v>
      </c>
      <c r="R560" s="15">
        <v>0.42</v>
      </c>
      <c r="S560" s="11">
        <f>IF(AND(Q560&lt;&gt;"", C560&lt;&gt;"", C560&lt;&gt;0), Q560*100/C560, "")</f>
        <v>11.855421686746986</v>
      </c>
      <c r="T560" s="16">
        <v>2</v>
      </c>
      <c r="U560" s="17" t="str">
        <f>IF(C560&gt;=68,"JUMBO",IF(C560&gt;=58,"EXTRA",IF(C560&gt;=48,"GRANDE",IF(C560&gt;=38,"MÉDIO","Fora da faixa"))))</f>
        <v>EXTRA</v>
      </c>
      <c r="V560" s="11">
        <v>59.98</v>
      </c>
      <c r="W560" s="11">
        <v>45.6</v>
      </c>
      <c r="X560" s="11">
        <f>IF(AND(W560&lt;&gt;"", V560&lt;&gt;"", V560&lt;&gt;0), (W560/V560)*100, "")</f>
        <v>76.025341780593536</v>
      </c>
      <c r="Y560" s="8" t="str">
        <f>IF(X560&lt;72,"Pontiagudo",IF(X560&lt;=76,"Padrão","Redondo"))</f>
        <v>Redondo</v>
      </c>
      <c r="Z560" s="11">
        <f>IF(AND(W560&lt;&gt;"", V560&lt;&gt;"", V560&lt;&gt;0), (0.6057-0.0018*W560)*V560*(W560^2)/1000, "")</f>
        <v>65.305893102336</v>
      </c>
      <c r="AA560" s="11">
        <f>((3.155 - 0.0136*V560 + 0.00155*W560)*V560*W560)/100</f>
        <v>65.914307957759988</v>
      </c>
      <c r="AB560" s="14"/>
      <c r="AC560" s="12">
        <v>14</v>
      </c>
      <c r="AD560" s="18" t="s">
        <v>18</v>
      </c>
    </row>
    <row r="561" spans="1:30" ht="15" x14ac:dyDescent="0.25">
      <c r="A561" s="8">
        <v>560</v>
      </c>
      <c r="B561" s="8">
        <v>48</v>
      </c>
      <c r="C561" s="9">
        <v>66.400000000000006</v>
      </c>
      <c r="D561" s="9">
        <v>4.0999999999999996</v>
      </c>
      <c r="E561" s="9">
        <v>8.3000000000000007</v>
      </c>
      <c r="F561" s="10" t="str">
        <f>IF(AND(NOT(ISBLANK(C561)), NOT(ISBLANK(H561)), NOT(ISBLANK(Q561))), C561-H561-Q561, "")</f>
        <v/>
      </c>
      <c r="G561" s="11" t="str">
        <f>IF(AND(F561&lt;&gt;"", C561&lt;&gt;"", C561&lt;&gt;0), F561*100/C561, "")</f>
        <v/>
      </c>
      <c r="H561" s="10"/>
      <c r="I561" s="12">
        <v>5</v>
      </c>
      <c r="J561" s="11" t="str">
        <f>IF(AND(H561&lt;&gt;"", C561&lt;&gt;"", C561&lt;&gt;0), H561*100/C561, "")</f>
        <v/>
      </c>
      <c r="K561" s="9">
        <v>7.9</v>
      </c>
      <c r="L561" s="9">
        <v>49.3</v>
      </c>
      <c r="M561" s="13">
        <v>0.16</v>
      </c>
      <c r="N561" s="9">
        <v>56.5</v>
      </c>
      <c r="O561" s="14" t="s">
        <v>23</v>
      </c>
      <c r="P561" s="15">
        <v>3.65</v>
      </c>
      <c r="Q561" s="13">
        <v>6.8140000000000001</v>
      </c>
      <c r="R561" s="15">
        <v>0.45</v>
      </c>
      <c r="S561" s="11">
        <f>IF(AND(Q561&lt;&gt;"", C561&lt;&gt;"", C561&lt;&gt;0), Q561*100/C561, "")</f>
        <v>10.262048192771083</v>
      </c>
      <c r="T561" s="16">
        <v>2</v>
      </c>
      <c r="U561" s="17" t="str">
        <f>IF(C561&gt;=68,"JUMBO",IF(C561&gt;=58,"EXTRA",IF(C561&gt;=48,"GRANDE",IF(C561&gt;=38,"MÉDIO","Fora da faixa"))))</f>
        <v>EXTRA</v>
      </c>
      <c r="V561" s="11">
        <v>58.15</v>
      </c>
      <c r="W561" s="11">
        <v>45.61</v>
      </c>
      <c r="X561" s="11">
        <f>IF(AND(W561&lt;&gt;"", V561&lt;&gt;"", V561&lt;&gt;0), (W561/V561)*100, "")</f>
        <v>78.435081685296652</v>
      </c>
      <c r="Y561" s="8" t="str">
        <f>IF(X561&lt;72,"Pontiagudo",IF(X561&lt;=76,"Padrão","Redondo"))</f>
        <v>Redondo</v>
      </c>
      <c r="Z561" s="11">
        <f>IF(AND(W561&lt;&gt;"", V561&lt;&gt;"", V561&lt;&gt;0), (0.6057-0.0018*W561)*V561*(W561^2)/1000, "")</f>
        <v>63.338993856859233</v>
      </c>
      <c r="AA561" s="11">
        <f>((3.155 - 0.0136*V561 + 0.00155*W561)*V561*W561)/100</f>
        <v>64.577761064932488</v>
      </c>
      <c r="AB561" s="14"/>
      <c r="AC561" s="12">
        <v>14</v>
      </c>
      <c r="AD561" s="18" t="s">
        <v>18</v>
      </c>
    </row>
    <row r="562" spans="1:30" ht="15" x14ac:dyDescent="0.25">
      <c r="A562" s="8">
        <v>561</v>
      </c>
      <c r="B562" s="8">
        <v>48</v>
      </c>
      <c r="C562" s="9">
        <v>63.6</v>
      </c>
      <c r="D562" s="9">
        <v>4</v>
      </c>
      <c r="E562" s="9">
        <v>8.3000000000000007</v>
      </c>
      <c r="F562" s="10">
        <f>IF(AND(NOT(ISBLANK(C562)), NOT(ISBLANK(H562)), NOT(ISBLANK(Q562))), C562-H562-Q562, "")</f>
        <v>37.353000000000002</v>
      </c>
      <c r="G562" s="11">
        <f>IF(AND(F562&lt;&gt;"", C562&lt;&gt;"", C562&lt;&gt;0), F562*100/C562, "")</f>
        <v>58.731132075471699</v>
      </c>
      <c r="H562" s="10">
        <v>18.995999999999999</v>
      </c>
      <c r="I562" s="12">
        <v>7</v>
      </c>
      <c r="J562" s="11">
        <f>IF(AND(H562&lt;&gt;"", C562&lt;&gt;"", C562&lt;&gt;0), H562*100/C562, "")</f>
        <v>29.867924528301884</v>
      </c>
      <c r="K562" s="9">
        <v>11.6</v>
      </c>
      <c r="L562" s="9">
        <v>50.7</v>
      </c>
      <c r="M562" s="13">
        <v>0.22900000000000001</v>
      </c>
      <c r="N562" s="9">
        <v>56.8</v>
      </c>
      <c r="O562" s="14" t="s">
        <v>23</v>
      </c>
      <c r="P562" s="15">
        <v>4.53</v>
      </c>
      <c r="Q562" s="13">
        <v>7.2510000000000003</v>
      </c>
      <c r="R562" s="15">
        <v>0.44</v>
      </c>
      <c r="S562" s="11">
        <f>IF(AND(Q562&lt;&gt;"", C562&lt;&gt;"", C562&lt;&gt;0), Q562*100/C562, "")</f>
        <v>11.400943396226415</v>
      </c>
      <c r="T562" s="16">
        <v>2</v>
      </c>
      <c r="U562" s="17" t="str">
        <f>IF(C562&gt;=68,"JUMBO",IF(C562&gt;=58,"EXTRA",IF(C562&gt;=48,"GRANDE",IF(C562&gt;=38,"MÉDIO","Fora da faixa"))))</f>
        <v>EXTRA</v>
      </c>
      <c r="V562" s="11">
        <v>58.7</v>
      </c>
      <c r="W562" s="11">
        <v>46.68</v>
      </c>
      <c r="X562" s="11">
        <f>IF(AND(W562&lt;&gt;"", V562&lt;&gt;"", V562&lt;&gt;0), (W562/V562)*100, "")</f>
        <v>79.522998296422486</v>
      </c>
      <c r="Y562" s="8" t="str">
        <f>IF(X562&lt;72,"Pontiagudo",IF(X562&lt;=76,"Padrão","Redondo"))</f>
        <v>Redondo</v>
      </c>
      <c r="Z562" s="11">
        <f>IF(AND(W562&lt;&gt;"", V562&lt;&gt;"", V562&lt;&gt;0), (0.6057-0.0018*W562)*V562*(W562^2)/1000, "")</f>
        <v>66.726854576138876</v>
      </c>
      <c r="AA562" s="11">
        <f>((3.155 - 0.0136*V562 + 0.00155*W562)*V562*W562)/100</f>
        <v>66.558349279439994</v>
      </c>
      <c r="AB562" s="14"/>
      <c r="AC562" s="12">
        <v>14</v>
      </c>
      <c r="AD562" s="18" t="s">
        <v>18</v>
      </c>
    </row>
    <row r="563" spans="1:30" ht="15" x14ac:dyDescent="0.25">
      <c r="A563" s="8">
        <v>562</v>
      </c>
      <c r="B563" s="8">
        <v>48</v>
      </c>
      <c r="C563" s="9">
        <v>67.900000000000006</v>
      </c>
      <c r="D563" s="9">
        <v>5.6</v>
      </c>
      <c r="E563" s="9">
        <v>8.3000000000000007</v>
      </c>
      <c r="F563" s="10">
        <f>IF(AND(NOT(ISBLANK(C563)), NOT(ISBLANK(H563)), NOT(ISBLANK(Q563))), C563-H563-Q563, "")</f>
        <v>44.252000000000002</v>
      </c>
      <c r="G563" s="11">
        <f>IF(AND(F563&lt;&gt;"", C563&lt;&gt;"", C563&lt;&gt;0), F563*100/C563, "")</f>
        <v>65.172312223858611</v>
      </c>
      <c r="H563" s="10">
        <v>17.771000000000001</v>
      </c>
      <c r="I563" s="12">
        <v>6</v>
      </c>
      <c r="J563" s="11">
        <f>IF(AND(H563&lt;&gt;"", C563&lt;&gt;"", C563&lt;&gt;0), H563*100/C563, "")</f>
        <v>26.172312223858615</v>
      </c>
      <c r="K563" s="9">
        <v>12.3</v>
      </c>
      <c r="L563" s="9">
        <v>48</v>
      </c>
      <c r="M563" s="13">
        <v>0.25600000000000001</v>
      </c>
      <c r="N563" s="9">
        <v>70.8</v>
      </c>
      <c r="O563" s="14" t="s">
        <v>21</v>
      </c>
      <c r="P563" s="15">
        <v>5.55</v>
      </c>
      <c r="Q563" s="13">
        <v>5.8769999999999998</v>
      </c>
      <c r="R563" s="15">
        <v>0.43</v>
      </c>
      <c r="S563" s="11">
        <f>IF(AND(Q563&lt;&gt;"", C563&lt;&gt;"", C563&lt;&gt;0), Q563*100/C563, "")</f>
        <v>8.6553755522827664</v>
      </c>
      <c r="T563" s="16">
        <v>2</v>
      </c>
      <c r="U563" s="17" t="str">
        <f>IF(C563&gt;=68,"JUMBO",IF(C563&gt;=58,"EXTRA",IF(C563&gt;=48,"GRANDE",IF(C563&gt;=38,"MÉDIO","Fora da faixa"))))</f>
        <v>EXTRA</v>
      </c>
      <c r="V563" s="11">
        <v>58.33</v>
      </c>
      <c r="W563" s="11">
        <v>42.99</v>
      </c>
      <c r="X563" s="11">
        <f>IF(AND(W563&lt;&gt;"", V563&lt;&gt;"", V563&lt;&gt;0), (W563/V563)*100, "")</f>
        <v>73.701354363106461</v>
      </c>
      <c r="Y563" s="8" t="str">
        <f>IF(X563&lt;72,"Pontiagudo",IF(X563&lt;=76,"Padrão","Redondo"))</f>
        <v>Padrão</v>
      </c>
      <c r="Z563" s="11">
        <f>IF(AND(W563&lt;&gt;"", V563&lt;&gt;"", V563&lt;&gt;0), (0.6057-0.0018*W563)*V563*(W563^2)/1000, "")</f>
        <v>56.953743393250498</v>
      </c>
      <c r="AA563" s="11">
        <f>((3.155 - 0.0136*V563 + 0.00155*W563)*V563*W563)/100</f>
        <v>60.893379533215501</v>
      </c>
      <c r="AB563" s="14"/>
      <c r="AC563" s="12">
        <v>14</v>
      </c>
      <c r="AD563" s="18" t="s">
        <v>18</v>
      </c>
    </row>
    <row r="564" spans="1:30" ht="15" x14ac:dyDescent="0.25">
      <c r="A564" s="8">
        <v>563</v>
      </c>
      <c r="B564" s="8">
        <v>48</v>
      </c>
      <c r="C564" s="9">
        <v>59</v>
      </c>
      <c r="D564" s="9">
        <v>4</v>
      </c>
      <c r="E564" s="9">
        <v>8.3000000000000007</v>
      </c>
      <c r="F564" s="10">
        <f>IF(AND(NOT(ISBLANK(C564)), NOT(ISBLANK(H564)), NOT(ISBLANK(Q564))), C564-H564-Q564, "")</f>
        <v>33.636000000000003</v>
      </c>
      <c r="G564" s="11">
        <f>IF(AND(F564&lt;&gt;"", C564&lt;&gt;"", C564&lt;&gt;0), F564*100/C564, "")</f>
        <v>57.010169491525431</v>
      </c>
      <c r="H564" s="10">
        <v>18.567</v>
      </c>
      <c r="I564" s="12">
        <v>6</v>
      </c>
      <c r="J564" s="11">
        <f>IF(AND(H564&lt;&gt;"", C564&lt;&gt;"", C564&lt;&gt;0), H564*100/C564, "")</f>
        <v>31.469491525423731</v>
      </c>
      <c r="K564" s="9">
        <v>12.3</v>
      </c>
      <c r="L564" s="9">
        <v>49.3</v>
      </c>
      <c r="M564" s="13">
        <v>0.249</v>
      </c>
      <c r="N564" s="9">
        <v>59.3</v>
      </c>
      <c r="O564" s="14" t="s">
        <v>23</v>
      </c>
      <c r="P564" s="15">
        <v>3.69</v>
      </c>
      <c r="Q564" s="13">
        <v>6.7969999999999997</v>
      </c>
      <c r="R564" s="15">
        <v>0.45</v>
      </c>
      <c r="S564" s="11">
        <f>IF(AND(Q564&lt;&gt;"", C564&lt;&gt;"", C564&lt;&gt;0), Q564*100/C564, "")</f>
        <v>11.520338983050847</v>
      </c>
      <c r="T564" s="16">
        <v>2</v>
      </c>
      <c r="U564" s="17" t="str">
        <f>IF(C564&gt;=68,"JUMBO",IF(C564&gt;=58,"EXTRA",IF(C564&gt;=48,"GRANDE",IF(C564&gt;=38,"MÉDIO","Fora da faixa"))))</f>
        <v>EXTRA</v>
      </c>
      <c r="V564" s="11">
        <v>57.19</v>
      </c>
      <c r="W564" s="11">
        <v>45.37</v>
      </c>
      <c r="X564" s="11">
        <f>IF(AND(W564&lt;&gt;"", V564&lt;&gt;"", V564&lt;&gt;0), (W564/V564)*100, "")</f>
        <v>79.332051057877251</v>
      </c>
      <c r="Y564" s="8" t="str">
        <f>IF(X564&lt;72,"Pontiagudo",IF(X564&lt;=76,"Padrão","Redondo"))</f>
        <v>Redondo</v>
      </c>
      <c r="Z564" s="11">
        <f>IF(AND(W564&lt;&gt;"", V564&lt;&gt;"", V564&lt;&gt;0), (0.6057-0.0018*W564)*V564*(W564^2)/1000, "")</f>
        <v>61.690333855178565</v>
      </c>
      <c r="AA564" s="11">
        <f>((3.155 - 0.0136*V564 + 0.00155*W564)*V564*W564)/100</f>
        <v>63.506559503068502</v>
      </c>
      <c r="AB564" s="14"/>
      <c r="AC564" s="12">
        <v>14</v>
      </c>
      <c r="AD564" s="18" t="s">
        <v>18</v>
      </c>
    </row>
    <row r="565" spans="1:30" ht="15" x14ac:dyDescent="0.25">
      <c r="A565" s="8">
        <v>564</v>
      </c>
      <c r="B565" s="8">
        <v>48</v>
      </c>
      <c r="C565" s="9">
        <v>63.8</v>
      </c>
      <c r="D565" s="9">
        <v>3.9</v>
      </c>
      <c r="E565" s="9">
        <v>8.1999999999999993</v>
      </c>
      <c r="F565" s="10">
        <f>IF(AND(NOT(ISBLANK(C565)), NOT(ISBLANK(H565)), NOT(ISBLANK(Q565))), C565-H565-Q565, "")</f>
        <v>38.716999999999992</v>
      </c>
      <c r="G565" s="11">
        <f>IF(AND(F565&lt;&gt;"", C565&lt;&gt;"", C565&lt;&gt;0), F565*100/C565, "")</f>
        <v>60.684952978056423</v>
      </c>
      <c r="H565" s="10">
        <v>18.721</v>
      </c>
      <c r="I565" s="12">
        <v>6</v>
      </c>
      <c r="J565" s="11">
        <f>IF(AND(H565&lt;&gt;"", C565&lt;&gt;"", C565&lt;&gt;0), H565*100/C565, "")</f>
        <v>29.343260188087775</v>
      </c>
      <c r="K565" s="9">
        <v>13</v>
      </c>
      <c r="L565" s="9">
        <v>48</v>
      </c>
      <c r="M565" s="13">
        <v>0.27100000000000002</v>
      </c>
      <c r="N565" s="9">
        <v>55.5</v>
      </c>
      <c r="O565" s="14" t="s">
        <v>23</v>
      </c>
      <c r="P565" s="15">
        <v>5.03</v>
      </c>
      <c r="Q565" s="13">
        <v>6.3620000000000001</v>
      </c>
      <c r="R565" s="15">
        <v>0.44</v>
      </c>
      <c r="S565" s="11">
        <f>IF(AND(Q565&lt;&gt;"", C565&lt;&gt;"", C565&lt;&gt;0), Q565*100/C565, "")</f>
        <v>9.9717868338558002</v>
      </c>
      <c r="T565" s="16">
        <v>3</v>
      </c>
      <c r="U565" s="17" t="str">
        <f>IF(C565&gt;=68,"JUMBO",IF(C565&gt;=58,"EXTRA",IF(C565&gt;=48,"GRANDE",IF(C565&gt;=38,"MÉDIO","Fora da faixa"))))</f>
        <v>EXTRA</v>
      </c>
      <c r="V565" s="11">
        <v>59.65</v>
      </c>
      <c r="W565" s="11">
        <v>43.1</v>
      </c>
      <c r="X565" s="11">
        <f>IF(AND(W565&lt;&gt;"", V565&lt;&gt;"", V565&lt;&gt;0), (W565/V565)*100, "")</f>
        <v>72.254819782062029</v>
      </c>
      <c r="Y565" s="8" t="str">
        <f>IF(X565&lt;72,"Pontiagudo",IF(X565&lt;=76,"Padrão","Redondo"))</f>
        <v>Padrão</v>
      </c>
      <c r="Z565" s="11">
        <f>IF(AND(W565&lt;&gt;"", V565&lt;&gt;"", V565&lt;&gt;0), (0.6057-0.0018*W565)*V565*(W565^2)/1000, "")</f>
        <v>58.519095244380004</v>
      </c>
      <c r="AA565" s="11">
        <f>((3.155 - 0.0136*V565 + 0.00155*W565)*V565*W565)/100</f>
        <v>61.973577169749987</v>
      </c>
      <c r="AB565" s="14"/>
      <c r="AC565" s="12">
        <v>14</v>
      </c>
      <c r="AD565" s="18" t="s">
        <v>18</v>
      </c>
    </row>
    <row r="566" spans="1:30" ht="15" x14ac:dyDescent="0.25">
      <c r="A566" s="8">
        <v>565</v>
      </c>
      <c r="B566" s="8">
        <v>48</v>
      </c>
      <c r="C566" s="9">
        <v>64</v>
      </c>
      <c r="D566" s="9">
        <v>3.4</v>
      </c>
      <c r="E566" s="9">
        <v>7.9</v>
      </c>
      <c r="F566" s="10">
        <f>IF(AND(NOT(ISBLANK(C566)), NOT(ISBLANK(H566)), NOT(ISBLANK(Q566))), C566-H566-Q566, "")</f>
        <v>38.465999999999994</v>
      </c>
      <c r="G566" s="11">
        <f>IF(AND(F566&lt;&gt;"", C566&lt;&gt;"", C566&lt;&gt;0), F566*100/C566, "")</f>
        <v>60.103124999999991</v>
      </c>
      <c r="H566" s="10">
        <v>18.989000000000001</v>
      </c>
      <c r="I566" s="12">
        <v>6</v>
      </c>
      <c r="J566" s="11">
        <f>IF(AND(H566&lt;&gt;"", C566&lt;&gt;"", C566&lt;&gt;0), H566*100/C566, "")</f>
        <v>29.670312500000001</v>
      </c>
      <c r="K566" s="9">
        <v>12.9</v>
      </c>
      <c r="L566" s="9">
        <v>48.3</v>
      </c>
      <c r="M566" s="13">
        <v>0.26700000000000002</v>
      </c>
      <c r="N566" s="9">
        <v>48.9</v>
      </c>
      <c r="O566" s="14" t="s">
        <v>23</v>
      </c>
      <c r="P566" s="15">
        <v>3.85</v>
      </c>
      <c r="Q566" s="13">
        <v>6.5449999999999999</v>
      </c>
      <c r="R566" s="15">
        <v>0.4</v>
      </c>
      <c r="S566" s="11">
        <f>IF(AND(Q566&lt;&gt;"", C566&lt;&gt;"", C566&lt;&gt;0), Q566*100/C566, "")</f>
        <v>10.2265625</v>
      </c>
      <c r="T566" s="16">
        <v>2</v>
      </c>
      <c r="U566" s="17" t="str">
        <f>IF(C566&gt;=68,"JUMBO",IF(C566&gt;=58,"EXTRA",IF(C566&gt;=48,"GRANDE",IF(C566&gt;=38,"MÉDIO","Fora da faixa"))))</f>
        <v>EXTRA</v>
      </c>
      <c r="V566" s="11">
        <v>61.19</v>
      </c>
      <c r="W566" s="11">
        <v>44.46</v>
      </c>
      <c r="X566" s="11">
        <f>IF(AND(W566&lt;&gt;"", V566&lt;&gt;"", V566&lt;&gt;0), (W566/V566)*100, "")</f>
        <v>72.65893119790816</v>
      </c>
      <c r="Y566" s="8" t="str">
        <f>IF(X566&lt;72,"Pontiagudo",IF(X566&lt;=76,"Padrão","Redondo"))</f>
        <v>Padrão</v>
      </c>
      <c r="Z566" s="11">
        <f>IF(AND(W566&lt;&gt;"", V566&lt;&gt;"", V566&lt;&gt;0), (0.6057-0.0018*W566)*V566*(W566^2)/1000, "")</f>
        <v>63.582004403150691</v>
      </c>
      <c r="AA566" s="11">
        <f>((3.155 - 0.0136*V566 + 0.00155*W566)*V566*W566)/100</f>
        <v>65.067164432945987</v>
      </c>
      <c r="AB566" s="14"/>
      <c r="AC566" s="12">
        <v>14</v>
      </c>
      <c r="AD566" s="18" t="s">
        <v>18</v>
      </c>
    </row>
    <row r="567" spans="1:30" ht="15" x14ac:dyDescent="0.25">
      <c r="A567" s="8">
        <v>566</v>
      </c>
      <c r="B567" s="8">
        <v>48</v>
      </c>
      <c r="C567" s="9">
        <v>56.4</v>
      </c>
      <c r="D567" s="9">
        <v>3.8</v>
      </c>
      <c r="E567" s="9">
        <v>8</v>
      </c>
      <c r="F567" s="10">
        <f>IF(AND(NOT(ISBLANK(C567)), NOT(ISBLANK(H567)), NOT(ISBLANK(Q567))), C567-H567-Q567, "")</f>
        <v>33.036999999999999</v>
      </c>
      <c r="G567" s="11">
        <f>IF(AND(F567&lt;&gt;"", C567&lt;&gt;"", C567&lt;&gt;0), F567*100/C567, "")</f>
        <v>58.576241134751768</v>
      </c>
      <c r="H567" s="10">
        <v>17.23</v>
      </c>
      <c r="I567" s="12">
        <v>6</v>
      </c>
      <c r="J567" s="11">
        <f>IF(AND(H567&lt;&gt;"", C567&lt;&gt;"", C567&lt;&gt;0), H567*100/C567, "")</f>
        <v>30.549645390070921</v>
      </c>
      <c r="K567" s="9">
        <v>12.8</v>
      </c>
      <c r="L567" s="9">
        <v>46</v>
      </c>
      <c r="M567" s="13">
        <v>0.27800000000000002</v>
      </c>
      <c r="N567" s="9">
        <v>58.5</v>
      </c>
      <c r="O567" s="14" t="s">
        <v>23</v>
      </c>
      <c r="P567" s="15">
        <v>6.55</v>
      </c>
      <c r="Q567" s="13">
        <v>6.133</v>
      </c>
      <c r="R567" s="15">
        <v>0.43</v>
      </c>
      <c r="S567" s="11">
        <f>IF(AND(Q567&lt;&gt;"", C567&lt;&gt;"", C567&lt;&gt;0), Q567*100/C567, "")</f>
        <v>10.874113475177305</v>
      </c>
      <c r="T567" s="16">
        <v>3</v>
      </c>
      <c r="U567" s="17" t="str">
        <f>IF(C567&gt;=68,"JUMBO",IF(C567&gt;=58,"EXTRA",IF(C567&gt;=48,"GRANDE",IF(C567&gt;=38,"MÉDIO","Fora da faixa"))))</f>
        <v>GRANDE</v>
      </c>
      <c r="V567" s="11">
        <v>55.78</v>
      </c>
      <c r="W567" s="11">
        <v>43.22</v>
      </c>
      <c r="X567" s="11">
        <f>IF(AND(W567&lt;&gt;"", V567&lt;&gt;"", V567&lt;&gt;0), (W567/V567)*100, "")</f>
        <v>77.482968806023649</v>
      </c>
      <c r="Y567" s="8" t="str">
        <f>IF(X567&lt;72,"Pontiagudo",IF(X567&lt;=76,"Padrão","Redondo"))</f>
        <v>Redondo</v>
      </c>
      <c r="Z567" s="11">
        <f>IF(AND(W567&lt;&gt;"", V567&lt;&gt;"", V567&lt;&gt;0), (0.6057-0.0018*W567)*V567*(W567^2)/1000, "")</f>
        <v>55.005103695230211</v>
      </c>
      <c r="AA567" s="11">
        <f>((3.155 - 0.0136*V567 + 0.00155*W567)*V567*W567)/100</f>
        <v>59.387523116427992</v>
      </c>
      <c r="AB567" s="14"/>
      <c r="AC567" s="12">
        <v>14</v>
      </c>
      <c r="AD567" s="18" t="s">
        <v>18</v>
      </c>
    </row>
    <row r="568" spans="1:30" ht="15" x14ac:dyDescent="0.25">
      <c r="A568" s="8">
        <v>567</v>
      </c>
      <c r="B568" s="8">
        <v>48</v>
      </c>
      <c r="C568" s="9">
        <v>65.8</v>
      </c>
      <c r="D568" s="9">
        <v>3.8</v>
      </c>
      <c r="E568" s="9">
        <v>8</v>
      </c>
      <c r="F568" s="10">
        <f>IF(AND(NOT(ISBLANK(C568)), NOT(ISBLANK(H568)), NOT(ISBLANK(Q568))), C568-H568-Q568, "")</f>
        <v>40.71</v>
      </c>
      <c r="G568" s="11">
        <f>IF(AND(F568&lt;&gt;"", C568&lt;&gt;"", C568&lt;&gt;0), F568*100/C568, "")</f>
        <v>61.869300911854104</v>
      </c>
      <c r="H568" s="10">
        <v>18.452000000000002</v>
      </c>
      <c r="I568" s="12">
        <v>7</v>
      </c>
      <c r="J568" s="11">
        <f>IF(AND(H568&lt;&gt;"", C568&lt;&gt;"", C568&lt;&gt;0), H568*100/C568, "")</f>
        <v>28.042553191489368</v>
      </c>
      <c r="K568" s="9">
        <v>12</v>
      </c>
      <c r="L568" s="9">
        <v>49.7</v>
      </c>
      <c r="M568" s="13">
        <v>0.24099999999999999</v>
      </c>
      <c r="N568" s="9">
        <v>53.1</v>
      </c>
      <c r="O568" s="14" t="s">
        <v>23</v>
      </c>
      <c r="P568" s="15">
        <v>5.24</v>
      </c>
      <c r="Q568" s="13">
        <v>6.6379999999999999</v>
      </c>
      <c r="R568" s="15">
        <v>0.42</v>
      </c>
      <c r="S568" s="11">
        <f>IF(AND(Q568&lt;&gt;"", C568&lt;&gt;"", C568&lt;&gt;0), Q568*100/C568, "")</f>
        <v>10.088145896656535</v>
      </c>
      <c r="T568" s="16">
        <v>4</v>
      </c>
      <c r="U568" s="17" t="str">
        <f>IF(C568&gt;=68,"JUMBO",IF(C568&gt;=58,"EXTRA",IF(C568&gt;=48,"GRANDE",IF(C568&gt;=38,"MÉDIO","Fora da faixa"))))</f>
        <v>EXTRA</v>
      </c>
      <c r="V568" s="11">
        <v>60.24</v>
      </c>
      <c r="W568" s="11">
        <v>45.16</v>
      </c>
      <c r="X568" s="11">
        <f>IF(AND(W568&lt;&gt;"", V568&lt;&gt;"", V568&lt;&gt;0), (W568/V568)*100, "")</f>
        <v>74.966799468791493</v>
      </c>
      <c r="Y568" s="8" t="str">
        <f>IF(X568&lt;72,"Pontiagudo",IF(X568&lt;=76,"Padrão","Redondo"))</f>
        <v>Padrão</v>
      </c>
      <c r="Z568" s="11">
        <f>IF(AND(W568&lt;&gt;"", V568&lt;&gt;"", V568&lt;&gt;0), (0.6057-0.0018*W568)*V568*(W568^2)/1000, "")</f>
        <v>64.426635286691322</v>
      </c>
      <c r="AA568" s="11">
        <f>((3.155 - 0.0136*V568 + 0.00155*W568)*V568*W568)/100</f>
        <v>65.446511537855997</v>
      </c>
      <c r="AB568" s="14"/>
      <c r="AC568" s="12">
        <v>14</v>
      </c>
      <c r="AD568" s="18" t="s">
        <v>18</v>
      </c>
    </row>
    <row r="569" spans="1:30" ht="15" x14ac:dyDescent="0.25">
      <c r="A569" s="8">
        <v>568</v>
      </c>
      <c r="B569" s="8">
        <v>48</v>
      </c>
      <c r="C569" s="9">
        <v>60.2</v>
      </c>
      <c r="D569" s="9">
        <v>3.1</v>
      </c>
      <c r="E569" s="9">
        <v>8.1</v>
      </c>
      <c r="F569" s="10">
        <f>IF(AND(NOT(ISBLANK(C569)), NOT(ISBLANK(H569)), NOT(ISBLANK(Q569))), C569-H569-Q569, "")</f>
        <v>35.769000000000005</v>
      </c>
      <c r="G569" s="11">
        <f>IF(AND(F569&lt;&gt;"", C569&lt;&gt;"", C569&lt;&gt;0), F569*100/C569, "")</f>
        <v>59.416943521594689</v>
      </c>
      <c r="H569" s="10">
        <v>18.285</v>
      </c>
      <c r="I569" s="12">
        <v>6</v>
      </c>
      <c r="J569" s="11">
        <f>IF(AND(H569&lt;&gt;"", C569&lt;&gt;"", C569&lt;&gt;0), H569*100/C569, "")</f>
        <v>30.373754152823921</v>
      </c>
      <c r="K569" s="9">
        <v>11.9</v>
      </c>
      <c r="L569" s="9">
        <v>48</v>
      </c>
      <c r="M569" s="13">
        <v>0.248</v>
      </c>
      <c r="N569" s="9">
        <v>47.1</v>
      </c>
      <c r="O569" s="14" t="s">
        <v>23</v>
      </c>
      <c r="P569" s="15">
        <v>4.08</v>
      </c>
      <c r="Q569" s="13">
        <v>6.1459999999999999</v>
      </c>
      <c r="R569" s="15">
        <v>0.42</v>
      </c>
      <c r="S569" s="11">
        <f>IF(AND(Q569&lt;&gt;"", C569&lt;&gt;"", C569&lt;&gt;0), Q569*100/C569, "")</f>
        <v>10.209302325581396</v>
      </c>
      <c r="T569" s="16">
        <v>2</v>
      </c>
      <c r="U569" s="17" t="str">
        <f>IF(C569&gt;=68,"JUMBO",IF(C569&gt;=58,"EXTRA",IF(C569&gt;=48,"GRANDE",IF(C569&gt;=38,"MÉDIO","Fora da faixa"))))</f>
        <v>EXTRA</v>
      </c>
      <c r="V569" s="11">
        <v>56.96</v>
      </c>
      <c r="W569" s="11">
        <v>44.39</v>
      </c>
      <c r="X569" s="11">
        <f>IF(AND(W569&lt;&gt;"", V569&lt;&gt;"", V569&lt;&gt;0), (W569/V569)*100, "")</f>
        <v>77.93188202247191</v>
      </c>
      <c r="Y569" s="8" t="str">
        <f>IF(X569&lt;72,"Pontiagudo",IF(X569&lt;=76,"Padrão","Redondo"))</f>
        <v>Redondo</v>
      </c>
      <c r="Z569" s="11">
        <f>IF(AND(W569&lt;&gt;"", V569&lt;&gt;"", V569&lt;&gt;0), (0.6057-0.0018*W569)*V569*(W569^2)/1000, "")</f>
        <v>59.014563674871162</v>
      </c>
      <c r="AA569" s="11">
        <f>((3.155 - 0.0136*V569 + 0.00155*W569)*V569*W569)/100</f>
        <v>61.925603010784016</v>
      </c>
      <c r="AB569" s="14"/>
      <c r="AC569" s="12">
        <v>14</v>
      </c>
      <c r="AD569" s="18" t="s">
        <v>18</v>
      </c>
    </row>
    <row r="570" spans="1:30" ht="15" x14ac:dyDescent="0.25">
      <c r="A570" s="8">
        <v>569</v>
      </c>
      <c r="B570" s="8">
        <v>48</v>
      </c>
      <c r="C570" s="9">
        <v>59.5</v>
      </c>
      <c r="D570" s="9">
        <v>4</v>
      </c>
      <c r="E570" s="9">
        <v>8.4</v>
      </c>
      <c r="F570" s="10">
        <f>IF(AND(NOT(ISBLANK(C570)), NOT(ISBLANK(H570)), NOT(ISBLANK(Q570))), C570-H570-Q570, "")</f>
        <v>36.424999999999997</v>
      </c>
      <c r="G570" s="11">
        <f>IF(AND(F570&lt;&gt;"", C570&lt;&gt;"", C570&lt;&gt;0), F570*100/C570, "")</f>
        <v>61.218487394957975</v>
      </c>
      <c r="H570" s="10">
        <v>16.940999999999999</v>
      </c>
      <c r="I570" s="12">
        <v>6</v>
      </c>
      <c r="J570" s="11">
        <f>IF(AND(H570&lt;&gt;"", C570&lt;&gt;"", C570&lt;&gt;0), H570*100/C570, "")</f>
        <v>28.472268907563024</v>
      </c>
      <c r="K570" s="9">
        <v>12.3</v>
      </c>
      <c r="L570" s="9">
        <v>47.7</v>
      </c>
      <c r="M570" s="13">
        <v>0.25800000000000001</v>
      </c>
      <c r="N570" s="9">
        <v>59</v>
      </c>
      <c r="O570" s="14" t="s">
        <v>23</v>
      </c>
      <c r="P570" s="15">
        <v>5.46</v>
      </c>
      <c r="Q570" s="13">
        <v>6.1340000000000003</v>
      </c>
      <c r="R570" s="15">
        <v>0.42</v>
      </c>
      <c r="S570" s="11">
        <f>IF(AND(Q570&lt;&gt;"", C570&lt;&gt;"", C570&lt;&gt;0), Q570*100/C570, "")</f>
        <v>10.309243697478992</v>
      </c>
      <c r="T570" s="16">
        <v>3</v>
      </c>
      <c r="U570" s="17" t="str">
        <f>IF(C570&gt;=68,"JUMBO",IF(C570&gt;=58,"EXTRA",IF(C570&gt;=48,"GRANDE",IF(C570&gt;=38,"MÉDIO","Fora da faixa"))))</f>
        <v>EXTRA</v>
      </c>
      <c r="V570" s="11">
        <v>56.55</v>
      </c>
      <c r="W570" s="11">
        <v>44.32</v>
      </c>
      <c r="X570" s="11">
        <f>IF(AND(W570&lt;&gt;"", V570&lt;&gt;"", V570&lt;&gt;0), (W570/V570)*100, "")</f>
        <v>78.373121131741826</v>
      </c>
      <c r="Y570" s="8" t="str">
        <f>IF(X570&lt;72,"Pontiagudo",IF(X570&lt;=76,"Padrão","Redondo"))</f>
        <v>Redondo</v>
      </c>
      <c r="Z570" s="11">
        <f>IF(AND(W570&lt;&gt;"", V570&lt;&gt;"", V570&lt;&gt;0), (0.6057-0.0018*W570)*V570*(W570^2)/1000, "")</f>
        <v>58.419132359777286</v>
      </c>
      <c r="AA570" s="11">
        <f>((3.155 - 0.0136*V570 + 0.00155*W570)*V570*W570)/100</f>
        <v>61.519942623359995</v>
      </c>
      <c r="AB570" s="14"/>
      <c r="AC570" s="12">
        <v>14</v>
      </c>
      <c r="AD570" s="18" t="s">
        <v>18</v>
      </c>
    </row>
    <row r="571" spans="1:30" ht="15" x14ac:dyDescent="0.25">
      <c r="A571" s="8">
        <v>570</v>
      </c>
      <c r="B571" s="8">
        <v>48</v>
      </c>
      <c r="C571" s="9">
        <v>57.8</v>
      </c>
      <c r="D571" s="9">
        <v>3.9</v>
      </c>
      <c r="E571" s="9">
        <v>8.4</v>
      </c>
      <c r="F571" s="10">
        <f>IF(AND(NOT(ISBLANK(C571)), NOT(ISBLANK(H571)), NOT(ISBLANK(Q571))), C571-H571-Q571, "")</f>
        <v>32.997</v>
      </c>
      <c r="G571" s="11">
        <f>IF(AND(F571&lt;&gt;"", C571&lt;&gt;"", C571&lt;&gt;0), F571*100/C571, "")</f>
        <v>57.088235294117645</v>
      </c>
      <c r="H571" s="10">
        <v>19.277999999999999</v>
      </c>
      <c r="I571" s="12">
        <v>6</v>
      </c>
      <c r="J571" s="11">
        <f>IF(AND(H571&lt;&gt;"", C571&lt;&gt;"", C571&lt;&gt;0), H571*100/C571, "")</f>
        <v>33.352941176470587</v>
      </c>
      <c r="K571" s="9">
        <v>13</v>
      </c>
      <c r="L571" s="9">
        <v>46.7</v>
      </c>
      <c r="M571" s="13">
        <v>0.27800000000000002</v>
      </c>
      <c r="N571" s="9">
        <v>58.8</v>
      </c>
      <c r="O571" s="14" t="s">
        <v>23</v>
      </c>
      <c r="P571" s="15">
        <v>4.74</v>
      </c>
      <c r="Q571" s="13">
        <v>5.5250000000000004</v>
      </c>
      <c r="R571" s="15">
        <v>0.39</v>
      </c>
      <c r="S571" s="11">
        <f>IF(AND(Q571&lt;&gt;"", C571&lt;&gt;"", C571&lt;&gt;0), Q571*100/C571, "")</f>
        <v>9.5588235294117645</v>
      </c>
      <c r="T571" s="16">
        <v>2</v>
      </c>
      <c r="U571" s="17" t="str">
        <f>IF(C571&gt;=68,"JUMBO",IF(C571&gt;=58,"EXTRA",IF(C571&gt;=48,"GRANDE",IF(C571&gt;=38,"MÉDIO","Fora da faixa"))))</f>
        <v>GRANDE</v>
      </c>
      <c r="V571" s="11">
        <v>58.42</v>
      </c>
      <c r="W571" s="11">
        <v>43.25</v>
      </c>
      <c r="X571" s="11">
        <f>IF(AND(W571&lt;&gt;"", V571&lt;&gt;"", V571&lt;&gt;0), (W571/V571)*100, "")</f>
        <v>74.032865457035257</v>
      </c>
      <c r="Y571" s="8" t="str">
        <f>IF(X571&lt;72,"Pontiagudo",IF(X571&lt;=76,"Padrão","Redondo"))</f>
        <v>Padrão</v>
      </c>
      <c r="Z571" s="11">
        <f>IF(AND(W571&lt;&gt;"", V571&lt;&gt;"", V571&lt;&gt;0), (0.6057-0.0018*W571)*V571*(W571^2)/1000, "")</f>
        <v>57.682530200812508</v>
      </c>
      <c r="AA571" s="11">
        <f>((3.155 - 0.0136*V571 + 0.00155*W571)*V571*W571)/100</f>
        <v>61.335437174574992</v>
      </c>
      <c r="AB571" s="14" t="s">
        <v>17</v>
      </c>
      <c r="AC571" s="12">
        <v>14</v>
      </c>
      <c r="AD571" s="18" t="s">
        <v>18</v>
      </c>
    </row>
    <row r="572" spans="1:30" ht="15" x14ac:dyDescent="0.25">
      <c r="A572" s="8">
        <v>571</v>
      </c>
      <c r="B572" s="8">
        <v>48</v>
      </c>
      <c r="C572" s="9">
        <v>59.5</v>
      </c>
      <c r="D572" s="9">
        <v>3.3</v>
      </c>
      <c r="E572" s="9">
        <v>8.5</v>
      </c>
      <c r="F572" s="10">
        <f>IF(AND(NOT(ISBLANK(C572)), NOT(ISBLANK(H572)), NOT(ISBLANK(Q572))), C572-H572-Q572, "")</f>
        <v>34.859000000000002</v>
      </c>
      <c r="G572" s="11">
        <f>IF(AND(F572&lt;&gt;"", C572&lt;&gt;"", C572&lt;&gt;0), F572*100/C572, "")</f>
        <v>58.586554621848741</v>
      </c>
      <c r="H572" s="10">
        <v>18.077000000000002</v>
      </c>
      <c r="I572" s="12">
        <v>6</v>
      </c>
      <c r="J572" s="11">
        <f>IF(AND(H572&lt;&gt;"", C572&lt;&gt;"", C572&lt;&gt;0), H572*100/C572, "")</f>
        <v>30.381512605042023</v>
      </c>
      <c r="K572" s="9">
        <v>11</v>
      </c>
      <c r="L572" s="9">
        <v>47</v>
      </c>
      <c r="M572" s="13">
        <v>0.23400000000000001</v>
      </c>
      <c r="N572" s="9">
        <v>50.4</v>
      </c>
      <c r="O572" s="14" t="s">
        <v>23</v>
      </c>
      <c r="P572" s="15">
        <v>6.44</v>
      </c>
      <c r="Q572" s="13">
        <v>6.5640000000000001</v>
      </c>
      <c r="R572" s="15">
        <v>0.45</v>
      </c>
      <c r="S572" s="11">
        <f>IF(AND(Q572&lt;&gt;"", C572&lt;&gt;"", C572&lt;&gt;0), Q572*100/C572, "")</f>
        <v>11.031932773109244</v>
      </c>
      <c r="T572" s="16">
        <v>3</v>
      </c>
      <c r="U572" s="17" t="str">
        <f>IF(C572&gt;=68,"JUMBO",IF(C572&gt;=58,"EXTRA",IF(C572&gt;=48,"GRANDE",IF(C572&gt;=38,"MÉDIO","Fora da faixa"))))</f>
        <v>EXTRA</v>
      </c>
      <c r="V572" s="11">
        <v>56.92</v>
      </c>
      <c r="W572" s="11">
        <v>43.99</v>
      </c>
      <c r="X572" s="11">
        <f>IF(AND(W572&lt;&gt;"", V572&lt;&gt;"", V572&lt;&gt;0), (W572/V572)*100, "")</f>
        <v>77.283907238229105</v>
      </c>
      <c r="Y572" s="8" t="str">
        <f>IF(X572&lt;72,"Pontiagudo",IF(X572&lt;=76,"Padrão","Redondo"))</f>
        <v>Redondo</v>
      </c>
      <c r="Z572" s="11">
        <f>IF(AND(W572&lt;&gt;"", V572&lt;&gt;"", V572&lt;&gt;0), (0.6057-0.0018*W572)*V572*(W572^2)/1000, "")</f>
        <v>57.994397149087668</v>
      </c>
      <c r="AA572" s="11">
        <f>((3.155 - 0.0136*V572 + 0.00155*W572)*V572*W572)/100</f>
        <v>61.322590827329996</v>
      </c>
      <c r="AB572" s="14"/>
      <c r="AC572" s="12">
        <v>14</v>
      </c>
      <c r="AD572" s="18" t="s">
        <v>18</v>
      </c>
    </row>
    <row r="573" spans="1:30" ht="15" x14ac:dyDescent="0.25">
      <c r="A573" s="8">
        <v>572</v>
      </c>
      <c r="B573" s="8">
        <v>48</v>
      </c>
      <c r="C573" s="9">
        <v>72.900000000000006</v>
      </c>
      <c r="D573" s="9">
        <v>4</v>
      </c>
      <c r="E573" s="9">
        <v>8.5</v>
      </c>
      <c r="F573" s="10">
        <f>IF(AND(NOT(ISBLANK(C573)), NOT(ISBLANK(H573)), NOT(ISBLANK(Q573))), C573-H573-Q573, "")</f>
        <v>45.464000000000006</v>
      </c>
      <c r="G573" s="11">
        <f>IF(AND(F573&lt;&gt;"", C573&lt;&gt;"", C573&lt;&gt;0), F573*100/C573, "")</f>
        <v>62.364883401920444</v>
      </c>
      <c r="H573" s="10">
        <v>20.064</v>
      </c>
      <c r="I573" s="12">
        <v>6</v>
      </c>
      <c r="J573" s="11">
        <f>IF(AND(H573&lt;&gt;"", C573&lt;&gt;"", C573&lt;&gt;0), H573*100/C573, "")</f>
        <v>27.522633744855966</v>
      </c>
      <c r="K573" s="9">
        <v>11.4</v>
      </c>
      <c r="L573" s="9">
        <v>51</v>
      </c>
      <c r="M573" s="13">
        <v>0.224</v>
      </c>
      <c r="N573" s="9">
        <v>51.7</v>
      </c>
      <c r="O573" s="14" t="s">
        <v>23</v>
      </c>
      <c r="P573" s="15">
        <v>4.49</v>
      </c>
      <c r="Q573" s="13">
        <v>7.3719999999999999</v>
      </c>
      <c r="R573" s="15">
        <v>0.4</v>
      </c>
      <c r="S573" s="11">
        <f>IF(AND(Q573&lt;&gt;"", C573&lt;&gt;"", C573&lt;&gt;0), Q573*100/C573, "")</f>
        <v>10.112482853223593</v>
      </c>
      <c r="T573" s="16">
        <v>2</v>
      </c>
      <c r="U573" s="17" t="str">
        <f>IF(C573&gt;=68,"JUMBO",IF(C573&gt;=58,"EXTRA",IF(C573&gt;=48,"GRANDE",IF(C573&gt;=38,"MÉDIO","Fora da faixa"))))</f>
        <v>JUMBO</v>
      </c>
      <c r="V573" s="11">
        <v>62.21</v>
      </c>
      <c r="W573" s="11">
        <v>46.92</v>
      </c>
      <c r="X573" s="11">
        <f>IF(AND(W573&lt;&gt;"", V573&lt;&gt;"", V573&lt;&gt;0), (W573/V573)*100, "")</f>
        <v>75.421957884584472</v>
      </c>
      <c r="Y573" s="8" t="str">
        <f>IF(X573&lt;72,"Pontiagudo",IF(X573&lt;=76,"Padrão","Redondo"))</f>
        <v>Padrão</v>
      </c>
      <c r="Z573" s="11">
        <f>IF(AND(W573&lt;&gt;"", V573&lt;&gt;"", V573&lt;&gt;0), (0.6057-0.0018*W573)*V573*(W573^2)/1000, "")</f>
        <v>71.386695210246359</v>
      </c>
      <c r="AA573" s="11">
        <f>((3.155 - 0.0136*V573 + 0.00155*W573)*V573*W573)/100</f>
        <v>69.518403676439988</v>
      </c>
      <c r="AB573" s="14"/>
      <c r="AC573" s="12">
        <v>14</v>
      </c>
      <c r="AD573" s="18" t="s">
        <v>18</v>
      </c>
    </row>
    <row r="574" spans="1:30" ht="15" x14ac:dyDescent="0.25">
      <c r="A574" s="8">
        <v>573</v>
      </c>
      <c r="B574" s="8">
        <v>48</v>
      </c>
      <c r="C574" s="9">
        <v>60.7</v>
      </c>
      <c r="D574" s="9">
        <v>3.6</v>
      </c>
      <c r="E574" s="9">
        <v>8.6</v>
      </c>
      <c r="F574" s="10">
        <f>IF(AND(NOT(ISBLANK(C574)), NOT(ISBLANK(H574)), NOT(ISBLANK(Q574))), C574-H574-Q574, "")</f>
        <v>35.342000000000006</v>
      </c>
      <c r="G574" s="11">
        <f>IF(AND(F574&lt;&gt;"", C574&lt;&gt;"", C574&lt;&gt;0), F574*100/C574, "")</f>
        <v>58.224052718286664</v>
      </c>
      <c r="H574" s="10">
        <v>18.792999999999999</v>
      </c>
      <c r="I574" s="12">
        <v>6</v>
      </c>
      <c r="J574" s="11">
        <f>IF(AND(H574&lt;&gt;"", C574&lt;&gt;"", C574&lt;&gt;0), H574*100/C574, "")</f>
        <v>30.960461285008236</v>
      </c>
      <c r="K574" s="9">
        <v>11.5</v>
      </c>
      <c r="L574" s="9">
        <v>48.7</v>
      </c>
      <c r="M574" s="13">
        <v>0.23599999999999999</v>
      </c>
      <c r="N574" s="9">
        <v>53.6</v>
      </c>
      <c r="O574" s="14" t="s">
        <v>23</v>
      </c>
      <c r="P574" s="15">
        <v>2.3199999999999998</v>
      </c>
      <c r="Q574" s="13">
        <v>6.5650000000000004</v>
      </c>
      <c r="R574" s="15">
        <v>0.43</v>
      </c>
      <c r="S574" s="11">
        <f>IF(AND(Q574&lt;&gt;"", C574&lt;&gt;"", C574&lt;&gt;0), Q574*100/C574, "")</f>
        <v>10.815485996705107</v>
      </c>
      <c r="T574" s="16">
        <v>4</v>
      </c>
      <c r="U574" s="17" t="str">
        <f>IF(C574&gt;=68,"JUMBO",IF(C574&gt;=58,"EXTRA",IF(C574&gt;=48,"GRANDE",IF(C574&gt;=38,"MÉDIO","Fora da faixa"))))</f>
        <v>EXTRA</v>
      </c>
      <c r="V574" s="11">
        <v>60.91</v>
      </c>
      <c r="W574" s="11">
        <v>46.45</v>
      </c>
      <c r="X574" s="11">
        <f>IF(AND(W574&lt;&gt;"", V574&lt;&gt;"", V574&lt;&gt;0), (W574/V574)*100, "")</f>
        <v>76.260055820062405</v>
      </c>
      <c r="Y574" s="8" t="str">
        <f>IF(X574&lt;72,"Pontiagudo",IF(X574&lt;=76,"Padrão","Redondo"))</f>
        <v>Redondo</v>
      </c>
      <c r="Z574" s="11">
        <f>IF(AND(W574&lt;&gt;"", V574&lt;&gt;"", V574&lt;&gt;0), (0.6057-0.0018*W574)*V574*(W574^2)/1000, "")</f>
        <v>68.61284240069476</v>
      </c>
      <c r="AA574" s="11">
        <f>((3.155 - 0.0136*V574 + 0.00155*W574)*V574*W574)/100</f>
        <v>67.863466519942492</v>
      </c>
      <c r="AB574" s="14"/>
      <c r="AC574" s="12">
        <v>14</v>
      </c>
      <c r="AD574" s="18" t="s">
        <v>18</v>
      </c>
    </row>
    <row r="575" spans="1:30" ht="15" x14ac:dyDescent="0.25">
      <c r="A575" s="8">
        <v>574</v>
      </c>
      <c r="B575" s="8">
        <v>48</v>
      </c>
      <c r="C575" s="9">
        <v>69.2</v>
      </c>
      <c r="D575" s="9">
        <v>3.9</v>
      </c>
      <c r="E575" s="9">
        <v>8.3000000000000007</v>
      </c>
      <c r="F575" s="10">
        <f>IF(AND(NOT(ISBLANK(C575)), NOT(ISBLANK(H575)), NOT(ISBLANK(Q575))), C575-H575-Q575, "")</f>
        <v>45.324999999999996</v>
      </c>
      <c r="G575" s="11">
        <f>IF(AND(F575&lt;&gt;"", C575&lt;&gt;"", C575&lt;&gt;0), F575*100/C575, "")</f>
        <v>65.498554913294797</v>
      </c>
      <c r="H575" s="10">
        <v>17.876000000000001</v>
      </c>
      <c r="I575" s="12">
        <v>6</v>
      </c>
      <c r="J575" s="11">
        <f>IF(AND(H575&lt;&gt;"", C575&lt;&gt;"", C575&lt;&gt;0), H575*100/C575, "")</f>
        <v>25.832369942196532</v>
      </c>
      <c r="K575" s="9">
        <v>11.9</v>
      </c>
      <c r="L575" s="9">
        <v>47</v>
      </c>
      <c r="M575" s="13">
        <v>0.253</v>
      </c>
      <c r="N575" s="9">
        <v>52.5</v>
      </c>
      <c r="O575" s="14" t="s">
        <v>23</v>
      </c>
      <c r="P575" s="15">
        <v>4.13</v>
      </c>
      <c r="Q575" s="13">
        <v>5.9989999999999997</v>
      </c>
      <c r="R575" s="15">
        <v>0.43</v>
      </c>
      <c r="S575" s="11">
        <f>IF(AND(Q575&lt;&gt;"", C575&lt;&gt;"", C575&lt;&gt;0), Q575*100/C575, "")</f>
        <v>8.6690751445086693</v>
      </c>
      <c r="T575" s="16">
        <v>2</v>
      </c>
      <c r="U575" s="17" t="str">
        <f>IF(C575&gt;=68,"JUMBO",IF(C575&gt;=58,"EXTRA",IF(C575&gt;=48,"GRANDE",IF(C575&gt;=38,"MÉDIO","Fora da faixa"))))</f>
        <v>JUMBO</v>
      </c>
      <c r="V575" s="11">
        <v>54.88</v>
      </c>
      <c r="W575" s="11">
        <v>42.99</v>
      </c>
      <c r="X575" s="11">
        <f>IF(AND(W575&lt;&gt;"", V575&lt;&gt;"", V575&lt;&gt;0), (W575/V575)*100, "")</f>
        <v>78.334548104956269</v>
      </c>
      <c r="Y575" s="8" t="str">
        <f>IF(X575&lt;72,"Pontiagudo",IF(X575&lt;=76,"Padrão","Redondo"))</f>
        <v>Redondo</v>
      </c>
      <c r="Z575" s="11">
        <f>IF(AND(W575&lt;&gt;"", V575&lt;&gt;"", V575&lt;&gt;0), (0.6057-0.0018*W575)*V575*(W575^2)/1000, "")</f>
        <v>53.585143792586798</v>
      </c>
      <c r="AA575" s="11">
        <f>((3.155 - 0.0136*V575 + 0.00155*W575)*V575*W575)/100</f>
        <v>58.39874471104801</v>
      </c>
      <c r="AB575" s="14"/>
      <c r="AC575" s="12">
        <v>14</v>
      </c>
      <c r="AD575" s="18" t="s">
        <v>18</v>
      </c>
    </row>
    <row r="576" spans="1:30" ht="15" x14ac:dyDescent="0.25">
      <c r="A576" s="8">
        <v>575</v>
      </c>
      <c r="B576" s="8">
        <v>48</v>
      </c>
      <c r="C576" s="9">
        <v>55.2</v>
      </c>
      <c r="D576" s="9">
        <v>3.6</v>
      </c>
      <c r="E576" s="9">
        <v>8.3000000000000007</v>
      </c>
      <c r="F576" s="10">
        <f>IF(AND(NOT(ISBLANK(C576)), NOT(ISBLANK(H576)), NOT(ISBLANK(Q576))), C576-H576-Q576, "")</f>
        <v>28.077000000000005</v>
      </c>
      <c r="G576" s="11">
        <f>IF(AND(F576&lt;&gt;"", C576&lt;&gt;"", C576&lt;&gt;0), F576*100/C576, "")</f>
        <v>50.864130434782616</v>
      </c>
      <c r="H576" s="10">
        <v>19.994</v>
      </c>
      <c r="I576" s="12">
        <v>6</v>
      </c>
      <c r="J576" s="11">
        <f>IF(AND(H576&lt;&gt;"", C576&lt;&gt;"", C576&lt;&gt;0), H576*100/C576, "")</f>
        <v>36.221014492753625</v>
      </c>
      <c r="K576" s="9">
        <v>11.6</v>
      </c>
      <c r="L576" s="9">
        <v>45</v>
      </c>
      <c r="M576" s="13">
        <v>0.25800000000000001</v>
      </c>
      <c r="N576" s="9">
        <v>56.8</v>
      </c>
      <c r="O576" s="14" t="s">
        <v>23</v>
      </c>
      <c r="P576" s="15">
        <v>6.26</v>
      </c>
      <c r="Q576" s="13">
        <v>7.1289999999999996</v>
      </c>
      <c r="R576" s="15">
        <v>0.42</v>
      </c>
      <c r="S576" s="11">
        <f>IF(AND(Q576&lt;&gt;"", C576&lt;&gt;"", C576&lt;&gt;0), Q576*100/C576, "")</f>
        <v>12.914855072463768</v>
      </c>
      <c r="T576" s="16">
        <v>4</v>
      </c>
      <c r="U576" s="17" t="str">
        <f>IF(C576&gt;=68,"JUMBO",IF(C576&gt;=58,"EXTRA",IF(C576&gt;=48,"GRANDE",IF(C576&gt;=38,"MÉDIO","Fora da faixa"))))</f>
        <v>GRANDE</v>
      </c>
      <c r="V576" s="11">
        <v>58.84</v>
      </c>
      <c r="W576" s="11">
        <v>47.55</v>
      </c>
      <c r="X576" s="11">
        <f>IF(AND(W576&lt;&gt;"", V576&lt;&gt;"", V576&lt;&gt;0), (W576/V576)*100, "")</f>
        <v>80.812372535690002</v>
      </c>
      <c r="Y576" s="8" t="str">
        <f>IF(X576&lt;72,"Pontiagudo",IF(X576&lt;=76,"Padrão","Redondo"))</f>
        <v>Redondo</v>
      </c>
      <c r="Z576" s="11">
        <f>IF(AND(W576&lt;&gt;"", V576&lt;&gt;"", V576&lt;&gt;0), (0.6057-0.0018*W576)*V576*(W576^2)/1000, "")</f>
        <v>69.194075404581</v>
      </c>
      <c r="AA576" s="11">
        <f>((3.155 - 0.0136*V576 + 0.00155*W576)*V576*W576)/100</f>
        <v>67.944991433970003</v>
      </c>
      <c r="AB576" s="14"/>
      <c r="AC576" s="12">
        <v>14</v>
      </c>
      <c r="AD576" s="18" t="s">
        <v>18</v>
      </c>
    </row>
    <row r="577" spans="1:30" ht="15" x14ac:dyDescent="0.25">
      <c r="A577" s="8">
        <v>576</v>
      </c>
      <c r="B577" s="8">
        <v>48</v>
      </c>
      <c r="C577" s="9">
        <v>71.2</v>
      </c>
      <c r="D577" s="9">
        <v>3.5</v>
      </c>
      <c r="E577" s="9">
        <v>8.5</v>
      </c>
      <c r="F577" s="10">
        <f>IF(AND(NOT(ISBLANK(C577)), NOT(ISBLANK(H577)), NOT(ISBLANK(Q577))), C577-H577-Q577, "")</f>
        <v>45.542999999999999</v>
      </c>
      <c r="G577" s="11">
        <f>IF(AND(F577&lt;&gt;"", C577&lt;&gt;"", C577&lt;&gt;0), F577*100/C577, "")</f>
        <v>63.96488764044944</v>
      </c>
      <c r="H577" s="10">
        <v>18.719000000000001</v>
      </c>
      <c r="I577" s="12">
        <v>6</v>
      </c>
      <c r="J577" s="11">
        <f>IF(AND(H577&lt;&gt;"", C577&lt;&gt;"", C577&lt;&gt;0), H577*100/C577, "")</f>
        <v>26.290730337078653</v>
      </c>
      <c r="K577" s="9">
        <v>13.5</v>
      </c>
      <c r="L577" s="9">
        <v>48.7</v>
      </c>
      <c r="M577" s="13">
        <v>0.27700000000000002</v>
      </c>
      <c r="N577" s="9">
        <v>45.7</v>
      </c>
      <c r="O577" s="14" t="s">
        <v>23</v>
      </c>
      <c r="P577" s="15">
        <v>4</v>
      </c>
      <c r="Q577" s="13">
        <v>6.9379999999999997</v>
      </c>
      <c r="R577" s="15">
        <v>0.41</v>
      </c>
      <c r="S577" s="11">
        <f>IF(AND(Q577&lt;&gt;"", C577&lt;&gt;"", C577&lt;&gt;0), Q577*100/C577, "")</f>
        <v>9.7443820224719087</v>
      </c>
      <c r="T577" s="16">
        <v>1</v>
      </c>
      <c r="U577" s="17" t="str">
        <f>IF(C577&gt;=68,"JUMBO",IF(C577&gt;=58,"EXTRA",IF(C577&gt;=48,"GRANDE",IF(C577&gt;=38,"MÉDIO","Fora da faixa"))))</f>
        <v>JUMBO</v>
      </c>
      <c r="V577" s="11">
        <v>58.93</v>
      </c>
      <c r="W577" s="11">
        <v>47.39</v>
      </c>
      <c r="X577" s="11">
        <f>IF(AND(W577&lt;&gt;"", V577&lt;&gt;"", V577&lt;&gt;0), (W577/V577)*100, "")</f>
        <v>80.417444425589679</v>
      </c>
      <c r="Y577" s="8" t="str">
        <f>IF(X577&lt;72,"Pontiagudo",IF(X577&lt;=76,"Padrão","Redondo"))</f>
        <v>Redondo</v>
      </c>
      <c r="Z577" s="11">
        <f>IF(AND(W577&lt;&gt;"", V577&lt;&gt;"", V577&lt;&gt;0), (0.6057-0.0018*W577)*V577*(W577^2)/1000, "")</f>
        <v>68.8724412589671</v>
      </c>
      <c r="AA577" s="11">
        <f>((3.155 - 0.0136*V577 + 0.00155*W577)*V577*W577)/100</f>
        <v>67.778833354025494</v>
      </c>
      <c r="AB577" s="14"/>
      <c r="AC577" s="12">
        <v>14</v>
      </c>
      <c r="AD577" s="18" t="s">
        <v>18</v>
      </c>
    </row>
    <row r="578" spans="1:30" ht="15" x14ac:dyDescent="0.25">
      <c r="A578" s="8">
        <v>577</v>
      </c>
      <c r="B578" s="8">
        <v>48</v>
      </c>
      <c r="C578" s="9">
        <v>65.3</v>
      </c>
      <c r="D578" s="9">
        <v>3.5</v>
      </c>
      <c r="E578" s="9">
        <v>8.5</v>
      </c>
      <c r="F578" s="10">
        <f>IF(AND(NOT(ISBLANK(C578)), NOT(ISBLANK(H578)), NOT(ISBLANK(Q578))), C578-H578-Q578, "")</f>
        <v>39.077999999999996</v>
      </c>
      <c r="G578" s="11">
        <f>IF(AND(F578&lt;&gt;"", C578&lt;&gt;"", C578&lt;&gt;0), F578*100/C578, "")</f>
        <v>59.843797856049001</v>
      </c>
      <c r="H578" s="10">
        <v>19.116</v>
      </c>
      <c r="I578" s="12">
        <v>6</v>
      </c>
      <c r="J578" s="11">
        <f>IF(AND(H578&lt;&gt;"", C578&lt;&gt;"", C578&lt;&gt;0), H578*100/C578, "")</f>
        <v>29.274119448698315</v>
      </c>
      <c r="K578" s="9">
        <v>11</v>
      </c>
      <c r="L578" s="9">
        <v>50</v>
      </c>
      <c r="M578" s="13">
        <v>0.22</v>
      </c>
      <c r="N578" s="9">
        <v>49.4</v>
      </c>
      <c r="O578" s="14" t="s">
        <v>23</v>
      </c>
      <c r="P578" s="15">
        <v>5.23</v>
      </c>
      <c r="Q578" s="13">
        <v>7.1059999999999999</v>
      </c>
      <c r="R578" s="15">
        <v>0.47</v>
      </c>
      <c r="S578" s="11">
        <f>IF(AND(Q578&lt;&gt;"", C578&lt;&gt;"", C578&lt;&gt;0), Q578*100/C578, "")</f>
        <v>10.882082695252681</v>
      </c>
      <c r="T578" s="16">
        <v>4</v>
      </c>
      <c r="U578" s="17" t="str">
        <f>IF(C578&gt;=68,"JUMBO",IF(C578&gt;=58,"EXTRA",IF(C578&gt;=48,"GRANDE",IF(C578&gt;=38,"MÉDIO","Fora da faixa"))))</f>
        <v>EXTRA</v>
      </c>
      <c r="V578" s="11">
        <v>57.89</v>
      </c>
      <c r="W578" s="11">
        <v>43.83</v>
      </c>
      <c r="X578" s="11">
        <f>IF(AND(W578&lt;&gt;"", V578&lt;&gt;"", V578&lt;&gt;0), (W578/V578)*100, "")</f>
        <v>75.712558300224558</v>
      </c>
      <c r="Y578" s="8" t="str">
        <f>IF(X578&lt;72,"Pontiagudo",IF(X578&lt;=76,"Padrão","Redondo"))</f>
        <v>Padrão</v>
      </c>
      <c r="Z578" s="11">
        <f>IF(AND(W578&lt;&gt;"", V578&lt;&gt;"", V578&lt;&gt;0), (0.6057-0.0018*W578)*V578*(W578^2)/1000, "")</f>
        <v>58.586452761614517</v>
      </c>
      <c r="AA578" s="11">
        <f>((3.155 - 0.0136*V578 + 0.00155*W578)*V578*W578)/100</f>
        <v>61.799758885777493</v>
      </c>
      <c r="AB578" s="14"/>
      <c r="AC578" s="12">
        <v>14</v>
      </c>
      <c r="AD578" s="18" t="s">
        <v>18</v>
      </c>
    </row>
    <row r="579" spans="1:30" ht="15" x14ac:dyDescent="0.25">
      <c r="A579" s="8">
        <v>578</v>
      </c>
      <c r="B579" s="8">
        <v>48</v>
      </c>
      <c r="C579" s="9">
        <v>65.5</v>
      </c>
      <c r="D579" s="9">
        <v>5.8</v>
      </c>
      <c r="E579" s="9">
        <v>8.6999999999999993</v>
      </c>
      <c r="F579" s="10" t="str">
        <f>IF(AND(NOT(ISBLANK(C579)), NOT(ISBLANK(H579)), NOT(ISBLANK(Q579))), C579-H579-Q579, "")</f>
        <v/>
      </c>
      <c r="G579" s="11" t="str">
        <f>IF(AND(F579&lt;&gt;"", C579&lt;&gt;"", C579&lt;&gt;0), F579*100/C579, "")</f>
        <v/>
      </c>
      <c r="H579" s="10"/>
      <c r="I579" s="12">
        <v>6</v>
      </c>
      <c r="J579" s="11" t="str">
        <f>IF(AND(H579&lt;&gt;"", C579&lt;&gt;"", C579&lt;&gt;0), H579*100/C579, "")</f>
        <v/>
      </c>
      <c r="K579" s="9">
        <v>8.5</v>
      </c>
      <c r="L579" s="9">
        <v>39.299999999999997</v>
      </c>
      <c r="M579" s="13">
        <v>0.216</v>
      </c>
      <c r="N579" s="9">
        <v>73.3</v>
      </c>
      <c r="O579" s="14" t="s">
        <v>16</v>
      </c>
      <c r="P579" s="15">
        <v>3.77</v>
      </c>
      <c r="Q579" s="13">
        <v>6.2050000000000001</v>
      </c>
      <c r="R579" s="15">
        <v>0.4</v>
      </c>
      <c r="S579" s="11">
        <f>IF(AND(Q579&lt;&gt;"", C579&lt;&gt;"", C579&lt;&gt;0), Q579*100/C579, "")</f>
        <v>9.4732824427480917</v>
      </c>
      <c r="T579" s="16">
        <v>3</v>
      </c>
      <c r="U579" s="17" t="str">
        <f>IF(C579&gt;=68,"JUMBO",IF(C579&gt;=58,"EXTRA",IF(C579&gt;=48,"GRANDE",IF(C579&gt;=38,"MÉDIO","Fora da faixa"))))</f>
        <v>EXTRA</v>
      </c>
      <c r="V579" s="11">
        <v>57.94</v>
      </c>
      <c r="W579" s="11">
        <v>45.09</v>
      </c>
      <c r="X579" s="11">
        <f>IF(AND(W579&lt;&gt;"", V579&lt;&gt;"", V579&lt;&gt;0), (W579/V579)*100, "")</f>
        <v>77.821884708318962</v>
      </c>
      <c r="Y579" s="8" t="str">
        <f>IF(X579&lt;72,"Pontiagudo",IF(X579&lt;=76,"Padrão","Redondo"))</f>
        <v>Redondo</v>
      </c>
      <c r="Z579" s="11">
        <f>IF(AND(W579&lt;&gt;"", V579&lt;&gt;"", V579&lt;&gt;0), (0.6057-0.0018*W579)*V579*(W579^2)/1000, "")</f>
        <v>61.78967593295895</v>
      </c>
      <c r="AA579" s="11">
        <f>((3.155 - 0.0136*V579 + 0.00155*W579)*V579*W579)/100</f>
        <v>63.664511975703</v>
      </c>
      <c r="AB579" s="14"/>
      <c r="AC579" s="12">
        <v>14</v>
      </c>
      <c r="AD579" s="18" t="s">
        <v>18</v>
      </c>
    </row>
    <row r="580" spans="1:30" ht="15" x14ac:dyDescent="0.25">
      <c r="A580" s="8">
        <v>579</v>
      </c>
      <c r="B580" s="8">
        <v>48</v>
      </c>
      <c r="C580" s="9">
        <v>57.3</v>
      </c>
      <c r="D580" s="9">
        <v>3.4</v>
      </c>
      <c r="E580" s="9">
        <v>8.5</v>
      </c>
      <c r="F580" s="10">
        <f>IF(AND(NOT(ISBLANK(C580)), NOT(ISBLANK(H580)), NOT(ISBLANK(Q580))), C580-H580-Q580, "")</f>
        <v>33.628999999999998</v>
      </c>
      <c r="G580" s="11">
        <f>IF(AND(F580&lt;&gt;"", C580&lt;&gt;"", C580&lt;&gt;0), F580*100/C580, "")</f>
        <v>58.689354275741707</v>
      </c>
      <c r="H580" s="10">
        <v>17.274000000000001</v>
      </c>
      <c r="I580" s="12">
        <v>6</v>
      </c>
      <c r="J580" s="11">
        <f>IF(AND(H580&lt;&gt;"", C580&lt;&gt;"", C580&lt;&gt;0), H580*100/C580, "")</f>
        <v>30.146596858638748</v>
      </c>
      <c r="K580" s="9">
        <v>11.9</v>
      </c>
      <c r="L580" s="9">
        <v>48.7</v>
      </c>
      <c r="M580" s="13">
        <v>0.24399999999999999</v>
      </c>
      <c r="N580" s="9">
        <v>53.1</v>
      </c>
      <c r="O580" s="14" t="s">
        <v>23</v>
      </c>
      <c r="P580" s="15">
        <v>4.41</v>
      </c>
      <c r="Q580" s="13">
        <v>6.3970000000000002</v>
      </c>
      <c r="R580" s="15">
        <v>0.44</v>
      </c>
      <c r="S580" s="11">
        <f>IF(AND(Q580&lt;&gt;"", C580&lt;&gt;"", C580&lt;&gt;0), Q580*100/C580, "")</f>
        <v>11.164048865619547</v>
      </c>
      <c r="T580" s="16">
        <v>2</v>
      </c>
      <c r="U580" s="17" t="str">
        <f>IF(C580&gt;=68,"JUMBO",IF(C580&gt;=58,"EXTRA",IF(C580&gt;=48,"GRANDE",IF(C580&gt;=38,"MÉDIO","Fora da faixa"))))</f>
        <v>GRANDE</v>
      </c>
      <c r="V580" s="11">
        <v>58.55</v>
      </c>
      <c r="W580" s="11">
        <v>45.01</v>
      </c>
      <c r="X580" s="11">
        <f>IF(AND(W580&lt;&gt;"", V580&lt;&gt;"", V580&lt;&gt;0), (W580/V580)*100, "")</f>
        <v>76.874466268146875</v>
      </c>
      <c r="Y580" s="8" t="str">
        <f>IF(X580&lt;72,"Pontiagudo",IF(X580&lt;=76,"Padrão","Redondo"))</f>
        <v>Redondo</v>
      </c>
      <c r="Z580" s="11">
        <f>IF(AND(W580&lt;&gt;"", V580&lt;&gt;"", V580&lt;&gt;0), (0.6057-0.0018*W580)*V580*(W580^2)/1000, "")</f>
        <v>62.235916667503091</v>
      </c>
      <c r="AA580" s="11">
        <f>((3.155 - 0.0136*V580 + 0.00155*W580)*V580*W580)/100</f>
        <v>63.998740493852495</v>
      </c>
      <c r="AB580" s="14" t="s">
        <v>17</v>
      </c>
      <c r="AC580" s="12">
        <v>14</v>
      </c>
      <c r="AD580" s="18" t="s">
        <v>18</v>
      </c>
    </row>
    <row r="581" spans="1:30" ht="15" x14ac:dyDescent="0.25">
      <c r="A581" s="8">
        <v>580</v>
      </c>
      <c r="B581" s="8">
        <v>48</v>
      </c>
      <c r="C581" s="9">
        <v>61.7</v>
      </c>
      <c r="D581" s="9">
        <v>4.0999999999999996</v>
      </c>
      <c r="E581" s="9">
        <v>8.5</v>
      </c>
      <c r="F581" s="10">
        <f>IF(AND(NOT(ISBLANK(C581)), NOT(ISBLANK(H581)), NOT(ISBLANK(Q581))), C581-H581-Q581, "")</f>
        <v>38.279000000000003</v>
      </c>
      <c r="G581" s="11">
        <f>IF(AND(F581&lt;&gt;"", C581&lt;&gt;"", C581&lt;&gt;0), F581*100/C581, "")</f>
        <v>62.040518638573751</v>
      </c>
      <c r="H581" s="10">
        <v>16.196000000000002</v>
      </c>
      <c r="I581" s="12">
        <v>6</v>
      </c>
      <c r="J581" s="11">
        <f>IF(AND(H581&lt;&gt;"", C581&lt;&gt;"", C581&lt;&gt;0), H581*100/C581, "")</f>
        <v>26.249594813614262</v>
      </c>
      <c r="K581" s="9">
        <v>12.6</v>
      </c>
      <c r="L581" s="9">
        <v>47</v>
      </c>
      <c r="M581" s="13">
        <v>0.26800000000000002</v>
      </c>
      <c r="N581" s="9">
        <v>59</v>
      </c>
      <c r="O581" s="14" t="s">
        <v>23</v>
      </c>
      <c r="P581" s="15">
        <v>5.22</v>
      </c>
      <c r="Q581" s="13">
        <v>7.2249999999999996</v>
      </c>
      <c r="R581" s="15">
        <v>0.48</v>
      </c>
      <c r="S581" s="11">
        <f>IF(AND(Q581&lt;&gt;"", C581&lt;&gt;"", C581&lt;&gt;0), Q581*100/C581, "")</f>
        <v>11.709886547811992</v>
      </c>
      <c r="T581" s="16">
        <v>4</v>
      </c>
      <c r="U581" s="17" t="str">
        <f>IF(C581&gt;=68,"JUMBO",IF(C581&gt;=58,"EXTRA",IF(C581&gt;=48,"GRANDE",IF(C581&gt;=38,"MÉDIO","Fora da faixa"))))</f>
        <v>EXTRA</v>
      </c>
      <c r="V581" s="11">
        <v>57.08</v>
      </c>
      <c r="W581" s="11">
        <v>44.16</v>
      </c>
      <c r="X581" s="11">
        <f>IF(AND(W581&lt;&gt;"", V581&lt;&gt;"", V581&lt;&gt;0), (W581/V581)*100, "")</f>
        <v>77.365101611772943</v>
      </c>
      <c r="Y581" s="8" t="str">
        <f>IF(X581&lt;72,"Pontiagudo",IF(X581&lt;=76,"Padrão","Redondo"))</f>
        <v>Redondo</v>
      </c>
      <c r="Z581" s="11">
        <f>IF(AND(W581&lt;&gt;"", V581&lt;&gt;"", V581&lt;&gt;0), (0.6057-0.0018*W581)*V581*(W581^2)/1000, "")</f>
        <v>58.573724692709362</v>
      </c>
      <c r="AA581" s="11">
        <f>((3.155 - 0.0136*V581 + 0.00155*W581)*V581*W581)/100</f>
        <v>61.684407060479991</v>
      </c>
      <c r="AB581" s="14"/>
      <c r="AC581" s="12">
        <v>14</v>
      </c>
      <c r="AD581" s="18" t="s">
        <v>18</v>
      </c>
    </row>
    <row r="582" spans="1:30" ht="15" x14ac:dyDescent="0.25">
      <c r="A582" s="8">
        <v>581</v>
      </c>
      <c r="B582" s="8">
        <v>48</v>
      </c>
      <c r="C582" s="9">
        <v>59.5</v>
      </c>
      <c r="D582" s="9">
        <v>3.3</v>
      </c>
      <c r="E582" s="9">
        <v>8.1</v>
      </c>
      <c r="F582" s="10">
        <f>IF(AND(NOT(ISBLANK(C582)), NOT(ISBLANK(H582)), NOT(ISBLANK(Q582))), C582-H582-Q582, "")</f>
        <v>36.686999999999998</v>
      </c>
      <c r="G582" s="11">
        <f>IF(AND(F582&lt;&gt;"", C582&lt;&gt;"", C582&lt;&gt;0), F582*100/C582, "")</f>
        <v>61.658823529411762</v>
      </c>
      <c r="H582" s="10">
        <v>17.106000000000002</v>
      </c>
      <c r="I582" s="12">
        <v>6</v>
      </c>
      <c r="J582" s="11">
        <f>IF(AND(H582&lt;&gt;"", C582&lt;&gt;"", C582&lt;&gt;0), H582*100/C582, "")</f>
        <v>28.749579831932774</v>
      </c>
      <c r="K582" s="9">
        <v>12.1</v>
      </c>
      <c r="L582" s="9">
        <v>46.7</v>
      </c>
      <c r="M582" s="13">
        <v>0.25900000000000001</v>
      </c>
      <c r="N582" s="9">
        <v>50.4</v>
      </c>
      <c r="O582" s="14" t="s">
        <v>23</v>
      </c>
      <c r="P582" s="15">
        <v>4.82</v>
      </c>
      <c r="Q582" s="13">
        <v>5.7069999999999999</v>
      </c>
      <c r="R582" s="15">
        <v>0.45</v>
      </c>
      <c r="S582" s="11">
        <f>IF(AND(Q582&lt;&gt;"", C582&lt;&gt;"", C582&lt;&gt;0), Q582*100/C582, "")</f>
        <v>9.5915966386554619</v>
      </c>
      <c r="T582" s="16">
        <v>2</v>
      </c>
      <c r="U582" s="17" t="str">
        <f>IF(C582&gt;=68,"JUMBO",IF(C582&gt;=58,"EXTRA",IF(C582&gt;=48,"GRANDE",IF(C582&gt;=38,"MÉDIO","Fora da faixa"))))</f>
        <v>EXTRA</v>
      </c>
      <c r="V582" s="11">
        <v>56.15</v>
      </c>
      <c r="W582" s="11">
        <v>42.53</v>
      </c>
      <c r="X582" s="11">
        <f>IF(AND(W582&lt;&gt;"", V582&lt;&gt;"", V582&lt;&gt;0), (W582/V582)*100, "")</f>
        <v>75.743544078361538</v>
      </c>
      <c r="Y582" s="8" t="str">
        <f>IF(X582&lt;72,"Pontiagudo",IF(X582&lt;=76,"Padrão","Redondo"))</f>
        <v>Padrão</v>
      </c>
      <c r="Z582" s="11">
        <f>IF(AND(W582&lt;&gt;"", V582&lt;&gt;"", V582&lt;&gt;0), (0.6057-0.0018*W582)*V582*(W582^2)/1000, "")</f>
        <v>53.742274581913115</v>
      </c>
      <c r="AA582" s="11">
        <f>((3.155 - 0.0136*V582 + 0.00155*W582)*V582*W582)/100</f>
        <v>58.681344302492498</v>
      </c>
      <c r="AB582" s="14"/>
      <c r="AC582" s="12">
        <v>14</v>
      </c>
      <c r="AD582" s="18" t="s">
        <v>18</v>
      </c>
    </row>
    <row r="583" spans="1:30" ht="15" x14ac:dyDescent="0.25">
      <c r="A583" s="8">
        <v>582</v>
      </c>
      <c r="B583" s="8">
        <v>48</v>
      </c>
      <c r="C583" s="9">
        <v>55.4</v>
      </c>
      <c r="D583" s="9">
        <v>3.1</v>
      </c>
      <c r="E583" s="9">
        <v>8</v>
      </c>
      <c r="F583" s="10">
        <f>IF(AND(NOT(ISBLANK(C583)), NOT(ISBLANK(H583)), NOT(ISBLANK(Q583))), C583-H583-Q583, "")</f>
        <v>30.500999999999998</v>
      </c>
      <c r="G583" s="11">
        <f>IF(AND(F583&lt;&gt;"", C583&lt;&gt;"", C583&lt;&gt;0), F583*100/C583, "")</f>
        <v>55.055956678700362</v>
      </c>
      <c r="H583" s="10">
        <v>18.579000000000001</v>
      </c>
      <c r="I583" s="12">
        <v>6</v>
      </c>
      <c r="J583" s="11">
        <f>IF(AND(H583&lt;&gt;"", C583&lt;&gt;"", C583&lt;&gt;0), H583*100/C583, "")</f>
        <v>33.536101083032491</v>
      </c>
      <c r="K583" s="9">
        <v>11.4</v>
      </c>
      <c r="L583" s="9">
        <v>47.7</v>
      </c>
      <c r="M583" s="13">
        <v>0.23899999999999999</v>
      </c>
      <c r="N583" s="9">
        <v>50.4</v>
      </c>
      <c r="O583" s="14" t="s">
        <v>23</v>
      </c>
      <c r="P583" s="15">
        <v>4.68</v>
      </c>
      <c r="Q583" s="13">
        <v>6.32</v>
      </c>
      <c r="R583" s="15">
        <v>0.42</v>
      </c>
      <c r="S583" s="11">
        <f>IF(AND(Q583&lt;&gt;"", C583&lt;&gt;"", C583&lt;&gt;0), Q583*100/C583, "")</f>
        <v>11.407942238267148</v>
      </c>
      <c r="T583" s="16">
        <v>3</v>
      </c>
      <c r="U583" s="17" t="str">
        <f>IF(C583&gt;=68,"JUMBO",IF(C583&gt;=58,"EXTRA",IF(C583&gt;=48,"GRANDE",IF(C583&gt;=38,"MÉDIO","Fora da faixa"))))</f>
        <v>GRANDE</v>
      </c>
      <c r="V583" s="11">
        <v>57.59</v>
      </c>
      <c r="W583" s="11">
        <v>43.69</v>
      </c>
      <c r="X583" s="11">
        <f>IF(AND(W583&lt;&gt;"", V583&lt;&gt;"", V583&lt;&gt;0), (W583/V583)*100, "")</f>
        <v>75.863865254384436</v>
      </c>
      <c r="Y583" s="8" t="str">
        <f>IF(X583&lt;72,"Pontiagudo",IF(X583&lt;=76,"Padrão","Redondo"))</f>
        <v>Padrão</v>
      </c>
      <c r="Z583" s="11">
        <f>IF(AND(W583&lt;&gt;"", V583&lt;&gt;"", V583&lt;&gt;0), (0.6057-0.0018*W583)*V583*(W583^2)/1000, "")</f>
        <v>57.938810883586541</v>
      </c>
      <c r="AA583" s="11">
        <f>((3.155 - 0.0136*V583 + 0.00155*W583)*V583*W583)/100</f>
        <v>61.380319479680495</v>
      </c>
      <c r="AB583" s="14"/>
      <c r="AC583" s="12">
        <v>14</v>
      </c>
      <c r="AD583" s="18" t="s">
        <v>18</v>
      </c>
    </row>
    <row r="584" spans="1:30" ht="15" x14ac:dyDescent="0.25">
      <c r="A584" s="8">
        <v>583</v>
      </c>
      <c r="B584" s="8">
        <v>48</v>
      </c>
      <c r="C584" s="9">
        <v>60</v>
      </c>
      <c r="D584" s="9">
        <v>3.8</v>
      </c>
      <c r="E584" s="9">
        <v>8.1</v>
      </c>
      <c r="F584" s="10">
        <f>IF(AND(NOT(ISBLANK(C584)), NOT(ISBLANK(H584)), NOT(ISBLANK(Q584))), C584-H584-Q584, "")</f>
        <v>35.778000000000006</v>
      </c>
      <c r="G584" s="11">
        <f>IF(AND(F584&lt;&gt;"", C584&lt;&gt;"", C584&lt;&gt;0), F584*100/C584, "")</f>
        <v>59.63000000000001</v>
      </c>
      <c r="H584" s="10">
        <v>18.52</v>
      </c>
      <c r="I584" s="12">
        <v>6</v>
      </c>
      <c r="J584" s="11">
        <f>IF(AND(H584&lt;&gt;"", C584&lt;&gt;"", C584&lt;&gt;0), H584*100/C584, "")</f>
        <v>30.866666666666667</v>
      </c>
      <c r="K584" s="9">
        <v>12.3</v>
      </c>
      <c r="L584" s="9">
        <v>47.7</v>
      </c>
      <c r="M584" s="13">
        <v>0.25800000000000001</v>
      </c>
      <c r="N584" s="9">
        <v>56.4</v>
      </c>
      <c r="O584" s="14" t="s">
        <v>23</v>
      </c>
      <c r="P584" s="15">
        <v>5.22</v>
      </c>
      <c r="Q584" s="13">
        <v>5.702</v>
      </c>
      <c r="R584" s="15">
        <v>0.44</v>
      </c>
      <c r="S584" s="11">
        <f>IF(AND(Q584&lt;&gt;"", C584&lt;&gt;"", C584&lt;&gt;0), Q584*100/C584, "")</f>
        <v>9.5033333333333339</v>
      </c>
      <c r="T584" s="16">
        <v>2</v>
      </c>
      <c r="U584" s="17" t="str">
        <f>IF(C584&gt;=68,"JUMBO",IF(C584&gt;=58,"EXTRA",IF(C584&gt;=48,"GRANDE",IF(C584&gt;=38,"MÉDIO","Fora da faixa"))))</f>
        <v>EXTRA</v>
      </c>
      <c r="V584" s="11">
        <v>55.72</v>
      </c>
      <c r="W584" s="11">
        <v>44.7</v>
      </c>
      <c r="X584" s="11">
        <f>IF(AND(W584&lt;&gt;"", V584&lt;&gt;"", V584&lt;&gt;0), (W584/V584)*100, "")</f>
        <v>80.222541277817669</v>
      </c>
      <c r="Y584" s="8" t="str">
        <f>IF(X584&lt;72,"Pontiagudo",IF(X584&lt;=76,"Padrão","Redondo"))</f>
        <v>Redondo</v>
      </c>
      <c r="Z584" s="11">
        <f>IF(AND(W584&lt;&gt;"", V584&lt;&gt;"", V584&lt;&gt;0), (0.6057-0.0018*W584)*V584*(W584^2)/1000, "")</f>
        <v>58.476846827952009</v>
      </c>
      <c r="AA584" s="11">
        <f>((3.155 - 0.0136*V584 + 0.00155*W584)*V584*W584)/100</f>
        <v>61.432546512119998</v>
      </c>
      <c r="AB584" s="14"/>
      <c r="AC584" s="12">
        <v>14</v>
      </c>
      <c r="AD584" s="18" t="s">
        <v>18</v>
      </c>
    </row>
    <row r="585" spans="1:30" ht="15" x14ac:dyDescent="0.25">
      <c r="A585" s="8">
        <v>584</v>
      </c>
      <c r="B585" s="8">
        <v>48</v>
      </c>
      <c r="C585" s="9">
        <v>59.2</v>
      </c>
      <c r="D585" s="9">
        <v>3.1</v>
      </c>
      <c r="E585" s="9">
        <v>8.1999999999999993</v>
      </c>
      <c r="F585" s="10">
        <f>IF(AND(NOT(ISBLANK(C585)), NOT(ISBLANK(H585)), NOT(ISBLANK(Q585))), C585-H585-Q585, "")</f>
        <v>34.477000000000004</v>
      </c>
      <c r="G585" s="11">
        <f>IF(AND(F585&lt;&gt;"", C585&lt;&gt;"", C585&lt;&gt;0), F585*100/C585, "")</f>
        <v>58.238175675675677</v>
      </c>
      <c r="H585" s="10">
        <v>18.035</v>
      </c>
      <c r="I585" s="12">
        <v>6</v>
      </c>
      <c r="J585" s="11">
        <f>IF(AND(H585&lt;&gt;"", C585&lt;&gt;"", C585&lt;&gt;0), H585*100/C585, "")</f>
        <v>30.464527027027025</v>
      </c>
      <c r="K585" s="9">
        <v>13.3</v>
      </c>
      <c r="L585" s="9">
        <v>47.7</v>
      </c>
      <c r="M585" s="13">
        <v>0.27900000000000003</v>
      </c>
      <c r="N585" s="9">
        <v>47.8</v>
      </c>
      <c r="O585" s="14" t="s">
        <v>23</v>
      </c>
      <c r="P585" s="15">
        <v>3.24</v>
      </c>
      <c r="Q585" s="13">
        <v>6.6879999999999997</v>
      </c>
      <c r="R585" s="15">
        <v>0.45</v>
      </c>
      <c r="S585" s="11">
        <f>IF(AND(Q585&lt;&gt;"", C585&lt;&gt;"", C585&lt;&gt;0), Q585*100/C585, "")</f>
        <v>11.297297297297296</v>
      </c>
      <c r="T585" s="16">
        <v>3</v>
      </c>
      <c r="U585" s="17" t="str">
        <f>IF(C585&gt;=68,"JUMBO",IF(C585&gt;=58,"EXTRA",IF(C585&gt;=48,"GRANDE",IF(C585&gt;=38,"MÉDIO","Fora da faixa"))))</f>
        <v>EXTRA</v>
      </c>
      <c r="V585" s="11">
        <v>61.7</v>
      </c>
      <c r="W585" s="11">
        <v>45.73</v>
      </c>
      <c r="X585" s="11">
        <f>IF(AND(W585&lt;&gt;"", V585&lt;&gt;"", V585&lt;&gt;0), (W585/V585)*100, "")</f>
        <v>74.116693679092378</v>
      </c>
      <c r="Y585" s="8" t="str">
        <f>IF(X585&lt;72,"Pontiagudo",IF(X585&lt;=76,"Padrão","Redondo"))</f>
        <v>Padrão</v>
      </c>
      <c r="Z585" s="11">
        <f>IF(AND(W585&lt;&gt;"", V585&lt;&gt;"", V585&lt;&gt;0), (0.6057-0.0018*W585)*V585*(W585^2)/1000, "")</f>
        <v>67.532008794382975</v>
      </c>
      <c r="AA585" s="11">
        <f>((3.155 - 0.0136*V585 + 0.00155*W585)*V585*W585)/100</f>
        <v>67.343454294715002</v>
      </c>
      <c r="AB585" s="14"/>
      <c r="AC585" s="12">
        <v>14</v>
      </c>
      <c r="AD585" s="18" t="s">
        <v>18</v>
      </c>
    </row>
    <row r="586" spans="1:30" ht="15" x14ac:dyDescent="0.25">
      <c r="A586" s="8">
        <v>585</v>
      </c>
      <c r="B586" s="8">
        <v>48</v>
      </c>
      <c r="C586" s="9">
        <v>66.099999999999994</v>
      </c>
      <c r="D586" s="9">
        <v>3</v>
      </c>
      <c r="E586" s="9">
        <v>8.1999999999999993</v>
      </c>
      <c r="F586" s="10">
        <f>IF(AND(NOT(ISBLANK(C586)), NOT(ISBLANK(H586)), NOT(ISBLANK(Q586))), C586-H586-Q586, "")</f>
        <v>41.066999999999993</v>
      </c>
      <c r="G586" s="11">
        <f>IF(AND(F586&lt;&gt;"", C586&lt;&gt;"", C586&lt;&gt;0), F586*100/C586, "")</f>
        <v>62.128593040847193</v>
      </c>
      <c r="H586" s="10">
        <v>18.321000000000002</v>
      </c>
      <c r="I586" s="12">
        <v>6</v>
      </c>
      <c r="J586" s="11">
        <f>IF(AND(H586&lt;&gt;"", C586&lt;&gt;"", C586&lt;&gt;0), H586*100/C586, "")</f>
        <v>27.717095310136163</v>
      </c>
      <c r="K586" s="9">
        <v>12.5</v>
      </c>
      <c r="L586" s="9">
        <v>47.7</v>
      </c>
      <c r="M586" s="13">
        <v>0.26200000000000001</v>
      </c>
      <c r="N586" s="9">
        <v>41.2</v>
      </c>
      <c r="O586" s="14" t="s">
        <v>23</v>
      </c>
      <c r="P586" s="15">
        <v>5.28</v>
      </c>
      <c r="Q586" s="13">
        <v>6.7119999999999997</v>
      </c>
      <c r="R586" s="15">
        <v>0.42</v>
      </c>
      <c r="S586" s="11">
        <f>IF(AND(Q586&lt;&gt;"", C586&lt;&gt;"", C586&lt;&gt;0), Q586*100/C586, "")</f>
        <v>10.154311649016641</v>
      </c>
      <c r="T586" s="16">
        <v>2</v>
      </c>
      <c r="U586" s="17" t="str">
        <f>IF(C586&gt;=68,"JUMBO",IF(C586&gt;=58,"EXTRA",IF(C586&gt;=48,"GRANDE",IF(C586&gt;=38,"MÉDIO","Fora da faixa"))))</f>
        <v>EXTRA</v>
      </c>
      <c r="V586" s="11">
        <v>59.52</v>
      </c>
      <c r="W586" s="11">
        <v>45.75</v>
      </c>
      <c r="X586" s="11">
        <f>IF(AND(W586&lt;&gt;"", V586&lt;&gt;"", V586&lt;&gt;0), (W586/V586)*100, "")</f>
        <v>76.864919354838705</v>
      </c>
      <c r="Y586" s="8" t="str">
        <f>IF(X586&lt;72,"Pontiagudo",IF(X586&lt;=76,"Padrão","Redondo"))</f>
        <v>Redondo</v>
      </c>
      <c r="Z586" s="11">
        <f>IF(AND(W586&lt;&gt;"", V586&lt;&gt;"", V586&lt;&gt;0), (0.6057-0.0018*W586)*V586*(W586^2)/1000, "")</f>
        <v>65.198461518000002</v>
      </c>
      <c r="AA586" s="11">
        <f>((3.155 - 0.0136*V586 + 0.00155*W586)*V586*W586)/100</f>
        <v>65.800641391200003</v>
      </c>
      <c r="AB586" s="14"/>
      <c r="AC586" s="12">
        <v>14</v>
      </c>
      <c r="AD586" s="18" t="s">
        <v>18</v>
      </c>
    </row>
    <row r="587" spans="1:30" ht="15" x14ac:dyDescent="0.25">
      <c r="A587" s="8">
        <v>586</v>
      </c>
      <c r="B587" s="8">
        <v>48</v>
      </c>
      <c r="C587" s="9">
        <v>55.3</v>
      </c>
      <c r="D587" s="9">
        <v>3.3</v>
      </c>
      <c r="E587" s="9">
        <v>8.1999999999999993</v>
      </c>
      <c r="F587" s="10">
        <f>IF(AND(NOT(ISBLANK(C587)), NOT(ISBLANK(H587)), NOT(ISBLANK(Q587))), C587-H587-Q587, "")</f>
        <v>31.22</v>
      </c>
      <c r="G587" s="11">
        <f>IF(AND(F587&lt;&gt;"", C587&lt;&gt;"", C587&lt;&gt;0), F587*100/C587, "")</f>
        <v>56.455696202531648</v>
      </c>
      <c r="H587" s="10">
        <v>17.710999999999999</v>
      </c>
      <c r="I587" s="12">
        <v>6</v>
      </c>
      <c r="J587" s="11">
        <f>IF(AND(H587&lt;&gt;"", C587&lt;&gt;"", C587&lt;&gt;0), H587*100/C587, "")</f>
        <v>32.027124773960217</v>
      </c>
      <c r="K587" s="9">
        <v>11.9</v>
      </c>
      <c r="L587" s="9">
        <v>46.3</v>
      </c>
      <c r="M587" s="13">
        <v>0.25700000000000001</v>
      </c>
      <c r="N587" s="9">
        <v>53.1</v>
      </c>
      <c r="O587" s="14" t="s">
        <v>23</v>
      </c>
      <c r="P587" s="15">
        <v>4.92</v>
      </c>
      <c r="Q587" s="13">
        <v>6.3689999999999998</v>
      </c>
      <c r="R587" s="15">
        <v>0.45</v>
      </c>
      <c r="S587" s="11">
        <f>IF(AND(Q587&lt;&gt;"", C587&lt;&gt;"", C587&lt;&gt;0), Q587*100/C587, "")</f>
        <v>11.517179023508138</v>
      </c>
      <c r="T587" s="16">
        <v>2</v>
      </c>
      <c r="U587" s="17" t="str">
        <f>IF(C587&gt;=68,"JUMBO",IF(C587&gt;=58,"EXTRA",IF(C587&gt;=48,"GRANDE",IF(C587&gt;=38,"MÉDIO","Fora da faixa"))))</f>
        <v>GRANDE</v>
      </c>
      <c r="V587" s="11">
        <v>54.97</v>
      </c>
      <c r="W587" s="11">
        <v>43.41</v>
      </c>
      <c r="X587" s="11">
        <f>IF(AND(W587&lt;&gt;"", V587&lt;&gt;"", V587&lt;&gt;0), (W587/V587)*100, "")</f>
        <v>78.970347462252136</v>
      </c>
      <c r="Y587" s="8" t="str">
        <f>IF(X587&lt;72,"Pontiagudo",IF(X587&lt;=76,"Padrão","Redondo"))</f>
        <v>Redondo</v>
      </c>
      <c r="Z587" s="11">
        <f>IF(AND(W587&lt;&gt;"", V587&lt;&gt;"", V587&lt;&gt;0), (0.6057-0.0018*W587)*V587*(W587^2)/1000, "")</f>
        <v>54.648571571352228</v>
      </c>
      <c r="AA587" s="11">
        <f>((3.155 - 0.0136*V587 + 0.00155*W587)*V587*W587)/100</f>
        <v>59.052316725799493</v>
      </c>
      <c r="AB587" s="14"/>
      <c r="AC587" s="12">
        <v>14</v>
      </c>
      <c r="AD587" s="18" t="s">
        <v>18</v>
      </c>
    </row>
    <row r="588" spans="1:30" ht="15" x14ac:dyDescent="0.25">
      <c r="A588" s="8">
        <v>587</v>
      </c>
      <c r="B588" s="8">
        <v>48</v>
      </c>
      <c r="C588" s="9">
        <v>56.2</v>
      </c>
      <c r="D588" s="9">
        <v>5.0999999999999996</v>
      </c>
      <c r="E588" s="9">
        <v>8.1999999999999993</v>
      </c>
      <c r="F588" s="10">
        <f>IF(AND(NOT(ISBLANK(C588)), NOT(ISBLANK(H588)), NOT(ISBLANK(Q588))), C588-H588-Q588, "")</f>
        <v>32.646999999999998</v>
      </c>
      <c r="G588" s="11">
        <f>IF(AND(F588&lt;&gt;"", C588&lt;&gt;"", C588&lt;&gt;0), F588*100/C588, "")</f>
        <v>58.090747330960845</v>
      </c>
      <c r="H588" s="10">
        <v>17.379000000000001</v>
      </c>
      <c r="I588" s="12">
        <v>6</v>
      </c>
      <c r="J588" s="11">
        <f>IF(AND(H588&lt;&gt;"", C588&lt;&gt;"", C588&lt;&gt;0), H588*100/C588, "")</f>
        <v>30.923487544483987</v>
      </c>
      <c r="K588" s="9">
        <v>10.5</v>
      </c>
      <c r="L588" s="9">
        <v>53.3</v>
      </c>
      <c r="M588" s="13">
        <v>0.19700000000000001</v>
      </c>
      <c r="N588" s="9">
        <v>71.2</v>
      </c>
      <c r="O588" s="14" t="s">
        <v>21</v>
      </c>
      <c r="P588" s="15">
        <v>4.1500000000000004</v>
      </c>
      <c r="Q588" s="13">
        <v>6.1740000000000004</v>
      </c>
      <c r="R588" s="15">
        <v>0.41</v>
      </c>
      <c r="S588" s="11">
        <f>IF(AND(Q588&lt;&gt;"", C588&lt;&gt;"", C588&lt;&gt;0), Q588*100/C588, "")</f>
        <v>10.985765124555162</v>
      </c>
      <c r="T588" s="16">
        <v>2</v>
      </c>
      <c r="U588" s="17" t="str">
        <f>IF(C588&gt;=68,"JUMBO",IF(C588&gt;=58,"EXTRA",IF(C588&gt;=48,"GRANDE",IF(C588&gt;=38,"MÉDIO","Fora da faixa"))))</f>
        <v>GRANDE</v>
      </c>
      <c r="V588" s="11">
        <v>55.95</v>
      </c>
      <c r="W588" s="11">
        <v>43.65</v>
      </c>
      <c r="X588" s="11">
        <f>IF(AND(W588&lt;&gt;"", V588&lt;&gt;"", V588&lt;&gt;0), (W588/V588)*100, "")</f>
        <v>78.016085790884716</v>
      </c>
      <c r="Y588" s="8" t="str">
        <f>IF(X588&lt;72,"Pontiagudo",IF(X588&lt;=76,"Padrão","Redondo"))</f>
        <v>Redondo</v>
      </c>
      <c r="Z588" s="11">
        <f>IF(AND(W588&lt;&gt;"", V588&lt;&gt;"", V588&lt;&gt;0), (0.6057-0.0018*W588)*V588*(W588^2)/1000, "")</f>
        <v>56.193530735328743</v>
      </c>
      <c r="AA588" s="11">
        <f>((3.155 - 0.0136*V588 + 0.00155*W588)*V588*W588)/100</f>
        <v>60.120984029062491</v>
      </c>
      <c r="AB588" s="14"/>
      <c r="AC588" s="12">
        <v>14</v>
      </c>
      <c r="AD588" s="18" t="s">
        <v>18</v>
      </c>
    </row>
    <row r="589" spans="1:30" ht="15" x14ac:dyDescent="0.25">
      <c r="A589" s="8">
        <v>588</v>
      </c>
      <c r="B589" s="8">
        <v>48</v>
      </c>
      <c r="C589" s="9">
        <v>57.7</v>
      </c>
      <c r="D589" s="9">
        <v>3.5</v>
      </c>
      <c r="E589" s="9">
        <v>8.1</v>
      </c>
      <c r="F589" s="10">
        <f>IF(AND(NOT(ISBLANK(C589)), NOT(ISBLANK(H589)), NOT(ISBLANK(Q589))), C589-H589-Q589, "")</f>
        <v>36.016000000000005</v>
      </c>
      <c r="G589" s="11">
        <f>IF(AND(F589&lt;&gt;"", C589&lt;&gt;"", C589&lt;&gt;0), F589*100/C589, "")</f>
        <v>62.419410745233975</v>
      </c>
      <c r="H589" s="10">
        <v>15.177</v>
      </c>
      <c r="I589" s="12">
        <v>6</v>
      </c>
      <c r="J589" s="11">
        <f>IF(AND(H589&lt;&gt;"", C589&lt;&gt;"", C589&lt;&gt;0), H589*100/C589, "")</f>
        <v>26.303292894280762</v>
      </c>
      <c r="K589" s="9">
        <v>11.5</v>
      </c>
      <c r="L589" s="9">
        <v>44.7</v>
      </c>
      <c r="M589" s="13">
        <v>0.25700000000000001</v>
      </c>
      <c r="N589" s="9">
        <v>54.1</v>
      </c>
      <c r="O589" s="14" t="s">
        <v>23</v>
      </c>
      <c r="P589" s="15">
        <v>5.57</v>
      </c>
      <c r="Q589" s="13">
        <v>6.5069999999999997</v>
      </c>
      <c r="R589" s="15">
        <v>0.46</v>
      </c>
      <c r="S589" s="11">
        <f>IF(AND(Q589&lt;&gt;"", C589&lt;&gt;"", C589&lt;&gt;0), Q589*100/C589, "")</f>
        <v>11.277296360485266</v>
      </c>
      <c r="T589" s="16">
        <v>2</v>
      </c>
      <c r="U589" s="17" t="str">
        <f>IF(C589&gt;=68,"JUMBO",IF(C589&gt;=58,"EXTRA",IF(C589&gt;=48,"GRANDE",IF(C589&gt;=38,"MÉDIO","Fora da faixa"))))</f>
        <v>GRANDE</v>
      </c>
      <c r="V589" s="11">
        <v>54.29</v>
      </c>
      <c r="W589" s="11">
        <v>44.01</v>
      </c>
      <c r="X589" s="11">
        <f>IF(AND(W589&lt;&gt;"", V589&lt;&gt;"", V589&lt;&gt;0), (W589/V589)*100, "")</f>
        <v>81.064652790569156</v>
      </c>
      <c r="Y589" s="8" t="str">
        <f>IF(X589&lt;72,"Pontiagudo",IF(X589&lt;=76,"Padrão","Redondo"))</f>
        <v>Redondo</v>
      </c>
      <c r="Z589" s="11">
        <f>IF(AND(W589&lt;&gt;"", V589&lt;&gt;"", V589&lt;&gt;0), (0.6057-0.0018*W589)*V589*(W589^2)/1000, "")</f>
        <v>55.36127790319717</v>
      </c>
      <c r="AA589" s="11">
        <f>((3.155 - 0.0136*V589 + 0.00155*W589)*V589*W589)/100</f>
        <v>59.37110681077349</v>
      </c>
      <c r="AB589" s="14"/>
      <c r="AC589" s="12">
        <v>14</v>
      </c>
      <c r="AD589" s="18" t="s">
        <v>18</v>
      </c>
    </row>
    <row r="590" spans="1:30" ht="15" x14ac:dyDescent="0.25">
      <c r="A590" s="8">
        <v>589</v>
      </c>
      <c r="B590" s="8">
        <v>48</v>
      </c>
      <c r="C590" s="9">
        <v>53</v>
      </c>
      <c r="D590" s="9">
        <v>3.6</v>
      </c>
      <c r="E590" s="9">
        <v>8.4</v>
      </c>
      <c r="F590" s="10">
        <f>IF(AND(NOT(ISBLANK(C590)), NOT(ISBLANK(H590)), NOT(ISBLANK(Q590))), C590-H590-Q590, "")</f>
        <v>32.19</v>
      </c>
      <c r="G590" s="11">
        <f>IF(AND(F590&lt;&gt;"", C590&lt;&gt;"", C590&lt;&gt;0), F590*100/C590, "")</f>
        <v>60.735849056603776</v>
      </c>
      <c r="H590" s="10">
        <v>15.509</v>
      </c>
      <c r="I590" s="12">
        <v>6</v>
      </c>
      <c r="J590" s="11">
        <f>IF(AND(H590&lt;&gt;"", C590&lt;&gt;"", C590&lt;&gt;0), H590*100/C590, "")</f>
        <v>29.262264150943398</v>
      </c>
      <c r="K590" s="9">
        <v>11.3</v>
      </c>
      <c r="L590" s="9">
        <v>46</v>
      </c>
      <c r="M590" s="13">
        <v>0.246</v>
      </c>
      <c r="N590" s="9">
        <v>58.1</v>
      </c>
      <c r="O590" s="14" t="s">
        <v>23</v>
      </c>
      <c r="P590" s="15">
        <v>4.83</v>
      </c>
      <c r="Q590" s="13">
        <v>5.3010000000000002</v>
      </c>
      <c r="R590" s="15">
        <v>0.43</v>
      </c>
      <c r="S590" s="11">
        <f>IF(AND(Q590&lt;&gt;"", C590&lt;&gt;"", C590&lt;&gt;0), Q590*100/C590, "")</f>
        <v>10.001886792452831</v>
      </c>
      <c r="T590" s="16">
        <v>2</v>
      </c>
      <c r="U590" s="17" t="str">
        <f>IF(C590&gt;=68,"JUMBO",IF(C590&gt;=58,"EXTRA",IF(C590&gt;=48,"GRANDE",IF(C590&gt;=38,"MÉDIO","Fora da faixa"))))</f>
        <v>GRANDE</v>
      </c>
      <c r="V590" s="11">
        <v>54.45</v>
      </c>
      <c r="W590" s="11">
        <v>42.28</v>
      </c>
      <c r="X590" s="11">
        <f>IF(AND(W590&lt;&gt;"", V590&lt;&gt;"", V590&lt;&gt;0), (W590/V590)*100, "")</f>
        <v>77.649219467401281</v>
      </c>
      <c r="Y590" s="8" t="str">
        <f>IF(X590&lt;72,"Pontiagudo",IF(X590&lt;=76,"Padrão","Redondo"))</f>
        <v>Redondo</v>
      </c>
      <c r="Z590" s="11">
        <f>IF(AND(W590&lt;&gt;"", V590&lt;&gt;"", V590&lt;&gt;0), (0.6057-0.0018*W590)*V590*(W590^2)/1000, "")</f>
        <v>51.548085194316485</v>
      </c>
      <c r="AA590" s="11">
        <f>((3.155 - 0.0136*V590 + 0.00155*W590)*V590*W590)/100</f>
        <v>57.093543100440002</v>
      </c>
      <c r="AB590" s="14"/>
      <c r="AC590" s="12">
        <v>14</v>
      </c>
      <c r="AD590" s="18" t="s">
        <v>18</v>
      </c>
    </row>
    <row r="591" spans="1:30" ht="15" x14ac:dyDescent="0.25">
      <c r="A591" s="8">
        <v>590</v>
      </c>
      <c r="B591" s="8">
        <v>48</v>
      </c>
      <c r="C591" s="9">
        <v>61.3</v>
      </c>
      <c r="D591" s="9">
        <v>3.8</v>
      </c>
      <c r="E591" s="9">
        <v>8.4</v>
      </c>
      <c r="F591" s="10">
        <f>IF(AND(NOT(ISBLANK(C591)), NOT(ISBLANK(H591)), NOT(ISBLANK(Q591))), C591-H591-Q591, "")</f>
        <v>36.039000000000001</v>
      </c>
      <c r="G591" s="11">
        <f>IF(AND(F591&lt;&gt;"", C591&lt;&gt;"", C591&lt;&gt;0), F591*100/C591, "")</f>
        <v>58.791190864600331</v>
      </c>
      <c r="H591" s="10">
        <v>18.370999999999999</v>
      </c>
      <c r="I591" s="12">
        <v>6</v>
      </c>
      <c r="J591" s="11">
        <f>IF(AND(H591&lt;&gt;"", C591&lt;&gt;"", C591&lt;&gt;0), H591*100/C591, "")</f>
        <v>29.969004893964112</v>
      </c>
      <c r="K591" s="9">
        <v>12.4</v>
      </c>
      <c r="L591" s="9">
        <v>45.7</v>
      </c>
      <c r="M591" s="13">
        <v>0.27100000000000002</v>
      </c>
      <c r="N591" s="9">
        <v>55.7</v>
      </c>
      <c r="O591" s="14" t="s">
        <v>23</v>
      </c>
      <c r="P591" s="15">
        <v>5.94</v>
      </c>
      <c r="Q591" s="13">
        <v>6.89</v>
      </c>
      <c r="R591" s="15">
        <v>0.46</v>
      </c>
      <c r="S591" s="11">
        <f>IF(AND(Q591&lt;&gt;"", C591&lt;&gt;"", C591&lt;&gt;0), Q591*100/C591, "")</f>
        <v>11.239804241435563</v>
      </c>
      <c r="T591" s="16">
        <v>3</v>
      </c>
      <c r="U591" s="17" t="str">
        <f>IF(C591&gt;=68,"JUMBO",IF(C591&gt;=58,"EXTRA",IF(C591&gt;=48,"GRANDE",IF(C591&gt;=38,"MÉDIO","Fora da faixa"))))</f>
        <v>EXTRA</v>
      </c>
      <c r="V591" s="11">
        <v>57.7</v>
      </c>
      <c r="W591" s="11">
        <v>44.45</v>
      </c>
      <c r="X591" s="11">
        <f>IF(AND(W591&lt;&gt;"", V591&lt;&gt;"", V591&lt;&gt;0), (W591/V591)*100, "")</f>
        <v>77.036395147313698</v>
      </c>
      <c r="Y591" s="8" t="str">
        <f>IF(X591&lt;72,"Pontiagudo",IF(X591&lt;=76,"Padrão","Redondo"))</f>
        <v>Redondo</v>
      </c>
      <c r="Z591" s="11">
        <f>IF(AND(W591&lt;&gt;"", V591&lt;&gt;"", V591&lt;&gt;0), (0.6057-0.0018*W591)*V591*(W591^2)/1000, "")</f>
        <v>59.930659856182508</v>
      </c>
      <c r="AA591" s="11">
        <f>((3.155 - 0.0136*V591 + 0.00155*W591)*V591*W591)/100</f>
        <v>62.559170807874999</v>
      </c>
      <c r="AB591" s="14"/>
      <c r="AC591" s="12">
        <v>14</v>
      </c>
      <c r="AD591" s="18" t="s">
        <v>18</v>
      </c>
    </row>
    <row r="592" spans="1:30" ht="15" x14ac:dyDescent="0.25">
      <c r="A592" s="8">
        <v>591</v>
      </c>
      <c r="B592" s="8">
        <v>48</v>
      </c>
      <c r="C592" s="9">
        <v>64.2</v>
      </c>
      <c r="D592" s="9">
        <v>5</v>
      </c>
      <c r="E592" s="9">
        <v>8.5</v>
      </c>
      <c r="F592" s="10">
        <f>IF(AND(NOT(ISBLANK(C592)), NOT(ISBLANK(H592)), NOT(ISBLANK(Q592))), C592-H592-Q592, "")</f>
        <v>39.882000000000005</v>
      </c>
      <c r="G592" s="11">
        <f>IF(AND(F592&lt;&gt;"", C592&lt;&gt;"", C592&lt;&gt;0), F592*100/C592, "")</f>
        <v>62.121495327102814</v>
      </c>
      <c r="H592" s="10">
        <v>17.82</v>
      </c>
      <c r="I592" s="12">
        <v>6</v>
      </c>
      <c r="J592" s="11">
        <f>IF(AND(H592&lt;&gt;"", C592&lt;&gt;"", C592&lt;&gt;0), H592*100/C592, "")</f>
        <v>27.75700934579439</v>
      </c>
      <c r="K592" s="9">
        <v>14.3</v>
      </c>
      <c r="L592" s="9">
        <v>48.3</v>
      </c>
      <c r="M592" s="13">
        <v>0.29599999999999999</v>
      </c>
      <c r="N592" s="9">
        <v>66.900000000000006</v>
      </c>
      <c r="O592" s="14" t="s">
        <v>21</v>
      </c>
      <c r="P592" s="15">
        <v>5.23</v>
      </c>
      <c r="Q592" s="13">
        <v>6.4980000000000002</v>
      </c>
      <c r="R592" s="15">
        <v>0.44</v>
      </c>
      <c r="S592" s="11">
        <f>IF(AND(Q592&lt;&gt;"", C592&lt;&gt;"", C592&lt;&gt;0), Q592*100/C592, "")</f>
        <v>10.121495327102805</v>
      </c>
      <c r="T592" s="16">
        <v>3</v>
      </c>
      <c r="U592" s="17" t="str">
        <f>IF(C592&gt;=68,"JUMBO",IF(C592&gt;=58,"EXTRA",IF(C592&gt;=48,"GRANDE",IF(C592&gt;=38,"MÉDIO","Fora da faixa"))))</f>
        <v>EXTRA</v>
      </c>
      <c r="V592" s="11">
        <v>58.15</v>
      </c>
      <c r="W592" s="11">
        <v>44.9</v>
      </c>
      <c r="X592" s="11">
        <f>IF(AND(W592&lt;&gt;"", V592&lt;&gt;"", V592&lt;&gt;0), (W592/V592)*100, "")</f>
        <v>77.214101461736888</v>
      </c>
      <c r="Y592" s="8" t="str">
        <f>IF(X592&lt;72,"Pontiagudo",IF(X592&lt;=76,"Padrão","Redondo"))</f>
        <v>Redondo</v>
      </c>
      <c r="Z592" s="11">
        <f>IF(AND(W592&lt;&gt;"", V592&lt;&gt;"", V592&lt;&gt;0), (0.6057-0.0018*W592)*V592*(W592^2)/1000, "")</f>
        <v>61.53219756971999</v>
      </c>
      <c r="AA592" s="11">
        <f>((3.155 - 0.0136*V592 + 0.00155*W592)*V592*W592)/100</f>
        <v>63.543761109249999</v>
      </c>
      <c r="AB592" s="14"/>
      <c r="AC592" s="12">
        <v>14</v>
      </c>
      <c r="AD592" s="18" t="s">
        <v>18</v>
      </c>
    </row>
    <row r="593" spans="1:30" ht="15" x14ac:dyDescent="0.25">
      <c r="A593" s="8">
        <v>592</v>
      </c>
      <c r="B593" s="8">
        <v>48</v>
      </c>
      <c r="C593" s="9">
        <v>59.7</v>
      </c>
      <c r="D593" s="9">
        <v>5.8</v>
      </c>
      <c r="E593" s="9">
        <v>8.5</v>
      </c>
      <c r="F593" s="10">
        <f>IF(AND(NOT(ISBLANK(C593)), NOT(ISBLANK(H593)), NOT(ISBLANK(Q593))), C593-H593-Q593, "")</f>
        <v>35.67</v>
      </c>
      <c r="G593" s="11">
        <f>IF(AND(F593&lt;&gt;"", C593&lt;&gt;"", C593&lt;&gt;0), F593*100/C593, "")</f>
        <v>59.748743718592962</v>
      </c>
      <c r="H593" s="10">
        <v>17.681000000000001</v>
      </c>
      <c r="I593" s="12">
        <v>6</v>
      </c>
      <c r="J593" s="11">
        <f>IF(AND(H593&lt;&gt;"", C593&lt;&gt;"", C593&lt;&gt;0), H593*100/C593, "")</f>
        <v>29.616415410385262</v>
      </c>
      <c r="K593" s="9">
        <v>11.5</v>
      </c>
      <c r="L593" s="9">
        <v>48</v>
      </c>
      <c r="M593" s="13">
        <v>0.24</v>
      </c>
      <c r="N593" s="9">
        <v>75.400000000000006</v>
      </c>
      <c r="O593" s="14" t="s">
        <v>16</v>
      </c>
      <c r="P593" s="15">
        <v>5.69</v>
      </c>
      <c r="Q593" s="13">
        <v>6.3490000000000002</v>
      </c>
      <c r="R593" s="15">
        <v>0.41</v>
      </c>
      <c r="S593" s="11">
        <f>IF(AND(Q593&lt;&gt;"", C593&lt;&gt;"", C593&lt;&gt;0), Q593*100/C593, "")</f>
        <v>10.634840871021774</v>
      </c>
      <c r="T593" s="16">
        <v>2</v>
      </c>
      <c r="U593" s="17" t="str">
        <f>IF(C593&gt;=68,"JUMBO",IF(C593&gt;=58,"EXTRA",IF(C593&gt;=48,"GRANDE",IF(C593&gt;=38,"MÉDIO","Fora da faixa"))))</f>
        <v>EXTRA</v>
      </c>
      <c r="V593" s="11">
        <v>56.88</v>
      </c>
      <c r="W593" s="11">
        <v>44.23</v>
      </c>
      <c r="X593" s="11">
        <f>IF(AND(W593&lt;&gt;"", V593&lt;&gt;"", V593&lt;&gt;0), (W593/V593)*100, "")</f>
        <v>77.76019690576652</v>
      </c>
      <c r="Y593" s="8" t="str">
        <f>IF(X593&lt;72,"Pontiagudo",IF(X593&lt;=76,"Padrão","Redondo"))</f>
        <v>Redondo</v>
      </c>
      <c r="Z593" s="11">
        <f>IF(AND(W593&lt;&gt;"", V593&lt;&gt;"", V593&lt;&gt;0), (0.6057-0.0018*W593)*V593*(W593^2)/1000, "")</f>
        <v>58.539662078805073</v>
      </c>
      <c r="AA593" s="11">
        <f>((3.155 - 0.0136*V593 + 0.00155*W593)*V593*W593)/100</f>
        <v>61.636869482723988</v>
      </c>
      <c r="AB593" s="14"/>
      <c r="AC593" s="12">
        <v>14</v>
      </c>
      <c r="AD593" s="18" t="s">
        <v>18</v>
      </c>
    </row>
    <row r="594" spans="1:30" ht="15" x14ac:dyDescent="0.25">
      <c r="A594" s="8">
        <v>593</v>
      </c>
      <c r="B594" s="8">
        <v>48</v>
      </c>
      <c r="C594" s="9">
        <v>62.3</v>
      </c>
      <c r="D594" s="9">
        <v>3.8</v>
      </c>
      <c r="E594" s="9">
        <v>8.1</v>
      </c>
      <c r="F594" s="10">
        <f>IF(AND(NOT(ISBLANK(C594)), NOT(ISBLANK(H594)), NOT(ISBLANK(Q594))), C594-H594-Q594, "")</f>
        <v>38.344000000000001</v>
      </c>
      <c r="G594" s="11">
        <f>IF(AND(F594&lt;&gt;"", C594&lt;&gt;"", C594&lt;&gt;0), F594*100/C594, "")</f>
        <v>61.547351524879616</v>
      </c>
      <c r="H594" s="10">
        <v>16.907</v>
      </c>
      <c r="I594" s="12">
        <v>6</v>
      </c>
      <c r="J594" s="11">
        <f>IF(AND(H594&lt;&gt;"", C594&lt;&gt;"", C594&lt;&gt;0), H594*100/C594, "")</f>
        <v>27.138041733547354</v>
      </c>
      <c r="K594" s="9">
        <v>12.4</v>
      </c>
      <c r="L594" s="9">
        <v>46.3</v>
      </c>
      <c r="M594" s="13">
        <v>0.26800000000000002</v>
      </c>
      <c r="N594" s="9">
        <v>55.1</v>
      </c>
      <c r="O594" s="14" t="s">
        <v>23</v>
      </c>
      <c r="P594" s="15">
        <v>4.75</v>
      </c>
      <c r="Q594" s="13">
        <v>7.0490000000000004</v>
      </c>
      <c r="R594" s="15">
        <v>0.46</v>
      </c>
      <c r="S594" s="11">
        <f>IF(AND(Q594&lt;&gt;"", C594&lt;&gt;"", C594&lt;&gt;0), Q594*100/C594, "")</f>
        <v>11.314606741573035</v>
      </c>
      <c r="T594" s="16">
        <v>2</v>
      </c>
      <c r="U594" s="17" t="str">
        <f>IF(C594&gt;=68,"JUMBO",IF(C594&gt;=58,"EXTRA",IF(C594&gt;=48,"GRANDE",IF(C594&gt;=38,"MÉDIO","Fora da faixa"))))</f>
        <v>EXTRA</v>
      </c>
      <c r="V594" s="11">
        <v>59</v>
      </c>
      <c r="W594" s="11">
        <v>45.32</v>
      </c>
      <c r="X594" s="11">
        <f>IF(AND(W594&lt;&gt;"", V594&lt;&gt;"", V594&lt;&gt;0), (W594/V594)*100, "")</f>
        <v>76.813559322033896</v>
      </c>
      <c r="Y594" s="8" t="str">
        <f>IF(X594&lt;72,"Pontiagudo",IF(X594&lt;=76,"Padrão","Redondo"))</f>
        <v>Redondo</v>
      </c>
      <c r="Z594" s="11">
        <f>IF(AND(W594&lt;&gt;"", V594&lt;&gt;"", V594&lt;&gt;0), (0.6057-0.0018*W594)*V594*(W594^2)/1000, "")</f>
        <v>63.513472948358405</v>
      </c>
      <c r="AA594" s="11">
        <f>((3.155 - 0.0136*V594 + 0.00155*W594)*V594*W594)/100</f>
        <v>64.783994624800002</v>
      </c>
      <c r="AB594" s="14"/>
      <c r="AC594" s="12">
        <v>14</v>
      </c>
      <c r="AD594" s="18" t="s">
        <v>18</v>
      </c>
    </row>
    <row r="595" spans="1:30" ht="15" x14ac:dyDescent="0.25">
      <c r="A595" s="8">
        <v>594</v>
      </c>
      <c r="B595" s="8">
        <v>48</v>
      </c>
      <c r="C595" s="9">
        <v>65.900000000000006</v>
      </c>
      <c r="D595" s="9">
        <v>2.8</v>
      </c>
      <c r="E595" s="9">
        <v>8.1999999999999993</v>
      </c>
      <c r="F595" s="10">
        <f>IF(AND(NOT(ISBLANK(C595)), NOT(ISBLANK(H595)), NOT(ISBLANK(Q595))), C595-H595-Q595, "")</f>
        <v>41.345000000000006</v>
      </c>
      <c r="G595" s="11">
        <f>IF(AND(F595&lt;&gt;"", C595&lt;&gt;"", C595&lt;&gt;0), F595*100/C595, "")</f>
        <v>62.738998482549327</v>
      </c>
      <c r="H595" s="10">
        <v>17.324000000000002</v>
      </c>
      <c r="I595" s="12">
        <v>6</v>
      </c>
      <c r="J595" s="11">
        <f>IF(AND(H595&lt;&gt;"", C595&lt;&gt;"", C595&lt;&gt;0), H595*100/C595, "")</f>
        <v>26.288315629742034</v>
      </c>
      <c r="K595" s="9">
        <v>11.3</v>
      </c>
      <c r="L595" s="9">
        <v>47</v>
      </c>
      <c r="M595" s="13">
        <v>0.24</v>
      </c>
      <c r="N595" s="9">
        <v>37.9</v>
      </c>
      <c r="O595" s="14" t="s">
        <v>23</v>
      </c>
      <c r="P595" s="15">
        <v>5.41</v>
      </c>
      <c r="Q595" s="13">
        <v>7.2309999999999999</v>
      </c>
      <c r="R595" s="15">
        <v>0.48</v>
      </c>
      <c r="S595" s="11">
        <f>IF(AND(Q595&lt;&gt;"", C595&lt;&gt;"", C595&lt;&gt;0), Q595*100/C595, "")</f>
        <v>10.972685887708648</v>
      </c>
      <c r="T595" s="16">
        <v>4</v>
      </c>
      <c r="U595" s="17" t="str">
        <f>IF(C595&gt;=68,"JUMBO",IF(C595&gt;=58,"EXTRA",IF(C595&gt;=48,"GRANDE",IF(C595&gt;=38,"MÉDIO","Fora da faixa"))))</f>
        <v>EXTRA</v>
      </c>
      <c r="V595" s="11">
        <v>58.89</v>
      </c>
      <c r="W595" s="11">
        <v>43.91</v>
      </c>
      <c r="X595" s="11">
        <f>IF(AND(W595&lt;&gt;"", V595&lt;&gt;"", V595&lt;&gt;0), (W595/V595)*100, "")</f>
        <v>74.562744099167929</v>
      </c>
      <c r="Y595" s="8" t="str">
        <f>IF(X595&lt;72,"Pontiagudo",IF(X595&lt;=76,"Padrão","Redondo"))</f>
        <v>Padrão</v>
      </c>
      <c r="Z595" s="11">
        <f>IF(AND(W595&lt;&gt;"", V595&lt;&gt;"", V595&lt;&gt;0), (0.6057-0.0018*W595)*V595*(W595^2)/1000, "")</f>
        <v>59.799893779568343</v>
      </c>
      <c r="AA595" s="11">
        <f>((3.155 - 0.0136*V595 + 0.00155*W595)*V595*W595)/100</f>
        <v>62.633573648743493</v>
      </c>
      <c r="AB595" s="14" t="s">
        <v>17</v>
      </c>
      <c r="AC595" s="12">
        <v>14</v>
      </c>
      <c r="AD595" s="18" t="s">
        <v>18</v>
      </c>
    </row>
    <row r="596" spans="1:30" ht="15" x14ac:dyDescent="0.25">
      <c r="A596" s="8">
        <v>595</v>
      </c>
      <c r="B596" s="8">
        <v>48</v>
      </c>
      <c r="C596" s="9">
        <v>61.8</v>
      </c>
      <c r="D596" s="9">
        <v>3.9</v>
      </c>
      <c r="E596" s="9">
        <v>8.1</v>
      </c>
      <c r="F596" s="10">
        <f>IF(AND(NOT(ISBLANK(C596)), NOT(ISBLANK(H596)), NOT(ISBLANK(Q596))), C596-H596-Q596, "")</f>
        <v>38.718999999999994</v>
      </c>
      <c r="G596" s="11">
        <f>IF(AND(F596&lt;&gt;"", C596&lt;&gt;"", C596&lt;&gt;0), F596*100/C596, "")</f>
        <v>62.652103559870547</v>
      </c>
      <c r="H596" s="10">
        <v>17.408000000000001</v>
      </c>
      <c r="I596" s="12">
        <v>6</v>
      </c>
      <c r="J596" s="11">
        <f>IF(AND(H596&lt;&gt;"", C596&lt;&gt;"", C596&lt;&gt;0), H596*100/C596, "")</f>
        <v>28.168284789644016</v>
      </c>
      <c r="K596" s="9">
        <v>13.3</v>
      </c>
      <c r="L596" s="9">
        <v>46</v>
      </c>
      <c r="M596" s="13">
        <v>0.28899999999999998</v>
      </c>
      <c r="N596" s="9">
        <v>56.6</v>
      </c>
      <c r="O596" s="14" t="s">
        <v>23</v>
      </c>
      <c r="P596" s="15">
        <v>4.3099999999999996</v>
      </c>
      <c r="Q596" s="13">
        <v>5.673</v>
      </c>
      <c r="R596" s="15">
        <v>0.41</v>
      </c>
      <c r="S596" s="11">
        <f>IF(AND(Q596&lt;&gt;"", C596&lt;&gt;"", C596&lt;&gt;0), Q596*100/C596, "")</f>
        <v>9.1796116504854357</v>
      </c>
      <c r="T596" s="16">
        <v>3</v>
      </c>
      <c r="U596" s="17" t="str">
        <f>IF(C596&gt;=68,"JUMBO",IF(C596&gt;=58,"EXTRA",IF(C596&gt;=48,"GRANDE",IF(C596&gt;=38,"MÉDIO","Fora da faixa"))))</f>
        <v>EXTRA</v>
      </c>
      <c r="V596" s="11">
        <v>55.76</v>
      </c>
      <c r="W596" s="11">
        <v>42.48</v>
      </c>
      <c r="X596" s="11">
        <f>IF(AND(W596&lt;&gt;"", V596&lt;&gt;"", V596&lt;&gt;0), (W596/V596)*100, "")</f>
        <v>76.183644189383074</v>
      </c>
      <c r="Y596" s="8" t="str">
        <f>IF(X596&lt;72,"Pontiagudo",IF(X596&lt;=76,"Padrão","Redondo"))</f>
        <v>Redondo</v>
      </c>
      <c r="Z596" s="11">
        <f>IF(AND(W596&lt;&gt;"", V596&lt;&gt;"", V596&lt;&gt;0), (0.6057-0.0018*W596)*V596*(W596^2)/1000, "")</f>
        <v>53.252642059167741</v>
      </c>
      <c r="AA596" s="11">
        <f>((3.155 - 0.0136*V596 + 0.00155*W596)*V596*W596)/100</f>
        <v>58.329052694783989</v>
      </c>
      <c r="AB596" s="14"/>
      <c r="AC596" s="12">
        <v>14</v>
      </c>
      <c r="AD596" s="18" t="s">
        <v>18</v>
      </c>
    </row>
    <row r="597" spans="1:30" ht="15" x14ac:dyDescent="0.25">
      <c r="A597" s="8">
        <v>596</v>
      </c>
      <c r="B597" s="8">
        <v>48</v>
      </c>
      <c r="C597" s="9">
        <v>55.3</v>
      </c>
      <c r="D597" s="9">
        <v>4.8</v>
      </c>
      <c r="E597" s="9">
        <v>8</v>
      </c>
      <c r="F597" s="10">
        <f>IF(AND(NOT(ISBLANK(C597)), NOT(ISBLANK(H597)), NOT(ISBLANK(Q597))), C597-H597-Q597, "")</f>
        <v>29.499999999999996</v>
      </c>
      <c r="G597" s="11">
        <f>IF(AND(F597&lt;&gt;"", C597&lt;&gt;"", C597&lt;&gt;0), F597*100/C597, "")</f>
        <v>53.34538878842676</v>
      </c>
      <c r="H597" s="10">
        <v>18.878</v>
      </c>
      <c r="I597" s="12">
        <v>6</v>
      </c>
      <c r="J597" s="11">
        <f>IF(AND(H597&lt;&gt;"", C597&lt;&gt;"", C597&lt;&gt;0), H597*100/C597, "")</f>
        <v>34.137432188065098</v>
      </c>
      <c r="K597" s="9">
        <v>12</v>
      </c>
      <c r="L597" s="9">
        <v>54</v>
      </c>
      <c r="M597" s="13">
        <v>0.222</v>
      </c>
      <c r="N597" s="9">
        <v>69</v>
      </c>
      <c r="O597" s="14" t="s">
        <v>21</v>
      </c>
      <c r="P597" s="15">
        <v>6.15</v>
      </c>
      <c r="Q597" s="13">
        <v>6.9219999999999997</v>
      </c>
      <c r="R597" s="15">
        <v>0.43</v>
      </c>
      <c r="S597" s="11">
        <f>IF(AND(Q597&lt;&gt;"", C597&lt;&gt;"", C597&lt;&gt;0), Q597*100/C597, "")</f>
        <v>12.517179023508136</v>
      </c>
      <c r="T597" s="16">
        <v>4</v>
      </c>
      <c r="U597" s="17" t="str">
        <f>IF(C597&gt;=68,"JUMBO",IF(C597&gt;=58,"EXTRA",IF(C597&gt;=48,"GRANDE",IF(C597&gt;=38,"MÉDIO","Fora da faixa"))))</f>
        <v>GRANDE</v>
      </c>
      <c r="V597" s="11">
        <v>58.54</v>
      </c>
      <c r="W597" s="11">
        <v>48.6</v>
      </c>
      <c r="X597" s="11">
        <f>IF(AND(W597&lt;&gt;"", V597&lt;&gt;"", V597&lt;&gt;0), (W597/V597)*100, "")</f>
        <v>83.020157157499156</v>
      </c>
      <c r="Y597" s="8" t="str">
        <f>IF(X597&lt;72,"Pontiagudo",IF(X597&lt;=76,"Padrão","Redondo"))</f>
        <v>Redondo</v>
      </c>
      <c r="Z597" s="11">
        <f>IF(AND(W597&lt;&gt;"", V597&lt;&gt;"", V597&lt;&gt;0), (0.6057-0.0018*W597)*V597*(W597^2)/1000, "")</f>
        <v>71.653832901648002</v>
      </c>
      <c r="AA597" s="11">
        <f>((3.155 - 0.0136*V597 + 0.00155*W597)*V597*W597)/100</f>
        <v>69.253662741840003</v>
      </c>
      <c r="AB597" s="14" t="s">
        <v>17</v>
      </c>
      <c r="AC597" s="12">
        <v>14</v>
      </c>
      <c r="AD597" s="18" t="s">
        <v>18</v>
      </c>
    </row>
    <row r="598" spans="1:30" ht="15" x14ac:dyDescent="0.25">
      <c r="A598" s="8">
        <v>597</v>
      </c>
      <c r="B598" s="8">
        <v>48</v>
      </c>
      <c r="C598" s="9">
        <v>73.7</v>
      </c>
      <c r="D598" s="9">
        <v>2.9</v>
      </c>
      <c r="E598" s="9">
        <v>8</v>
      </c>
      <c r="F598" s="10">
        <f>IF(AND(NOT(ISBLANK(C598)), NOT(ISBLANK(H598)), NOT(ISBLANK(Q598))), C598-H598-Q598, "")</f>
        <v>47.399000000000001</v>
      </c>
      <c r="G598" s="11">
        <f>IF(AND(F598&lt;&gt;"", C598&lt;&gt;"", C598&lt;&gt;0), F598*100/C598, "")</f>
        <v>64.31343283582089</v>
      </c>
      <c r="H598" s="10">
        <v>19.361000000000001</v>
      </c>
      <c r="I598" s="12">
        <v>6</v>
      </c>
      <c r="J598" s="11">
        <f>IF(AND(H598&lt;&gt;"", C598&lt;&gt;"", C598&lt;&gt;0), H598*100/C598, "")</f>
        <v>26.270013568521033</v>
      </c>
      <c r="K598" s="9">
        <v>12.5</v>
      </c>
      <c r="L598" s="9">
        <v>47.7</v>
      </c>
      <c r="M598" s="13">
        <v>0.26200000000000001</v>
      </c>
      <c r="N598" s="9">
        <v>33.4</v>
      </c>
      <c r="O598" s="14" t="s">
        <v>23</v>
      </c>
      <c r="P598" s="15">
        <v>4.54</v>
      </c>
      <c r="Q598" s="13">
        <v>6.94</v>
      </c>
      <c r="R598" s="15">
        <v>0.4</v>
      </c>
      <c r="S598" s="11">
        <f>IF(AND(Q598&lt;&gt;"", C598&lt;&gt;"", C598&lt;&gt;0), Q598*100/C598, "")</f>
        <v>9.4165535956580726</v>
      </c>
      <c r="T598" s="16">
        <v>3</v>
      </c>
      <c r="U598" s="17" t="str">
        <f>IF(C598&gt;=68,"JUMBO",IF(C598&gt;=58,"EXTRA",IF(C598&gt;=48,"GRANDE",IF(C598&gt;=38,"MÉDIO","Fora da faixa"))))</f>
        <v>JUMBO</v>
      </c>
      <c r="V598" s="11">
        <v>61.29</v>
      </c>
      <c r="W598" s="11">
        <v>47.83</v>
      </c>
      <c r="X598" s="11">
        <f>IF(AND(W598&lt;&gt;"", V598&lt;&gt;"", V598&lt;&gt;0), (W598/V598)*100, "")</f>
        <v>78.038831783325165</v>
      </c>
      <c r="Y598" s="8" t="str">
        <f>IF(X598&lt;72,"Pontiagudo",IF(X598&lt;=76,"Padrão","Redondo"))</f>
        <v>Redondo</v>
      </c>
      <c r="Z598" s="11">
        <f>IF(AND(W598&lt;&gt;"", V598&lt;&gt;"", V598&lt;&gt;0), (0.6057-0.0018*W598)*V598*(W598^2)/1000, "")</f>
        <v>72.855868620798475</v>
      </c>
      <c r="AA598" s="11">
        <f>((3.155 - 0.0136*V598 + 0.00155*W598)*V598*W598)/100</f>
        <v>70.226810906647501</v>
      </c>
      <c r="AB598" s="14"/>
      <c r="AC598" s="12">
        <v>14</v>
      </c>
      <c r="AD598" s="18" t="s">
        <v>18</v>
      </c>
    </row>
    <row r="599" spans="1:30" ht="15" x14ac:dyDescent="0.25">
      <c r="A599" s="8">
        <v>598</v>
      </c>
      <c r="B599" s="8">
        <v>48</v>
      </c>
      <c r="C599" s="9">
        <v>74.5</v>
      </c>
      <c r="D599" s="9">
        <v>2.9</v>
      </c>
      <c r="E599" s="9">
        <v>8.1</v>
      </c>
      <c r="F599" s="10">
        <f>IF(AND(NOT(ISBLANK(C599)), NOT(ISBLANK(H599)), NOT(ISBLANK(Q599))), C599-H599-Q599, "")</f>
        <v>49.814000000000007</v>
      </c>
      <c r="G599" s="11">
        <f>IF(AND(F599&lt;&gt;"", C599&lt;&gt;"", C599&lt;&gt;0), F599*100/C599, "")</f>
        <v>66.864429530201349</v>
      </c>
      <c r="H599" s="10">
        <v>18.035</v>
      </c>
      <c r="I599" s="12">
        <v>6</v>
      </c>
      <c r="J599" s="11">
        <f>IF(AND(H599&lt;&gt;"", C599&lt;&gt;"", C599&lt;&gt;0), H599*100/C599, "")</f>
        <v>24.208053691275168</v>
      </c>
      <c r="K599" s="9">
        <v>11.6</v>
      </c>
      <c r="L599" s="9">
        <v>50.7</v>
      </c>
      <c r="M599" s="13">
        <v>0.22900000000000001</v>
      </c>
      <c r="N599" s="9">
        <v>32.700000000000003</v>
      </c>
      <c r="O599" s="14" t="s">
        <v>23</v>
      </c>
      <c r="P599" s="15">
        <v>4.87</v>
      </c>
      <c r="Q599" s="13">
        <v>6.6509999999999998</v>
      </c>
      <c r="R599" s="15">
        <v>0.43</v>
      </c>
      <c r="S599" s="11">
        <f>IF(AND(Q599&lt;&gt;"", C599&lt;&gt;"", C599&lt;&gt;0), Q599*100/C599, "")</f>
        <v>8.9275167785234899</v>
      </c>
      <c r="T599" s="16">
        <v>4</v>
      </c>
      <c r="U599" s="17" t="str">
        <f>IF(C599&gt;=68,"JUMBO",IF(C599&gt;=58,"EXTRA",IF(C599&gt;=48,"GRANDE",IF(C599&gt;=38,"MÉDIO","Fora da faixa"))))</f>
        <v>JUMBO</v>
      </c>
      <c r="V599" s="11">
        <v>56.61</v>
      </c>
      <c r="W599" s="11">
        <v>46.82</v>
      </c>
      <c r="X599" s="11">
        <f>IF(AND(W599&lt;&gt;"", V599&lt;&gt;"", V599&lt;&gt;0), (W599/V599)*100, "")</f>
        <v>82.706235647412115</v>
      </c>
      <c r="Y599" s="8" t="str">
        <f>IF(X599&lt;72,"Pontiagudo",IF(X599&lt;=76,"Padrão","Redondo"))</f>
        <v>Redondo</v>
      </c>
      <c r="Z599" s="11">
        <f>IF(AND(W599&lt;&gt;"", V599&lt;&gt;"", V599&lt;&gt;0), (0.6057-0.0018*W599)*V599*(W599^2)/1000, "")</f>
        <v>64.706363109020728</v>
      </c>
      <c r="AA599" s="11">
        <f>((3.155 - 0.0136*V599 + 0.00155*W599)*V599*W599)/100</f>
        <v>65.140189255350009</v>
      </c>
      <c r="AB599" s="14"/>
      <c r="AC599" s="12">
        <v>14</v>
      </c>
      <c r="AD599" s="18" t="s">
        <v>18</v>
      </c>
    </row>
    <row r="600" spans="1:30" ht="15" x14ac:dyDescent="0.25">
      <c r="A600" s="8">
        <v>599</v>
      </c>
      <c r="B600" s="8">
        <v>48</v>
      </c>
      <c r="C600" s="9">
        <v>65.5</v>
      </c>
      <c r="D600" s="9">
        <v>3.1</v>
      </c>
      <c r="E600" s="9">
        <v>8.1</v>
      </c>
      <c r="F600" s="10">
        <f>IF(AND(NOT(ISBLANK(C600)), NOT(ISBLANK(H600)), NOT(ISBLANK(Q600))), C600-H600-Q600, "")</f>
        <v>42.881</v>
      </c>
      <c r="G600" s="11">
        <f>IF(AND(F600&lt;&gt;"", C600&lt;&gt;"", C600&lt;&gt;0), F600*100/C600, "")</f>
        <v>65.467175572519096</v>
      </c>
      <c r="H600" s="10">
        <v>16.911999999999999</v>
      </c>
      <c r="I600" s="12">
        <v>6</v>
      </c>
      <c r="J600" s="11">
        <f>IF(AND(H600&lt;&gt;"", C600&lt;&gt;"", C600&lt;&gt;0), H600*100/C600, "")</f>
        <v>25.819847328244272</v>
      </c>
      <c r="K600" s="9">
        <v>10.9</v>
      </c>
      <c r="L600" s="9">
        <v>48.7</v>
      </c>
      <c r="M600" s="13">
        <v>0.224</v>
      </c>
      <c r="N600" s="9">
        <v>43.3</v>
      </c>
      <c r="O600" s="14" t="s">
        <v>23</v>
      </c>
      <c r="P600" s="15">
        <v>5.26</v>
      </c>
      <c r="Q600" s="13">
        <v>5.7069999999999999</v>
      </c>
      <c r="R600" s="15">
        <v>0.36</v>
      </c>
      <c r="S600" s="11">
        <f>IF(AND(Q600&lt;&gt;"", C600&lt;&gt;"", C600&lt;&gt;0), Q600*100/C600, "")</f>
        <v>8.7129770992366407</v>
      </c>
      <c r="T600" s="16">
        <v>3</v>
      </c>
      <c r="U600" s="17" t="str">
        <f>IF(C600&gt;=68,"JUMBO",IF(C600&gt;=58,"EXTRA",IF(C600&gt;=48,"GRANDE",IF(C600&gt;=38,"MÉDIO","Fora da faixa"))))</f>
        <v>EXTRA</v>
      </c>
      <c r="V600" s="11">
        <v>60.76</v>
      </c>
      <c r="W600" s="11">
        <v>44.36</v>
      </c>
      <c r="X600" s="11">
        <f>IF(AND(W600&lt;&gt;"", V600&lt;&gt;"", V600&lt;&gt;0), (W600/V600)*100, "")</f>
        <v>73.008558262014489</v>
      </c>
      <c r="Y600" s="8" t="str">
        <f>IF(X600&lt;72,"Pontiagudo",IF(X600&lt;=76,"Padrão","Redondo"))</f>
        <v>Padrão</v>
      </c>
      <c r="Z600" s="11">
        <f>IF(AND(W600&lt;&gt;"", V600&lt;&gt;"", V600&lt;&gt;0), (0.6057-0.0018*W600)*V600*(W600^2)/1000, "")</f>
        <v>62.873027053224192</v>
      </c>
      <c r="AA600" s="11">
        <f>((3.155 - 0.0136*V600 + 0.00155*W600)*V600*W600)/100</f>
        <v>64.618041215391983</v>
      </c>
      <c r="AB600" s="14" t="s">
        <v>22</v>
      </c>
      <c r="AC600" s="12">
        <v>14</v>
      </c>
      <c r="AD600" s="24" t="s">
        <v>20</v>
      </c>
    </row>
    <row r="601" spans="1:30" ht="15" x14ac:dyDescent="0.25">
      <c r="A601" s="8">
        <v>600</v>
      </c>
      <c r="B601" s="8">
        <v>48</v>
      </c>
      <c r="C601" s="9">
        <v>61.9</v>
      </c>
      <c r="D601" s="9">
        <v>7</v>
      </c>
      <c r="E601" s="9">
        <v>8.1999999999999993</v>
      </c>
      <c r="F601" s="10">
        <f>IF(AND(NOT(ISBLANK(C601)), NOT(ISBLANK(H601)), NOT(ISBLANK(Q601))), C601-H601-Q601, "")</f>
        <v>19.192999999999998</v>
      </c>
      <c r="G601" s="11">
        <f>IF(AND(F601&lt;&gt;"", C601&lt;&gt;"", C601&lt;&gt;0), F601*100/C601, "")</f>
        <v>31.00646203554119</v>
      </c>
      <c r="H601" s="10">
        <v>33.975999999999999</v>
      </c>
      <c r="I601" s="12">
        <v>6</v>
      </c>
      <c r="J601" s="11">
        <f>IF(AND(H601&lt;&gt;"", C601&lt;&gt;"", C601&lt;&gt;0), H601*100/C601, "")</f>
        <v>54.888529886914377</v>
      </c>
      <c r="K601" s="9">
        <v>15.5</v>
      </c>
      <c r="L601" s="9">
        <v>46</v>
      </c>
      <c r="M601" s="13">
        <v>0.33700000000000002</v>
      </c>
      <c r="N601" s="9">
        <v>83.1</v>
      </c>
      <c r="O601" s="14" t="s">
        <v>16</v>
      </c>
      <c r="P601" s="15">
        <v>1.1599999999999999</v>
      </c>
      <c r="Q601" s="13">
        <v>8.7309999999999999</v>
      </c>
      <c r="R601" s="15">
        <v>0.43</v>
      </c>
      <c r="S601" s="11">
        <f>IF(AND(Q601&lt;&gt;"", C601&lt;&gt;"", C601&lt;&gt;0), Q601*100/C601, "")</f>
        <v>14.105008077544428</v>
      </c>
      <c r="T601" s="16">
        <v>4</v>
      </c>
      <c r="U601" s="17" t="str">
        <f>IF(C601&gt;=68,"JUMBO",IF(C601&gt;=58,"EXTRA",IF(C601&gt;=48,"GRANDE",IF(C601&gt;=38,"MÉDIO","Fora da faixa"))))</f>
        <v>EXTRA</v>
      </c>
      <c r="V601" s="11">
        <v>69.680000000000007</v>
      </c>
      <c r="W601" s="11">
        <v>50.36</v>
      </c>
      <c r="X601" s="11">
        <f>IF(AND(W601&lt;&gt;"", V601&lt;&gt;"", V601&lt;&gt;0), (W601/V601)*100, "")</f>
        <v>72.273249138920775</v>
      </c>
      <c r="Y601" s="8" t="str">
        <f>IF(X601&lt;72,"Pontiagudo",IF(X601&lt;=76,"Padrão","Redondo"))</f>
        <v>Padrão</v>
      </c>
      <c r="Z601" s="11">
        <f>IF(AND(W601&lt;&gt;"", V601&lt;&gt;"", V601&lt;&gt;0), (0.6057-0.0018*W601)*V601*(W601^2)/1000, "")</f>
        <v>91.018707232467477</v>
      </c>
      <c r="AA601" s="11">
        <f>((3.155 - 0.0136*V601 + 0.00155*W601)*V601*W601)/100</f>
        <v>80.196974927680003</v>
      </c>
      <c r="AB601" s="14" t="s">
        <v>24</v>
      </c>
      <c r="AC601" s="12">
        <v>14</v>
      </c>
      <c r="AD601" s="18" t="s">
        <v>18</v>
      </c>
    </row>
    <row r="602" spans="1:30" ht="15" x14ac:dyDescent="0.25">
      <c r="A602" s="8">
        <v>601</v>
      </c>
      <c r="B602" s="8">
        <v>49</v>
      </c>
      <c r="C602" s="9">
        <v>67.400000000000006</v>
      </c>
      <c r="D602" s="9"/>
      <c r="E602" s="9">
        <v>8.9</v>
      </c>
      <c r="F602" s="10"/>
      <c r="G602" s="11" t="str">
        <f>IF(AND(F602&lt;&gt;"", C602&lt;&gt;"", C602&lt;&gt;0), F602*100/C602, "")</f>
        <v/>
      </c>
      <c r="H602" s="10"/>
      <c r="I602" s="12"/>
      <c r="J602" s="11" t="str">
        <f>IF(AND(H602&lt;&gt;"", C602&lt;&gt;"", C602&lt;&gt;0), H602*100/C602, "")</f>
        <v/>
      </c>
      <c r="K602" s="9"/>
      <c r="L602" s="9"/>
      <c r="M602" s="13"/>
      <c r="N602" s="9"/>
      <c r="O602" s="14"/>
      <c r="P602" s="15">
        <v>5.21</v>
      </c>
      <c r="Q602" s="13">
        <v>7.1509999999999998</v>
      </c>
      <c r="R602" s="15">
        <v>0.41</v>
      </c>
      <c r="S602" s="11">
        <f>IF(AND(Q602&lt;&gt;"", C602&lt;&gt;"", C602&lt;&gt;0), Q602*100/C602, "")</f>
        <v>10.609792284866469</v>
      </c>
      <c r="T602" s="16">
        <v>3</v>
      </c>
      <c r="U602" s="17" t="str">
        <f>IF(C602&gt;=68,"JUMBO",IF(C602&gt;=58,"EXTRA",IF(C602&gt;=48,"GRANDE",IF(C602&gt;=38,"MÉDIO","Fora da faixa"))))</f>
        <v>EXTRA</v>
      </c>
      <c r="V602" s="11">
        <v>59.98</v>
      </c>
      <c r="W602" s="11">
        <v>45.28</v>
      </c>
      <c r="X602" s="11">
        <f>IF(AND(W602&lt;&gt;"", V602&lt;&gt;"", V602&lt;&gt;0), (W602/V602)*100, "")</f>
        <v>75.491830610203408</v>
      </c>
      <c r="Y602" s="8" t="str">
        <f>IF(X602&lt;72,"Pontiagudo",IF(X602&lt;=76,"Padrão","Redondo"))</f>
        <v>Padrão</v>
      </c>
      <c r="Z602" s="11">
        <f>IF(AND(W602&lt;&gt;"", V602&lt;&gt;"", V602&lt;&gt;0), (0.6057-0.0018*W602)*V602*(W602^2)/1000, "")</f>
        <v>64.46336921526067</v>
      </c>
      <c r="AA602" s="11">
        <f>((3.155 - 0.0136*V602 + 0.00155*W602)*V602*W602)/100</f>
        <v>65.438280574463988</v>
      </c>
      <c r="AB602" s="14"/>
      <c r="AC602" s="12">
        <v>21</v>
      </c>
      <c r="AD602" s="18" t="s">
        <v>18</v>
      </c>
    </row>
    <row r="603" spans="1:30" ht="15" x14ac:dyDescent="0.25">
      <c r="A603" s="8">
        <v>602</v>
      </c>
      <c r="B603" s="8">
        <v>49</v>
      </c>
      <c r="C603" s="9">
        <v>61</v>
      </c>
      <c r="D603" s="9">
        <v>3.6</v>
      </c>
      <c r="E603" s="9">
        <v>8.9</v>
      </c>
      <c r="F603" s="10">
        <f>IF(AND(NOT(ISBLANK(C603)), NOT(ISBLANK(H603)), NOT(ISBLANK(Q603))), C603-H603-Q603, "")</f>
        <v>34.113</v>
      </c>
      <c r="G603" s="11">
        <f>IF(AND(F603&lt;&gt;"", C603&lt;&gt;"", C603&lt;&gt;0), F603*100/C603, "")</f>
        <v>55.922950819672131</v>
      </c>
      <c r="H603" s="10">
        <v>20.428999999999998</v>
      </c>
      <c r="I603" s="12">
        <v>7</v>
      </c>
      <c r="J603" s="11">
        <f>IF(AND(H603&lt;&gt;"", C603&lt;&gt;"", C603&lt;&gt;0), H603*100/C603, "")</f>
        <v>33.490163934426228</v>
      </c>
      <c r="K603" s="9">
        <v>11.4</v>
      </c>
      <c r="L603" s="9">
        <v>48.3</v>
      </c>
      <c r="M603" s="13">
        <v>0.23599999999999999</v>
      </c>
      <c r="N603" s="9">
        <v>53.4</v>
      </c>
      <c r="O603" s="14" t="s">
        <v>23</v>
      </c>
      <c r="P603" s="15">
        <v>5.04</v>
      </c>
      <c r="Q603" s="13">
        <v>6.4580000000000002</v>
      </c>
      <c r="R603" s="15">
        <v>0.42</v>
      </c>
      <c r="S603" s="11">
        <f>IF(AND(Q603&lt;&gt;"", C603&lt;&gt;"", C603&lt;&gt;0), Q603*100/C603, "")</f>
        <v>10.586885245901641</v>
      </c>
      <c r="T603" s="16">
        <v>2</v>
      </c>
      <c r="U603" s="17" t="str">
        <f>IF(C603&gt;=68,"JUMBO",IF(C603&gt;=58,"EXTRA",IF(C603&gt;=48,"GRANDE",IF(C603&gt;=38,"MÉDIO","Fora da faixa"))))</f>
        <v>EXTRA</v>
      </c>
      <c r="V603" s="11">
        <v>55.5</v>
      </c>
      <c r="W603" s="11">
        <v>45.36</v>
      </c>
      <c r="X603" s="11">
        <f>IF(AND(W603&lt;&gt;"", V603&lt;&gt;"", V603&lt;&gt;0), (W603/V603)*100, "")</f>
        <v>81.729729729729726</v>
      </c>
      <c r="Y603" s="8" t="str">
        <f>IF(X603&lt;72,"Pontiagudo",IF(X603&lt;=76,"Padrão","Redondo"))</f>
        <v>Redondo</v>
      </c>
      <c r="Z603" s="11">
        <f>IF(AND(W603&lt;&gt;"", V603&lt;&gt;"", V603&lt;&gt;0), (0.6057-0.0018*W603)*V603*(W603^2)/1000, "")</f>
        <v>59.843013857625593</v>
      </c>
      <c r="AA603" s="11">
        <f>((3.155 - 0.0136*V603 + 0.00155*W603)*V603*W603)/100</f>
        <v>62.194544798399995</v>
      </c>
      <c r="AB603" s="14"/>
      <c r="AC603" s="12">
        <v>21</v>
      </c>
      <c r="AD603" s="18" t="s">
        <v>18</v>
      </c>
    </row>
    <row r="604" spans="1:30" ht="15" x14ac:dyDescent="0.25">
      <c r="A604" s="8">
        <v>603</v>
      </c>
      <c r="B604" s="8">
        <v>49</v>
      </c>
      <c r="C604" s="9">
        <v>61.5</v>
      </c>
      <c r="D604" s="9">
        <v>3</v>
      </c>
      <c r="E604" s="9">
        <v>8.8000000000000007</v>
      </c>
      <c r="F604" s="10">
        <f>IF(AND(NOT(ISBLANK(C604)), NOT(ISBLANK(H604)), NOT(ISBLANK(Q604))), C604-H604-Q604, "")</f>
        <v>35.994999999999997</v>
      </c>
      <c r="G604" s="11">
        <f>IF(AND(F604&lt;&gt;"", C604&lt;&gt;"", C604&lt;&gt;0), F604*100/C604, "")</f>
        <v>58.528455284552841</v>
      </c>
      <c r="H604" s="10">
        <v>18.334</v>
      </c>
      <c r="I604" s="12">
        <v>7</v>
      </c>
      <c r="J604" s="11">
        <f>IF(AND(H604&lt;&gt;"", C604&lt;&gt;"", C604&lt;&gt;0), H604*100/C604, "")</f>
        <v>29.811382113821136</v>
      </c>
      <c r="K604" s="9">
        <v>11.1</v>
      </c>
      <c r="L604" s="9">
        <v>51.7</v>
      </c>
      <c r="M604" s="13">
        <v>0.215</v>
      </c>
      <c r="N604" s="9">
        <v>44.6</v>
      </c>
      <c r="O604" s="14" t="s">
        <v>23</v>
      </c>
      <c r="P604" s="15">
        <v>5.21</v>
      </c>
      <c r="Q604" s="13">
        <v>7.1710000000000003</v>
      </c>
      <c r="R604" s="15">
        <v>0.41</v>
      </c>
      <c r="S604" s="11">
        <f>IF(AND(Q604&lt;&gt;"", C604&lt;&gt;"", C604&lt;&gt;0), Q604*100/C604, "")</f>
        <v>11.660162601626016</v>
      </c>
      <c r="T604" s="16">
        <v>2</v>
      </c>
      <c r="U604" s="17" t="str">
        <f>IF(C604&gt;=68,"JUMBO",IF(C604&gt;=58,"EXTRA",IF(C604&gt;=48,"GRANDE",IF(C604&gt;=38,"MÉDIO","Fora da faixa"))))</f>
        <v>EXTRA</v>
      </c>
      <c r="V604" s="11">
        <v>56.15</v>
      </c>
      <c r="W604" s="11">
        <v>45.03</v>
      </c>
      <c r="X604" s="11">
        <f>IF(AND(W604&lt;&gt;"", V604&lt;&gt;"", V604&lt;&gt;0), (W604/V604)*100, "")</f>
        <v>80.19590382902939</v>
      </c>
      <c r="Y604" s="8" t="str">
        <f>IF(X604&lt;72,"Pontiagudo",IF(X604&lt;=76,"Padrão","Redondo"))</f>
        <v>Redondo</v>
      </c>
      <c r="Z604" s="11">
        <f>IF(AND(W604&lt;&gt;"", V604&lt;&gt;"", V604&lt;&gt;0), (0.6057-0.0018*W604)*V604*(W604^2)/1000, "")</f>
        <v>59.733783092315612</v>
      </c>
      <c r="AA604" s="11">
        <f>((3.155 - 0.0136*V604 + 0.00155*W604)*V604*W604)/100</f>
        <v>62.228730044992481</v>
      </c>
      <c r="AB604" s="14"/>
      <c r="AC604" s="12">
        <v>21</v>
      </c>
      <c r="AD604" s="18" t="s">
        <v>18</v>
      </c>
    </row>
    <row r="605" spans="1:30" ht="15" x14ac:dyDescent="0.25">
      <c r="A605" s="8">
        <v>604</v>
      </c>
      <c r="B605" s="8">
        <v>49</v>
      </c>
      <c r="C605" s="9">
        <v>61.5</v>
      </c>
      <c r="D605" s="9">
        <v>3.5</v>
      </c>
      <c r="E605" s="9">
        <v>9</v>
      </c>
      <c r="F605" s="10">
        <f>IF(AND(NOT(ISBLANK(C605)), NOT(ISBLANK(H605)), NOT(ISBLANK(Q605))), C605-H605-Q605, "")</f>
        <v>34.605999999999995</v>
      </c>
      <c r="G605" s="11">
        <f>IF(AND(F605&lt;&gt;"", C605&lt;&gt;"", C605&lt;&gt;0), F605*100/C605, "")</f>
        <v>56.269918699186981</v>
      </c>
      <c r="H605" s="10">
        <v>19.861000000000001</v>
      </c>
      <c r="I605" s="12">
        <v>6</v>
      </c>
      <c r="J605" s="11">
        <f>IF(AND(H605&lt;&gt;"", C605&lt;&gt;"", C605&lt;&gt;0), H605*100/C605, "")</f>
        <v>32.294308943089433</v>
      </c>
      <c r="K605" s="9">
        <v>10.9</v>
      </c>
      <c r="L605" s="9">
        <v>47.7</v>
      </c>
      <c r="M605" s="13">
        <v>0.22900000000000001</v>
      </c>
      <c r="N605" s="9">
        <v>51.8</v>
      </c>
      <c r="O605" s="14" t="s">
        <v>23</v>
      </c>
      <c r="P605" s="15">
        <v>6.99</v>
      </c>
      <c r="Q605" s="13">
        <v>7.0330000000000004</v>
      </c>
      <c r="R605" s="15">
        <v>0.43</v>
      </c>
      <c r="S605" s="11">
        <f>IF(AND(Q605&lt;&gt;"", C605&lt;&gt;"", C605&lt;&gt;0), Q605*100/C605, "")</f>
        <v>11.435772357723579</v>
      </c>
      <c r="T605" s="16">
        <v>1</v>
      </c>
      <c r="U605" s="17" t="str">
        <f>IF(C605&gt;=68,"JUMBO",IF(C605&gt;=58,"EXTRA",IF(C605&gt;=48,"GRANDE",IF(C605&gt;=38,"MÉDIO","Fora da faixa"))))</f>
        <v>EXTRA</v>
      </c>
      <c r="V605" s="11">
        <v>60.39</v>
      </c>
      <c r="W605" s="11">
        <v>43.61</v>
      </c>
      <c r="X605" s="11">
        <f>IF(AND(W605&lt;&gt;"", V605&lt;&gt;"", V605&lt;&gt;0), (W605/V605)*100, "")</f>
        <v>72.213942705745978</v>
      </c>
      <c r="Y605" s="8" t="str">
        <f>IF(X605&lt;72,"Pontiagudo",IF(X605&lt;=76,"Padrão","Redondo"))</f>
        <v>Padrão</v>
      </c>
      <c r="Z605" s="11">
        <f>IF(AND(W605&lt;&gt;"", V605&lt;&gt;"", V605&lt;&gt;0), (0.6057-0.0018*W605)*V605*(W605^2)/1000, "")</f>
        <v>60.550014584897838</v>
      </c>
      <c r="AA605" s="11">
        <f>((3.155 - 0.0136*V605 + 0.00155*W605)*V605*W605)/100</f>
        <v>63.240602646028492</v>
      </c>
      <c r="AB605" s="14"/>
      <c r="AC605" s="12">
        <v>21</v>
      </c>
      <c r="AD605" s="18" t="s">
        <v>18</v>
      </c>
    </row>
    <row r="606" spans="1:30" ht="15" x14ac:dyDescent="0.25">
      <c r="A606" s="8">
        <v>605</v>
      </c>
      <c r="B606" s="8">
        <v>49</v>
      </c>
      <c r="C606" s="9">
        <v>59.1</v>
      </c>
      <c r="D606" s="9">
        <v>3.3</v>
      </c>
      <c r="E606" s="9">
        <v>9</v>
      </c>
      <c r="F606" s="10">
        <f>IF(AND(NOT(ISBLANK(C606)), NOT(ISBLANK(H606)), NOT(ISBLANK(Q606))), C606-H606-Q606, "")</f>
        <v>32.431000000000004</v>
      </c>
      <c r="G606" s="11">
        <f>IF(AND(F606&lt;&gt;"", C606&lt;&gt;"", C606&lt;&gt;0), F606*100/C606, "")</f>
        <v>54.874788494077841</v>
      </c>
      <c r="H606" s="10">
        <v>19.626000000000001</v>
      </c>
      <c r="I606" s="12">
        <v>6</v>
      </c>
      <c r="J606" s="11">
        <f>IF(AND(H606&lt;&gt;"", C606&lt;&gt;"", C606&lt;&gt;0), H606*100/C606, "")</f>
        <v>33.208121827411169</v>
      </c>
      <c r="K606" s="9">
        <v>6.8</v>
      </c>
      <c r="L606" s="9">
        <v>40</v>
      </c>
      <c r="M606" s="13">
        <v>0.17</v>
      </c>
      <c r="N606" s="9">
        <v>50.6</v>
      </c>
      <c r="O606" s="14" t="s">
        <v>23</v>
      </c>
      <c r="P606" s="15">
        <v>5.53</v>
      </c>
      <c r="Q606" s="13">
        <v>7.0430000000000001</v>
      </c>
      <c r="R606" s="15">
        <v>0.47</v>
      </c>
      <c r="S606" s="11">
        <f>IF(AND(Q606&lt;&gt;"", C606&lt;&gt;"", C606&lt;&gt;0), Q606*100/C606, "")</f>
        <v>11.917089678510999</v>
      </c>
      <c r="T606" s="16">
        <v>2</v>
      </c>
      <c r="U606" s="17" t="str">
        <f>IF(C606&gt;=68,"JUMBO",IF(C606&gt;=58,"EXTRA",IF(C606&gt;=48,"GRANDE",IF(C606&gt;=38,"MÉDIO","Fora da faixa"))))</f>
        <v>EXTRA</v>
      </c>
      <c r="V606" s="11">
        <v>57.51</v>
      </c>
      <c r="W606" s="11">
        <v>46.07</v>
      </c>
      <c r="X606" s="11">
        <f>IF(AND(W606&lt;&gt;"", V606&lt;&gt;"", V606&lt;&gt;0), (W606/V606)*100, "")</f>
        <v>80.107807337854283</v>
      </c>
      <c r="Y606" s="8" t="str">
        <f>IF(X606&lt;72,"Pontiagudo",IF(X606&lt;=76,"Padrão","Redondo"))</f>
        <v>Redondo</v>
      </c>
      <c r="Z606" s="11">
        <f>IF(AND(W606&lt;&gt;"", V606&lt;&gt;"", V606&lt;&gt;0), (0.6057-0.0018*W606)*V606*(W606^2)/1000, "")</f>
        <v>63.810738673876031</v>
      </c>
      <c r="AA606" s="11">
        <f>((3.155 - 0.0136*V606 + 0.00155*W606)*V606*W606)/100</f>
        <v>64.760650356532494</v>
      </c>
      <c r="AB606" s="14"/>
      <c r="AC606" s="12">
        <v>21</v>
      </c>
      <c r="AD606" s="18" t="s">
        <v>18</v>
      </c>
    </row>
    <row r="607" spans="1:30" ht="15" x14ac:dyDescent="0.25">
      <c r="A607" s="8">
        <v>606</v>
      </c>
      <c r="B607" s="8">
        <v>49</v>
      </c>
      <c r="C607" s="9">
        <v>53.5</v>
      </c>
      <c r="D607" s="9">
        <v>2.9</v>
      </c>
      <c r="E607" s="9">
        <v>8.9</v>
      </c>
      <c r="F607" s="10">
        <f>IF(AND(NOT(ISBLANK(C607)), NOT(ISBLANK(H607)), NOT(ISBLANK(Q607))), C607-H607-Q607, "")</f>
        <v>25.095999999999997</v>
      </c>
      <c r="G607" s="11">
        <f>IF(AND(F607&lt;&gt;"", C607&lt;&gt;"", C607&lt;&gt;0), F607*100/C607, "")</f>
        <v>46.908411214953261</v>
      </c>
      <c r="H607" s="10">
        <v>20.422999999999998</v>
      </c>
      <c r="I607" s="12">
        <v>6</v>
      </c>
      <c r="J607" s="11">
        <f>IF(AND(H607&lt;&gt;"", C607&lt;&gt;"", C607&lt;&gt;0), H607*100/C607, "")</f>
        <v>38.173831775700933</v>
      </c>
      <c r="K607" s="9">
        <v>7.1</v>
      </c>
      <c r="L607" s="9"/>
      <c r="M607" s="13"/>
      <c r="N607" s="9">
        <v>49</v>
      </c>
      <c r="O607" s="14" t="s">
        <v>23</v>
      </c>
      <c r="P607" s="15">
        <v>5.52</v>
      </c>
      <c r="Q607" s="13">
        <v>7.9809999999999999</v>
      </c>
      <c r="R607" s="15">
        <v>0.41</v>
      </c>
      <c r="S607" s="11">
        <f>IF(AND(Q607&lt;&gt;"", C607&lt;&gt;"", C607&lt;&gt;0), Q607*100/C607, "")</f>
        <v>14.917757009345795</v>
      </c>
      <c r="T607" s="16">
        <v>2</v>
      </c>
      <c r="U607" s="17" t="str">
        <f>IF(C607&gt;=68,"JUMBO",IF(C607&gt;=58,"EXTRA",IF(C607&gt;=48,"GRANDE",IF(C607&gt;=38,"MÉDIO","Fora da faixa"))))</f>
        <v>GRANDE</v>
      </c>
      <c r="V607" s="11">
        <v>60.96</v>
      </c>
      <c r="W607" s="11">
        <v>45.38</v>
      </c>
      <c r="X607" s="11">
        <f>IF(AND(W607&lt;&gt;"", V607&lt;&gt;"", V607&lt;&gt;0), (W607/V607)*100, "")</f>
        <v>74.442257217847768</v>
      </c>
      <c r="Y607" s="8" t="str">
        <f>IF(X607&lt;72,"Pontiagudo",IF(X607&lt;=76,"Padrão","Redondo"))</f>
        <v>Padrão</v>
      </c>
      <c r="Z607" s="11">
        <f>IF(AND(W607&lt;&gt;"", V607&lt;&gt;"", V607&lt;&gt;0), (0.6057-0.0018*W607)*V607*(W607^2)/1000, "")</f>
        <v>65.783729145129996</v>
      </c>
      <c r="AA607" s="11">
        <f>((3.155 - 0.0136*V607 + 0.00155*W607)*V607*W607)/100</f>
        <v>66.289929420383999</v>
      </c>
      <c r="AB607" s="14"/>
      <c r="AC607" s="12">
        <v>21</v>
      </c>
      <c r="AD607" s="18" t="s">
        <v>18</v>
      </c>
    </row>
    <row r="608" spans="1:30" ht="15" x14ac:dyDescent="0.25">
      <c r="A608" s="8">
        <v>607</v>
      </c>
      <c r="B608" s="8">
        <v>49</v>
      </c>
      <c r="C608" s="9">
        <v>69</v>
      </c>
      <c r="D608" s="9">
        <v>2.9</v>
      </c>
      <c r="E608" s="9">
        <v>9.1</v>
      </c>
      <c r="F608" s="10" t="str">
        <f>IF(AND(NOT(ISBLANK(C608)), NOT(ISBLANK(H608)), NOT(ISBLANK(Q608))), C608-H608-Q608, "")</f>
        <v/>
      </c>
      <c r="G608" s="11" t="str">
        <f>IF(AND(F608&lt;&gt;"", C608&lt;&gt;"", C608&lt;&gt;0), F608*100/C608, "")</f>
        <v/>
      </c>
      <c r="H608" s="10"/>
      <c r="I608" s="12">
        <v>7</v>
      </c>
      <c r="J608" s="11" t="str">
        <f>IF(AND(H608&lt;&gt;"", C608&lt;&gt;"", C608&lt;&gt;0), H608*100/C608, "")</f>
        <v/>
      </c>
      <c r="K608" s="9">
        <v>10.6</v>
      </c>
      <c r="L608" s="9">
        <v>51.7</v>
      </c>
      <c r="M608" s="13">
        <v>0.20499999999999999</v>
      </c>
      <c r="N608" s="9">
        <v>37.200000000000003</v>
      </c>
      <c r="O608" s="14" t="s">
        <v>23</v>
      </c>
      <c r="P608" s="15">
        <v>4.75</v>
      </c>
      <c r="Q608" s="13">
        <v>6.8630000000000004</v>
      </c>
      <c r="R608" s="15">
        <v>0.44</v>
      </c>
      <c r="S608" s="11">
        <f>IF(AND(Q608&lt;&gt;"", C608&lt;&gt;"", C608&lt;&gt;0), Q608*100/C608, "")</f>
        <v>9.9463768115942042</v>
      </c>
      <c r="T608" s="16">
        <v>2</v>
      </c>
      <c r="U608" s="17" t="str">
        <f>IF(C608&gt;=68,"JUMBO",IF(C608&gt;=58,"EXTRA",IF(C608&gt;=48,"GRANDE",IF(C608&gt;=38,"MÉDIO","Fora da faixa"))))</f>
        <v>JUMBO</v>
      </c>
      <c r="V608" s="11">
        <v>56.14</v>
      </c>
      <c r="W608" s="11">
        <v>44.25</v>
      </c>
      <c r="X608" s="11">
        <f>IF(AND(W608&lt;&gt;"", V608&lt;&gt;"", V608&lt;&gt;0), (W608/V608)*100, "")</f>
        <v>78.820805130032056</v>
      </c>
      <c r="Y608" s="8" t="str">
        <f>IF(X608&lt;72,"Pontiagudo",IF(X608&lt;=76,"Padrão","Redondo"))</f>
        <v>Redondo</v>
      </c>
      <c r="Z608" s="11">
        <f>IF(AND(W608&lt;&gt;"", V608&lt;&gt;"", V608&lt;&gt;0), (0.6057-0.0018*W608)*V608*(W608^2)/1000, "")</f>
        <v>57.826377003937502</v>
      </c>
      <c r="AA608" s="11">
        <f>((3.155 - 0.0136*V608 + 0.00155*W608)*V608*W608)/100</f>
        <v>61.113271302824998</v>
      </c>
      <c r="AB608" s="14"/>
      <c r="AC608" s="12">
        <v>21</v>
      </c>
      <c r="AD608" s="18" t="s">
        <v>18</v>
      </c>
    </row>
    <row r="609" spans="1:30" ht="15" x14ac:dyDescent="0.25">
      <c r="A609" s="8">
        <v>608</v>
      </c>
      <c r="B609" s="8">
        <v>49</v>
      </c>
      <c r="C609" s="9">
        <v>70.2</v>
      </c>
      <c r="D609" s="9">
        <v>3.8</v>
      </c>
      <c r="E609" s="9">
        <v>8.8000000000000007</v>
      </c>
      <c r="F609" s="10" t="str">
        <f>IF(AND(NOT(ISBLANK(C609)), NOT(ISBLANK(H609)), NOT(ISBLANK(Q609))), C609-H609-Q609, "")</f>
        <v/>
      </c>
      <c r="G609" s="11" t="str">
        <f>IF(AND(F609&lt;&gt;"", C609&lt;&gt;"", C609&lt;&gt;0), F609*100/C609, "")</f>
        <v/>
      </c>
      <c r="H609" s="10"/>
      <c r="I609" s="12">
        <v>6</v>
      </c>
      <c r="J609" s="11" t="str">
        <f>IF(AND(H609&lt;&gt;"", C609&lt;&gt;"", C609&lt;&gt;0), H609*100/C609, "")</f>
        <v/>
      </c>
      <c r="K609" s="9">
        <v>8.3000000000000007</v>
      </c>
      <c r="L609" s="9">
        <v>45</v>
      </c>
      <c r="M609" s="13">
        <v>0.184</v>
      </c>
      <c r="N609" s="9">
        <v>50.6</v>
      </c>
      <c r="O609" s="14" t="s">
        <v>23</v>
      </c>
      <c r="P609" s="15">
        <v>4.5199999999999996</v>
      </c>
      <c r="Q609" s="13">
        <v>6.4219999999999997</v>
      </c>
      <c r="R609" s="15">
        <v>0.42</v>
      </c>
      <c r="S609" s="11">
        <f>IF(AND(Q609&lt;&gt;"", C609&lt;&gt;"", C609&lt;&gt;0), Q609*100/C609, "")</f>
        <v>9.148148148148147</v>
      </c>
      <c r="T609" s="16">
        <v>1</v>
      </c>
      <c r="U609" s="17" t="str">
        <f>IF(C609&gt;=68,"JUMBO",IF(C609&gt;=58,"EXTRA",IF(C609&gt;=48,"GRANDE",IF(C609&gt;=38,"MÉDIO","Fora da faixa"))))</f>
        <v>JUMBO</v>
      </c>
      <c r="V609" s="11">
        <v>53.17</v>
      </c>
      <c r="W609" s="11">
        <v>43.27</v>
      </c>
      <c r="X609" s="11">
        <f>IF(AND(W609&lt;&gt;"", V609&lt;&gt;"", V609&lt;&gt;0), (W609/V609)*100, "")</f>
        <v>81.380477712996054</v>
      </c>
      <c r="Y609" s="8" t="str">
        <f>IF(X609&lt;72,"Pontiagudo",IF(X609&lt;=76,"Padrão","Redondo"))</f>
        <v>Redondo</v>
      </c>
      <c r="Z609" s="11">
        <f>IF(AND(W609&lt;&gt;"", V609&lt;&gt;"", V609&lt;&gt;0), (0.6057-0.0018*W609)*V609*(W609^2)/1000, "")</f>
        <v>52.543785258994312</v>
      </c>
      <c r="AA609" s="11">
        <f>((3.155 - 0.0136*V609 + 0.00155*W609)*V609*W609)/100</f>
        <v>57.492640051333503</v>
      </c>
      <c r="AB609" s="14"/>
      <c r="AC609" s="12">
        <v>21</v>
      </c>
      <c r="AD609" s="18" t="s">
        <v>18</v>
      </c>
    </row>
    <row r="610" spans="1:30" ht="15" x14ac:dyDescent="0.25">
      <c r="A610" s="8">
        <v>609</v>
      </c>
      <c r="B610" s="8">
        <v>49</v>
      </c>
      <c r="C610" s="9">
        <v>63.5</v>
      </c>
      <c r="D610" s="9">
        <v>4.3</v>
      </c>
      <c r="E610" s="9">
        <v>8.9</v>
      </c>
      <c r="F610" s="10">
        <f>IF(AND(NOT(ISBLANK(C610)), NOT(ISBLANK(H610)), NOT(ISBLANK(Q610))), C610-H610-Q610, "")</f>
        <v>40.324999999999996</v>
      </c>
      <c r="G610" s="11">
        <f>IF(AND(F610&lt;&gt;"", C610&lt;&gt;"", C610&lt;&gt;0), F610*100/C610, "")</f>
        <v>63.503937007874008</v>
      </c>
      <c r="H610" s="10">
        <v>16.568999999999999</v>
      </c>
      <c r="I610" s="12">
        <v>7</v>
      </c>
      <c r="J610" s="11">
        <f>IF(AND(H610&lt;&gt;"", C610&lt;&gt;"", C610&lt;&gt;0), H610*100/C610, "")</f>
        <v>26.092913385826769</v>
      </c>
      <c r="K610" s="9">
        <v>11.3</v>
      </c>
      <c r="L610" s="9">
        <v>45.7</v>
      </c>
      <c r="M610" s="13">
        <v>0.247</v>
      </c>
      <c r="N610" s="9">
        <v>60.2</v>
      </c>
      <c r="O610" s="14" t="s">
        <v>21</v>
      </c>
      <c r="P610" s="15">
        <v>4.99</v>
      </c>
      <c r="Q610" s="13">
        <v>6.6059999999999999</v>
      </c>
      <c r="R610" s="15">
        <v>0.41</v>
      </c>
      <c r="S610" s="11">
        <f>IF(AND(Q610&lt;&gt;"", C610&lt;&gt;"", C610&lt;&gt;0), Q610*100/C610, "")</f>
        <v>10.403149606299213</v>
      </c>
      <c r="T610" s="16">
        <v>2</v>
      </c>
      <c r="U610" s="17" t="str">
        <f>IF(C610&gt;=68,"JUMBO",IF(C610&gt;=58,"EXTRA",IF(C610&gt;=48,"GRANDE",IF(C610&gt;=38,"MÉDIO","Fora da faixa"))))</f>
        <v>EXTRA</v>
      </c>
      <c r="V610" s="11">
        <v>51.85</v>
      </c>
      <c r="W610" s="11">
        <v>45.5</v>
      </c>
      <c r="X610" s="11">
        <f>IF(AND(W610&lt;&gt;"", V610&lt;&gt;"", V610&lt;&gt;0), (W610/V610)*100, "")</f>
        <v>87.75313404050145</v>
      </c>
      <c r="Y610" s="8" t="str">
        <f>IF(X610&lt;72,"Pontiagudo",IF(X610&lt;=76,"Padrão","Redondo"))</f>
        <v>Redondo</v>
      </c>
      <c r="Z610" s="11">
        <f>IF(AND(W610&lt;&gt;"", V610&lt;&gt;"", V610&lt;&gt;0), (0.6057-0.0018*W610)*V610*(W610^2)/1000, "")</f>
        <v>56.225981857500003</v>
      </c>
      <c r="AA610" s="11">
        <f>((3.155 - 0.0136*V610 + 0.00155*W610)*V610*W610)/100</f>
        <v>59.459820988749996</v>
      </c>
      <c r="AB610" s="14"/>
      <c r="AC610" s="12">
        <v>21</v>
      </c>
      <c r="AD610" s="18" t="s">
        <v>18</v>
      </c>
    </row>
    <row r="611" spans="1:30" ht="15" x14ac:dyDescent="0.25">
      <c r="A611" s="8">
        <v>610</v>
      </c>
      <c r="B611" s="8">
        <v>49</v>
      </c>
      <c r="C611" s="9">
        <v>61.8</v>
      </c>
      <c r="D611" s="9">
        <v>3.5</v>
      </c>
      <c r="E611" s="9">
        <v>8.9</v>
      </c>
      <c r="F611" s="10">
        <f>IF(AND(NOT(ISBLANK(C611)), NOT(ISBLANK(H611)), NOT(ISBLANK(Q611))), C611-H611-Q611, "")</f>
        <v>35.043999999999997</v>
      </c>
      <c r="G611" s="11">
        <f>IF(AND(F611&lt;&gt;"", C611&lt;&gt;"", C611&lt;&gt;0), F611*100/C611, "")</f>
        <v>56.705501618122973</v>
      </c>
      <c r="H611" s="10">
        <v>20.047000000000001</v>
      </c>
      <c r="I611" s="12">
        <v>6</v>
      </c>
      <c r="J611" s="11">
        <f>IF(AND(H611&lt;&gt;"", C611&lt;&gt;"", C611&lt;&gt;0), H611*100/C611, "")</f>
        <v>32.438511326860841</v>
      </c>
      <c r="K611" s="9">
        <v>12.4</v>
      </c>
      <c r="L611" s="9">
        <v>48.7</v>
      </c>
      <c r="M611" s="13">
        <v>0.255</v>
      </c>
      <c r="N611" s="9">
        <v>51.6</v>
      </c>
      <c r="O611" s="14" t="s">
        <v>23</v>
      </c>
      <c r="P611" s="15">
        <v>4.1500000000000004</v>
      </c>
      <c r="Q611" s="13">
        <v>6.7089999999999996</v>
      </c>
      <c r="R611" s="15">
        <v>0.42</v>
      </c>
      <c r="S611" s="11">
        <f>IF(AND(Q611&lt;&gt;"", C611&lt;&gt;"", C611&lt;&gt;0), Q611*100/C611, "")</f>
        <v>10.855987055016181</v>
      </c>
      <c r="T611" s="16">
        <v>2</v>
      </c>
      <c r="U611" s="17" t="str">
        <f>IF(C611&gt;=68,"JUMBO",IF(C611&gt;=58,"EXTRA",IF(C611&gt;=48,"GRANDE",IF(C611&gt;=38,"MÉDIO","Fora da faixa"))))</f>
        <v>EXTRA</v>
      </c>
      <c r="V611" s="11">
        <v>58.52</v>
      </c>
      <c r="W611" s="11">
        <v>44.46</v>
      </c>
      <c r="X611" s="11">
        <f>IF(AND(W611&lt;&gt;"", V611&lt;&gt;"", V611&lt;&gt;0), (W611/V611)*100, "")</f>
        <v>75.974025974025977</v>
      </c>
      <c r="Y611" s="8" t="str">
        <f>IF(X611&lt;72,"Pontiagudo",IF(X611&lt;=76,"Padrão","Redondo"))</f>
        <v>Padrão</v>
      </c>
      <c r="Z611" s="11">
        <f>IF(AND(W611&lt;&gt;"", V611&lt;&gt;"", V611&lt;&gt;0), (0.6057-0.0018*W611)*V611*(W611^2)/1000, "")</f>
        <v>60.807630293714318</v>
      </c>
      <c r="AA611" s="11">
        <f>((3.155 - 0.0136*V611 + 0.00155*W611)*V611*W611)/100</f>
        <v>63.172751313671995</v>
      </c>
      <c r="AB611" s="14"/>
      <c r="AC611" s="12">
        <v>21</v>
      </c>
      <c r="AD611" s="18" t="s">
        <v>18</v>
      </c>
    </row>
    <row r="612" spans="1:30" ht="15" x14ac:dyDescent="0.25">
      <c r="A612" s="8">
        <v>611</v>
      </c>
      <c r="B612" s="8">
        <v>49</v>
      </c>
      <c r="C612" s="9">
        <v>56</v>
      </c>
      <c r="D612" s="9"/>
      <c r="E612" s="9">
        <v>8.9</v>
      </c>
      <c r="F612" s="10"/>
      <c r="G612" s="11" t="str">
        <f>IF(AND(F612&lt;&gt;"", C612&lt;&gt;"", C612&lt;&gt;0), F612*100/C612, "")</f>
        <v/>
      </c>
      <c r="H612" s="10"/>
      <c r="I612" s="12"/>
      <c r="J612" s="11" t="str">
        <f>IF(AND(H612&lt;&gt;"", C612&lt;&gt;"", C612&lt;&gt;0), H612*100/C612, "")</f>
        <v/>
      </c>
      <c r="K612" s="9"/>
      <c r="L612" s="9"/>
      <c r="M612" s="13"/>
      <c r="N612" s="9"/>
      <c r="O612" s="14"/>
      <c r="P612" s="15">
        <v>6.27</v>
      </c>
      <c r="Q612" s="13">
        <v>5.9980000000000002</v>
      </c>
      <c r="R612" s="15">
        <v>0.44</v>
      </c>
      <c r="S612" s="11">
        <f>IF(AND(Q612&lt;&gt;"", C612&lt;&gt;"", C612&lt;&gt;0), Q612*100/C612, "")</f>
        <v>10.710714285714287</v>
      </c>
      <c r="T612" s="16">
        <v>2</v>
      </c>
      <c r="U612" s="17" t="str">
        <f>IF(C612&gt;=68,"JUMBO",IF(C612&gt;=58,"EXTRA",IF(C612&gt;=48,"GRANDE",IF(C612&gt;=38,"MÉDIO","Fora da faixa"))))</f>
        <v>GRANDE</v>
      </c>
      <c r="V612" s="11">
        <v>54.9</v>
      </c>
      <c r="W612" s="11">
        <v>43.58</v>
      </c>
      <c r="X612" s="11">
        <f>IF(AND(W612&lt;&gt;"", V612&lt;&gt;"", V612&lt;&gt;0), (W612/V612)*100, "")</f>
        <v>79.380692167577422</v>
      </c>
      <c r="Y612" s="8" t="str">
        <f>IF(X612&lt;72,"Pontiagudo",IF(X612&lt;=76,"Padrão","Redondo"))</f>
        <v>Redondo</v>
      </c>
      <c r="Z612" s="11">
        <f>IF(AND(W612&lt;&gt;"", V612&lt;&gt;"", V612&lt;&gt;0), (0.6057-0.0018*W612)*V612*(W612^2)/1000, "")</f>
        <v>54.975390996692163</v>
      </c>
      <c r="AA612" s="11">
        <f>((3.155 - 0.0136*V612 + 0.00155*W612)*V612*W612)/100</f>
        <v>59.237162706780012</v>
      </c>
      <c r="AB612" s="14"/>
      <c r="AC612" s="12">
        <v>21</v>
      </c>
      <c r="AD612" s="18" t="s">
        <v>18</v>
      </c>
    </row>
    <row r="613" spans="1:30" ht="15" x14ac:dyDescent="0.25">
      <c r="A613" s="8">
        <v>612</v>
      </c>
      <c r="B613" s="8">
        <v>49</v>
      </c>
      <c r="C613" s="9">
        <v>59.1</v>
      </c>
      <c r="D613" s="9">
        <v>3.8</v>
      </c>
      <c r="E613" s="9">
        <v>8.9</v>
      </c>
      <c r="F613" s="10">
        <f>IF(AND(NOT(ISBLANK(C613)), NOT(ISBLANK(H613)), NOT(ISBLANK(Q613))), C613-H613-Q613, "")</f>
        <v>34.64</v>
      </c>
      <c r="G613" s="11">
        <f>IF(AND(F613&lt;&gt;"", C613&lt;&gt;"", C613&lt;&gt;0), F613*100/C613, "")</f>
        <v>58.612521150592215</v>
      </c>
      <c r="H613" s="10">
        <v>18.184000000000001</v>
      </c>
      <c r="I613" s="12">
        <v>6</v>
      </c>
      <c r="J613" s="11">
        <f>IF(AND(H613&lt;&gt;"", C613&lt;&gt;"", C613&lt;&gt;0), H613*100/C613, "")</f>
        <v>30.768189509306261</v>
      </c>
      <c r="K613" s="9">
        <v>11.9</v>
      </c>
      <c r="L613" s="9">
        <v>47</v>
      </c>
      <c r="M613" s="13">
        <v>0.253</v>
      </c>
      <c r="N613" s="9">
        <v>56.9</v>
      </c>
      <c r="O613" s="14" t="s">
        <v>23</v>
      </c>
      <c r="P613" s="15">
        <v>5.41</v>
      </c>
      <c r="Q613" s="13">
        <v>6.2759999999999998</v>
      </c>
      <c r="R613" s="15">
        <v>0.42</v>
      </c>
      <c r="S613" s="11">
        <f>IF(AND(Q613&lt;&gt;"", C613&lt;&gt;"", C613&lt;&gt;0), Q613*100/C613, "")</f>
        <v>10.619289340101522</v>
      </c>
      <c r="T613" s="16">
        <v>3</v>
      </c>
      <c r="U613" s="17" t="str">
        <f>IF(C613&gt;=68,"JUMBO",IF(C613&gt;=58,"EXTRA",IF(C613&gt;=48,"GRANDE",IF(C613&gt;=38,"MÉDIO","Fora da faixa"))))</f>
        <v>EXTRA</v>
      </c>
      <c r="V613" s="11">
        <v>57.7</v>
      </c>
      <c r="W613" s="11">
        <v>43.94</v>
      </c>
      <c r="X613" s="11">
        <f>IF(AND(W613&lt;&gt;"", V613&lt;&gt;"", V613&lt;&gt;0), (W613/V613)*100, "")</f>
        <v>76.152512998266886</v>
      </c>
      <c r="Y613" s="8" t="str">
        <f>IF(X613&lt;72,"Pontiagudo",IF(X613&lt;=76,"Padrão","Redondo"))</f>
        <v>Redondo</v>
      </c>
      <c r="Z613" s="11">
        <f>IF(AND(W613&lt;&gt;"", V613&lt;&gt;"", V613&lt;&gt;0), (0.6057-0.0018*W613)*V613*(W613^2)/1000, "")</f>
        <v>58.665580277765748</v>
      </c>
      <c r="AA613" s="11">
        <f>((3.155 - 0.0136*V613 + 0.00155*W613)*V613*W613)/100</f>
        <v>61.821352198059984</v>
      </c>
      <c r="AB613" s="14" t="s">
        <v>17</v>
      </c>
      <c r="AC613" s="12">
        <v>21</v>
      </c>
      <c r="AD613" s="18" t="s">
        <v>18</v>
      </c>
    </row>
    <row r="614" spans="1:30" ht="15" x14ac:dyDescent="0.25">
      <c r="A614" s="8">
        <v>613</v>
      </c>
      <c r="B614" s="8">
        <v>49</v>
      </c>
      <c r="C614" s="9">
        <v>59.4</v>
      </c>
      <c r="D614" s="9">
        <v>3.6</v>
      </c>
      <c r="E614" s="9">
        <v>8.8000000000000007</v>
      </c>
      <c r="F614" s="10">
        <f>IF(AND(NOT(ISBLANK(C614)), NOT(ISBLANK(H614)), NOT(ISBLANK(Q614))), C614-H614-Q614, "")</f>
        <v>34.754000000000005</v>
      </c>
      <c r="G614" s="11">
        <f>IF(AND(F614&lt;&gt;"", C614&lt;&gt;"", C614&lt;&gt;0), F614*100/C614, "")</f>
        <v>58.508417508417516</v>
      </c>
      <c r="H614" s="10">
        <v>18.12</v>
      </c>
      <c r="I614" s="12">
        <v>7</v>
      </c>
      <c r="J614" s="11">
        <f>IF(AND(H614&lt;&gt;"", C614&lt;&gt;"", C614&lt;&gt;0), H614*100/C614, "")</f>
        <v>30.505050505050505</v>
      </c>
      <c r="K614" s="9">
        <v>12</v>
      </c>
      <c r="L614" s="9">
        <v>50.3</v>
      </c>
      <c r="M614" s="13">
        <v>0.23899999999999999</v>
      </c>
      <c r="N614" s="9">
        <v>54.3</v>
      </c>
      <c r="O614" s="14" t="s">
        <v>23</v>
      </c>
      <c r="P614" s="15">
        <v>5.49</v>
      </c>
      <c r="Q614" s="13">
        <v>6.5259999999999998</v>
      </c>
      <c r="R614" s="15">
        <v>0.43</v>
      </c>
      <c r="S614" s="11">
        <f>IF(AND(Q614&lt;&gt;"", C614&lt;&gt;"", C614&lt;&gt;0), Q614*100/C614, "")</f>
        <v>10.986531986531988</v>
      </c>
      <c r="T614" s="16">
        <v>2</v>
      </c>
      <c r="U614" s="17" t="str">
        <f>IF(C614&gt;=68,"JUMBO",IF(C614&gt;=58,"EXTRA",IF(C614&gt;=48,"GRANDE",IF(C614&gt;=38,"MÉDIO","Fora da faixa"))))</f>
        <v>EXTRA</v>
      </c>
      <c r="V614" s="11">
        <v>57</v>
      </c>
      <c r="W614" s="11">
        <v>43.63</v>
      </c>
      <c r="X614" s="11">
        <f>IF(AND(W614&lt;&gt;"", V614&lt;&gt;"", V614&lt;&gt;0), (W614/V614)*100, "")</f>
        <v>76.543859649122808</v>
      </c>
      <c r="Y614" s="8" t="str">
        <f>IF(X614&lt;72,"Pontiagudo",IF(X614&lt;=76,"Padrão","Redondo"))</f>
        <v>Redondo</v>
      </c>
      <c r="Z614" s="11">
        <f>IF(AND(W614&lt;&gt;"", V614&lt;&gt;"", V614&lt;&gt;0), (0.6057-0.0018*W614)*V614*(W614^2)/1000, "")</f>
        <v>57.199558143727806</v>
      </c>
      <c r="AA614" s="11">
        <f>((3.155 - 0.0136*V614 + 0.00155*W614)*V614*W614)/100</f>
        <v>60.86529437115</v>
      </c>
      <c r="AB614" s="14"/>
      <c r="AC614" s="12">
        <v>21</v>
      </c>
      <c r="AD614" s="18" t="s">
        <v>18</v>
      </c>
    </row>
    <row r="615" spans="1:30" ht="15" x14ac:dyDescent="0.25">
      <c r="A615" s="8">
        <v>614</v>
      </c>
      <c r="B615" s="8">
        <v>49</v>
      </c>
      <c r="C615" s="9">
        <v>65</v>
      </c>
      <c r="D615" s="9">
        <v>3.3</v>
      </c>
      <c r="E615" s="9">
        <v>8.8000000000000007</v>
      </c>
      <c r="F615" s="10">
        <f>IF(AND(NOT(ISBLANK(C615)), NOT(ISBLANK(H615)), NOT(ISBLANK(Q615))), C615-H615-Q615, "")</f>
        <v>39.125999999999998</v>
      </c>
      <c r="G615" s="11">
        <f>IF(AND(F615&lt;&gt;"", C615&lt;&gt;"", C615&lt;&gt;0), F615*100/C615, "")</f>
        <v>60.193846153846152</v>
      </c>
      <c r="H615" s="10">
        <v>18.884</v>
      </c>
      <c r="I615" s="12">
        <v>7</v>
      </c>
      <c r="J615" s="11">
        <f>IF(AND(H615&lt;&gt;"", C615&lt;&gt;"", C615&lt;&gt;0), H615*100/C615, "")</f>
        <v>29.052307692307693</v>
      </c>
      <c r="K615" s="9">
        <v>11.1</v>
      </c>
      <c r="L615" s="9">
        <v>52</v>
      </c>
      <c r="M615" s="13">
        <v>0.21299999999999999</v>
      </c>
      <c r="N615" s="9">
        <v>46.7</v>
      </c>
      <c r="O615" s="14" t="s">
        <v>23</v>
      </c>
      <c r="P615" s="15">
        <v>6.64</v>
      </c>
      <c r="Q615" s="13">
        <v>6.99</v>
      </c>
      <c r="R615" s="15">
        <v>0.42</v>
      </c>
      <c r="S615" s="11">
        <f>IF(AND(Q615&lt;&gt;"", C615&lt;&gt;"", C615&lt;&gt;0), Q615*100/C615, "")</f>
        <v>10.753846153846155</v>
      </c>
      <c r="T615" s="16">
        <v>2</v>
      </c>
      <c r="U615" s="17" t="str">
        <f>IF(C615&gt;=68,"JUMBO",IF(C615&gt;=58,"EXTRA",IF(C615&gt;=48,"GRANDE",IF(C615&gt;=38,"MÉDIO","Fora da faixa"))))</f>
        <v>EXTRA</v>
      </c>
      <c r="V615" s="11">
        <v>57.56</v>
      </c>
      <c r="W615" s="11">
        <v>45.5</v>
      </c>
      <c r="X615" s="11">
        <f>IF(AND(W615&lt;&gt;"", V615&lt;&gt;"", V615&lt;&gt;0), (W615/V615)*100, "")</f>
        <v>79.04794996525365</v>
      </c>
      <c r="Y615" s="8" t="str">
        <f>IF(X615&lt;72,"Pontiagudo",IF(X615&lt;=76,"Padrão","Redondo"))</f>
        <v>Redondo</v>
      </c>
      <c r="Z615" s="11">
        <f>IF(AND(W615&lt;&gt;"", V615&lt;&gt;"", V615&lt;&gt;0), (0.6057-0.0018*W615)*V615*(W615^2)/1000, "")</f>
        <v>62.417888442000006</v>
      </c>
      <c r="AA615" s="11">
        <f>((3.155 - 0.0136*V615 + 0.00155*W615)*V615*W615)/100</f>
        <v>63.974060168200005</v>
      </c>
      <c r="AB615" s="14"/>
      <c r="AC615" s="12">
        <v>21</v>
      </c>
      <c r="AD615" s="18" t="s">
        <v>18</v>
      </c>
    </row>
    <row r="616" spans="1:30" ht="15" x14ac:dyDescent="0.25">
      <c r="A616" s="8">
        <v>615</v>
      </c>
      <c r="B616" s="8">
        <v>49</v>
      </c>
      <c r="C616" s="9">
        <v>61.3</v>
      </c>
      <c r="D616" s="9">
        <v>3.5</v>
      </c>
      <c r="E616" s="9">
        <v>8.9</v>
      </c>
      <c r="F616" s="10">
        <f>IF(AND(NOT(ISBLANK(C616)), NOT(ISBLANK(H616)), NOT(ISBLANK(Q616))), C616-H616-Q616, "")</f>
        <v>36.690999999999995</v>
      </c>
      <c r="G616" s="11">
        <f>IF(AND(F616&lt;&gt;"", C616&lt;&gt;"", C616&lt;&gt;0), F616*100/C616, "")</f>
        <v>59.854812398042405</v>
      </c>
      <c r="H616" s="10">
        <v>17.806999999999999</v>
      </c>
      <c r="I616" s="12">
        <v>6</v>
      </c>
      <c r="J616" s="11">
        <f>IF(AND(H616&lt;&gt;"", C616&lt;&gt;"", C616&lt;&gt;0), H616*100/C616, "")</f>
        <v>29.048939641109296</v>
      </c>
      <c r="K616" s="9">
        <v>11.9</v>
      </c>
      <c r="L616" s="9">
        <v>48.3</v>
      </c>
      <c r="M616" s="13">
        <v>0.246</v>
      </c>
      <c r="N616" s="9">
        <v>51.9</v>
      </c>
      <c r="O616" s="14" t="s">
        <v>23</v>
      </c>
      <c r="P616" s="15">
        <v>6.14</v>
      </c>
      <c r="Q616" s="13">
        <v>6.8019999999999996</v>
      </c>
      <c r="R616" s="15">
        <v>0.42</v>
      </c>
      <c r="S616" s="11">
        <f>IF(AND(Q616&lt;&gt;"", C616&lt;&gt;"", C616&lt;&gt;0), Q616*100/C616, "")</f>
        <v>11.096247960848286</v>
      </c>
      <c r="T616" s="16">
        <v>1</v>
      </c>
      <c r="U616" s="17" t="str">
        <f>IF(C616&gt;=68,"JUMBO",IF(C616&gt;=58,"EXTRA",IF(C616&gt;=48,"GRANDE",IF(C616&gt;=38,"MÉDIO","Fora da faixa"))))</f>
        <v>EXTRA</v>
      </c>
      <c r="V616" s="11">
        <v>53.23</v>
      </c>
      <c r="W616" s="11">
        <v>44.45</v>
      </c>
      <c r="X616" s="11">
        <f>IF(AND(W616&lt;&gt;"", V616&lt;&gt;"", V616&lt;&gt;0), (W616/V616)*100, "")</f>
        <v>83.505541987600978</v>
      </c>
      <c r="Y616" s="8" t="str">
        <f>IF(X616&lt;72,"Pontiagudo",IF(X616&lt;=76,"Padrão","Redondo"))</f>
        <v>Redondo</v>
      </c>
      <c r="Z616" s="11">
        <f>IF(AND(W616&lt;&gt;"", V616&lt;&gt;"", V616&lt;&gt;0), (0.6057-0.0018*W616)*V616*(W616^2)/1000, "")</f>
        <v>55.287851371656757</v>
      </c>
      <c r="AA616" s="11">
        <f>((3.155 - 0.0136*V616 + 0.00155*W616)*V616*W616)/100</f>
        <v>59.151115847582496</v>
      </c>
      <c r="AB616" s="14"/>
      <c r="AC616" s="12">
        <v>21</v>
      </c>
      <c r="AD616" s="18" t="s">
        <v>18</v>
      </c>
    </row>
    <row r="617" spans="1:30" ht="15" x14ac:dyDescent="0.25">
      <c r="A617" s="8">
        <v>616</v>
      </c>
      <c r="B617" s="8">
        <v>49</v>
      </c>
      <c r="C617" s="9">
        <v>59</v>
      </c>
      <c r="D617" s="9">
        <v>3</v>
      </c>
      <c r="E617" s="9">
        <v>9.1</v>
      </c>
      <c r="F617" s="10">
        <f>IF(AND(NOT(ISBLANK(C617)), NOT(ISBLANK(H617)), NOT(ISBLANK(Q617))), C617-H617-Q617, "")</f>
        <v>34.903999999999996</v>
      </c>
      <c r="G617" s="11">
        <f>IF(AND(F617&lt;&gt;"", C617&lt;&gt;"", C617&lt;&gt;0), F617*100/C617, "")</f>
        <v>59.159322033898299</v>
      </c>
      <c r="H617" s="10">
        <v>16.95</v>
      </c>
      <c r="I617" s="12">
        <v>6</v>
      </c>
      <c r="J617" s="11">
        <f>IF(AND(H617&lt;&gt;"", C617&lt;&gt;"", C617&lt;&gt;0), H617*100/C617, "")</f>
        <v>28.728813559322035</v>
      </c>
      <c r="K617" s="9">
        <v>10.5</v>
      </c>
      <c r="L617" s="9">
        <v>47</v>
      </c>
      <c r="M617" s="13">
        <v>0.223</v>
      </c>
      <c r="N617" s="9">
        <v>46.5</v>
      </c>
      <c r="O617" s="14" t="s">
        <v>23</v>
      </c>
      <c r="P617" s="15">
        <v>5.61</v>
      </c>
      <c r="Q617" s="13">
        <v>7.1459999999999999</v>
      </c>
      <c r="R617" s="15">
        <v>0.44</v>
      </c>
      <c r="S617" s="11">
        <f>IF(AND(Q617&lt;&gt;"", C617&lt;&gt;"", C617&lt;&gt;0), Q617*100/C617, "")</f>
        <v>12.111864406779661</v>
      </c>
      <c r="T617" s="16">
        <v>1</v>
      </c>
      <c r="U617" s="17" t="str">
        <f>IF(C617&gt;=68,"JUMBO",IF(C617&gt;=58,"EXTRA",IF(C617&gt;=48,"GRANDE",IF(C617&gt;=38,"MÉDIO","Fora da faixa"))))</f>
        <v>EXTRA</v>
      </c>
      <c r="V617" s="11">
        <v>58.52</v>
      </c>
      <c r="W617" s="11">
        <v>43.18</v>
      </c>
      <c r="X617" s="11">
        <f>IF(AND(W617&lt;&gt;"", V617&lt;&gt;"", V617&lt;&gt;0), (W617/V617)*100, "")</f>
        <v>73.78673957621325</v>
      </c>
      <c r="Y617" s="8" t="str">
        <f>IF(X617&lt;72,"Pontiagudo",IF(X617&lt;=76,"Padrão","Redondo"))</f>
        <v>Padrão</v>
      </c>
      <c r="Z617" s="11">
        <f>IF(AND(W617&lt;&gt;"", V617&lt;&gt;"", V617&lt;&gt;0), (0.6057-0.0018*W617)*V617*(W617^2)/1000, "")</f>
        <v>57.608129591768453</v>
      </c>
      <c r="AA617" s="11">
        <f>((3.155 - 0.0136*V617 + 0.00155*W617)*V617*W617)/100</f>
        <v>61.303879065351992</v>
      </c>
      <c r="AB617" s="14"/>
      <c r="AC617" s="12">
        <v>21</v>
      </c>
      <c r="AD617" s="18" t="s">
        <v>18</v>
      </c>
    </row>
    <row r="618" spans="1:30" ht="15" x14ac:dyDescent="0.25">
      <c r="A618" s="8">
        <v>617</v>
      </c>
      <c r="B618" s="8">
        <v>49</v>
      </c>
      <c r="C618" s="9">
        <v>69.3</v>
      </c>
      <c r="D618" s="9">
        <v>3.8</v>
      </c>
      <c r="E618" s="9">
        <v>8.3000000000000007</v>
      </c>
      <c r="F618" s="10">
        <f>IF(AND(NOT(ISBLANK(C618)), NOT(ISBLANK(H618)), NOT(ISBLANK(Q618))), C618-H618-Q618, "")</f>
        <v>43.399000000000001</v>
      </c>
      <c r="G618" s="11">
        <f>IF(AND(F618&lt;&gt;"", C618&lt;&gt;"", C618&lt;&gt;0), F618*100/C618, "")</f>
        <v>62.624819624819622</v>
      </c>
      <c r="H618" s="10">
        <v>19.385999999999999</v>
      </c>
      <c r="I618" s="12">
        <v>7</v>
      </c>
      <c r="J618" s="11">
        <f>IF(AND(H618&lt;&gt;"", C618&lt;&gt;"", C618&lt;&gt;0), H618*100/C618, "")</f>
        <v>27.974025974025974</v>
      </c>
      <c r="K618" s="9">
        <v>12</v>
      </c>
      <c r="L618" s="9">
        <v>48.3</v>
      </c>
      <c r="M618" s="13">
        <v>0.248</v>
      </c>
      <c r="N618" s="9">
        <v>51.1</v>
      </c>
      <c r="O618" s="14" t="s">
        <v>23</v>
      </c>
      <c r="P618" s="15">
        <v>4.45</v>
      </c>
      <c r="Q618" s="13">
        <v>6.5149999999999997</v>
      </c>
      <c r="R618" s="15">
        <v>0.43</v>
      </c>
      <c r="S618" s="11">
        <f>IF(AND(Q618&lt;&gt;"", C618&lt;&gt;"", C618&lt;&gt;0), Q618*100/C618, "")</f>
        <v>9.4011544011544022</v>
      </c>
      <c r="T618" s="16">
        <v>2</v>
      </c>
      <c r="U618" s="17" t="str">
        <f>IF(C618&gt;=68,"JUMBO",IF(C618&gt;=58,"EXTRA",IF(C618&gt;=48,"GRANDE",IF(C618&gt;=38,"MÉDIO","Fora da faixa"))))</f>
        <v>JUMBO</v>
      </c>
      <c r="V618" s="11">
        <v>57.67</v>
      </c>
      <c r="W618" s="11">
        <v>42.44</v>
      </c>
      <c r="X618" s="11">
        <f>IF(AND(W618&lt;&gt;"", V618&lt;&gt;"", V618&lt;&gt;0), (W618/V618)*100, "")</f>
        <v>73.591121900468167</v>
      </c>
      <c r="Y618" s="8" t="str">
        <f>IF(X618&lt;72,"Pontiagudo",IF(X618&lt;=76,"Padrão","Redondo"))</f>
        <v>Padrão</v>
      </c>
      <c r="Z618" s="11">
        <f>IF(AND(W618&lt;&gt;"", V618&lt;&gt;"", V618&lt;&gt;0), (0.6057-0.0018*W618)*V618*(W618^2)/1000, "")</f>
        <v>54.980560109906499</v>
      </c>
      <c r="AA618" s="11">
        <f>((3.155 - 0.0136*V618 + 0.00155*W618)*V618*W618)/100</f>
        <v>59.632963847559992</v>
      </c>
      <c r="AB618" s="14"/>
      <c r="AC618" s="12">
        <v>21</v>
      </c>
      <c r="AD618" s="18" t="s">
        <v>18</v>
      </c>
    </row>
    <row r="619" spans="1:30" ht="15" x14ac:dyDescent="0.25">
      <c r="A619" s="8">
        <v>618</v>
      </c>
      <c r="B619" s="8">
        <v>49</v>
      </c>
      <c r="C619" s="9">
        <v>52.7</v>
      </c>
      <c r="D619" s="9">
        <v>3.3</v>
      </c>
      <c r="E619" s="9">
        <v>8.1999999999999993</v>
      </c>
      <c r="F619" s="10">
        <f>IF(AND(NOT(ISBLANK(C619)), NOT(ISBLANK(H619)), NOT(ISBLANK(Q619))), C619-H619-Q619, "")</f>
        <v>30.090000000000003</v>
      </c>
      <c r="G619" s="11">
        <f>IF(AND(F619&lt;&gt;"", C619&lt;&gt;"", C619&lt;&gt;0), F619*100/C619, "")</f>
        <v>57.096774193548391</v>
      </c>
      <c r="H619" s="10">
        <v>16.591000000000001</v>
      </c>
      <c r="I619" s="12">
        <v>5</v>
      </c>
      <c r="J619" s="11">
        <f>IF(AND(H619&lt;&gt;"", C619&lt;&gt;"", C619&lt;&gt;0), H619*100/C619, "")</f>
        <v>31.481973434535107</v>
      </c>
      <c r="K619" s="9">
        <v>10.5</v>
      </c>
      <c r="L619" s="9">
        <v>51</v>
      </c>
      <c r="M619" s="13">
        <v>0.20599999999999999</v>
      </c>
      <c r="N619" s="9">
        <v>54.8</v>
      </c>
      <c r="O619" s="14" t="s">
        <v>23</v>
      </c>
      <c r="P619" s="15">
        <v>4.9000000000000004</v>
      </c>
      <c r="Q619" s="13">
        <v>6.0190000000000001</v>
      </c>
      <c r="R619" s="15">
        <v>0.43</v>
      </c>
      <c r="S619" s="11">
        <f>IF(AND(Q619&lt;&gt;"", C619&lt;&gt;"", C619&lt;&gt;0), Q619*100/C619, "")</f>
        <v>11.421252371916507</v>
      </c>
      <c r="T619" s="16">
        <v>3</v>
      </c>
      <c r="U619" s="17" t="str">
        <f>IF(C619&gt;=68,"JUMBO",IF(C619&gt;=58,"EXTRA",IF(C619&gt;=48,"GRANDE",IF(C619&gt;=38,"MÉDIO","Fora da faixa"))))</f>
        <v>GRANDE</v>
      </c>
      <c r="V619" s="11">
        <v>56.32</v>
      </c>
      <c r="W619" s="11">
        <v>42.89</v>
      </c>
      <c r="X619" s="11">
        <f>IF(AND(W619&lt;&gt;"", V619&lt;&gt;"", V619&lt;&gt;0), (W619/V619)*100, "")</f>
        <v>76.154119318181827</v>
      </c>
      <c r="Y619" s="8" t="str">
        <f>IF(X619&lt;72,"Pontiagudo",IF(X619&lt;=76,"Padrão","Redondo"))</f>
        <v>Redondo</v>
      </c>
      <c r="Z619" s="11">
        <f>IF(AND(W619&lt;&gt;"", V619&lt;&gt;"", V619&lt;&gt;0), (0.6057-0.0018*W619)*V619*(W619^2)/1000, "")</f>
        <v>54.754281795603461</v>
      </c>
      <c r="AA619" s="11">
        <f>((3.155 - 0.0136*V619 + 0.00155*W619)*V619*W619)/100</f>
        <v>59.314857944319989</v>
      </c>
      <c r="AB619" s="14"/>
      <c r="AC619" s="12">
        <v>21</v>
      </c>
      <c r="AD619" s="18" t="s">
        <v>18</v>
      </c>
    </row>
    <row r="620" spans="1:30" ht="15" x14ac:dyDescent="0.25">
      <c r="A620" s="8">
        <v>619</v>
      </c>
      <c r="B620" s="8">
        <v>49</v>
      </c>
      <c r="C620" s="9">
        <v>64.5</v>
      </c>
      <c r="D620" s="9">
        <v>3</v>
      </c>
      <c r="E620" s="9">
        <v>8.6999999999999993</v>
      </c>
      <c r="F620" s="10">
        <f>IF(AND(NOT(ISBLANK(C620)), NOT(ISBLANK(H620)), NOT(ISBLANK(Q620))), C620-H620-Q620, "")</f>
        <v>38.889000000000003</v>
      </c>
      <c r="G620" s="11">
        <f>IF(AND(F620&lt;&gt;"", C620&lt;&gt;"", C620&lt;&gt;0), F620*100/C620, "")</f>
        <v>60.293023255813956</v>
      </c>
      <c r="H620" s="10">
        <v>18.244</v>
      </c>
      <c r="I620" s="12">
        <v>6</v>
      </c>
      <c r="J620" s="11">
        <f>IF(AND(H620&lt;&gt;"", C620&lt;&gt;"", C620&lt;&gt;0), H620*100/C620, "")</f>
        <v>28.285271317829459</v>
      </c>
      <c r="K620" s="9">
        <v>11.5</v>
      </c>
      <c r="L620" s="9">
        <v>51.3</v>
      </c>
      <c r="M620" s="13">
        <v>0.224</v>
      </c>
      <c r="N620" s="9">
        <v>42.4</v>
      </c>
      <c r="O620" s="14" t="s">
        <v>23</v>
      </c>
      <c r="P620" s="15">
        <v>3.67</v>
      </c>
      <c r="Q620" s="13">
        <v>7.367</v>
      </c>
      <c r="R620" s="15">
        <v>0.44</v>
      </c>
      <c r="S620" s="11">
        <f>IF(AND(Q620&lt;&gt;"", C620&lt;&gt;"", C620&lt;&gt;0), Q620*100/C620, "")</f>
        <v>11.42170542635659</v>
      </c>
      <c r="T620" s="16">
        <v>3</v>
      </c>
      <c r="U620" s="17" t="str">
        <f>IF(C620&gt;=68,"JUMBO",IF(C620&gt;=58,"EXTRA",IF(C620&gt;=48,"GRANDE",IF(C620&gt;=38,"MÉDIO","Fora da faixa"))))</f>
        <v>EXTRA</v>
      </c>
      <c r="V620" s="11">
        <v>61.4</v>
      </c>
      <c r="W620" s="11">
        <v>46</v>
      </c>
      <c r="X620" s="11">
        <f>IF(AND(W620&lt;&gt;"", V620&lt;&gt;"", V620&lt;&gt;0), (W620/V620)*100, "")</f>
        <v>74.918566775244301</v>
      </c>
      <c r="Y620" s="8" t="str">
        <f>IF(X620&lt;72,"Pontiagudo",IF(X620&lt;=76,"Padrão","Redondo"))</f>
        <v>Padrão</v>
      </c>
      <c r="Z620" s="11">
        <f>IF(AND(W620&lt;&gt;"", V620&lt;&gt;"", V620&lt;&gt;0), (0.6057-0.0018*W620)*V620*(W620^2)/1000, "")</f>
        <v>67.936422960000002</v>
      </c>
      <c r="AA620" s="11">
        <f>((3.155 - 0.0136*V620 + 0.00155*W620)*V620*W620)/100</f>
        <v>67.538747439999995</v>
      </c>
      <c r="AB620" s="14"/>
      <c r="AC620" s="12">
        <v>21</v>
      </c>
      <c r="AD620" s="18" t="s">
        <v>18</v>
      </c>
    </row>
    <row r="621" spans="1:30" ht="15" x14ac:dyDescent="0.25">
      <c r="A621" s="8">
        <v>620</v>
      </c>
      <c r="B621" s="8">
        <v>49</v>
      </c>
      <c r="C621" s="9">
        <v>66.599999999999994</v>
      </c>
      <c r="D621" s="9">
        <v>3.8</v>
      </c>
      <c r="E621" s="9">
        <v>8.8000000000000007</v>
      </c>
      <c r="F621" s="10">
        <f>IF(AND(NOT(ISBLANK(C621)), NOT(ISBLANK(H621)), NOT(ISBLANK(Q621))), C621-H621-Q621, "")</f>
        <v>43.099999999999994</v>
      </c>
      <c r="G621" s="11">
        <f>IF(AND(F621&lt;&gt;"", C621&lt;&gt;"", C621&lt;&gt;0), F621*100/C621, "")</f>
        <v>64.714714714714702</v>
      </c>
      <c r="H621" s="10">
        <v>17.463999999999999</v>
      </c>
      <c r="I621" s="12">
        <v>7</v>
      </c>
      <c r="J621" s="11">
        <f>IF(AND(H621&lt;&gt;"", C621&lt;&gt;"", C621&lt;&gt;0), H621*100/C621, "")</f>
        <v>26.222222222222221</v>
      </c>
      <c r="K621" s="9">
        <v>13.3</v>
      </c>
      <c r="L621" s="9">
        <v>39.299999999999997</v>
      </c>
      <c r="M621" s="13">
        <v>0.33800000000000002</v>
      </c>
      <c r="N621" s="9">
        <v>52.7</v>
      </c>
      <c r="O621" s="14" t="s">
        <v>23</v>
      </c>
      <c r="P621" s="15">
        <v>4.4400000000000004</v>
      </c>
      <c r="Q621" s="13">
        <v>6.0359999999999996</v>
      </c>
      <c r="R621" s="15">
        <v>0.41</v>
      </c>
      <c r="S621" s="11">
        <f>IF(AND(Q621&lt;&gt;"", C621&lt;&gt;"", C621&lt;&gt;0), Q621*100/C621, "")</f>
        <v>9.063063063063062</v>
      </c>
      <c r="T621" s="16">
        <v>1</v>
      </c>
      <c r="U621" s="17" t="str">
        <f>IF(C621&gt;=68,"JUMBO",IF(C621&gt;=58,"EXTRA",IF(C621&gt;=48,"GRANDE",IF(C621&gt;=38,"MÉDIO","Fora da faixa"))))</f>
        <v>EXTRA</v>
      </c>
      <c r="V621" s="11">
        <v>54.27</v>
      </c>
      <c r="W621" s="11">
        <v>42.76</v>
      </c>
      <c r="X621" s="11">
        <f>IF(AND(W621&lt;&gt;"", V621&lt;&gt;"", V621&lt;&gt;0), (W621/V621)*100, "")</f>
        <v>78.791229039985254</v>
      </c>
      <c r="Y621" s="8" t="str">
        <f>IF(X621&lt;72,"Pontiagudo",IF(X621&lt;=76,"Padrão","Redondo"))</f>
        <v>Redondo</v>
      </c>
      <c r="Z621" s="11">
        <f>IF(AND(W621&lt;&gt;"", V621&lt;&gt;"", V621&lt;&gt;0), (0.6057-0.0018*W621)*V621*(W621^2)/1000, "")</f>
        <v>52.465136883603257</v>
      </c>
      <c r="AA621" s="11">
        <f>((3.155 - 0.0136*V621 + 0.00155*W621)*V621*W621)/100</f>
        <v>57.624910921511997</v>
      </c>
      <c r="AB621" s="14"/>
      <c r="AC621" s="12">
        <v>21</v>
      </c>
      <c r="AD621" s="18" t="s">
        <v>18</v>
      </c>
    </row>
    <row r="622" spans="1:30" ht="15" x14ac:dyDescent="0.25">
      <c r="A622" s="8">
        <v>621</v>
      </c>
      <c r="B622" s="8">
        <v>49</v>
      </c>
      <c r="C622" s="9">
        <v>55.5</v>
      </c>
      <c r="D622" s="9">
        <v>3.4</v>
      </c>
      <c r="E622" s="9">
        <v>8.6</v>
      </c>
      <c r="F622" s="10">
        <f>IF(AND(NOT(ISBLANK(C622)), NOT(ISBLANK(H622)), NOT(ISBLANK(Q622))), C622-H622-Q622, "")</f>
        <v>30.233000000000004</v>
      </c>
      <c r="G622" s="11">
        <f>IF(AND(F622&lt;&gt;"", C622&lt;&gt;"", C622&lt;&gt;0), F622*100/C622, "")</f>
        <v>54.473873873873877</v>
      </c>
      <c r="H622" s="10">
        <v>18.614999999999998</v>
      </c>
      <c r="I622" s="12">
        <v>7</v>
      </c>
      <c r="J622" s="11">
        <f>IF(AND(H622&lt;&gt;"", C622&lt;&gt;"", C622&lt;&gt;0), H622*100/C622, "")</f>
        <v>33.540540540540533</v>
      </c>
      <c r="K622" s="9">
        <v>11.5</v>
      </c>
      <c r="L622" s="9">
        <v>50.7</v>
      </c>
      <c r="M622" s="13">
        <v>0.22700000000000001</v>
      </c>
      <c r="N622" s="9">
        <v>54.2</v>
      </c>
      <c r="O622" s="14" t="s">
        <v>23</v>
      </c>
      <c r="P622" s="15">
        <v>4.37</v>
      </c>
      <c r="Q622" s="13">
        <v>6.6520000000000001</v>
      </c>
      <c r="R622" s="15">
        <v>0.43</v>
      </c>
      <c r="S622" s="11">
        <f>IF(AND(Q622&lt;&gt;"", C622&lt;&gt;"", C622&lt;&gt;0), Q622*100/C622, "")</f>
        <v>11.985585585585586</v>
      </c>
      <c r="T622" s="16">
        <v>3</v>
      </c>
      <c r="U622" s="17" t="str">
        <f>IF(C622&gt;=68,"JUMBO",IF(C622&gt;=58,"EXTRA",IF(C622&gt;=48,"GRANDE",IF(C622&gt;=38,"MÉDIO","Fora da faixa"))))</f>
        <v>GRANDE</v>
      </c>
      <c r="V622" s="11">
        <v>57.59</v>
      </c>
      <c r="W622" s="11">
        <v>42.5</v>
      </c>
      <c r="X622" s="11">
        <f>IF(AND(W622&lt;&gt;"", V622&lt;&gt;"", V622&lt;&gt;0), (W622/V622)*100, "")</f>
        <v>73.797534294148278</v>
      </c>
      <c r="Y622" s="8" t="str">
        <f>IF(X622&lt;72,"Pontiagudo",IF(X622&lt;=76,"Padrão","Redondo"))</f>
        <v>Padrão</v>
      </c>
      <c r="Z622" s="11">
        <f>IF(AND(W622&lt;&gt;"", V622&lt;&gt;"", V622&lt;&gt;0), (0.6057-0.0018*W622)*V622*(W622^2)/1000, "")</f>
        <v>55.048409325000002</v>
      </c>
      <c r="AA622" s="11">
        <f>((3.155 - 0.0136*V622 + 0.00155*W622)*V622*W622)/100</f>
        <v>59.663336463249998</v>
      </c>
      <c r="AB622" s="14"/>
      <c r="AC622" s="12">
        <v>21</v>
      </c>
      <c r="AD622" s="18" t="s">
        <v>18</v>
      </c>
    </row>
    <row r="623" spans="1:30" ht="15" x14ac:dyDescent="0.25">
      <c r="A623" s="8">
        <v>622</v>
      </c>
      <c r="B623" s="8">
        <v>49</v>
      </c>
      <c r="C623" s="9">
        <v>67.8</v>
      </c>
      <c r="D623" s="9">
        <v>4</v>
      </c>
      <c r="E623" s="9">
        <v>8.6999999999999993</v>
      </c>
      <c r="F623" s="10">
        <f>IF(AND(NOT(ISBLANK(C623)), NOT(ISBLANK(H623)), NOT(ISBLANK(Q623))), C623-H623-Q623, "")</f>
        <v>41.116999999999997</v>
      </c>
      <c r="G623" s="11">
        <f>IF(AND(F623&lt;&gt;"", C623&lt;&gt;"", C623&lt;&gt;0), F623*100/C623, "")</f>
        <v>60.644542772861357</v>
      </c>
      <c r="H623" s="10">
        <v>19.619</v>
      </c>
      <c r="I623" s="12">
        <v>7</v>
      </c>
      <c r="J623" s="11">
        <f>IF(AND(H623&lt;&gt;"", C623&lt;&gt;"", C623&lt;&gt;0), H623*100/C623, "")</f>
        <v>28.936578171091448</v>
      </c>
      <c r="K623" s="9">
        <v>11.5</v>
      </c>
      <c r="L623" s="9">
        <v>48.7</v>
      </c>
      <c r="M623" s="13">
        <v>0.23599999999999999</v>
      </c>
      <c r="N623" s="9">
        <v>54.5</v>
      </c>
      <c r="O623" s="14" t="s">
        <v>23</v>
      </c>
      <c r="P623" s="15">
        <v>5.26</v>
      </c>
      <c r="Q623" s="13">
        <v>7.0640000000000001</v>
      </c>
      <c r="R623" s="15">
        <v>0.44</v>
      </c>
      <c r="S623" s="11">
        <f>IF(AND(Q623&lt;&gt;"", C623&lt;&gt;"", C623&lt;&gt;0), Q623*100/C623, "")</f>
        <v>10.418879056047198</v>
      </c>
      <c r="T623" s="16">
        <v>2</v>
      </c>
      <c r="U623" s="17" t="str">
        <f>IF(C623&gt;=68,"JUMBO",IF(C623&gt;=58,"EXTRA",IF(C623&gt;=48,"GRANDE",IF(C623&gt;=38,"MÉDIO","Fora da faixa"))))</f>
        <v>EXTRA</v>
      </c>
      <c r="V623" s="11">
        <v>59.18</v>
      </c>
      <c r="W623" s="11">
        <v>46.26</v>
      </c>
      <c r="X623" s="11">
        <f>IF(AND(W623&lt;&gt;"", V623&lt;&gt;"", V623&lt;&gt;0), (W623/V623)*100, "")</f>
        <v>78.168300101385597</v>
      </c>
      <c r="Y623" s="8" t="str">
        <f>IF(X623&lt;72,"Pontiagudo",IF(X623&lt;=76,"Padrão","Redondo"))</f>
        <v>Redondo</v>
      </c>
      <c r="Z623" s="11">
        <f>IF(AND(W623&lt;&gt;"", V623&lt;&gt;"", V623&lt;&gt;0), (0.6057-0.0018*W623)*V623*(W623^2)/1000, "")</f>
        <v>66.163121749080574</v>
      </c>
      <c r="AA623" s="11">
        <f>((3.155 - 0.0136*V623 + 0.00155*W623)*V623*W623)/100</f>
        <v>66.302320279140005</v>
      </c>
      <c r="AB623" s="14"/>
      <c r="AC623" s="12">
        <v>21</v>
      </c>
      <c r="AD623" s="18" t="s">
        <v>18</v>
      </c>
    </row>
    <row r="624" spans="1:30" ht="15" x14ac:dyDescent="0.25">
      <c r="A624" s="8">
        <v>623</v>
      </c>
      <c r="B624" s="8">
        <v>49</v>
      </c>
      <c r="C624" s="9">
        <v>64.7</v>
      </c>
      <c r="D624" s="9">
        <v>3</v>
      </c>
      <c r="E624" s="9">
        <v>8.6</v>
      </c>
      <c r="F624" s="10">
        <f>IF(AND(NOT(ISBLANK(C624)), NOT(ISBLANK(H624)), NOT(ISBLANK(Q624))), C624-H624-Q624, "")</f>
        <v>40.017000000000003</v>
      </c>
      <c r="G624" s="11">
        <f>IF(AND(F624&lt;&gt;"", C624&lt;&gt;"", C624&lt;&gt;0), F624*100/C624, "")</f>
        <v>61.850077279752703</v>
      </c>
      <c r="H624" s="10">
        <v>18.431999999999999</v>
      </c>
      <c r="I624" s="12">
        <v>7</v>
      </c>
      <c r="J624" s="11">
        <f>IF(AND(H624&lt;&gt;"", C624&lt;&gt;"", C624&lt;&gt;0), H624*100/C624, "")</f>
        <v>28.488408037094278</v>
      </c>
      <c r="K624" s="9">
        <v>10.4</v>
      </c>
      <c r="L624" s="9">
        <v>51.3</v>
      </c>
      <c r="M624" s="13">
        <v>0.20300000000000001</v>
      </c>
      <c r="N624" s="9">
        <v>42.3</v>
      </c>
      <c r="O624" s="14" t="s">
        <v>23</v>
      </c>
      <c r="P624" s="15">
        <v>4.63</v>
      </c>
      <c r="Q624" s="13">
        <v>6.2510000000000003</v>
      </c>
      <c r="R624" s="15">
        <v>0.42</v>
      </c>
      <c r="S624" s="11">
        <f>IF(AND(Q624&lt;&gt;"", C624&lt;&gt;"", C624&lt;&gt;0), Q624*100/C624, "")</f>
        <v>9.6615146831530136</v>
      </c>
      <c r="T624" s="16">
        <v>4</v>
      </c>
      <c r="U624" s="17" t="str">
        <f>IF(C624&gt;=68,"JUMBO",IF(C624&gt;=58,"EXTRA",IF(C624&gt;=48,"GRANDE",IF(C624&gt;=38,"MÉDIO","Fora da faixa"))))</f>
        <v>EXTRA</v>
      </c>
      <c r="V624" s="11">
        <v>65.010000000000005</v>
      </c>
      <c r="W624" s="11">
        <v>43.24</v>
      </c>
      <c r="X624" s="11">
        <f>IF(AND(W624&lt;&gt;"", V624&lt;&gt;"", V624&lt;&gt;0), (W624/V624)*100, "")</f>
        <v>66.512844177818792</v>
      </c>
      <c r="Y624" s="8" t="str">
        <f>IF(X624&lt;72,"Pontiagudo",IF(X624&lt;=76,"Padrão","Redondo"))</f>
        <v>Pontiagudo</v>
      </c>
      <c r="Z624" s="11">
        <f>IF(AND(W624&lt;&gt;"", V624&lt;&gt;"", V624&lt;&gt;0), (0.6057-0.0018*W624)*V624*(W624^2)/1000, "")</f>
        <v>64.161849161919179</v>
      </c>
      <c r="AA624" s="11">
        <f>((3.155 - 0.0136*V624 + 0.00155*W624)*V624*W624)/100</f>
        <v>65.718732935063997</v>
      </c>
      <c r="AB624" s="14"/>
      <c r="AC624" s="12">
        <v>21</v>
      </c>
      <c r="AD624" s="18" t="s">
        <v>18</v>
      </c>
    </row>
    <row r="625" spans="1:30" ht="15" x14ac:dyDescent="0.25">
      <c r="A625" s="8">
        <v>624</v>
      </c>
      <c r="B625" s="8">
        <v>49</v>
      </c>
      <c r="C625" s="9">
        <v>64.7</v>
      </c>
      <c r="D625" s="9">
        <v>3.4</v>
      </c>
      <c r="E625" s="9">
        <v>8.8000000000000007</v>
      </c>
      <c r="F625" s="10">
        <f>IF(AND(NOT(ISBLANK(C625)), NOT(ISBLANK(H625)), NOT(ISBLANK(Q625))), C625-H625-Q625, "")</f>
        <v>38.453000000000003</v>
      </c>
      <c r="G625" s="11">
        <f>IF(AND(F625&lt;&gt;"", C625&lt;&gt;"", C625&lt;&gt;0), F625*100/C625, "")</f>
        <v>59.432766615146832</v>
      </c>
      <c r="H625" s="10">
        <v>19.693000000000001</v>
      </c>
      <c r="I625" s="12">
        <v>7</v>
      </c>
      <c r="J625" s="11">
        <f>IF(AND(H625&lt;&gt;"", C625&lt;&gt;"", C625&lt;&gt;0), H625*100/C625, "")</f>
        <v>30.437403400309119</v>
      </c>
      <c r="K625" s="9">
        <v>10.6</v>
      </c>
      <c r="L625" s="9">
        <v>51.3</v>
      </c>
      <c r="M625" s="13">
        <v>0.20699999999999999</v>
      </c>
      <c r="N625" s="9">
        <v>48.4</v>
      </c>
      <c r="O625" s="14" t="s">
        <v>23</v>
      </c>
      <c r="P625" s="15">
        <v>4.99</v>
      </c>
      <c r="Q625" s="13">
        <v>6.5540000000000003</v>
      </c>
      <c r="R625" s="15">
        <v>0.44</v>
      </c>
      <c r="S625" s="11">
        <f>IF(AND(Q625&lt;&gt;"", C625&lt;&gt;"", C625&lt;&gt;0), Q625*100/C625, "")</f>
        <v>10.129829984544049</v>
      </c>
      <c r="T625" s="16">
        <v>3</v>
      </c>
      <c r="U625" s="17" t="str">
        <f>IF(C625&gt;=68,"JUMBO",IF(C625&gt;=58,"EXTRA",IF(C625&gt;=48,"GRANDE",IF(C625&gt;=38,"MÉDIO","Fora da faixa"))))</f>
        <v>EXTRA</v>
      </c>
      <c r="V625" s="11">
        <v>59.37</v>
      </c>
      <c r="W625" s="11">
        <v>43.12</v>
      </c>
      <c r="X625" s="11">
        <f>IF(AND(W625&lt;&gt;"", V625&lt;&gt;"", V625&lt;&gt;0), (W625/V625)*100, "")</f>
        <v>72.629274044130028</v>
      </c>
      <c r="Y625" s="8" t="str">
        <f>IF(X625&lt;72,"Pontiagudo",IF(X625&lt;=76,"Padrão","Redondo"))</f>
        <v>Padrão</v>
      </c>
      <c r="Z625" s="11">
        <f>IF(AND(W625&lt;&gt;"", V625&lt;&gt;"", V625&lt;&gt;0), (0.6057-0.0018*W625)*V625*(W625^2)/1000, "")</f>
        <v>58.294497446583541</v>
      </c>
      <c r="AA625" s="11">
        <f>((3.155 - 0.0136*V625 + 0.00155*W625)*V625*W625)/100</f>
        <v>61.809572954975991</v>
      </c>
      <c r="AB625" s="14"/>
      <c r="AC625" s="12">
        <v>21</v>
      </c>
      <c r="AD625" s="18" t="s">
        <v>18</v>
      </c>
    </row>
    <row r="626" spans="1:30" ht="15" x14ac:dyDescent="0.25">
      <c r="A626" s="8">
        <v>625</v>
      </c>
      <c r="B626" s="8">
        <v>49</v>
      </c>
      <c r="C626" s="9">
        <v>53.2</v>
      </c>
      <c r="D626" s="9">
        <v>3.5</v>
      </c>
      <c r="E626" s="9">
        <v>8.8000000000000007</v>
      </c>
      <c r="F626" s="10">
        <f>IF(AND(NOT(ISBLANK(C626)), NOT(ISBLANK(H626)), NOT(ISBLANK(Q626))), C626-H626-Q626, "")</f>
        <v>31.047000000000004</v>
      </c>
      <c r="G626" s="11">
        <f>IF(AND(F626&lt;&gt;"", C626&lt;&gt;"", C626&lt;&gt;0), F626*100/C626, "")</f>
        <v>58.359022556390983</v>
      </c>
      <c r="H626" s="10">
        <v>15.875999999999999</v>
      </c>
      <c r="I626" s="12">
        <v>7</v>
      </c>
      <c r="J626" s="11">
        <f>IF(AND(H626&lt;&gt;"", C626&lt;&gt;"", C626&lt;&gt;0), H626*100/C626, "")</f>
        <v>29.84210526315789</v>
      </c>
      <c r="K626" s="9">
        <v>10.3</v>
      </c>
      <c r="L626" s="9">
        <v>49.7</v>
      </c>
      <c r="M626" s="13">
        <v>0.20699999999999999</v>
      </c>
      <c r="N626" s="9">
        <v>56.9</v>
      </c>
      <c r="O626" s="14" t="s">
        <v>23</v>
      </c>
      <c r="P626" s="15">
        <v>5.8</v>
      </c>
      <c r="Q626" s="13">
        <v>6.2770000000000001</v>
      </c>
      <c r="R626" s="15">
        <v>0.47</v>
      </c>
      <c r="S626" s="11">
        <f>IF(AND(Q626&lt;&gt;"", C626&lt;&gt;"", C626&lt;&gt;0), Q626*100/C626, "")</f>
        <v>11.798872180451127</v>
      </c>
      <c r="T626" s="16">
        <v>4</v>
      </c>
      <c r="U626" s="17" t="str">
        <f>IF(C626&gt;=68,"JUMBO",IF(C626&gt;=58,"EXTRA",IF(C626&gt;=48,"GRANDE",IF(C626&gt;=38,"MÉDIO","Fora da faixa"))))</f>
        <v>GRANDE</v>
      </c>
      <c r="V626" s="11">
        <v>54.48</v>
      </c>
      <c r="W626" s="11">
        <v>42.63</v>
      </c>
      <c r="X626" s="11">
        <f>IF(AND(W626&lt;&gt;"", V626&lt;&gt;"", V626&lt;&gt;0), (W626/V626)*100, "")</f>
        <v>78.248898678414108</v>
      </c>
      <c r="Y626" s="8" t="str">
        <f>IF(X626&lt;72,"Pontiagudo",IF(X626&lt;=76,"Padrão","Redondo"))</f>
        <v>Redondo</v>
      </c>
      <c r="Z626" s="11">
        <f>IF(AND(W626&lt;&gt;"", V626&lt;&gt;"", V626&lt;&gt;0), (0.6057-0.0018*W626)*V626*(W626^2)/1000, "")</f>
        <v>52.371561420207804</v>
      </c>
      <c r="AA626" s="11">
        <f>((3.155 - 0.0136*V626 + 0.00155*W626)*V626*W626)/100</f>
        <v>57.601012406363992</v>
      </c>
      <c r="AB626" s="14"/>
      <c r="AC626" s="12">
        <v>21</v>
      </c>
      <c r="AD626" s="18" t="s">
        <v>18</v>
      </c>
    </row>
    <row r="627" spans="1:30" ht="15" x14ac:dyDescent="0.25">
      <c r="A627" s="8">
        <v>626</v>
      </c>
      <c r="B627" s="8">
        <v>49</v>
      </c>
      <c r="C627" s="9">
        <v>61.2</v>
      </c>
      <c r="D627" s="9">
        <v>3.4</v>
      </c>
      <c r="E627" s="9">
        <v>8.8000000000000007</v>
      </c>
      <c r="F627" s="10">
        <f>IF(AND(NOT(ISBLANK(C627)), NOT(ISBLANK(H627)), NOT(ISBLANK(Q627))), C627-H627-Q627, "")</f>
        <v>35.137</v>
      </c>
      <c r="G627" s="11">
        <f>IF(AND(F627&lt;&gt;"", C627&lt;&gt;"", C627&lt;&gt;0), F627*100/C627, "")</f>
        <v>57.413398692810453</v>
      </c>
      <c r="H627" s="10">
        <v>19.036999999999999</v>
      </c>
      <c r="I627" s="12">
        <v>7</v>
      </c>
      <c r="J627" s="11">
        <f>IF(AND(H627&lt;&gt;"", C627&lt;&gt;"", C627&lt;&gt;0), H627*100/C627, "")</f>
        <v>31.106209150326794</v>
      </c>
      <c r="K627" s="9">
        <v>11.9</v>
      </c>
      <c r="L627" s="9">
        <v>48</v>
      </c>
      <c r="M627" s="13">
        <v>0.248</v>
      </c>
      <c r="N627" s="9">
        <v>50.6</v>
      </c>
      <c r="O627" s="14" t="s">
        <v>23</v>
      </c>
      <c r="P627" s="15">
        <v>5.93</v>
      </c>
      <c r="Q627" s="13">
        <v>7.0259999999999998</v>
      </c>
      <c r="R627" s="15">
        <v>0.46</v>
      </c>
      <c r="S627" s="11">
        <f>IF(AND(Q627&lt;&gt;"", C627&lt;&gt;"", C627&lt;&gt;0), Q627*100/C627, "")</f>
        <v>11.480392156862745</v>
      </c>
      <c r="T627" s="16">
        <v>3</v>
      </c>
      <c r="U627" s="17" t="str">
        <f>IF(C627&gt;=68,"JUMBO",IF(C627&gt;=58,"EXTRA",IF(C627&gt;=48,"GRANDE",IF(C627&gt;=38,"MÉDIO","Fora da faixa"))))</f>
        <v>EXTRA</v>
      </c>
      <c r="V627" s="11">
        <v>56.9</v>
      </c>
      <c r="W627" s="11">
        <v>44.53</v>
      </c>
      <c r="X627" s="11">
        <f>IF(AND(W627&lt;&gt;"", V627&lt;&gt;"", V627&lt;&gt;0), (W627/V627)*100, "")</f>
        <v>78.260105448154661</v>
      </c>
      <c r="Y627" s="8" t="str">
        <f>IF(X627&lt;72,"Pontiagudo",IF(X627&lt;=76,"Padrão","Redondo"))</f>
        <v>Redondo</v>
      </c>
      <c r="Z627" s="11">
        <f>IF(AND(W627&lt;&gt;"", V627&lt;&gt;"", V627&lt;&gt;0), (0.6057-0.0018*W627)*V627*(W627^2)/1000, "")</f>
        <v>59.296408782018666</v>
      </c>
      <c r="AA627" s="11">
        <f>((3.155 - 0.0136*V627 + 0.00155*W627)*V627*W627)/100</f>
        <v>62.081645268955</v>
      </c>
      <c r="AB627" s="14"/>
      <c r="AC627" s="12">
        <v>21</v>
      </c>
      <c r="AD627" s="18" t="s">
        <v>18</v>
      </c>
    </row>
    <row r="628" spans="1:30" ht="15" x14ac:dyDescent="0.25">
      <c r="A628" s="8">
        <v>627</v>
      </c>
      <c r="B628" s="8">
        <v>49</v>
      </c>
      <c r="C628" s="9">
        <v>59.9</v>
      </c>
      <c r="D628" s="9">
        <v>3.5</v>
      </c>
      <c r="E628" s="9">
        <v>8.6999999999999993</v>
      </c>
      <c r="F628" s="10">
        <f>IF(AND(NOT(ISBLANK(C628)), NOT(ISBLANK(H628)), NOT(ISBLANK(Q628))), C628-H628-Q628, "")</f>
        <v>34.286999999999999</v>
      </c>
      <c r="G628" s="11">
        <f>IF(AND(F628&lt;&gt;"", C628&lt;&gt;"", C628&lt;&gt;0), F628*100/C628, "")</f>
        <v>57.240400667779632</v>
      </c>
      <c r="H628" s="10">
        <v>19.314</v>
      </c>
      <c r="I628" s="12">
        <v>7</v>
      </c>
      <c r="J628" s="11">
        <f>IF(AND(H628&lt;&gt;"", C628&lt;&gt;"", C628&lt;&gt;0), H628*100/C628, "")</f>
        <v>32.243739565943244</v>
      </c>
      <c r="K628" s="9">
        <v>11</v>
      </c>
      <c r="L628" s="9">
        <v>53</v>
      </c>
      <c r="M628" s="13">
        <v>0.20799999999999999</v>
      </c>
      <c r="N628" s="9">
        <v>52.8</v>
      </c>
      <c r="O628" s="14" t="s">
        <v>23</v>
      </c>
      <c r="P628" s="15">
        <v>5.23</v>
      </c>
      <c r="Q628" s="13">
        <v>6.2990000000000004</v>
      </c>
      <c r="R628" s="15">
        <v>0.42</v>
      </c>
      <c r="S628" s="11">
        <f>IF(AND(Q628&lt;&gt;"", C628&lt;&gt;"", C628&lt;&gt;0), Q628*100/C628, "")</f>
        <v>10.51585976627713</v>
      </c>
      <c r="T628" s="16">
        <v>2</v>
      </c>
      <c r="U628" s="17" t="str">
        <f>IF(C628&gt;=68,"JUMBO",IF(C628&gt;=58,"EXTRA",IF(C628&gt;=48,"GRANDE",IF(C628&gt;=38,"MÉDIO","Fora da faixa"))))</f>
        <v>EXTRA</v>
      </c>
      <c r="V628" s="11">
        <v>56.26</v>
      </c>
      <c r="W628" s="11">
        <v>44.85</v>
      </c>
      <c r="X628" s="11">
        <f>IF(AND(W628&lt;&gt;"", V628&lt;&gt;"", V628&lt;&gt;0), (W628/V628)*100, "")</f>
        <v>79.719161038037683</v>
      </c>
      <c r="Y628" s="8" t="str">
        <f>IF(X628&lt;72,"Pontiagudo",IF(X628&lt;=76,"Padrão","Redondo"))</f>
        <v>Redondo</v>
      </c>
      <c r="Z628" s="11">
        <f>IF(AND(W628&lt;&gt;"", V628&lt;&gt;"", V628&lt;&gt;0), (0.6057-0.0018*W628)*V628*(W628^2)/1000, "")</f>
        <v>59.409939273574508</v>
      </c>
      <c r="AA628" s="11">
        <f>((3.155 - 0.0136*V628 + 0.00155*W628)*V628*W628)/100</f>
        <v>62.056614230714992</v>
      </c>
      <c r="AB628" s="14"/>
      <c r="AC628" s="12">
        <v>21</v>
      </c>
      <c r="AD628" s="18" t="s">
        <v>18</v>
      </c>
    </row>
    <row r="629" spans="1:30" ht="15" x14ac:dyDescent="0.25">
      <c r="A629" s="8">
        <v>628</v>
      </c>
      <c r="B629" s="8">
        <v>49</v>
      </c>
      <c r="C629" s="9">
        <v>65.2</v>
      </c>
      <c r="D629" s="9">
        <v>3.9</v>
      </c>
      <c r="E629" s="9">
        <v>8.8000000000000007</v>
      </c>
      <c r="F629" s="10" t="str">
        <f>IF(AND(NOT(ISBLANK(C629)), NOT(ISBLANK(H629)), NOT(ISBLANK(Q629))), C629-H629-Q629, "")</f>
        <v/>
      </c>
      <c r="G629" s="11" t="str">
        <f>IF(AND(F629&lt;&gt;"", C629&lt;&gt;"", C629&lt;&gt;0), F629*100/C629, "")</f>
        <v/>
      </c>
      <c r="H629" s="10"/>
      <c r="I629" s="12">
        <v>6</v>
      </c>
      <c r="J629" s="11" t="str">
        <f>IF(AND(H629&lt;&gt;"", C629&lt;&gt;"", C629&lt;&gt;0), H629*100/C629, "")</f>
        <v/>
      </c>
      <c r="K629" s="9">
        <v>7.8</v>
      </c>
      <c r="L629" s="9">
        <v>41.7</v>
      </c>
      <c r="M629" s="13">
        <v>0.187</v>
      </c>
      <c r="N629" s="9">
        <v>54.7</v>
      </c>
      <c r="O629" s="14" t="s">
        <v>23</v>
      </c>
      <c r="P629" s="15">
        <v>5.85</v>
      </c>
      <c r="Q629" s="13">
        <v>7.5880000000000001</v>
      </c>
      <c r="R629" s="15">
        <v>0.46</v>
      </c>
      <c r="S629" s="11">
        <f>IF(AND(Q629&lt;&gt;"", C629&lt;&gt;"", C629&lt;&gt;0), Q629*100/C629, "")</f>
        <v>11.638036809815949</v>
      </c>
      <c r="T629" s="16">
        <v>4</v>
      </c>
      <c r="U629" s="17" t="str">
        <f>IF(C629&gt;=68,"JUMBO",IF(C629&gt;=58,"EXTRA",IF(C629&gt;=48,"GRANDE",IF(C629&gt;=38,"MÉDIO","Fora da faixa"))))</f>
        <v>EXTRA</v>
      </c>
      <c r="V629" s="11">
        <v>59.67</v>
      </c>
      <c r="W629" s="11">
        <v>44.76</v>
      </c>
      <c r="X629" s="11">
        <f>IF(AND(W629&lt;&gt;"", V629&lt;&gt;"", V629&lt;&gt;0), (W629/V629)*100, "")</f>
        <v>75.012569130216193</v>
      </c>
      <c r="Y629" s="8" t="str">
        <f>IF(X629&lt;72,"Pontiagudo",IF(X629&lt;=76,"Padrão","Redondo"))</f>
        <v>Padrão</v>
      </c>
      <c r="Z629" s="11">
        <f>IF(AND(W629&lt;&gt;"", V629&lt;&gt;"", V629&lt;&gt;0), (0.6057-0.0018*W629)*V629*(W629^2)/1000, "")</f>
        <v>62.777595484378942</v>
      </c>
      <c r="AA629" s="11">
        <f>((3.155 - 0.0136*V629 + 0.00155*W629)*V629*W629)/100</f>
        <v>64.44352968487199</v>
      </c>
      <c r="AB629" s="14"/>
      <c r="AC629" s="12">
        <v>21</v>
      </c>
      <c r="AD629" s="18" t="s">
        <v>18</v>
      </c>
    </row>
    <row r="630" spans="1:30" ht="15" x14ac:dyDescent="0.25">
      <c r="A630" s="8">
        <v>629</v>
      </c>
      <c r="B630" s="8">
        <v>49</v>
      </c>
      <c r="C630" s="9">
        <v>61.4</v>
      </c>
      <c r="D630" s="9">
        <v>3.5</v>
      </c>
      <c r="E630" s="9">
        <v>7.7</v>
      </c>
      <c r="F630" s="10" t="str">
        <f>IF(AND(NOT(ISBLANK(C630)), NOT(ISBLANK(H630)), NOT(ISBLANK(Q630))), C630-H630-Q630, "")</f>
        <v/>
      </c>
      <c r="G630" s="11" t="str">
        <f>IF(AND(F630&lt;&gt;"", C630&lt;&gt;"", C630&lt;&gt;0), F630*100/C630, "")</f>
        <v/>
      </c>
      <c r="H630" s="10"/>
      <c r="I630" s="12">
        <v>7</v>
      </c>
      <c r="J630" s="11" t="str">
        <f>IF(AND(H630&lt;&gt;"", C630&lt;&gt;"", C630&lt;&gt;0), H630*100/C630, "")</f>
        <v/>
      </c>
      <c r="K630" s="9">
        <v>12.3</v>
      </c>
      <c r="L630" s="9">
        <v>47.7</v>
      </c>
      <c r="M630" s="13">
        <v>0.25800000000000001</v>
      </c>
      <c r="N630" s="9">
        <v>51.9</v>
      </c>
      <c r="O630" s="14" t="s">
        <v>23</v>
      </c>
      <c r="P630" s="15">
        <v>4.3499999999999996</v>
      </c>
      <c r="Q630" s="13">
        <v>6.649</v>
      </c>
      <c r="R630" s="15">
        <v>0.41</v>
      </c>
      <c r="S630" s="11">
        <f>IF(AND(Q630&lt;&gt;"", C630&lt;&gt;"", C630&lt;&gt;0), Q630*100/C630, "")</f>
        <v>10.82899022801303</v>
      </c>
      <c r="T630" s="16">
        <v>2</v>
      </c>
      <c r="U630" s="17" t="str">
        <f>IF(C630&gt;=68,"JUMBO",IF(C630&gt;=58,"EXTRA",IF(C630&gt;=48,"GRANDE",IF(C630&gt;=38,"MÉDIO","Fora da faixa"))))</f>
        <v>EXTRA</v>
      </c>
      <c r="V630" s="11">
        <v>57.83</v>
      </c>
      <c r="W630" s="11">
        <v>44.35</v>
      </c>
      <c r="X630" s="11">
        <f>IF(AND(W630&lt;&gt;"", V630&lt;&gt;"", V630&lt;&gt;0), (W630/V630)*100, "")</f>
        <v>76.690299152688922</v>
      </c>
      <c r="Y630" s="8" t="str">
        <f>IF(X630&lt;72,"Pontiagudo",IF(X630&lt;=76,"Padrão","Redondo"))</f>
        <v>Redondo</v>
      </c>
      <c r="Z630" s="11">
        <f>IF(AND(W630&lt;&gt;"", V630&lt;&gt;"", V630&lt;&gt;0), (0.6057-0.0018*W630)*V630*(W630^2)/1000, "")</f>
        <v>59.816202293387256</v>
      </c>
      <c r="AA630" s="11">
        <f>((3.155 - 0.0136*V630 + 0.00155*W630)*V630*W630)/100</f>
        <v>62.509740700472491</v>
      </c>
      <c r="AB630" s="14"/>
      <c r="AC630" s="12">
        <v>21</v>
      </c>
      <c r="AD630" s="18" t="s">
        <v>18</v>
      </c>
    </row>
    <row r="631" spans="1:30" ht="15" x14ac:dyDescent="0.25">
      <c r="A631" s="8">
        <v>630</v>
      </c>
      <c r="B631" s="8">
        <v>49</v>
      </c>
      <c r="C631" s="9">
        <v>68.900000000000006</v>
      </c>
      <c r="D631" s="9">
        <v>3.1</v>
      </c>
      <c r="E631" s="9">
        <v>6.6</v>
      </c>
      <c r="F631" s="10">
        <f>IF(AND(NOT(ISBLANK(C631)), NOT(ISBLANK(H631)), NOT(ISBLANK(Q631))), C631-H631-Q631, "")</f>
        <v>41.426000000000002</v>
      </c>
      <c r="G631" s="11">
        <f>IF(AND(F631&lt;&gt;"", C631&lt;&gt;"", C631&lt;&gt;0), F631*100/C631, "")</f>
        <v>60.124818577648767</v>
      </c>
      <c r="H631" s="10">
        <v>20.196999999999999</v>
      </c>
      <c r="I631" s="12">
        <v>7</v>
      </c>
      <c r="J631" s="11">
        <f>IF(AND(H631&lt;&gt;"", C631&lt;&gt;"", C631&lt;&gt;0), H631*100/C631, "")</f>
        <v>29.31349782293178</v>
      </c>
      <c r="K631" s="9">
        <v>12.4</v>
      </c>
      <c r="L631" s="9">
        <v>50.3</v>
      </c>
      <c r="M631" s="13">
        <v>0.247</v>
      </c>
      <c r="N631" s="9">
        <v>40.799999999999997</v>
      </c>
      <c r="O631" s="14" t="s">
        <v>23</v>
      </c>
      <c r="P631" s="15">
        <v>4.57</v>
      </c>
      <c r="Q631" s="13">
        <v>7.2770000000000001</v>
      </c>
      <c r="R631" s="15">
        <v>0.44</v>
      </c>
      <c r="S631" s="11">
        <f>IF(AND(Q631&lt;&gt;"", C631&lt;&gt;"", C631&lt;&gt;0), Q631*100/C631, "")</f>
        <v>10.561683599419448</v>
      </c>
      <c r="T631" s="16">
        <v>2</v>
      </c>
      <c r="U631" s="17" t="str">
        <f>IF(C631&gt;=68,"JUMBO",IF(C631&gt;=58,"EXTRA",IF(C631&gt;=48,"GRANDE",IF(C631&gt;=38,"MÉDIO","Fora da faixa"))))</f>
        <v>JUMBO</v>
      </c>
      <c r="V631" s="11">
        <v>61.19</v>
      </c>
      <c r="W631" s="11">
        <v>46.26</v>
      </c>
      <c r="X631" s="11">
        <f>IF(AND(W631&lt;&gt;"", V631&lt;&gt;"", V631&lt;&gt;0), (W631/V631)*100, "")</f>
        <v>75.600588331426692</v>
      </c>
      <c r="Y631" s="8" t="str">
        <f>IF(X631&lt;72,"Pontiagudo",IF(X631&lt;=76,"Padrão","Redondo"))</f>
        <v>Padrão</v>
      </c>
      <c r="Z631" s="11">
        <f>IF(AND(W631&lt;&gt;"", V631&lt;&gt;"", V631&lt;&gt;0), (0.6057-0.0018*W631)*V631*(W631^2)/1000, "")</f>
        <v>68.410297732785409</v>
      </c>
      <c r="AA631" s="11">
        <f>((3.155 - 0.0136*V631 + 0.00155*W631)*V631*W631)/100</f>
        <v>67.780437706385996</v>
      </c>
      <c r="AB631" s="14"/>
      <c r="AC631" s="12">
        <v>21</v>
      </c>
      <c r="AD631" s="18" t="s">
        <v>18</v>
      </c>
    </row>
    <row r="632" spans="1:30" ht="15" x14ac:dyDescent="0.25">
      <c r="A632" s="8">
        <v>631</v>
      </c>
      <c r="B632" s="8">
        <v>49</v>
      </c>
      <c r="C632" s="9">
        <v>66.5</v>
      </c>
      <c r="D632" s="9">
        <v>3.8</v>
      </c>
      <c r="E632" s="9">
        <v>8.1</v>
      </c>
      <c r="F632" s="10">
        <f>IF(AND(NOT(ISBLANK(C632)), NOT(ISBLANK(H632)), NOT(ISBLANK(Q632))), C632-H632-Q632, "")</f>
        <v>39.041999999999994</v>
      </c>
      <c r="G632" s="11">
        <f>IF(AND(F632&lt;&gt;"", C632&lt;&gt;"", C632&lt;&gt;0), F632*100/C632, "")</f>
        <v>58.709774436090214</v>
      </c>
      <c r="H632" s="10">
        <v>20.2</v>
      </c>
      <c r="I632" s="12">
        <v>7</v>
      </c>
      <c r="J632" s="11">
        <f>IF(AND(H632&lt;&gt;"", C632&lt;&gt;"", C632&lt;&gt;0), H632*100/C632, "")</f>
        <v>30.375939849624061</v>
      </c>
      <c r="K632" s="9">
        <v>12.3</v>
      </c>
      <c r="L632" s="9">
        <v>49.7</v>
      </c>
      <c r="M632" s="13">
        <v>0.247</v>
      </c>
      <c r="N632" s="9">
        <v>52.7</v>
      </c>
      <c r="O632" s="14" t="s">
        <v>23</v>
      </c>
      <c r="P632" s="15">
        <v>5.51</v>
      </c>
      <c r="Q632" s="13">
        <v>7.258</v>
      </c>
      <c r="R632" s="15">
        <v>0.43</v>
      </c>
      <c r="S632" s="11">
        <f>IF(AND(Q632&lt;&gt;"", C632&lt;&gt;"", C632&lt;&gt;0), Q632*100/C632, "")</f>
        <v>10.914285714285713</v>
      </c>
      <c r="T632" s="16">
        <v>3</v>
      </c>
      <c r="U632" s="17" t="str">
        <f>IF(C632&gt;=68,"JUMBO",IF(C632&gt;=58,"EXTRA",IF(C632&gt;=48,"GRANDE",IF(C632&gt;=38,"MÉDIO","Fora da faixa"))))</f>
        <v>EXTRA</v>
      </c>
      <c r="V632" s="11">
        <v>59.34</v>
      </c>
      <c r="W632" s="11">
        <v>45.32</v>
      </c>
      <c r="X632" s="11">
        <f>IF(AND(W632&lt;&gt;"", V632&lt;&gt;"", V632&lt;&gt;0), (W632/V632)*100, "")</f>
        <v>76.373441186383545</v>
      </c>
      <c r="Y632" s="8" t="str">
        <f>IF(X632&lt;72,"Pontiagudo",IF(X632&lt;=76,"Padrão","Redondo"))</f>
        <v>Redondo</v>
      </c>
      <c r="Z632" s="11">
        <f>IF(AND(W632&lt;&gt;"", V632&lt;&gt;"", V632&lt;&gt;0), (0.6057-0.0018*W632)*V632*(W632^2)/1000, "")</f>
        <v>63.879482792467591</v>
      </c>
      <c r="AA632" s="11">
        <f>((3.155 - 0.0136*V632 + 0.00155*W632)*V632*W632)/100</f>
        <v>65.032973405136005</v>
      </c>
      <c r="AB632" s="14"/>
      <c r="AC632" s="12">
        <v>21</v>
      </c>
      <c r="AD632" s="18" t="s">
        <v>18</v>
      </c>
    </row>
    <row r="633" spans="1:30" ht="15" x14ac:dyDescent="0.25">
      <c r="A633" s="8">
        <v>632</v>
      </c>
      <c r="B633" s="8">
        <v>49</v>
      </c>
      <c r="C633" s="9">
        <v>68.099999999999994</v>
      </c>
      <c r="D633" s="9">
        <v>3.4</v>
      </c>
      <c r="E633" s="9">
        <v>8.3000000000000007</v>
      </c>
      <c r="F633" s="10" t="str">
        <f>IF(AND(NOT(ISBLANK(C633)), NOT(ISBLANK(H633)), NOT(ISBLANK(Q633))), C633-H633-Q633, "")</f>
        <v/>
      </c>
      <c r="G633" s="11" t="str">
        <f>IF(AND(F633&lt;&gt;"", C633&lt;&gt;"", C633&lt;&gt;0), F633*100/C633, "")</f>
        <v/>
      </c>
      <c r="H633" s="10"/>
      <c r="I633" s="12">
        <v>7</v>
      </c>
      <c r="J633" s="11" t="str">
        <f>IF(AND(H633&lt;&gt;"", C633&lt;&gt;"", C633&lt;&gt;0), H633*100/C633, "")</f>
        <v/>
      </c>
      <c r="K633" s="9">
        <v>11</v>
      </c>
      <c r="L633" s="9">
        <v>58</v>
      </c>
      <c r="M633" s="13">
        <v>0.19</v>
      </c>
      <c r="N633" s="9">
        <v>46.2</v>
      </c>
      <c r="O633" s="14" t="s">
        <v>23</v>
      </c>
      <c r="P633" s="15">
        <v>3.92</v>
      </c>
      <c r="Q633" s="13">
        <v>7.3259999999999996</v>
      </c>
      <c r="R633" s="15">
        <v>0.42</v>
      </c>
      <c r="S633" s="11">
        <f>IF(AND(Q633&lt;&gt;"", C633&lt;&gt;"", C633&lt;&gt;0), Q633*100/C633, "")</f>
        <v>10.757709251101321</v>
      </c>
      <c r="T633" s="16">
        <v>2</v>
      </c>
      <c r="U633" s="17" t="str">
        <f>IF(C633&gt;=68,"JUMBO",IF(C633&gt;=58,"EXTRA",IF(C633&gt;=48,"GRANDE",IF(C633&gt;=38,"MÉDIO","Fora da faixa"))))</f>
        <v>JUMBO</v>
      </c>
      <c r="V633" s="11">
        <v>59.85</v>
      </c>
      <c r="W633" s="11">
        <v>46.51</v>
      </c>
      <c r="X633" s="11">
        <f>IF(AND(W633&lt;&gt;"", V633&lt;&gt;"", V633&lt;&gt;0), (W633/V633)*100, "")</f>
        <v>77.7109440267335</v>
      </c>
      <c r="Y633" s="8" t="str">
        <f>IF(X633&lt;72,"Pontiagudo",IF(X633&lt;=76,"Padrão","Redondo"))</f>
        <v>Redondo</v>
      </c>
      <c r="Z633" s="11">
        <f>IF(AND(W633&lt;&gt;"", V633&lt;&gt;"", V633&lt;&gt;0), (0.6057-0.0018*W633)*V633*(W633^2)/1000, "")</f>
        <v>67.579093336248278</v>
      </c>
      <c r="AA633" s="11">
        <f>((3.155 - 0.0136*V633 + 0.00155*W633)*V633*W633)/100</f>
        <v>67.172467683667477</v>
      </c>
      <c r="AB633" s="14"/>
      <c r="AC633" s="12">
        <v>21</v>
      </c>
      <c r="AD633" s="18" t="s">
        <v>18</v>
      </c>
    </row>
    <row r="634" spans="1:30" ht="15" x14ac:dyDescent="0.25">
      <c r="A634" s="8">
        <v>633</v>
      </c>
      <c r="B634" s="8">
        <v>49</v>
      </c>
      <c r="C634" s="9">
        <v>56.6</v>
      </c>
      <c r="D634" s="9">
        <v>3.1</v>
      </c>
      <c r="E634" s="9">
        <v>8.9</v>
      </c>
      <c r="F634" s="10" t="str">
        <f>IF(AND(NOT(ISBLANK(C634)), NOT(ISBLANK(H634)), NOT(ISBLANK(Q634))), C634-H634-Q634, "")</f>
        <v/>
      </c>
      <c r="G634" s="11" t="str">
        <f>IF(AND(F634&lt;&gt;"", C634&lt;&gt;"", C634&lt;&gt;0), F634*100/C634, "")</f>
        <v/>
      </c>
      <c r="H634" s="10"/>
      <c r="I634" s="12">
        <v>6</v>
      </c>
      <c r="J634" s="11" t="str">
        <f>IF(AND(H634&lt;&gt;"", C634&lt;&gt;"", C634&lt;&gt;0), H634*100/C634, "")</f>
        <v/>
      </c>
      <c r="K634" s="9">
        <v>8.6</v>
      </c>
      <c r="L634" s="9">
        <v>38.299999999999997</v>
      </c>
      <c r="M634" s="13">
        <v>0.22500000000000001</v>
      </c>
      <c r="N634" s="9">
        <v>49.6</v>
      </c>
      <c r="O634" s="14" t="s">
        <v>23</v>
      </c>
      <c r="P634" s="15">
        <v>4.43</v>
      </c>
      <c r="Q634" s="13">
        <v>5.9390000000000001</v>
      </c>
      <c r="R634" s="15">
        <v>0.4</v>
      </c>
      <c r="S634" s="11">
        <f>IF(AND(Q634&lt;&gt;"", C634&lt;&gt;"", C634&lt;&gt;0), Q634*100/C634, "")</f>
        <v>10.492932862190813</v>
      </c>
      <c r="T634" s="16">
        <v>1</v>
      </c>
      <c r="U634" s="17" t="str">
        <f>IF(C634&gt;=68,"JUMBO",IF(C634&gt;=58,"EXTRA",IF(C634&gt;=48,"GRANDE",IF(C634&gt;=38,"MÉDIO","Fora da faixa"))))</f>
        <v>GRANDE</v>
      </c>
      <c r="V634" s="11">
        <v>56.1</v>
      </c>
      <c r="W634" s="11">
        <v>43.53</v>
      </c>
      <c r="X634" s="11">
        <f>IF(AND(W634&lt;&gt;"", V634&lt;&gt;"", V634&lt;&gt;0), (W634/V634)*100, "")</f>
        <v>77.593582887700535</v>
      </c>
      <c r="Y634" s="8" t="str">
        <f>IF(X634&lt;72,"Pontiagudo",IF(X634&lt;=76,"Padrão","Redondo"))</f>
        <v>Redondo</v>
      </c>
      <c r="Z634" s="11">
        <f>IF(AND(W634&lt;&gt;"", V634&lt;&gt;"", V634&lt;&gt;0), (0.6057-0.0018*W634)*V634*(W634^2)/1000, "")</f>
        <v>56.057774437215542</v>
      </c>
      <c r="AA634" s="11">
        <f>((3.155 - 0.0136*V634 + 0.00155*W634)*V634*W634)/100</f>
        <v>60.062082468794998</v>
      </c>
      <c r="AB634" s="14"/>
      <c r="AC634" s="12">
        <v>21</v>
      </c>
      <c r="AD634" s="18" t="s">
        <v>18</v>
      </c>
    </row>
    <row r="635" spans="1:30" ht="15" x14ac:dyDescent="0.25">
      <c r="A635" s="8">
        <v>634</v>
      </c>
      <c r="B635" s="8">
        <v>49</v>
      </c>
      <c r="C635" s="9">
        <v>60.5</v>
      </c>
      <c r="D635" s="9">
        <v>4</v>
      </c>
      <c r="E635" s="9">
        <v>8.5</v>
      </c>
      <c r="F635" s="10">
        <f>IF(AND(NOT(ISBLANK(C635)), NOT(ISBLANK(H635)), NOT(ISBLANK(Q635))), C635-H635-Q635, "")</f>
        <v>35.217000000000006</v>
      </c>
      <c r="G635" s="11">
        <f>IF(AND(F635&lt;&gt;"", C635&lt;&gt;"", C635&lt;&gt;0), F635*100/C635, "")</f>
        <v>58.209917355371914</v>
      </c>
      <c r="H635" s="10">
        <v>18.611999999999998</v>
      </c>
      <c r="I635" s="12">
        <v>7</v>
      </c>
      <c r="J635" s="11">
        <f>IF(AND(H635&lt;&gt;"", C635&lt;&gt;"", C635&lt;&gt;0), H635*100/C635, "")</f>
        <v>30.763636363636362</v>
      </c>
      <c r="K635" s="9">
        <v>13.8</v>
      </c>
      <c r="L635" s="9">
        <v>46.3</v>
      </c>
      <c r="M635" s="13">
        <v>0.29799999999999999</v>
      </c>
      <c r="N635" s="9">
        <v>58.5</v>
      </c>
      <c r="O635" s="14" t="s">
        <v>23</v>
      </c>
      <c r="P635" s="15">
        <v>4.21</v>
      </c>
      <c r="Q635" s="13">
        <v>6.6710000000000003</v>
      </c>
      <c r="R635" s="15">
        <v>0.41</v>
      </c>
      <c r="S635" s="11">
        <f>IF(AND(Q635&lt;&gt;"", C635&lt;&gt;"", C635&lt;&gt;0), Q635*100/C635, "")</f>
        <v>11.026446280991737</v>
      </c>
      <c r="T635" s="16">
        <v>4</v>
      </c>
      <c r="U635" s="17" t="str">
        <f>IF(C635&gt;=68,"JUMBO",IF(C635&gt;=58,"EXTRA",IF(C635&gt;=48,"GRANDE",IF(C635&gt;=38,"MÉDIO","Fora da faixa"))))</f>
        <v>EXTRA</v>
      </c>
      <c r="V635" s="11">
        <v>59.2</v>
      </c>
      <c r="W635" s="11">
        <v>44.74</v>
      </c>
      <c r="X635" s="11">
        <f>IF(AND(W635&lt;&gt;"", V635&lt;&gt;"", V635&lt;&gt;0), (W635/V635)*100, "")</f>
        <v>75.574324324324323</v>
      </c>
      <c r="Y635" s="8" t="str">
        <f>IF(X635&lt;72,"Pontiagudo",IF(X635&lt;=76,"Padrão","Redondo"))</f>
        <v>Padrão</v>
      </c>
      <c r="Z635" s="11">
        <f>IF(AND(W635&lt;&gt;"", V635&lt;&gt;"", V635&lt;&gt;0), (0.6057-0.0018*W635)*V635*(W635^2)/1000, "")</f>
        <v>62.231736793282565</v>
      </c>
      <c r="AA635" s="11">
        <f>((3.155 - 0.0136*V635 + 0.00155*W635)*V635*W635)/100</f>
        <v>64.075839860159988</v>
      </c>
      <c r="AB635" s="14"/>
      <c r="AC635" s="12">
        <v>21</v>
      </c>
      <c r="AD635" s="18" t="s">
        <v>18</v>
      </c>
    </row>
    <row r="636" spans="1:30" ht="15" x14ac:dyDescent="0.25">
      <c r="A636" s="8">
        <v>635</v>
      </c>
      <c r="B636" s="8">
        <v>49</v>
      </c>
      <c r="C636" s="9">
        <v>66.3</v>
      </c>
      <c r="D636" s="9">
        <v>3.5</v>
      </c>
      <c r="E636" s="9">
        <v>8.8000000000000007</v>
      </c>
      <c r="F636" s="10">
        <f>IF(AND(NOT(ISBLANK(C636)), NOT(ISBLANK(H636)), NOT(ISBLANK(Q636))), C636-H636-Q636, "")</f>
        <v>37.367999999999995</v>
      </c>
      <c r="G636" s="11">
        <f>IF(AND(F636&lt;&gt;"", C636&lt;&gt;"", C636&lt;&gt;0), F636*100/C636, "")</f>
        <v>56.361990950226236</v>
      </c>
      <c r="H636" s="10">
        <v>21.702000000000002</v>
      </c>
      <c r="I636" s="12">
        <v>7</v>
      </c>
      <c r="J636" s="11">
        <f>IF(AND(H636&lt;&gt;"", C636&lt;&gt;"", C636&lt;&gt;0), H636*100/C636, "")</f>
        <v>32.733031674208149</v>
      </c>
      <c r="K636" s="9">
        <v>12.4</v>
      </c>
      <c r="L636" s="9">
        <v>50</v>
      </c>
      <c r="M636" s="13">
        <v>0.248</v>
      </c>
      <c r="N636" s="9">
        <v>48.8</v>
      </c>
      <c r="O636" s="14" t="s">
        <v>23</v>
      </c>
      <c r="P636" s="15">
        <v>5.3</v>
      </c>
      <c r="Q636" s="13">
        <v>7.23</v>
      </c>
      <c r="R636" s="15">
        <v>0.43</v>
      </c>
      <c r="S636" s="11">
        <f>IF(AND(Q636&lt;&gt;"", C636&lt;&gt;"", C636&lt;&gt;0), Q636*100/C636, "")</f>
        <v>10.904977375565611</v>
      </c>
      <c r="T636" s="16">
        <v>3</v>
      </c>
      <c r="U636" s="17" t="str">
        <f>IF(C636&gt;=68,"JUMBO",IF(C636&gt;=58,"EXTRA",IF(C636&gt;=48,"GRANDE",IF(C636&gt;=38,"MÉDIO","Fora da faixa"))))</f>
        <v>EXTRA</v>
      </c>
      <c r="V636" s="11">
        <v>57.74</v>
      </c>
      <c r="W636" s="11">
        <v>46.01</v>
      </c>
      <c r="X636" s="11">
        <f>IF(AND(W636&lt;&gt;"", V636&lt;&gt;"", V636&lt;&gt;0), (W636/V636)*100, "")</f>
        <v>79.684793903706264</v>
      </c>
      <c r="Y636" s="8" t="str">
        <f>IF(X636&lt;72,"Pontiagudo",IF(X636&lt;=76,"Padrão","Redondo"))</f>
        <v>Redondo</v>
      </c>
      <c r="Z636" s="11">
        <f>IF(AND(W636&lt;&gt;"", V636&lt;&gt;"", V636&lt;&gt;0), (0.6057-0.0018*W636)*V636*(W636^2)/1000, "")</f>
        <v>63.912372264146271</v>
      </c>
      <c r="AA636" s="11">
        <f>((3.155 - 0.0136*V636 + 0.00155*W636)*V636*W636)/100</f>
        <v>64.849398891960988</v>
      </c>
      <c r="AB636" s="14"/>
      <c r="AC636" s="12">
        <v>21</v>
      </c>
      <c r="AD636" s="18" t="s">
        <v>18</v>
      </c>
    </row>
    <row r="637" spans="1:30" ht="15" x14ac:dyDescent="0.25">
      <c r="A637" s="8">
        <v>636</v>
      </c>
      <c r="B637" s="8">
        <v>49</v>
      </c>
      <c r="C637" s="9">
        <v>58</v>
      </c>
      <c r="D637" s="9"/>
      <c r="E637" s="9">
        <v>8.8000000000000007</v>
      </c>
      <c r="F637" s="10"/>
      <c r="G637" s="11" t="str">
        <f>IF(AND(F637&lt;&gt;"", C637&lt;&gt;"", C637&lt;&gt;0), F637*100/C637, "")</f>
        <v/>
      </c>
      <c r="H637" s="10"/>
      <c r="I637" s="12"/>
      <c r="J637" s="11" t="str">
        <f>IF(AND(H637&lt;&gt;"", C637&lt;&gt;"", C637&lt;&gt;0), H637*100/C637, "")</f>
        <v/>
      </c>
      <c r="K637" s="9"/>
      <c r="L637" s="9"/>
      <c r="M637" s="13"/>
      <c r="N637" s="9"/>
      <c r="O637" s="14"/>
      <c r="P637" s="15">
        <v>6.06</v>
      </c>
      <c r="Q637" s="13">
        <v>6.65</v>
      </c>
      <c r="R637" s="15">
        <v>0.44</v>
      </c>
      <c r="S637" s="11">
        <f>IF(AND(Q637&lt;&gt;"", C637&lt;&gt;"", C637&lt;&gt;0), Q637*100/C637, "")</f>
        <v>11.46551724137931</v>
      </c>
      <c r="T637" s="16">
        <v>3</v>
      </c>
      <c r="U637" s="17" t="str">
        <f>IF(C637&gt;=68,"JUMBO",IF(C637&gt;=58,"EXTRA",IF(C637&gt;=48,"GRANDE",IF(C637&gt;=38,"MÉDIO","Fora da faixa"))))</f>
        <v>EXTRA</v>
      </c>
      <c r="V637" s="11">
        <v>57.84</v>
      </c>
      <c r="W637" s="11">
        <v>43.31</v>
      </c>
      <c r="X637" s="11">
        <f>IF(AND(W637&lt;&gt;"", V637&lt;&gt;"", V637&lt;&gt;0), (W637/V637)*100, "")</f>
        <v>74.87897648686031</v>
      </c>
      <c r="Y637" s="8" t="str">
        <f>IF(X637&lt;72,"Pontiagudo",IF(X637&lt;=76,"Padrão","Redondo"))</f>
        <v>Padrão</v>
      </c>
      <c r="Z637" s="11">
        <f>IF(AND(W637&lt;&gt;"", V637&lt;&gt;"", V637&lt;&gt;0), (0.6057-0.0018*W637)*V637*(W637^2)/1000, "")</f>
        <v>57.256699548003425</v>
      </c>
      <c r="AA637" s="11">
        <f>((3.155 - 0.0136*V637 + 0.00155*W637)*V637*W637)/100</f>
        <v>61.010665320276004</v>
      </c>
      <c r="AB637" s="14"/>
      <c r="AC637" s="12">
        <v>21</v>
      </c>
      <c r="AD637" s="18" t="s">
        <v>18</v>
      </c>
    </row>
    <row r="638" spans="1:30" ht="15" x14ac:dyDescent="0.25">
      <c r="A638" s="8">
        <v>637</v>
      </c>
      <c r="B638" s="8">
        <v>49</v>
      </c>
      <c r="C638" s="9">
        <v>59.5</v>
      </c>
      <c r="D638" s="9">
        <v>3</v>
      </c>
      <c r="E638" s="9">
        <v>8.6999999999999993</v>
      </c>
      <c r="F638" s="10">
        <f>IF(AND(NOT(ISBLANK(C638)), NOT(ISBLANK(H638)), NOT(ISBLANK(Q638))), C638-H638-Q638, "")</f>
        <v>34.332000000000001</v>
      </c>
      <c r="G638" s="11">
        <f>IF(AND(F638&lt;&gt;"", C638&lt;&gt;"", C638&lt;&gt;0), F638*100/C638, "")</f>
        <v>57.700840336134455</v>
      </c>
      <c r="H638" s="10">
        <v>18.704999999999998</v>
      </c>
      <c r="I638" s="12">
        <v>6</v>
      </c>
      <c r="J638" s="11">
        <f>IF(AND(H638&lt;&gt;"", C638&lt;&gt;"", C638&lt;&gt;0), H638*100/C638, "")</f>
        <v>31.436974789915961</v>
      </c>
      <c r="K638" s="9">
        <v>10.9</v>
      </c>
      <c r="L638" s="9">
        <v>50.3</v>
      </c>
      <c r="M638" s="13">
        <v>0.217</v>
      </c>
      <c r="N638" s="9">
        <v>46.1</v>
      </c>
      <c r="O638" s="14" t="s">
        <v>23</v>
      </c>
      <c r="P638" s="15">
        <v>5.29</v>
      </c>
      <c r="Q638" s="13">
        <v>6.4630000000000001</v>
      </c>
      <c r="R638" s="15">
        <v>0.44</v>
      </c>
      <c r="S638" s="11">
        <f>IF(AND(Q638&lt;&gt;"", C638&lt;&gt;"", C638&lt;&gt;0), Q638*100/C638, "")</f>
        <v>10.862184873949579</v>
      </c>
      <c r="T638" s="16">
        <v>1</v>
      </c>
      <c r="U638" s="17" t="str">
        <f>IF(C638&gt;=68,"JUMBO",IF(C638&gt;=58,"EXTRA",IF(C638&gt;=48,"GRANDE",IF(C638&gt;=38,"MÉDIO","Fora da faixa"))))</f>
        <v>EXTRA</v>
      </c>
      <c r="V638" s="11">
        <v>57.44</v>
      </c>
      <c r="W638" s="11">
        <v>43.7</v>
      </c>
      <c r="X638" s="11">
        <f>IF(AND(W638&lt;&gt;"", V638&lt;&gt;"", V638&lt;&gt;0), (W638/V638)*100, "")</f>
        <v>76.079387186629532</v>
      </c>
      <c r="Y638" s="8" t="str">
        <f>IF(X638&lt;72,"Pontiagudo",IF(X638&lt;=76,"Padrão","Redondo"))</f>
        <v>Redondo</v>
      </c>
      <c r="Z638" s="11">
        <f>IF(AND(W638&lt;&gt;"", V638&lt;&gt;"", V638&lt;&gt;0), (0.6057-0.0018*W638)*V638*(W638^2)/1000, "")</f>
        <v>57.812384530944001</v>
      </c>
      <c r="AA638" s="11">
        <f>((3.155 - 0.0136*V638 + 0.00155*W638)*V638*W638)/100</f>
        <v>61.286055285279993</v>
      </c>
      <c r="AB638" s="14"/>
      <c r="AC638" s="12">
        <v>21</v>
      </c>
      <c r="AD638" s="18" t="s">
        <v>18</v>
      </c>
    </row>
    <row r="639" spans="1:30" ht="15" x14ac:dyDescent="0.25">
      <c r="A639" s="8">
        <v>638</v>
      </c>
      <c r="B639" s="8">
        <v>49</v>
      </c>
      <c r="C639" s="9">
        <v>62.5</v>
      </c>
      <c r="D639" s="9">
        <v>6.4</v>
      </c>
      <c r="E639" s="9">
        <v>8.8000000000000007</v>
      </c>
      <c r="F639" s="10">
        <f>IF(AND(NOT(ISBLANK(C639)), NOT(ISBLANK(H639)), NOT(ISBLANK(Q639))), C639-H639-Q639, "")</f>
        <v>36.692000000000007</v>
      </c>
      <c r="G639" s="11">
        <f>IF(AND(F639&lt;&gt;"", C639&lt;&gt;"", C639&lt;&gt;0), F639*100/C639, "")</f>
        <v>58.707200000000014</v>
      </c>
      <c r="H639" s="10">
        <v>19.236999999999998</v>
      </c>
      <c r="I639" s="12">
        <v>6</v>
      </c>
      <c r="J639" s="11">
        <f>IF(AND(H639&lt;&gt;"", C639&lt;&gt;"", C639&lt;&gt;0), H639*100/C639, "")</f>
        <v>30.779199999999996</v>
      </c>
      <c r="K639" s="9">
        <v>10.8</v>
      </c>
      <c r="L639" s="9">
        <v>51.7</v>
      </c>
      <c r="M639" s="13">
        <v>0.20899999999999999</v>
      </c>
      <c r="N639" s="9">
        <v>78.900000000000006</v>
      </c>
      <c r="O639" s="14" t="s">
        <v>16</v>
      </c>
      <c r="P639" s="15">
        <v>5.09</v>
      </c>
      <c r="Q639" s="13">
        <v>6.5709999999999997</v>
      </c>
      <c r="R639" s="15">
        <v>0.43</v>
      </c>
      <c r="S639" s="11">
        <f>IF(AND(Q639&lt;&gt;"", C639&lt;&gt;"", C639&lt;&gt;0), Q639*100/C639, "")</f>
        <v>10.5136</v>
      </c>
      <c r="T639" s="16">
        <v>3</v>
      </c>
      <c r="U639" s="17" t="str">
        <f>IF(C639&gt;=68,"JUMBO",IF(C639&gt;=58,"EXTRA",IF(C639&gt;=48,"GRANDE",IF(C639&gt;=38,"MÉDIO","Fora da faixa"))))</f>
        <v>EXTRA</v>
      </c>
      <c r="V639" s="11">
        <v>59.12</v>
      </c>
      <c r="W639" s="11">
        <v>44.24</v>
      </c>
      <c r="X639" s="11">
        <f>IF(AND(W639&lt;&gt;"", V639&lt;&gt;"", V639&lt;&gt;0), (W639/V639)*100, "")</f>
        <v>74.830852503382957</v>
      </c>
      <c r="Y639" s="8" t="str">
        <f>IF(X639&lt;72,"Pontiagudo",IF(X639&lt;=76,"Padrão","Redondo"))</f>
        <v>Padrão</v>
      </c>
      <c r="Z639" s="11">
        <f>IF(AND(W639&lt;&gt;"", V639&lt;&gt;"", V639&lt;&gt;0), (0.6057-0.0018*W639)*V639*(W639^2)/1000, "")</f>
        <v>60.870454855612415</v>
      </c>
      <c r="AA639" s="11">
        <f>((3.155 - 0.0136*V639 + 0.00155*W639)*V639*W639)/100</f>
        <v>63.28231380351999</v>
      </c>
      <c r="AB639" s="14"/>
      <c r="AC639" s="12">
        <v>21</v>
      </c>
      <c r="AD639" s="18" t="s">
        <v>18</v>
      </c>
    </row>
    <row r="640" spans="1:30" ht="15" x14ac:dyDescent="0.25">
      <c r="A640" s="8">
        <v>639</v>
      </c>
      <c r="B640" s="8">
        <v>49</v>
      </c>
      <c r="C640" s="9">
        <v>59.6</v>
      </c>
      <c r="D640" s="9">
        <v>3.1</v>
      </c>
      <c r="E640" s="9">
        <v>8.8000000000000007</v>
      </c>
      <c r="F640" s="10">
        <f>IF(AND(NOT(ISBLANK(C640)), NOT(ISBLANK(H640)), NOT(ISBLANK(Q640))), C640-H640-Q640, "")</f>
        <v>33.326000000000001</v>
      </c>
      <c r="G640" s="11">
        <f>IF(AND(F640&lt;&gt;"", C640&lt;&gt;"", C640&lt;&gt;0), F640*100/C640, "")</f>
        <v>55.916107382550329</v>
      </c>
      <c r="H640" s="10">
        <v>19.991</v>
      </c>
      <c r="I640" s="12">
        <v>7</v>
      </c>
      <c r="J640" s="11">
        <f>IF(AND(H640&lt;&gt;"", C640&lt;&gt;"", C640&lt;&gt;0), H640*100/C640, "")</f>
        <v>33.541946308724832</v>
      </c>
      <c r="K640" s="9">
        <v>10.9</v>
      </c>
      <c r="L640" s="9">
        <v>51.3</v>
      </c>
      <c r="M640" s="13">
        <v>0.21199999999999999</v>
      </c>
      <c r="N640" s="9">
        <v>47.5</v>
      </c>
      <c r="O640" s="14" t="s">
        <v>23</v>
      </c>
      <c r="P640" s="15">
        <v>5.17</v>
      </c>
      <c r="Q640" s="13">
        <v>6.2830000000000004</v>
      </c>
      <c r="R640" s="15">
        <v>0.43</v>
      </c>
      <c r="S640" s="11">
        <f>IF(AND(Q640&lt;&gt;"", C640&lt;&gt;"", C640&lt;&gt;0), Q640*100/C640, "")</f>
        <v>10.541946308724834</v>
      </c>
      <c r="T640" s="16">
        <v>2</v>
      </c>
      <c r="U640" s="17" t="str">
        <f>IF(C640&gt;=68,"JUMBO",IF(C640&gt;=58,"EXTRA",IF(C640&gt;=48,"GRANDE",IF(C640&gt;=38,"MÉDIO","Fora da faixa"))))</f>
        <v>EXTRA</v>
      </c>
      <c r="V640" s="11">
        <v>58.08</v>
      </c>
      <c r="W640" s="11">
        <v>43.63</v>
      </c>
      <c r="X640" s="11">
        <f>IF(AND(W640&lt;&gt;"", V640&lt;&gt;"", V640&lt;&gt;0), (W640/V640)*100, "")</f>
        <v>75.120523415977971</v>
      </c>
      <c r="Y640" s="8" t="str">
        <f>IF(X640&lt;72,"Pontiagudo",IF(X640&lt;=76,"Padrão","Redondo"))</f>
        <v>Padrão</v>
      </c>
      <c r="Z640" s="11">
        <f>IF(AND(W640&lt;&gt;"", V640&lt;&gt;"", V640&lt;&gt;0), (0.6057-0.0018*W640)*V640*(W640^2)/1000, "")</f>
        <v>58.283339245398444</v>
      </c>
      <c r="AA640" s="11">
        <f>((3.155 - 0.0136*V640 + 0.00155*W640)*V640*W640)/100</f>
        <v>61.646333142503991</v>
      </c>
      <c r="AB640" s="14"/>
      <c r="AC640" s="12">
        <v>21</v>
      </c>
      <c r="AD640" s="18" t="s">
        <v>18</v>
      </c>
    </row>
    <row r="641" spans="1:30" ht="15" x14ac:dyDescent="0.25">
      <c r="A641" s="8">
        <v>640</v>
      </c>
      <c r="B641" s="8">
        <v>49</v>
      </c>
      <c r="C641" s="9">
        <v>62.2</v>
      </c>
      <c r="D641" s="9">
        <v>3.6</v>
      </c>
      <c r="E641" s="9">
        <v>8.9</v>
      </c>
      <c r="F641" s="10">
        <f>IF(AND(NOT(ISBLANK(C641)), NOT(ISBLANK(H641)), NOT(ISBLANK(Q641))), C641-H641-Q641, "")</f>
        <v>36.751000000000005</v>
      </c>
      <c r="G641" s="11">
        <f>IF(AND(F641&lt;&gt;"", C641&lt;&gt;"", C641&lt;&gt;0), F641*100/C641, "")</f>
        <v>59.085209003215439</v>
      </c>
      <c r="H641" s="10">
        <v>19.225000000000001</v>
      </c>
      <c r="I641" s="12">
        <v>6</v>
      </c>
      <c r="J641" s="11">
        <f>IF(AND(H641&lt;&gt;"", C641&lt;&gt;"", C641&lt;&gt;0), H641*100/C641, "")</f>
        <v>30.908360128617364</v>
      </c>
      <c r="K641" s="9">
        <v>10.1</v>
      </c>
      <c r="L641" s="9">
        <v>51</v>
      </c>
      <c r="M641" s="13">
        <v>0.19800000000000001</v>
      </c>
      <c r="N641" s="9">
        <v>52.7</v>
      </c>
      <c r="O641" s="14" t="s">
        <v>23</v>
      </c>
      <c r="P641" s="15">
        <v>4.71</v>
      </c>
      <c r="Q641" s="13">
        <v>6.2240000000000002</v>
      </c>
      <c r="R641" s="15">
        <v>0.44</v>
      </c>
      <c r="S641" s="11">
        <f>IF(AND(Q641&lt;&gt;"", C641&lt;&gt;"", C641&lt;&gt;0), Q641*100/C641, "")</f>
        <v>10.006430868167202</v>
      </c>
      <c r="T641" s="16">
        <v>2</v>
      </c>
      <c r="U641" s="17" t="str">
        <f>IF(C641&gt;=68,"JUMBO",IF(C641&gt;=58,"EXTRA",IF(C641&gt;=48,"GRANDE",IF(C641&gt;=38,"MÉDIO","Fora da faixa"))))</f>
        <v>EXTRA</v>
      </c>
      <c r="V641" s="11">
        <v>57.38</v>
      </c>
      <c r="W641" s="11">
        <v>45.02</v>
      </c>
      <c r="X641" s="11">
        <f>IF(AND(W641&lt;&gt;"", V641&lt;&gt;"", V641&lt;&gt;0), (W641/V641)*100, "")</f>
        <v>78.459393516904854</v>
      </c>
      <c r="Y641" s="8" t="str">
        <f>IF(X641&lt;72,"Pontiagudo",IF(X641&lt;=76,"Padrão","Redondo"))</f>
        <v>Redondo</v>
      </c>
      <c r="Z641" s="11">
        <f>IF(AND(W641&lt;&gt;"", V641&lt;&gt;"", V641&lt;&gt;0), (0.6057-0.0018*W641)*V641*(W641^2)/1000, "")</f>
        <v>61.017272586664141</v>
      </c>
      <c r="AA641" s="11">
        <f>((3.155 - 0.0136*V641 + 0.00155*W641)*V641*W641)/100</f>
        <v>63.145240156588009</v>
      </c>
      <c r="AB641" s="14"/>
      <c r="AC641" s="12">
        <v>21</v>
      </c>
      <c r="AD641" s="18" t="s">
        <v>18</v>
      </c>
    </row>
    <row r="642" spans="1:30" ht="15" x14ac:dyDescent="0.25">
      <c r="A642" s="8">
        <v>641</v>
      </c>
      <c r="B642" s="8">
        <v>49</v>
      </c>
      <c r="C642" s="9">
        <v>66</v>
      </c>
      <c r="D642" s="9">
        <v>2.9</v>
      </c>
      <c r="E642" s="9">
        <v>8.6999999999999993</v>
      </c>
      <c r="F642" s="10">
        <f>IF(AND(NOT(ISBLANK(C642)), NOT(ISBLANK(H642)), NOT(ISBLANK(Q642))), C642-H642-Q642, "")</f>
        <v>39.747</v>
      </c>
      <c r="G642" s="11">
        <f>IF(AND(F642&lt;&gt;"", C642&lt;&gt;"", C642&lt;&gt;0), F642*100/C642, "")</f>
        <v>60.222727272727269</v>
      </c>
      <c r="H642" s="10">
        <v>19.209</v>
      </c>
      <c r="I642" s="12">
        <v>7</v>
      </c>
      <c r="J642" s="11">
        <f>IF(AND(H642&lt;&gt;"", C642&lt;&gt;"", C642&lt;&gt;0), H642*100/C642, "")</f>
        <v>29.104545454545452</v>
      </c>
      <c r="K642" s="9">
        <v>11.3</v>
      </c>
      <c r="L642" s="9">
        <v>50.7</v>
      </c>
      <c r="M642" s="13">
        <v>0.223</v>
      </c>
      <c r="N642" s="9">
        <v>39.6</v>
      </c>
      <c r="O642" s="14" t="s">
        <v>23</v>
      </c>
      <c r="P642" s="15">
        <v>1.49</v>
      </c>
      <c r="Q642" s="13">
        <v>7.0439999999999996</v>
      </c>
      <c r="R642" s="15">
        <v>0.45</v>
      </c>
      <c r="S642" s="11">
        <f>IF(AND(Q642&lt;&gt;"", C642&lt;&gt;"", C642&lt;&gt;0), Q642*100/C642, "")</f>
        <v>10.672727272727272</v>
      </c>
      <c r="T642" s="16">
        <v>2</v>
      </c>
      <c r="U642" s="17" t="str">
        <f>IF(C642&gt;=68,"JUMBO",IF(C642&gt;=58,"EXTRA",IF(C642&gt;=48,"GRANDE",IF(C642&gt;=38,"MÉDIO","Fora da faixa"))))</f>
        <v>EXTRA</v>
      </c>
      <c r="V642" s="11">
        <v>62.5</v>
      </c>
      <c r="W642" s="11">
        <v>42.65</v>
      </c>
      <c r="X642" s="11">
        <f>IF(AND(W642&lt;&gt;"", V642&lt;&gt;"", V642&lt;&gt;0), (W642/V642)*100, "")</f>
        <v>68.239999999999995</v>
      </c>
      <c r="Y642" s="8" t="str">
        <f>IF(X642&lt;72,"Pontiagudo",IF(X642&lt;=76,"Padrão","Redondo"))</f>
        <v>Pontiagudo</v>
      </c>
      <c r="Z642" s="11">
        <f>IF(AND(W642&lt;&gt;"", V642&lt;&gt;"", V642&lt;&gt;0), (0.6057-0.0018*W642)*V642*(W642^2)/1000, "")</f>
        <v>60.133473182812502</v>
      </c>
      <c r="AA642" s="11">
        <f>((3.155 - 0.0136*V642 + 0.00155*W642)*V642*W642)/100</f>
        <v>63.204834296874999</v>
      </c>
      <c r="AB642" s="14" t="s">
        <v>17</v>
      </c>
      <c r="AC642" s="12">
        <v>21</v>
      </c>
      <c r="AD642" s="18" t="s">
        <v>18</v>
      </c>
    </row>
    <row r="643" spans="1:30" ht="15" x14ac:dyDescent="0.25">
      <c r="A643" s="8">
        <v>642</v>
      </c>
      <c r="B643" s="8">
        <v>49</v>
      </c>
      <c r="C643" s="9">
        <v>58.7</v>
      </c>
      <c r="D643" s="9">
        <v>3.5</v>
      </c>
      <c r="E643" s="9">
        <v>8.9</v>
      </c>
      <c r="F643" s="10">
        <f>IF(AND(NOT(ISBLANK(C643)), NOT(ISBLANK(H643)), NOT(ISBLANK(Q643))), C643-H643-Q643, "")</f>
        <v>35.402000000000001</v>
      </c>
      <c r="G643" s="11">
        <f>IF(AND(F643&lt;&gt;"", C643&lt;&gt;"", C643&lt;&gt;0), F643*100/C643, "")</f>
        <v>60.310051107325386</v>
      </c>
      <c r="H643" s="10">
        <v>17.344999999999999</v>
      </c>
      <c r="I643" s="12">
        <v>7</v>
      </c>
      <c r="J643" s="11">
        <f>IF(AND(H643&lt;&gt;"", C643&lt;&gt;"", C643&lt;&gt;0), H643*100/C643, "")</f>
        <v>29.548551959114139</v>
      </c>
      <c r="K643" s="9">
        <v>10.9</v>
      </c>
      <c r="L643" s="9">
        <v>48</v>
      </c>
      <c r="M643" s="13">
        <v>0.22700000000000001</v>
      </c>
      <c r="N643" s="9">
        <v>53.5</v>
      </c>
      <c r="O643" s="14" t="s">
        <v>23</v>
      </c>
      <c r="P643" s="15">
        <v>4.53</v>
      </c>
      <c r="Q643" s="13">
        <v>5.9530000000000003</v>
      </c>
      <c r="R643" s="15">
        <v>0.44</v>
      </c>
      <c r="S643" s="11">
        <f>IF(AND(Q643&lt;&gt;"", C643&lt;&gt;"", C643&lt;&gt;0), Q643*100/C643, "")</f>
        <v>10.141396933560477</v>
      </c>
      <c r="T643" s="16">
        <v>2</v>
      </c>
      <c r="U643" s="17" t="str">
        <f>IF(C643&gt;=68,"JUMBO",IF(C643&gt;=58,"EXTRA",IF(C643&gt;=48,"GRANDE",IF(C643&gt;=38,"MÉDIO","Fora da faixa"))))</f>
        <v>EXTRA</v>
      </c>
      <c r="V643" s="11">
        <v>56.23</v>
      </c>
      <c r="W643" s="11">
        <v>44.09</v>
      </c>
      <c r="X643" s="11">
        <f>IF(AND(W643&lt;&gt;"", V643&lt;&gt;"", V643&lt;&gt;0), (W643/V643)*100, "")</f>
        <v>78.410101369375781</v>
      </c>
      <c r="Y643" s="8" t="str">
        <f>IF(X643&lt;72,"Pontiagudo",IF(X643&lt;=76,"Padrão","Redondo"))</f>
        <v>Redondo</v>
      </c>
      <c r="Z643" s="11">
        <f>IF(AND(W643&lt;&gt;"", V643&lt;&gt;"", V643&lt;&gt;0), (0.6057-0.0018*W643)*V643*(W643^2)/1000, "")</f>
        <v>57.532468327185299</v>
      </c>
      <c r="AA643" s="11">
        <f>((3.155 - 0.0136*V643 + 0.00155*W643)*V643*W643)/100</f>
        <v>60.953421795980496</v>
      </c>
      <c r="AB643" s="14"/>
      <c r="AC643" s="12">
        <v>21</v>
      </c>
      <c r="AD643" s="18" t="s">
        <v>18</v>
      </c>
    </row>
    <row r="644" spans="1:30" ht="15" x14ac:dyDescent="0.25">
      <c r="A644" s="8">
        <v>643</v>
      </c>
      <c r="B644" s="8">
        <v>49</v>
      </c>
      <c r="C644" s="9">
        <v>65.7</v>
      </c>
      <c r="D644" s="9">
        <v>3.3</v>
      </c>
      <c r="E644" s="9">
        <v>8.8000000000000007</v>
      </c>
      <c r="F644" s="10">
        <f>IF(AND(NOT(ISBLANK(C644)), NOT(ISBLANK(H644)), NOT(ISBLANK(Q644))), C644-H644-Q644, "")</f>
        <v>36.349000000000004</v>
      </c>
      <c r="G644" s="11">
        <f>IF(AND(F644&lt;&gt;"", C644&lt;&gt;"", C644&lt;&gt;0), F644*100/C644, "")</f>
        <v>55.325722983257236</v>
      </c>
      <c r="H644" s="10">
        <v>22.518999999999998</v>
      </c>
      <c r="I644" s="12">
        <v>7</v>
      </c>
      <c r="J644" s="11">
        <f>IF(AND(H644&lt;&gt;"", C644&lt;&gt;"", C644&lt;&gt;0), H644*100/C644, "")</f>
        <v>34.275494672754938</v>
      </c>
      <c r="K644" s="9">
        <v>11.6</v>
      </c>
      <c r="L644" s="9">
        <v>55.7</v>
      </c>
      <c r="M644" s="13">
        <v>0.20799999999999999</v>
      </c>
      <c r="N644" s="9">
        <v>46.3</v>
      </c>
      <c r="O644" s="14" t="s">
        <v>23</v>
      </c>
      <c r="P644" s="15">
        <v>4.6900000000000004</v>
      </c>
      <c r="Q644" s="13">
        <v>6.8319999999999999</v>
      </c>
      <c r="R644" s="15">
        <v>0.42</v>
      </c>
      <c r="S644" s="11">
        <f>IF(AND(Q644&lt;&gt;"", C644&lt;&gt;"", C644&lt;&gt;0), Q644*100/C644, "")</f>
        <v>10.398782343987822</v>
      </c>
      <c r="T644" s="16">
        <v>1</v>
      </c>
      <c r="U644" s="17" t="str">
        <f>IF(C644&gt;=68,"JUMBO",IF(C644&gt;=58,"EXTRA",IF(C644&gt;=48,"GRANDE",IF(C644&gt;=38,"MÉDIO","Fora da faixa"))))</f>
        <v>EXTRA</v>
      </c>
      <c r="V644" s="11">
        <v>58.47</v>
      </c>
      <c r="W644" s="11">
        <v>46.3</v>
      </c>
      <c r="X644" s="11">
        <f>IF(AND(W644&lt;&gt;"", V644&lt;&gt;"", V644&lt;&gt;0), (W644/V644)*100, "")</f>
        <v>79.185907302890371</v>
      </c>
      <c r="Y644" s="8" t="str">
        <f>IF(X644&lt;72,"Pontiagudo",IF(X644&lt;=76,"Padrão","Redondo"))</f>
        <v>Redondo</v>
      </c>
      <c r="Z644" s="11">
        <f>IF(AND(W644&lt;&gt;"", V644&lt;&gt;"", V644&lt;&gt;0), (0.6057-0.0018*W644)*V644*(W644^2)/1000, "")</f>
        <v>65.473414304147994</v>
      </c>
      <c r="AA644" s="11">
        <f>((3.155 - 0.0136*V644 + 0.00155*W644)*V644*W644)/100</f>
        <v>65.826595942530005</v>
      </c>
      <c r="AB644" s="14"/>
      <c r="AC644" s="12">
        <v>21</v>
      </c>
      <c r="AD644" s="18" t="s">
        <v>18</v>
      </c>
    </row>
    <row r="645" spans="1:30" ht="15" x14ac:dyDescent="0.25">
      <c r="A645" s="8">
        <v>644</v>
      </c>
      <c r="B645" s="8">
        <v>49</v>
      </c>
      <c r="C645" s="9">
        <v>60.1</v>
      </c>
      <c r="D645" s="9">
        <v>3.8</v>
      </c>
      <c r="E645" s="9">
        <v>8.8000000000000007</v>
      </c>
      <c r="F645" s="10">
        <f>IF(AND(NOT(ISBLANK(C645)), NOT(ISBLANK(H645)), NOT(ISBLANK(Q645))), C645-H645-Q645, "")</f>
        <v>36.887999999999998</v>
      </c>
      <c r="G645" s="11">
        <f>IF(AND(F645&lt;&gt;"", C645&lt;&gt;"", C645&lt;&gt;0), F645*100/C645, "")</f>
        <v>61.37770382695507</v>
      </c>
      <c r="H645" s="10">
        <v>17.526</v>
      </c>
      <c r="I645" s="12">
        <v>6</v>
      </c>
      <c r="J645" s="11">
        <f>IF(AND(H645&lt;&gt;"", C645&lt;&gt;"", C645&lt;&gt;0), H645*100/C645, "")</f>
        <v>29.161397670549082</v>
      </c>
      <c r="K645" s="9">
        <v>11.1</v>
      </c>
      <c r="L645" s="9">
        <v>49.3</v>
      </c>
      <c r="M645" s="13">
        <v>0.22500000000000001</v>
      </c>
      <c r="N645" s="9">
        <v>56.4</v>
      </c>
      <c r="O645" s="14" t="s">
        <v>23</v>
      </c>
      <c r="P645" s="15">
        <v>3.92</v>
      </c>
      <c r="Q645" s="13">
        <v>5.6859999999999999</v>
      </c>
      <c r="R645" s="15">
        <v>0.39</v>
      </c>
      <c r="S645" s="11">
        <f>IF(AND(Q645&lt;&gt;"", C645&lt;&gt;"", C645&lt;&gt;0), Q645*100/C645, "")</f>
        <v>9.4608985024958407</v>
      </c>
      <c r="T645" s="16">
        <v>2</v>
      </c>
      <c r="U645" s="17" t="str">
        <f>IF(C645&gt;=68,"JUMBO",IF(C645&gt;=58,"EXTRA",IF(C645&gt;=48,"GRANDE",IF(C645&gt;=38,"MÉDIO","Fora da faixa"))))</f>
        <v>EXTRA</v>
      </c>
      <c r="V645" s="11">
        <v>58.98</v>
      </c>
      <c r="W645" s="11">
        <v>44.08</v>
      </c>
      <c r="X645" s="11">
        <f>IF(AND(W645&lt;&gt;"", V645&lt;&gt;"", V645&lt;&gt;0), (W645/V645)*100, "")</f>
        <v>74.737199050525604</v>
      </c>
      <c r="Y645" s="8" t="str">
        <f>IF(X645&lt;72,"Pontiagudo",IF(X645&lt;=76,"Padrão","Redondo"))</f>
        <v>Padrão</v>
      </c>
      <c r="Z645" s="11">
        <f>IF(AND(W645&lt;&gt;"", V645&lt;&gt;"", V645&lt;&gt;0), (0.6057-0.0018*W645)*V645*(W645^2)/1000, "")</f>
        <v>60.320859041567232</v>
      </c>
      <c r="AA645" s="11">
        <f>((3.155 - 0.0136*V645 + 0.00155*W645)*V645*W645)/100</f>
        <v>62.947183347263987</v>
      </c>
      <c r="AB645" s="14"/>
      <c r="AC645" s="12">
        <v>21</v>
      </c>
      <c r="AD645" s="18" t="s">
        <v>18</v>
      </c>
    </row>
    <row r="646" spans="1:30" ht="15" x14ac:dyDescent="0.25">
      <c r="A646" s="8">
        <v>645</v>
      </c>
      <c r="B646" s="8">
        <v>49</v>
      </c>
      <c r="C646" s="9">
        <v>71.099999999999994</v>
      </c>
      <c r="D646" s="9">
        <v>3</v>
      </c>
      <c r="E646" s="9">
        <v>8.6999999999999993</v>
      </c>
      <c r="F646" s="10">
        <f>IF(AND(NOT(ISBLANK(C646)), NOT(ISBLANK(H646)), NOT(ISBLANK(Q646))), C646-H646-Q646, "")</f>
        <v>42.264999999999993</v>
      </c>
      <c r="G646" s="11">
        <f>IF(AND(F646&lt;&gt;"", C646&lt;&gt;"", C646&lt;&gt;0), F646*100/C646, "")</f>
        <v>59.444444444444436</v>
      </c>
      <c r="H646" s="10">
        <v>21.076000000000001</v>
      </c>
      <c r="I646" s="12">
        <v>7</v>
      </c>
      <c r="J646" s="11">
        <f>IF(AND(H646&lt;&gt;"", C646&lt;&gt;"", C646&lt;&gt;0), H646*100/C646, "")</f>
        <v>29.642756680731367</v>
      </c>
      <c r="K646" s="9">
        <v>11.3</v>
      </c>
      <c r="L646" s="9">
        <v>51.3</v>
      </c>
      <c r="M646" s="13">
        <v>0.22</v>
      </c>
      <c r="N646" s="9">
        <v>37.4</v>
      </c>
      <c r="O646" s="14" t="s">
        <v>23</v>
      </c>
      <c r="P646" s="15">
        <v>5.66</v>
      </c>
      <c r="Q646" s="13">
        <v>7.7590000000000003</v>
      </c>
      <c r="R646" s="15">
        <v>0.42</v>
      </c>
      <c r="S646" s="11">
        <f>IF(AND(Q646&lt;&gt;"", C646&lt;&gt;"", C646&lt;&gt;0), Q646*100/C646, "")</f>
        <v>10.912798874824194</v>
      </c>
      <c r="T646" s="16">
        <v>2</v>
      </c>
      <c r="U646" s="17" t="str">
        <f>IF(C646&gt;=68,"JUMBO",IF(C646&gt;=58,"EXTRA",IF(C646&gt;=48,"GRANDE",IF(C646&gt;=38,"MÉDIO","Fora da faixa"))))</f>
        <v>JUMBO</v>
      </c>
      <c r="V646" s="11">
        <v>60.6</v>
      </c>
      <c r="W646" s="11">
        <v>47</v>
      </c>
      <c r="X646" s="11">
        <f>IF(AND(W646&lt;&gt;"", V646&lt;&gt;"", V646&lt;&gt;0), (W646/V646)*100, "")</f>
        <v>77.557755775577547</v>
      </c>
      <c r="Y646" s="8" t="str">
        <f>IF(X646&lt;72,"Pontiagudo",IF(X646&lt;=76,"Padrão","Redondo"))</f>
        <v>Redondo</v>
      </c>
      <c r="Z646" s="11">
        <f>IF(AND(W646&lt;&gt;"", V646&lt;&gt;"", V646&lt;&gt;0), (0.6057-0.0018*W646)*V646*(W646^2)/1000, "")</f>
        <v>69.757259939999997</v>
      </c>
      <c r="AA646" s="11">
        <f>((3.155 - 0.0136*V646 + 0.00155*W646)*V646*W646)/100</f>
        <v>68.461898579999996</v>
      </c>
      <c r="AB646" s="14"/>
      <c r="AC646" s="12">
        <v>21</v>
      </c>
      <c r="AD646" s="18" t="s">
        <v>18</v>
      </c>
    </row>
    <row r="647" spans="1:30" ht="15" x14ac:dyDescent="0.25">
      <c r="A647" s="8">
        <v>646</v>
      </c>
      <c r="B647" s="8">
        <v>49</v>
      </c>
      <c r="C647" s="9">
        <v>57.5</v>
      </c>
      <c r="D647" s="9">
        <v>3.8</v>
      </c>
      <c r="E647" s="9">
        <v>8.6</v>
      </c>
      <c r="F647" s="10">
        <f>IF(AND(NOT(ISBLANK(C647)), NOT(ISBLANK(H647)), NOT(ISBLANK(Q647))), C647-H647-Q647, "")</f>
        <v>34.640999999999998</v>
      </c>
      <c r="G647" s="11">
        <f>IF(AND(F647&lt;&gt;"", C647&lt;&gt;"", C647&lt;&gt;0), F647*100/C647, "")</f>
        <v>60.245217391304344</v>
      </c>
      <c r="H647" s="10">
        <v>17.085000000000001</v>
      </c>
      <c r="I647" s="12">
        <v>6</v>
      </c>
      <c r="J647" s="11">
        <f>IF(AND(H647&lt;&gt;"", C647&lt;&gt;"", C647&lt;&gt;0), H647*100/C647, "")</f>
        <v>29.713043478260868</v>
      </c>
      <c r="K647" s="9">
        <v>10.8</v>
      </c>
      <c r="L647" s="9">
        <v>48</v>
      </c>
      <c r="M647" s="13">
        <v>0.22500000000000001</v>
      </c>
      <c r="N647" s="9">
        <v>57.8</v>
      </c>
      <c r="O647" s="14" t="s">
        <v>23</v>
      </c>
      <c r="P647" s="15">
        <v>4.59</v>
      </c>
      <c r="Q647" s="13">
        <v>5.774</v>
      </c>
      <c r="R647" s="15">
        <v>0.41</v>
      </c>
      <c r="S647" s="11">
        <f>IF(AND(Q647&lt;&gt;"", C647&lt;&gt;"", C647&lt;&gt;0), Q647*100/C647, "")</f>
        <v>10.041739130434783</v>
      </c>
      <c r="T647" s="16">
        <v>1</v>
      </c>
      <c r="U647" s="17" t="str">
        <f>IF(C647&gt;=68,"JUMBO",IF(C647&gt;=58,"EXTRA",IF(C647&gt;=48,"GRANDE",IF(C647&gt;=38,"MÉDIO","Fora da faixa"))))</f>
        <v>GRANDE</v>
      </c>
      <c r="V647" s="11">
        <v>57.31</v>
      </c>
      <c r="W647" s="11">
        <v>43.36</v>
      </c>
      <c r="X647" s="11">
        <f>IF(AND(W647&lt;&gt;"", V647&lt;&gt;"", V647&lt;&gt;0), (W647/V647)*100, "")</f>
        <v>75.658698307450706</v>
      </c>
      <c r="Y647" s="8" t="str">
        <f>IF(X647&lt;72,"Pontiagudo",IF(X647&lt;=76,"Padrão","Redondo"))</f>
        <v>Padrão</v>
      </c>
      <c r="Z647" s="11">
        <f>IF(AND(W647&lt;&gt;"", V647&lt;&gt;"", V647&lt;&gt;0), (0.6057-0.0018*W647)*V647*(W647^2)/1000, "")</f>
        <v>56.853413385956358</v>
      </c>
      <c r="AA647" s="11">
        <f>((3.155 - 0.0136*V647 + 0.00155*W647)*V647*W647)/100</f>
        <v>60.702443167871998</v>
      </c>
      <c r="AB647" s="14"/>
      <c r="AC647" s="12">
        <v>21</v>
      </c>
      <c r="AD647" s="18" t="s">
        <v>18</v>
      </c>
    </row>
    <row r="648" spans="1:30" ht="15" x14ac:dyDescent="0.25">
      <c r="A648" s="8">
        <v>647</v>
      </c>
      <c r="B648" s="8">
        <v>49</v>
      </c>
      <c r="C648" s="9">
        <v>62.5</v>
      </c>
      <c r="D648" s="9">
        <v>2.6</v>
      </c>
      <c r="E648" s="9">
        <v>8.6999999999999993</v>
      </c>
      <c r="F648" s="10">
        <f>IF(AND(NOT(ISBLANK(C648)), NOT(ISBLANK(H648)), NOT(ISBLANK(Q648))), C648-H648-Q648, "")</f>
        <v>37.902999999999999</v>
      </c>
      <c r="G648" s="11">
        <f>IF(AND(F648&lt;&gt;"", C648&lt;&gt;"", C648&lt;&gt;0), F648*100/C648, "")</f>
        <v>60.644799999999996</v>
      </c>
      <c r="H648" s="10">
        <v>17.684999999999999</v>
      </c>
      <c r="I648" s="12">
        <v>7</v>
      </c>
      <c r="J648" s="11">
        <f>IF(AND(H648&lt;&gt;"", C648&lt;&gt;"", C648&lt;&gt;0), H648*100/C648, "")</f>
        <v>28.295999999999996</v>
      </c>
      <c r="K648" s="9">
        <v>10.3</v>
      </c>
      <c r="L648" s="9">
        <v>51</v>
      </c>
      <c r="M648" s="13">
        <v>0.20200000000000001</v>
      </c>
      <c r="N648" s="9">
        <v>37.1</v>
      </c>
      <c r="O648" s="14" t="s">
        <v>23</v>
      </c>
      <c r="P648" s="15">
        <v>5.8</v>
      </c>
      <c r="Q648" s="13">
        <v>6.9119999999999999</v>
      </c>
      <c r="R648" s="15">
        <v>0.46</v>
      </c>
      <c r="S648" s="11">
        <f>IF(AND(Q648&lt;&gt;"", C648&lt;&gt;"", C648&lt;&gt;0), Q648*100/C648, "")</f>
        <v>11.059200000000001</v>
      </c>
      <c r="T648" s="16">
        <v>2</v>
      </c>
      <c r="U648" s="17" t="str">
        <f>IF(C648&gt;=68,"JUMBO",IF(C648&gt;=58,"EXTRA",IF(C648&gt;=48,"GRANDE",IF(C648&gt;=38,"MÉDIO","Fora da faixa"))))</f>
        <v>EXTRA</v>
      </c>
      <c r="V648" s="11">
        <v>56.4</v>
      </c>
      <c r="W648" s="11">
        <v>45.57</v>
      </c>
      <c r="X648" s="11">
        <f>IF(AND(W648&lt;&gt;"", V648&lt;&gt;"", V648&lt;&gt;0), (W648/V648)*100, "")</f>
        <v>80.797872340425542</v>
      </c>
      <c r="Y648" s="8" t="str">
        <f>IF(X648&lt;72,"Pontiagudo",IF(X648&lt;=76,"Padrão","Redondo"))</f>
        <v>Redondo</v>
      </c>
      <c r="Z648" s="11">
        <f>IF(AND(W648&lt;&gt;"", V648&lt;&gt;"", V648&lt;&gt;0), (0.6057-0.0018*W648)*V648*(W648^2)/1000, "")</f>
        <v>61.333559988578642</v>
      </c>
      <c r="AA648" s="11">
        <f>((3.155 - 0.0136*V648 + 0.00155*W648)*V648*W648)/100</f>
        <v>63.189491668379986</v>
      </c>
      <c r="AB648" s="14"/>
      <c r="AC648" s="12">
        <v>21</v>
      </c>
      <c r="AD648" s="18" t="s">
        <v>18</v>
      </c>
    </row>
    <row r="649" spans="1:30" ht="15" x14ac:dyDescent="0.25">
      <c r="A649" s="8">
        <v>648</v>
      </c>
      <c r="B649" s="8">
        <v>49</v>
      </c>
      <c r="C649" s="9">
        <v>62.7</v>
      </c>
      <c r="D649" s="9">
        <v>3.6</v>
      </c>
      <c r="E649" s="9">
        <v>8.5</v>
      </c>
      <c r="F649" s="10">
        <f>IF(AND(NOT(ISBLANK(C649)), NOT(ISBLANK(H649)), NOT(ISBLANK(Q649))), C649-H649-Q649, "")</f>
        <v>36.540999999999997</v>
      </c>
      <c r="G649" s="11">
        <f>IF(AND(F649&lt;&gt;"", C649&lt;&gt;"", C649&lt;&gt;0), F649*100/C649, "")</f>
        <v>58.279106858054213</v>
      </c>
      <c r="H649" s="10">
        <v>20.248000000000001</v>
      </c>
      <c r="I649" s="12">
        <v>7</v>
      </c>
      <c r="J649" s="11">
        <f>IF(AND(H649&lt;&gt;"", C649&lt;&gt;"", C649&lt;&gt;0), H649*100/C649, "")</f>
        <v>32.293460925039874</v>
      </c>
      <c r="K649" s="9">
        <v>12.5</v>
      </c>
      <c r="L649" s="9">
        <v>48.3</v>
      </c>
      <c r="M649" s="13">
        <v>0.25900000000000001</v>
      </c>
      <c r="N649" s="9">
        <v>52.4</v>
      </c>
      <c r="O649" s="14" t="s">
        <v>23</v>
      </c>
      <c r="P649" s="15">
        <v>3.66</v>
      </c>
      <c r="Q649" s="13">
        <v>5.9109999999999996</v>
      </c>
      <c r="R649" s="15">
        <v>0.46</v>
      </c>
      <c r="S649" s="11">
        <f>IF(AND(Q649&lt;&gt;"", C649&lt;&gt;"", C649&lt;&gt;0), Q649*100/C649, "")</f>
        <v>9.4274322169058991</v>
      </c>
      <c r="T649" s="16">
        <v>2</v>
      </c>
      <c r="U649" s="17" t="str">
        <f>IF(C649&gt;=68,"JUMBO",IF(C649&gt;=58,"EXTRA",IF(C649&gt;=48,"GRANDE",IF(C649&gt;=38,"MÉDIO","Fora da faixa"))))</f>
        <v>EXTRA</v>
      </c>
      <c r="V649" s="11">
        <v>56.43</v>
      </c>
      <c r="W649" s="11">
        <v>45.98</v>
      </c>
      <c r="X649" s="11">
        <f>IF(AND(W649&lt;&gt;"", V649&lt;&gt;"", V649&lt;&gt;0), (W649/V649)*100, "")</f>
        <v>81.481481481481481</v>
      </c>
      <c r="Y649" s="8" t="str">
        <f>IF(X649&lt;72,"Pontiagudo",IF(X649&lt;=76,"Padrão","Redondo"))</f>
        <v>Redondo</v>
      </c>
      <c r="Z649" s="11">
        <f>IF(AND(W649&lt;&gt;"", V649&lt;&gt;"", V649&lt;&gt;0), (0.6057-0.0018*W649)*V649*(W649^2)/1000, "")</f>
        <v>62.38734799498819</v>
      </c>
      <c r="AA649" s="11">
        <f>((3.155 - 0.0136*V649 + 0.00155*W649)*V649*W649)/100</f>
        <v>63.797833499993992</v>
      </c>
      <c r="AB649" s="14"/>
      <c r="AC649" s="12">
        <v>21</v>
      </c>
      <c r="AD649" s="18" t="s">
        <v>18</v>
      </c>
    </row>
    <row r="650" spans="1:30" ht="15" x14ac:dyDescent="0.25">
      <c r="A650" s="8">
        <v>649</v>
      </c>
      <c r="B650" s="8">
        <v>49</v>
      </c>
      <c r="C650" s="9">
        <v>62.6</v>
      </c>
      <c r="D650" s="9"/>
      <c r="E650" s="9">
        <v>8.9</v>
      </c>
      <c r="F650" s="10"/>
      <c r="G650" s="11" t="str">
        <f>IF(AND(F650&lt;&gt;"", C650&lt;&gt;"", C650&lt;&gt;0), F650*100/C650, "")</f>
        <v/>
      </c>
      <c r="H650" s="10"/>
      <c r="I650" s="12"/>
      <c r="J650" s="11" t="str">
        <f>IF(AND(H650&lt;&gt;"", C650&lt;&gt;"", C650&lt;&gt;0), H650*100/C650, "")</f>
        <v/>
      </c>
      <c r="K650" s="9"/>
      <c r="L650" s="9"/>
      <c r="M650" s="13"/>
      <c r="N650" s="9"/>
      <c r="O650" s="14"/>
      <c r="P650" s="15">
        <v>5.0199999999999996</v>
      </c>
      <c r="Q650" s="13">
        <v>6.6980000000000004</v>
      </c>
      <c r="R650" s="15">
        <v>0.44</v>
      </c>
      <c r="S650" s="11">
        <f>IF(AND(Q650&lt;&gt;"", C650&lt;&gt;"", C650&lt;&gt;0), Q650*100/C650, "")</f>
        <v>10.699680511182109</v>
      </c>
      <c r="T650" s="16">
        <v>4</v>
      </c>
      <c r="U650" s="17" t="str">
        <f>IF(C650&gt;=68,"JUMBO",IF(C650&gt;=58,"EXTRA",IF(C650&gt;=48,"GRANDE",IF(C650&gt;=38,"MÉDIO","Fora da faixa"))))</f>
        <v>EXTRA</v>
      </c>
      <c r="V650" s="11">
        <v>56.59</v>
      </c>
      <c r="W650" s="11">
        <v>45.83</v>
      </c>
      <c r="X650" s="11">
        <f>IF(AND(W650&lt;&gt;"", V650&lt;&gt;"", V650&lt;&gt;0), (W650/V650)*100, "")</f>
        <v>80.986039936384515</v>
      </c>
      <c r="Y650" s="8" t="str">
        <f>IF(X650&lt;72,"Pontiagudo",IF(X650&lt;=76,"Padrão","Redondo"))</f>
        <v>Redondo</v>
      </c>
      <c r="Z650" s="11">
        <f>IF(AND(W650&lt;&gt;"", V650&lt;&gt;"", V650&lt;&gt;0), (0.6057-0.0018*W650)*V650*(W650^2)/1000, "")</f>
        <v>62.188792473690313</v>
      </c>
      <c r="AA650" s="11">
        <f>((3.155 - 0.0136*V650 + 0.00155*W650)*V650*W650)/100</f>
        <v>63.707542100762495</v>
      </c>
      <c r="AB650" s="14"/>
      <c r="AC650" s="12">
        <v>21</v>
      </c>
      <c r="AD650" s="18" t="s">
        <v>18</v>
      </c>
    </row>
    <row r="651" spans="1:30" ht="15" x14ac:dyDescent="0.25">
      <c r="A651" s="8">
        <v>650</v>
      </c>
      <c r="B651" s="8">
        <v>49</v>
      </c>
      <c r="C651" s="9">
        <v>72.599999999999994</v>
      </c>
      <c r="D651" s="9">
        <v>4.3</v>
      </c>
      <c r="E651" s="9">
        <v>8.8000000000000007</v>
      </c>
      <c r="F651" s="10">
        <f>IF(AND(NOT(ISBLANK(C651)), NOT(ISBLANK(H651)), NOT(ISBLANK(Q651))), C651-H651-Q651, "")</f>
        <v>46.474999999999994</v>
      </c>
      <c r="G651" s="11">
        <f>IF(AND(F651&lt;&gt;"", C651&lt;&gt;"", C651&lt;&gt;0), F651*100/C651, "")</f>
        <v>64.015151515151501</v>
      </c>
      <c r="H651" s="10">
        <v>18.940999999999999</v>
      </c>
      <c r="I651" s="12">
        <v>7</v>
      </c>
      <c r="J651" s="11">
        <f>IF(AND(H651&lt;&gt;"", C651&lt;&gt;"", C651&lt;&gt;0), H651*100/C651, "")</f>
        <v>26.089531680440771</v>
      </c>
      <c r="K651" s="9">
        <v>14.1</v>
      </c>
      <c r="L651" s="9">
        <v>38</v>
      </c>
      <c r="M651" s="13">
        <v>0.371</v>
      </c>
      <c r="N651" s="9">
        <v>55.6</v>
      </c>
      <c r="O651" s="14" t="s">
        <v>23</v>
      </c>
      <c r="P651" s="15">
        <v>4.24</v>
      </c>
      <c r="Q651" s="13">
        <v>7.1840000000000002</v>
      </c>
      <c r="R651" s="15">
        <v>0.43</v>
      </c>
      <c r="S651" s="11">
        <f>IF(AND(Q651&lt;&gt;"", C651&lt;&gt;"", C651&lt;&gt;0), Q651*100/C651, "")</f>
        <v>9.8953168044077131</v>
      </c>
      <c r="T651" s="16">
        <v>3</v>
      </c>
      <c r="U651" s="17" t="str">
        <f>IF(C651&gt;=68,"JUMBO",IF(C651&gt;=58,"EXTRA",IF(C651&gt;=48,"GRANDE",IF(C651&gt;=38,"MÉDIO","Fora da faixa"))))</f>
        <v>JUMBO</v>
      </c>
      <c r="V651" s="11">
        <v>62.31</v>
      </c>
      <c r="W651" s="11">
        <v>46.94</v>
      </c>
      <c r="X651" s="11">
        <f>IF(AND(W651&lt;&gt;"", V651&lt;&gt;"", V651&lt;&gt;0), (W651/V651)*100, "")</f>
        <v>75.333012357567</v>
      </c>
      <c r="Y651" s="8" t="str">
        <f>IF(X651&lt;72,"Pontiagudo",IF(X651&lt;=76,"Padrão","Redondo"))</f>
        <v>Padrão</v>
      </c>
      <c r="Z651" s="11">
        <f>IF(AND(W651&lt;&gt;"", V651&lt;&gt;"", V651&lt;&gt;0), (0.6057-0.0018*W651)*V651*(W651^2)/1000, "")</f>
        <v>71.557472912106519</v>
      </c>
      <c r="AA651" s="11">
        <f>((3.155 - 0.0136*V651 + 0.00155*W651)*V651*W651)/100</f>
        <v>69.620960995074</v>
      </c>
      <c r="AB651" s="14"/>
      <c r="AC651" s="12">
        <v>21</v>
      </c>
      <c r="AD651" s="18" t="s">
        <v>18</v>
      </c>
    </row>
    <row r="652" spans="1:30" ht="15" x14ac:dyDescent="0.25">
      <c r="A652" s="8">
        <v>651</v>
      </c>
      <c r="B652" s="8">
        <v>49</v>
      </c>
      <c r="C652" s="9">
        <v>63.5</v>
      </c>
      <c r="D652" s="9">
        <v>3.6</v>
      </c>
      <c r="E652" s="9">
        <v>8.8000000000000007</v>
      </c>
      <c r="F652" s="10" t="str">
        <f>IF(AND(NOT(ISBLANK(C652)), NOT(ISBLANK(H652)), NOT(ISBLANK(Q652))), C652-H652-Q652, "")</f>
        <v/>
      </c>
      <c r="G652" s="11" t="str">
        <f>IF(AND(F652&lt;&gt;"", C652&lt;&gt;"", C652&lt;&gt;0), F652*100/C652, "")</f>
        <v/>
      </c>
      <c r="H652" s="10"/>
      <c r="I652" s="12">
        <v>7</v>
      </c>
      <c r="J652" s="11" t="str">
        <f>IF(AND(H652&lt;&gt;"", C652&lt;&gt;"", C652&lt;&gt;0), H652*100/C652, "")</f>
        <v/>
      </c>
      <c r="K652" s="9">
        <v>12.1</v>
      </c>
      <c r="L652" s="9">
        <v>48</v>
      </c>
      <c r="M652" s="13">
        <v>0.252</v>
      </c>
      <c r="N652" s="9">
        <v>51.9</v>
      </c>
      <c r="O652" s="14" t="s">
        <v>23</v>
      </c>
      <c r="P652" s="15">
        <v>4.25</v>
      </c>
      <c r="Q652" s="13">
        <v>7.1719999999999997</v>
      </c>
      <c r="R652" s="15">
        <v>0.43</v>
      </c>
      <c r="S652" s="11">
        <f>IF(AND(Q652&lt;&gt;"", C652&lt;&gt;"", C652&lt;&gt;0), Q652*100/C652, "")</f>
        <v>11.294488188976377</v>
      </c>
      <c r="T652" s="16">
        <v>2</v>
      </c>
      <c r="U652" s="17" t="str">
        <f>IF(C652&gt;=68,"JUMBO",IF(C652&gt;=58,"EXTRA",IF(C652&gt;=48,"GRANDE",IF(C652&gt;=38,"MÉDIO","Fora da faixa"))))</f>
        <v>EXTRA</v>
      </c>
      <c r="V652" s="11">
        <v>58.17</v>
      </c>
      <c r="W652" s="11">
        <v>44.78</v>
      </c>
      <c r="X652" s="11">
        <f>IF(AND(W652&lt;&gt;"", V652&lt;&gt;"", V652&lt;&gt;0), (W652/V652)*100, "")</f>
        <v>76.981261818806942</v>
      </c>
      <c r="Y652" s="8" t="str">
        <f>IF(X652&lt;72,"Pontiagudo",IF(X652&lt;=76,"Padrão","Redondo"))</f>
        <v>Redondo</v>
      </c>
      <c r="Z652" s="11">
        <f>IF(AND(W652&lt;&gt;"", V652&lt;&gt;"", V652&lt;&gt;0), (0.6057-0.0018*W652)*V652*(W652^2)/1000, "")</f>
        <v>61.249980148445097</v>
      </c>
      <c r="AA652" s="11">
        <f>((3.155 - 0.0136*V652 + 0.00155*W652)*V652*W652)/100</f>
        <v>63.383800170221996</v>
      </c>
      <c r="AB652" s="14"/>
      <c r="AC652" s="12">
        <v>21</v>
      </c>
      <c r="AD652" s="18" t="s">
        <v>18</v>
      </c>
    </row>
    <row r="653" spans="1:30" ht="15" x14ac:dyDescent="0.25">
      <c r="A653" s="8">
        <v>652</v>
      </c>
      <c r="B653" s="8">
        <v>49</v>
      </c>
      <c r="C653" s="9">
        <v>62.4</v>
      </c>
      <c r="D653" s="9">
        <v>4</v>
      </c>
      <c r="E653" s="9">
        <v>8.6999999999999993</v>
      </c>
      <c r="F653" s="10">
        <f>IF(AND(NOT(ISBLANK(C653)), NOT(ISBLANK(H653)), NOT(ISBLANK(Q653))), C653-H653-Q653, "")</f>
        <v>35.805999999999997</v>
      </c>
      <c r="G653" s="11">
        <f>IF(AND(F653&lt;&gt;"", C653&lt;&gt;"", C653&lt;&gt;0), F653*100/C653, "")</f>
        <v>57.381410256410255</v>
      </c>
      <c r="H653" s="10">
        <v>19.178000000000001</v>
      </c>
      <c r="I653" s="12">
        <v>7</v>
      </c>
      <c r="J653" s="11">
        <f>IF(AND(H653&lt;&gt;"", C653&lt;&gt;"", C653&lt;&gt;0), H653*100/C653, "")</f>
        <v>30.733974358974361</v>
      </c>
      <c r="K653" s="9">
        <v>10.5</v>
      </c>
      <c r="L653" s="9">
        <v>46</v>
      </c>
      <c r="M653" s="13">
        <v>0.22800000000000001</v>
      </c>
      <c r="N653" s="9">
        <v>57.4</v>
      </c>
      <c r="O653" s="14" t="s">
        <v>23</v>
      </c>
      <c r="P653" s="15">
        <v>5.9</v>
      </c>
      <c r="Q653" s="13">
        <v>7.4160000000000004</v>
      </c>
      <c r="R653" s="15">
        <v>0.44</v>
      </c>
      <c r="S653" s="11">
        <f>IF(AND(Q653&lt;&gt;"", C653&lt;&gt;"", C653&lt;&gt;0), Q653*100/C653, "")</f>
        <v>11.884615384615385</v>
      </c>
      <c r="T653" s="16">
        <v>1</v>
      </c>
      <c r="U653" s="17" t="str">
        <f>IF(C653&gt;=68,"JUMBO",IF(C653&gt;=58,"EXTRA",IF(C653&gt;=48,"GRANDE",IF(C653&gt;=38,"MÉDIO","Fora da faixa"))))</f>
        <v>EXTRA</v>
      </c>
      <c r="V653" s="11">
        <v>55.83</v>
      </c>
      <c r="W653" s="11">
        <v>45.59</v>
      </c>
      <c r="X653" s="11">
        <f>IF(AND(W653&lt;&gt;"", V653&lt;&gt;"", V653&lt;&gt;0), (W653/V653)*100, "")</f>
        <v>81.658606483969194</v>
      </c>
      <c r="Y653" s="8" t="str">
        <f>IF(X653&lt;72,"Pontiagudo",IF(X653&lt;=76,"Padrão","Redondo"))</f>
        <v>Redondo</v>
      </c>
      <c r="Z653" s="11">
        <f>IF(AND(W653&lt;&gt;"", V653&lt;&gt;"", V653&lt;&gt;0), (0.6057-0.0018*W653)*V653*(W653^2)/1000, "")</f>
        <v>60.762826497464893</v>
      </c>
      <c r="AA653" s="11">
        <f>((3.155 - 0.0136*V653 + 0.00155*W653)*V653*W653)/100</f>
        <v>62.776427017720486</v>
      </c>
      <c r="AB653" s="14"/>
      <c r="AC653" s="12">
        <v>21</v>
      </c>
      <c r="AD653" s="18" t="s">
        <v>18</v>
      </c>
    </row>
    <row r="654" spans="1:30" ht="15" x14ac:dyDescent="0.25">
      <c r="A654" s="8">
        <v>653</v>
      </c>
      <c r="B654" s="8">
        <v>49</v>
      </c>
      <c r="C654" s="9">
        <v>57.6</v>
      </c>
      <c r="D654" s="9">
        <v>3.5</v>
      </c>
      <c r="E654" s="9">
        <v>8.3000000000000007</v>
      </c>
      <c r="F654" s="10" t="str">
        <f>IF(AND(NOT(ISBLANK(C654)), NOT(ISBLANK(H654)), NOT(ISBLANK(Q654))), C654-H654-Q654, "")</f>
        <v/>
      </c>
      <c r="G654" s="11" t="str">
        <f>IF(AND(F654&lt;&gt;"", C654&lt;&gt;"", C654&lt;&gt;0), F654*100/C654, "")</f>
        <v/>
      </c>
      <c r="H654" s="10"/>
      <c r="I654" s="12">
        <v>7</v>
      </c>
      <c r="J654" s="11" t="str">
        <f>IF(AND(H654&lt;&gt;"", C654&lt;&gt;"", C654&lt;&gt;0), H654*100/C654, "")</f>
        <v/>
      </c>
      <c r="K654" s="9">
        <v>10.6</v>
      </c>
      <c r="L654" s="9">
        <v>51.7</v>
      </c>
      <c r="M654" s="13">
        <v>0.20499999999999999</v>
      </c>
      <c r="N654" s="9">
        <v>54.2</v>
      </c>
      <c r="O654" s="14" t="s">
        <v>23</v>
      </c>
      <c r="P654" s="15">
        <v>5.55</v>
      </c>
      <c r="Q654" s="13">
        <v>6.8940000000000001</v>
      </c>
      <c r="R654" s="15">
        <v>0.44</v>
      </c>
      <c r="S654" s="11">
        <f>IF(AND(Q654&lt;&gt;"", C654&lt;&gt;"", C654&lt;&gt;0), Q654*100/C654, "")</f>
        <v>11.96875</v>
      </c>
      <c r="T654" s="16">
        <v>3</v>
      </c>
      <c r="U654" s="17" t="str">
        <f>IF(C654&gt;=68,"JUMBO",IF(C654&gt;=58,"EXTRA",IF(C654&gt;=48,"GRANDE",IF(C654&gt;=38,"MÉDIO","Fora da faixa"))))</f>
        <v>GRANDE</v>
      </c>
      <c r="V654" s="11">
        <v>57.57</v>
      </c>
      <c r="W654" s="11">
        <v>44.67</v>
      </c>
      <c r="X654" s="11">
        <f>IF(AND(W654&lt;&gt;"", V654&lt;&gt;"", V654&lt;&gt;0), (W654/V654)*100, "")</f>
        <v>77.592496091714438</v>
      </c>
      <c r="Y654" s="8" t="str">
        <f>IF(X654&lt;72,"Pontiagudo",IF(X654&lt;=76,"Padrão","Redondo"))</f>
        <v>Redondo</v>
      </c>
      <c r="Z654" s="11">
        <f>IF(AND(W654&lt;&gt;"", V654&lt;&gt;"", V654&lt;&gt;0), (0.6057-0.0018*W654)*V654*(W654^2)/1000, "")</f>
        <v>60.343510898794676</v>
      </c>
      <c r="AA654" s="11">
        <f>((3.155 - 0.0136*V654 + 0.00155*W654)*V654*W654)/100</f>
        <v>62.781390661693507</v>
      </c>
      <c r="AB654" s="14"/>
      <c r="AC654" s="12">
        <v>21</v>
      </c>
      <c r="AD654" s="18" t="s">
        <v>18</v>
      </c>
    </row>
    <row r="655" spans="1:30" ht="15" x14ac:dyDescent="0.25">
      <c r="A655" s="8">
        <v>654</v>
      </c>
      <c r="B655" s="8">
        <v>49</v>
      </c>
      <c r="C655" s="9">
        <v>58.6</v>
      </c>
      <c r="D655" s="9">
        <v>4.0999999999999996</v>
      </c>
      <c r="E655" s="9">
        <v>8.5</v>
      </c>
      <c r="F655" s="10">
        <f>IF(AND(NOT(ISBLANK(C655)), NOT(ISBLANK(H655)), NOT(ISBLANK(Q655))), C655-H655-Q655, "")</f>
        <v>32.574999999999996</v>
      </c>
      <c r="G655" s="11">
        <f>IF(AND(F655&lt;&gt;"", C655&lt;&gt;"", C655&lt;&gt;0), F655*100/C655, "")</f>
        <v>55.588737201365177</v>
      </c>
      <c r="H655" s="10">
        <v>19.032</v>
      </c>
      <c r="I655" s="12">
        <v>7</v>
      </c>
      <c r="J655" s="11">
        <f>IF(AND(H655&lt;&gt;"", C655&lt;&gt;"", C655&lt;&gt;0), H655*100/C655, "")</f>
        <v>32.477815699658706</v>
      </c>
      <c r="K655" s="9">
        <v>10.3</v>
      </c>
      <c r="L655" s="9">
        <v>46</v>
      </c>
      <c r="M655" s="13">
        <v>0.224</v>
      </c>
      <c r="N655" s="9">
        <v>60.6</v>
      </c>
      <c r="O655" s="14" t="s">
        <v>21</v>
      </c>
      <c r="P655" s="15">
        <v>5.61</v>
      </c>
      <c r="Q655" s="13">
        <v>6.9930000000000003</v>
      </c>
      <c r="R655" s="15">
        <v>0.43</v>
      </c>
      <c r="S655" s="11">
        <f>IF(AND(Q655&lt;&gt;"", C655&lt;&gt;"", C655&lt;&gt;0), Q655*100/C655, "")</f>
        <v>11.93344709897611</v>
      </c>
      <c r="T655" s="16">
        <v>3</v>
      </c>
      <c r="U655" s="17" t="str">
        <f>IF(C655&gt;=68,"JUMBO",IF(C655&gt;=58,"EXTRA",IF(C655&gt;=48,"GRANDE",IF(C655&gt;=38,"MÉDIO","Fora da faixa"))))</f>
        <v>EXTRA</v>
      </c>
      <c r="V655" s="11">
        <v>57.73</v>
      </c>
      <c r="W655" s="11">
        <v>45.54</v>
      </c>
      <c r="X655" s="11">
        <f>IF(AND(W655&lt;&gt;"", V655&lt;&gt;"", V655&lt;&gt;0), (W655/V655)*100, "")</f>
        <v>78.88446215139443</v>
      </c>
      <c r="Y655" s="8" t="str">
        <f>IF(X655&lt;72,"Pontiagudo",IF(X655&lt;=76,"Padrão","Redondo"))</f>
        <v>Redondo</v>
      </c>
      <c r="Z655" s="11">
        <f>IF(AND(W655&lt;&gt;"", V655&lt;&gt;"", V655&lt;&gt;0), (0.6057-0.0018*W655)*V655*(W655^2)/1000, "")</f>
        <v>62.703733916349499</v>
      </c>
      <c r="AA655" s="11">
        <f>((3.155 - 0.0136*V655 + 0.00155*W655)*V655*W655)/100</f>
        <v>64.160257701077995</v>
      </c>
      <c r="AB655" s="14"/>
      <c r="AC655" s="12">
        <v>21</v>
      </c>
      <c r="AD655" s="18" t="s">
        <v>18</v>
      </c>
    </row>
    <row r="656" spans="1:30" ht="15" x14ac:dyDescent="0.25">
      <c r="A656" s="8">
        <v>655</v>
      </c>
      <c r="B656" s="8">
        <v>49</v>
      </c>
      <c r="C656" s="9">
        <v>56.9</v>
      </c>
      <c r="D656" s="9">
        <v>3.6</v>
      </c>
      <c r="E656" s="9">
        <v>8.1999999999999993</v>
      </c>
      <c r="F656" s="10" t="str">
        <f>IF(AND(NOT(ISBLANK(C656)), NOT(ISBLANK(H656)), NOT(ISBLANK(Q656))), C656-H656-Q656, "")</f>
        <v/>
      </c>
      <c r="G656" s="11" t="str">
        <f>IF(AND(F656&lt;&gt;"", C656&lt;&gt;"", C656&lt;&gt;0), F656*100/C656, "")</f>
        <v/>
      </c>
      <c r="H656" s="10">
        <v>19.38</v>
      </c>
      <c r="I656" s="12">
        <v>6</v>
      </c>
      <c r="J656" s="11">
        <f>IF(AND(H656&lt;&gt;"", C656&lt;&gt;"", C656&lt;&gt;0), H656*100/C656, "")</f>
        <v>34.059753954305798</v>
      </c>
      <c r="K656" s="9">
        <v>12.1</v>
      </c>
      <c r="L656" s="9">
        <v>51.3</v>
      </c>
      <c r="M656" s="13">
        <v>0.23599999999999999</v>
      </c>
      <c r="N656" s="9">
        <v>55.8</v>
      </c>
      <c r="O656" s="14" t="s">
        <v>23</v>
      </c>
      <c r="P656" s="15">
        <v>5.19</v>
      </c>
      <c r="Q656" s="13"/>
      <c r="R656" s="15">
        <v>0.42</v>
      </c>
      <c r="S656" s="11" t="str">
        <f>IF(AND(Q656&lt;&gt;"", C656&lt;&gt;"", C656&lt;&gt;0), Q656*100/C656, "")</f>
        <v/>
      </c>
      <c r="T656" s="16">
        <v>1</v>
      </c>
      <c r="U656" s="17" t="str">
        <f>IF(C656&gt;=68,"JUMBO",IF(C656&gt;=58,"EXTRA",IF(C656&gt;=48,"GRANDE",IF(C656&gt;=38,"MÉDIO","Fora da faixa"))))</f>
        <v>GRANDE</v>
      </c>
      <c r="V656" s="11">
        <v>57.57</v>
      </c>
      <c r="W656" s="11">
        <v>43.09</v>
      </c>
      <c r="X656" s="11">
        <f>IF(AND(W656&lt;&gt;"", V656&lt;&gt;"", V656&lt;&gt;0), (W656/V656)*100, "")</f>
        <v>74.848011116901176</v>
      </c>
      <c r="Y656" s="8" t="str">
        <f>IF(X656&lt;72,"Pontiagudo",IF(X656&lt;=76,"Padrão","Redondo"))</f>
        <v>Padrão</v>
      </c>
      <c r="Z656" s="11">
        <f>IF(AND(W656&lt;&gt;"", V656&lt;&gt;"", V656&lt;&gt;0), (0.6057-0.0018*W656)*V656*(W656^2)/1000, "")</f>
        <v>56.454248958136148</v>
      </c>
      <c r="AA656" s="11">
        <f>((3.155 - 0.0136*V656 + 0.00155*W656)*V656*W656)/100</f>
        <v>60.500029683637514</v>
      </c>
      <c r="AB656" s="14"/>
      <c r="AC656" s="12">
        <v>21</v>
      </c>
      <c r="AD656" s="18" t="s">
        <v>18</v>
      </c>
    </row>
    <row r="657" spans="1:30" ht="15" x14ac:dyDescent="0.25">
      <c r="A657" s="8">
        <v>656</v>
      </c>
      <c r="B657" s="8">
        <v>49</v>
      </c>
      <c r="C657" s="9">
        <v>54.8</v>
      </c>
      <c r="D657" s="9">
        <v>3.1</v>
      </c>
      <c r="E657" s="9">
        <v>8.3000000000000007</v>
      </c>
      <c r="F657" s="10" t="str">
        <f>IF(AND(NOT(ISBLANK(C657)), NOT(ISBLANK(H657)), NOT(ISBLANK(Q657))), C657-H657-Q657, "")</f>
        <v/>
      </c>
      <c r="G657" s="11" t="str">
        <f>IF(AND(F657&lt;&gt;"", C657&lt;&gt;"", C657&lt;&gt;0), F657*100/C657, "")</f>
        <v/>
      </c>
      <c r="H657" s="10"/>
      <c r="I657" s="12">
        <v>7</v>
      </c>
      <c r="J657" s="11" t="str">
        <f>IF(AND(H657&lt;&gt;"", C657&lt;&gt;"", C657&lt;&gt;0), H657*100/C657, "")</f>
        <v/>
      </c>
      <c r="K657" s="9">
        <v>11.6</v>
      </c>
      <c r="L657" s="9">
        <v>46.7</v>
      </c>
      <c r="M657" s="13">
        <v>0.248</v>
      </c>
      <c r="N657" s="9">
        <v>50.8</v>
      </c>
      <c r="O657" s="14" t="s">
        <v>23</v>
      </c>
      <c r="P657" s="15">
        <v>4.6500000000000004</v>
      </c>
      <c r="Q657" s="13"/>
      <c r="R657" s="15">
        <v>0.44</v>
      </c>
      <c r="S657" s="11" t="str">
        <f>IF(AND(Q657&lt;&gt;"", C657&lt;&gt;"", C657&lt;&gt;0), Q657*100/C657, "")</f>
        <v/>
      </c>
      <c r="T657" s="16">
        <v>2</v>
      </c>
      <c r="U657" s="17" t="str">
        <f>IF(C657&gt;=68,"JUMBO",IF(C657&gt;=58,"EXTRA",IF(C657&gt;=48,"GRANDE",IF(C657&gt;=38,"MÉDIO","Fora da faixa"))))</f>
        <v>GRANDE</v>
      </c>
      <c r="V657" s="11">
        <v>56.69</v>
      </c>
      <c r="W657" s="11">
        <v>43.86</v>
      </c>
      <c r="X657" s="11">
        <f>IF(AND(W657&lt;&gt;"", V657&lt;&gt;"", V657&lt;&gt;0), (W657/V657)*100, "")</f>
        <v>77.36814252954666</v>
      </c>
      <c r="Y657" s="8" t="str">
        <f>IF(X657&lt;72,"Pontiagudo",IF(X657&lt;=76,"Padrão","Redondo"))</f>
        <v>Redondo</v>
      </c>
      <c r="Z657" s="11">
        <f>IF(AND(W657&lt;&gt;"", V657&lt;&gt;"", V657&lt;&gt;0), (0.6057-0.0018*W657)*V657*(W657^2)/1000, "")</f>
        <v>57.444691957227647</v>
      </c>
      <c r="AA657" s="11">
        <f>((3.155 - 0.0136*V657 + 0.00155*W657)*V657*W657)/100</f>
        <v>60.967076903765985</v>
      </c>
      <c r="AB657" s="14"/>
      <c r="AC657" s="12">
        <v>21</v>
      </c>
      <c r="AD657" s="18" t="s">
        <v>18</v>
      </c>
    </row>
    <row r="658" spans="1:30" ht="15" x14ac:dyDescent="0.25">
      <c r="A658" s="8">
        <v>657</v>
      </c>
      <c r="B658" s="8">
        <v>49</v>
      </c>
      <c r="C658" s="9">
        <v>65.099999999999994</v>
      </c>
      <c r="D658" s="9">
        <v>4</v>
      </c>
      <c r="E658" s="9">
        <v>8.4</v>
      </c>
      <c r="F658" s="10">
        <f>IF(AND(NOT(ISBLANK(C658)), NOT(ISBLANK(H658)), NOT(ISBLANK(Q658))), C658-H658-Q658, "")</f>
        <v>42.454000000000001</v>
      </c>
      <c r="G658" s="11">
        <f>IF(AND(F658&lt;&gt;"", C658&lt;&gt;"", C658&lt;&gt;0), F658*100/C658, "")</f>
        <v>65.213517665130567</v>
      </c>
      <c r="H658" s="10">
        <v>16.648</v>
      </c>
      <c r="I658" s="12">
        <v>6</v>
      </c>
      <c r="J658" s="11">
        <f>IF(AND(H658&lt;&gt;"", C658&lt;&gt;"", C658&lt;&gt;0), H658*100/C658, "")</f>
        <v>25.572964669738866</v>
      </c>
      <c r="K658" s="9">
        <v>10.5</v>
      </c>
      <c r="L658" s="9">
        <v>49.3</v>
      </c>
      <c r="M658" s="13">
        <v>0.21299999999999999</v>
      </c>
      <c r="N658" s="9">
        <v>56</v>
      </c>
      <c r="O658" s="14" t="s">
        <v>23</v>
      </c>
      <c r="P658" s="15">
        <v>4.3</v>
      </c>
      <c r="Q658" s="13">
        <v>5.9980000000000002</v>
      </c>
      <c r="R658" s="15">
        <v>0.46</v>
      </c>
      <c r="S658" s="11">
        <f>IF(AND(Q658&lt;&gt;"", C658&lt;&gt;"", C658&lt;&gt;0), Q658*100/C658, "")</f>
        <v>9.2135176651305706</v>
      </c>
      <c r="T658" s="16">
        <v>1</v>
      </c>
      <c r="U658" s="17" t="str">
        <f>IF(C658&gt;=68,"JUMBO",IF(C658&gt;=58,"EXTRA",IF(C658&gt;=48,"GRANDE",IF(C658&gt;=38,"MÉDIO","Fora da faixa"))))</f>
        <v>EXTRA</v>
      </c>
      <c r="V658" s="11">
        <v>59.62</v>
      </c>
      <c r="W658" s="11">
        <v>45.97</v>
      </c>
      <c r="X658" s="11">
        <f>IF(AND(W658&lt;&gt;"", V658&lt;&gt;"", V658&lt;&gt;0), (W658/V658)*100, "")</f>
        <v>77.1049983227105</v>
      </c>
      <c r="Y658" s="8" t="str">
        <f>IF(X658&lt;72,"Pontiagudo",IF(X658&lt;=76,"Padrão","Redondo"))</f>
        <v>Redondo</v>
      </c>
      <c r="Z658" s="11">
        <f>IF(AND(W658&lt;&gt;"", V658&lt;&gt;"", V658&lt;&gt;0), (0.6057-0.0018*W658)*V658*(W658^2)/1000, "")</f>
        <v>65.887718340100918</v>
      </c>
      <c r="AA658" s="11">
        <f>((3.155 - 0.0136*V658 + 0.00155*W658)*V658*W658)/100</f>
        <v>66.200215492850987</v>
      </c>
      <c r="AB658" s="14"/>
      <c r="AC658" s="12">
        <v>21</v>
      </c>
      <c r="AD658" s="18" t="s">
        <v>18</v>
      </c>
    </row>
    <row r="659" spans="1:30" ht="15" x14ac:dyDescent="0.25">
      <c r="A659" s="8">
        <v>658</v>
      </c>
      <c r="B659" s="8">
        <v>49</v>
      </c>
      <c r="C659" s="9">
        <v>58.7</v>
      </c>
      <c r="D659" s="9">
        <v>3.3</v>
      </c>
      <c r="E659" s="9">
        <v>8.6999999999999993</v>
      </c>
      <c r="F659" s="10" t="str">
        <f>IF(AND(NOT(ISBLANK(C659)), NOT(ISBLANK(H659)), NOT(ISBLANK(Q659))), C659-H659-Q659, "")</f>
        <v/>
      </c>
      <c r="G659" s="11" t="str">
        <f>IF(AND(F659&lt;&gt;"", C659&lt;&gt;"", C659&lt;&gt;0), F659*100/C659, "")</f>
        <v/>
      </c>
      <c r="H659" s="10"/>
      <c r="I659" s="12">
        <v>7</v>
      </c>
      <c r="J659" s="11" t="str">
        <f>IF(AND(H659&lt;&gt;"", C659&lt;&gt;"", C659&lt;&gt;0), H659*100/C659, "")</f>
        <v/>
      </c>
      <c r="K659" s="9">
        <v>10.1</v>
      </c>
      <c r="L659" s="9">
        <v>49.7</v>
      </c>
      <c r="M659" s="13">
        <v>0.20300000000000001</v>
      </c>
      <c r="N659" s="9">
        <v>50.9</v>
      </c>
      <c r="O659" s="14" t="s">
        <v>23</v>
      </c>
      <c r="P659" s="15">
        <v>4.45</v>
      </c>
      <c r="Q659" s="13">
        <v>6.6070000000000002</v>
      </c>
      <c r="R659" s="15">
        <v>0.44</v>
      </c>
      <c r="S659" s="11">
        <f>IF(AND(Q659&lt;&gt;"", C659&lt;&gt;"", C659&lt;&gt;0), Q659*100/C659, "")</f>
        <v>11.255536626916525</v>
      </c>
      <c r="T659" s="16">
        <v>2</v>
      </c>
      <c r="U659" s="17" t="str">
        <f>IF(C659&gt;=68,"JUMBO",IF(C659&gt;=58,"EXTRA",IF(C659&gt;=48,"GRANDE",IF(C659&gt;=38,"MÉDIO","Fora da faixa"))))</f>
        <v>EXTRA</v>
      </c>
      <c r="V659" s="11">
        <v>55.66</v>
      </c>
      <c r="W659" s="11">
        <v>44.18</v>
      </c>
      <c r="X659" s="11">
        <f>IF(AND(W659&lt;&gt;"", V659&lt;&gt;"", V659&lt;&gt;0), (W659/V659)*100, "")</f>
        <v>79.374775422206255</v>
      </c>
      <c r="Y659" s="8" t="str">
        <f>IF(X659&lt;72,"Pontiagudo",IF(X659&lt;=76,"Padrão","Redondo"))</f>
        <v>Redondo</v>
      </c>
      <c r="Z659" s="11">
        <f>IF(AND(W659&lt;&gt;"", V659&lt;&gt;"", V659&lt;&gt;0), (0.6057-0.0018*W659)*V659*(W659^2)/1000, "")</f>
        <v>57.164401408713971</v>
      </c>
      <c r="AA659" s="11">
        <f>((3.155 - 0.0136*V659 + 0.00155*W659)*V659*W659)/100</f>
        <v>60.652759073764003</v>
      </c>
      <c r="AB659" s="14"/>
      <c r="AC659" s="12">
        <v>21</v>
      </c>
      <c r="AD659" s="18" t="s">
        <v>18</v>
      </c>
    </row>
    <row r="660" spans="1:30" ht="15" x14ac:dyDescent="0.25">
      <c r="A660" s="8">
        <v>659</v>
      </c>
      <c r="B660" s="8">
        <v>49</v>
      </c>
      <c r="C660" s="9">
        <v>66.7</v>
      </c>
      <c r="D660" s="9">
        <v>3.4</v>
      </c>
      <c r="E660" s="9">
        <v>8.6</v>
      </c>
      <c r="F660" s="10">
        <f>IF(AND(NOT(ISBLANK(C660)), NOT(ISBLANK(H660)), NOT(ISBLANK(Q660))), C660-H660-Q660, "")</f>
        <v>38.637</v>
      </c>
      <c r="G660" s="11">
        <f>IF(AND(F660&lt;&gt;"", C660&lt;&gt;"", C660&lt;&gt;0), F660*100/C660, "")</f>
        <v>57.926536731634179</v>
      </c>
      <c r="H660" s="10">
        <v>20.247</v>
      </c>
      <c r="I660" s="12">
        <v>6</v>
      </c>
      <c r="J660" s="11">
        <f>IF(AND(H660&lt;&gt;"", C660&lt;&gt;"", C660&lt;&gt;0), H660*100/C660, "")</f>
        <v>30.355322338830582</v>
      </c>
      <c r="K660" s="9">
        <v>11.6</v>
      </c>
      <c r="L660" s="9">
        <v>49</v>
      </c>
      <c r="M660" s="13">
        <v>0.23699999999999999</v>
      </c>
      <c r="N660" s="9">
        <v>47.1</v>
      </c>
      <c r="O660" s="14" t="s">
        <v>23</v>
      </c>
      <c r="P660" s="15">
        <v>5.7</v>
      </c>
      <c r="Q660" s="13">
        <v>7.8159999999999998</v>
      </c>
      <c r="R660" s="15">
        <v>0.43</v>
      </c>
      <c r="S660" s="11">
        <f>IF(AND(Q660&lt;&gt;"", C660&lt;&gt;"", C660&lt;&gt;0), Q660*100/C660, "")</f>
        <v>11.718140929535233</v>
      </c>
      <c r="T660" s="16">
        <v>1</v>
      </c>
      <c r="U660" s="17" t="str">
        <f>IF(C660&gt;=68,"JUMBO",IF(C660&gt;=58,"EXTRA",IF(C660&gt;=48,"GRANDE",IF(C660&gt;=38,"MÉDIO","Fora da faixa"))))</f>
        <v>EXTRA</v>
      </c>
      <c r="V660" s="11">
        <v>59.7</v>
      </c>
      <c r="W660" s="11">
        <v>45.71</v>
      </c>
      <c r="X660" s="11">
        <f>IF(AND(W660&lt;&gt;"", V660&lt;&gt;"", V660&lt;&gt;0), (W660/V660)*100, "")</f>
        <v>76.566164154103859</v>
      </c>
      <c r="Y660" s="8" t="str">
        <f>IF(X660&lt;72,"Pontiagudo",IF(X660&lt;=76,"Padrão","Redondo"))</f>
        <v>Redondo</v>
      </c>
      <c r="Z660" s="11">
        <f>IF(AND(W660&lt;&gt;"", V660&lt;&gt;"", V660&lt;&gt;0), (0.6057-0.0018*W660)*V660*(W660^2)/1000, "")</f>
        <v>65.290312347962953</v>
      </c>
      <c r="AA660" s="11">
        <f>((3.155 - 0.0136*V660 + 0.00155*W660)*V660*W660)/100</f>
        <v>65.873435603535</v>
      </c>
      <c r="AB660" s="14"/>
      <c r="AC660" s="12">
        <v>21</v>
      </c>
      <c r="AD660" s="18" t="s">
        <v>18</v>
      </c>
    </row>
    <row r="661" spans="1:30" ht="15" x14ac:dyDescent="0.25">
      <c r="A661" s="8">
        <v>660</v>
      </c>
      <c r="B661" s="8">
        <v>49</v>
      </c>
      <c r="C661" s="9">
        <v>53.8</v>
      </c>
      <c r="D661" s="9">
        <v>3.6</v>
      </c>
      <c r="E661" s="9">
        <v>8.6999999999999993</v>
      </c>
      <c r="F661" s="10">
        <f>IF(AND(NOT(ISBLANK(C661)), NOT(ISBLANK(H661)), NOT(ISBLANK(Q661))), C661-H661-Q661, "")</f>
        <v>32.531999999999996</v>
      </c>
      <c r="G661" s="11">
        <f>IF(AND(F661&lt;&gt;"", C661&lt;&gt;"", C661&lt;&gt;0), F661*100/C661, "")</f>
        <v>60.468401486988846</v>
      </c>
      <c r="H661" s="10">
        <v>13.893000000000001</v>
      </c>
      <c r="I661" s="12">
        <v>7</v>
      </c>
      <c r="J661" s="11">
        <f>IF(AND(H661&lt;&gt;"", C661&lt;&gt;"", C661&lt;&gt;0), H661*100/C661, "")</f>
        <v>25.823420074349446</v>
      </c>
      <c r="K661" s="9">
        <v>10.4</v>
      </c>
      <c r="L661" s="9">
        <v>43.7</v>
      </c>
      <c r="M661" s="13">
        <v>0.23799999999999999</v>
      </c>
      <c r="N661" s="9">
        <v>57.7</v>
      </c>
      <c r="O661" s="14" t="s">
        <v>23</v>
      </c>
      <c r="P661" s="15">
        <v>4.41</v>
      </c>
      <c r="Q661" s="13">
        <v>7.375</v>
      </c>
      <c r="R661" s="15">
        <v>0.43</v>
      </c>
      <c r="S661" s="11">
        <f>IF(AND(Q661&lt;&gt;"", C661&lt;&gt;"", C661&lt;&gt;0), Q661*100/C661, "")</f>
        <v>13.708178438661712</v>
      </c>
      <c r="T661" s="16">
        <v>1</v>
      </c>
      <c r="U661" s="17" t="str">
        <f>IF(C661&gt;=68,"JUMBO",IF(C661&gt;=58,"EXTRA",IF(C661&gt;=48,"GRANDE",IF(C661&gt;=38,"MÉDIO","Fora da faixa"))))</f>
        <v>GRANDE</v>
      </c>
      <c r="V661" s="11">
        <v>53.09</v>
      </c>
      <c r="W661" s="11">
        <v>43.31</v>
      </c>
      <c r="X661" s="11">
        <f>IF(AND(W661&lt;&gt;"", V661&lt;&gt;"", V661&lt;&gt;0), (W661/V661)*100, "")</f>
        <v>81.578451685816532</v>
      </c>
      <c r="Y661" s="8" t="str">
        <f>IF(X661&lt;72,"Pontiagudo",IF(X661&lt;=76,"Padrão","Redondo"))</f>
        <v>Redondo</v>
      </c>
      <c r="Z661" s="11">
        <f>IF(AND(W661&lt;&gt;"", V661&lt;&gt;"", V661&lt;&gt;0), (0.6057-0.0018*W661)*V661*(W661^2)/1000, "")</f>
        <v>52.554601988303972</v>
      </c>
      <c r="AA661" s="11">
        <f>((3.155 - 0.0136*V661 + 0.00155*W661)*V661*W661)/100</f>
        <v>57.485646284213516</v>
      </c>
      <c r="AB661" s="14"/>
      <c r="AC661" s="12">
        <v>21</v>
      </c>
      <c r="AD661" s="18" t="s">
        <v>18</v>
      </c>
    </row>
    <row r="662" spans="1:30" ht="15" x14ac:dyDescent="0.25">
      <c r="A662" s="8">
        <v>661</v>
      </c>
      <c r="B662" s="8">
        <v>49</v>
      </c>
      <c r="C662" s="9">
        <v>52.1</v>
      </c>
      <c r="D662" s="9">
        <v>2.9</v>
      </c>
      <c r="E662" s="9">
        <v>8.6999999999999993</v>
      </c>
      <c r="F662" s="10">
        <f>IF(AND(NOT(ISBLANK(C662)), NOT(ISBLANK(H662)), NOT(ISBLANK(Q662))), C662-H662-Q662, "")</f>
        <v>30.690000000000005</v>
      </c>
      <c r="G662" s="11">
        <f>IF(AND(F662&lt;&gt;"", C662&lt;&gt;"", C662&lt;&gt;0), F662*100/C662, "")</f>
        <v>58.905950095969295</v>
      </c>
      <c r="H662" s="10">
        <v>16.102</v>
      </c>
      <c r="I662" s="12">
        <v>7</v>
      </c>
      <c r="J662" s="11">
        <f>IF(AND(H662&lt;&gt;"", C662&lt;&gt;"", C662&lt;&gt;0), H662*100/C662, "")</f>
        <v>30.905950095969288</v>
      </c>
      <c r="K662" s="9">
        <v>10.9</v>
      </c>
      <c r="L662" s="9">
        <v>46</v>
      </c>
      <c r="M662" s="13">
        <v>0.23699999999999999</v>
      </c>
      <c r="N662" s="9">
        <v>50</v>
      </c>
      <c r="O662" s="14" t="s">
        <v>23</v>
      </c>
      <c r="P662" s="15">
        <v>4.84</v>
      </c>
      <c r="Q662" s="13">
        <v>5.3079999999999998</v>
      </c>
      <c r="R662" s="15">
        <v>0.41</v>
      </c>
      <c r="S662" s="11">
        <f>IF(AND(Q662&lt;&gt;"", C662&lt;&gt;"", C662&lt;&gt;0), Q662*100/C662, "")</f>
        <v>10.18809980806142</v>
      </c>
      <c r="T662" s="16">
        <v>2</v>
      </c>
      <c r="U662" s="17" t="str">
        <f>IF(C662&gt;=68,"JUMBO",IF(C662&gt;=58,"EXTRA",IF(C662&gt;=48,"GRANDE",IF(C662&gt;=38,"MÉDIO","Fora da faixa"))))</f>
        <v>GRANDE</v>
      </c>
      <c r="V662" s="11">
        <v>55.81</v>
      </c>
      <c r="W662" s="11">
        <v>41.6</v>
      </c>
      <c r="X662" s="11">
        <f>IF(AND(W662&lt;&gt;"", V662&lt;&gt;"", V662&lt;&gt;0), (W662/V662)*100, "")</f>
        <v>74.53861315176492</v>
      </c>
      <c r="Y662" s="8" t="str">
        <f>IF(X662&lt;72,"Pontiagudo",IF(X662&lt;=76,"Padrão","Redondo"))</f>
        <v>Padrão</v>
      </c>
      <c r="Z662" s="11">
        <f>IF(AND(W662&lt;&gt;"", V662&lt;&gt;"", V662&lt;&gt;0), (0.6057-0.0018*W662)*V662*(W662^2)/1000, "")</f>
        <v>51.267951101952015</v>
      </c>
      <c r="AA662" s="11">
        <f>((3.155 - 0.0136*V662 + 0.00155*W662)*V662*W662)/100</f>
        <v>57.12449426944</v>
      </c>
      <c r="AB662" s="14"/>
      <c r="AC662" s="12">
        <v>21</v>
      </c>
      <c r="AD662" s="18" t="s">
        <v>18</v>
      </c>
    </row>
    <row r="663" spans="1:30" ht="15" x14ac:dyDescent="0.25">
      <c r="A663" s="8">
        <v>662</v>
      </c>
      <c r="B663" s="8">
        <v>49</v>
      </c>
      <c r="C663" s="9">
        <v>60.1</v>
      </c>
      <c r="D663" s="9">
        <v>2.6</v>
      </c>
      <c r="E663" s="9">
        <v>8.8000000000000007</v>
      </c>
      <c r="F663" s="10">
        <f>IF(AND(NOT(ISBLANK(C663)), NOT(ISBLANK(H663)), NOT(ISBLANK(Q663))), C663-H663-Q663, "")</f>
        <v>33.587999999999994</v>
      </c>
      <c r="G663" s="11">
        <f>IF(AND(F663&lt;&gt;"", C663&lt;&gt;"", C663&lt;&gt;0), F663*100/C663, "")</f>
        <v>55.886855241264549</v>
      </c>
      <c r="H663" s="10">
        <v>20.062000000000001</v>
      </c>
      <c r="I663" s="12">
        <v>7</v>
      </c>
      <c r="J663" s="11">
        <f>IF(AND(H663&lt;&gt;"", C663&lt;&gt;"", C663&lt;&gt;0), H663*100/C663, "")</f>
        <v>33.381031613976702</v>
      </c>
      <c r="K663" s="9">
        <v>11</v>
      </c>
      <c r="L663" s="9">
        <v>52.7</v>
      </c>
      <c r="M663" s="13">
        <v>0.20899999999999999</v>
      </c>
      <c r="N663" s="9">
        <v>39.1</v>
      </c>
      <c r="O663" s="14" t="s">
        <v>23</v>
      </c>
      <c r="P663" s="15">
        <v>5.08</v>
      </c>
      <c r="Q663" s="13">
        <v>6.45</v>
      </c>
      <c r="R663" s="15">
        <v>0.45</v>
      </c>
      <c r="S663" s="11">
        <f>IF(AND(Q663&lt;&gt;"", C663&lt;&gt;"", C663&lt;&gt;0), Q663*100/C663, "")</f>
        <v>10.732113144758735</v>
      </c>
      <c r="T663" s="16">
        <v>2</v>
      </c>
      <c r="U663" s="17" t="str">
        <f>IF(C663&gt;=68,"JUMBO",IF(C663&gt;=58,"EXTRA",IF(C663&gt;=48,"GRANDE",IF(C663&gt;=38,"MÉDIO","Fora da faixa"))))</f>
        <v>EXTRA</v>
      </c>
      <c r="V663" s="11">
        <v>55.92</v>
      </c>
      <c r="W663" s="11">
        <v>44.37</v>
      </c>
      <c r="X663" s="11">
        <f>IF(AND(W663&lt;&gt;"", V663&lt;&gt;"", V663&lt;&gt;0), (W663/V663)*100, "")</f>
        <v>79.345493562231752</v>
      </c>
      <c r="Y663" s="8" t="str">
        <f>IF(X663&lt;72,"Pontiagudo",IF(X663&lt;=76,"Padrão","Redondo"))</f>
        <v>Redondo</v>
      </c>
      <c r="Z663" s="11">
        <f>IF(AND(W663&lt;&gt;"", V663&lt;&gt;"", V663&lt;&gt;0), (0.6057-0.0018*W663)*V663*(W663^2)/1000, "")</f>
        <v>57.888818258760431</v>
      </c>
      <c r="AA663" s="11">
        <f>((3.155 - 0.0136*V663 + 0.00155*W663)*V663*W663)/100</f>
        <v>61.117715212595996</v>
      </c>
      <c r="AB663" s="14"/>
      <c r="AC663" s="12">
        <v>21</v>
      </c>
      <c r="AD663" s="18" t="s">
        <v>18</v>
      </c>
    </row>
    <row r="664" spans="1:30" ht="15" x14ac:dyDescent="0.25">
      <c r="A664" s="8">
        <v>663</v>
      </c>
      <c r="B664" s="8">
        <v>49</v>
      </c>
      <c r="C664" s="9">
        <v>64.5</v>
      </c>
      <c r="D664" s="9">
        <v>3.9</v>
      </c>
      <c r="E664" s="9">
        <v>8.6999999999999993</v>
      </c>
      <c r="F664" s="10">
        <f>IF(AND(NOT(ISBLANK(C664)), NOT(ISBLANK(H664)), NOT(ISBLANK(Q664))), C664-H664-Q664, "")</f>
        <v>36.764000000000003</v>
      </c>
      <c r="G664" s="11">
        <f>IF(AND(F664&lt;&gt;"", C664&lt;&gt;"", C664&lt;&gt;0), F664*100/C664, "")</f>
        <v>56.9984496124031</v>
      </c>
      <c r="H664" s="10">
        <v>20.393999999999998</v>
      </c>
      <c r="I664" s="12">
        <v>7</v>
      </c>
      <c r="J664" s="11">
        <f>IF(AND(H664&lt;&gt;"", C664&lt;&gt;"", C664&lt;&gt;0), H664*100/C664, "")</f>
        <v>31.618604651162787</v>
      </c>
      <c r="K664" s="9">
        <v>11.8</v>
      </c>
      <c r="L664" s="9">
        <v>51.7</v>
      </c>
      <c r="M664" s="13">
        <v>0.22800000000000001</v>
      </c>
      <c r="N664" s="9">
        <v>55.1</v>
      </c>
      <c r="O664" s="14" t="s">
        <v>23</v>
      </c>
      <c r="P664" s="15">
        <v>5.49</v>
      </c>
      <c r="Q664" s="13">
        <v>7.3419999999999996</v>
      </c>
      <c r="R664" s="15">
        <v>0.45</v>
      </c>
      <c r="S664" s="11">
        <f>IF(AND(Q664&lt;&gt;"", C664&lt;&gt;"", C664&lt;&gt;0), Q664*100/C664, "")</f>
        <v>11.382945736434108</v>
      </c>
      <c r="T664" s="16">
        <v>3</v>
      </c>
      <c r="U664" s="17" t="str">
        <f>IF(C664&gt;=68,"JUMBO",IF(C664&gt;=58,"EXTRA",IF(C664&gt;=48,"GRANDE",IF(C664&gt;=38,"MÉDIO","Fora da faixa"))))</f>
        <v>EXTRA</v>
      </c>
      <c r="V664" s="11">
        <v>58</v>
      </c>
      <c r="W664" s="11">
        <v>46</v>
      </c>
      <c r="X664" s="11">
        <f>IF(AND(W664&lt;&gt;"", V664&lt;&gt;"", V664&lt;&gt;0), (W664/V664)*100, "")</f>
        <v>79.310344827586206</v>
      </c>
      <c r="Y664" s="8" t="str">
        <f>IF(X664&lt;72,"Pontiagudo",IF(X664&lt;=76,"Padrão","Redondo"))</f>
        <v>Redondo</v>
      </c>
      <c r="Z664" s="11">
        <f>IF(AND(W664&lt;&gt;"", V664&lt;&gt;"", V664&lt;&gt;0), (0.6057-0.0018*W664)*V664*(W664^2)/1000, "")</f>
        <v>64.174471200000013</v>
      </c>
      <c r="AA664" s="11">
        <f>((3.155 - 0.0136*V664 + 0.00155*W664)*V664*W664)/100</f>
        <v>65.032499999999999</v>
      </c>
      <c r="AB664" s="14"/>
      <c r="AC664" s="12">
        <v>21</v>
      </c>
      <c r="AD664" s="18" t="s">
        <v>18</v>
      </c>
    </row>
    <row r="665" spans="1:30" ht="15" x14ac:dyDescent="0.25">
      <c r="A665" s="8">
        <v>664</v>
      </c>
      <c r="B665" s="8">
        <v>49</v>
      </c>
      <c r="C665" s="9">
        <v>61.2</v>
      </c>
      <c r="D665" s="9">
        <v>3.8</v>
      </c>
      <c r="E665" s="9">
        <v>8.5</v>
      </c>
      <c r="F665" s="10">
        <f>IF(AND(NOT(ISBLANK(C665)), NOT(ISBLANK(H665)), NOT(ISBLANK(Q665))), C665-H665-Q665, "")</f>
        <v>35.114000000000004</v>
      </c>
      <c r="G665" s="11">
        <f>IF(AND(F665&lt;&gt;"", C665&lt;&gt;"", C665&lt;&gt;0), F665*100/C665, "")</f>
        <v>57.375816993464056</v>
      </c>
      <c r="H665" s="10">
        <v>19.597000000000001</v>
      </c>
      <c r="I665" s="12">
        <v>7</v>
      </c>
      <c r="J665" s="11">
        <f>IF(AND(H665&lt;&gt;"", C665&lt;&gt;"", C665&lt;&gt;0), H665*100/C665, "")</f>
        <v>32.021241830065357</v>
      </c>
      <c r="K665" s="9">
        <v>12.3</v>
      </c>
      <c r="L665" s="9">
        <v>49.3</v>
      </c>
      <c r="M665" s="13">
        <v>0.249</v>
      </c>
      <c r="N665" s="9">
        <v>55.7</v>
      </c>
      <c r="O665" s="14" t="s">
        <v>23</v>
      </c>
      <c r="P665" s="15">
        <v>4.68</v>
      </c>
      <c r="Q665" s="13">
        <v>6.4889999999999999</v>
      </c>
      <c r="R665" s="15">
        <v>0.42</v>
      </c>
      <c r="S665" s="11">
        <f>IF(AND(Q665&lt;&gt;"", C665&lt;&gt;"", C665&lt;&gt;0), Q665*100/C665, "")</f>
        <v>10.602941176470587</v>
      </c>
      <c r="T665" s="16">
        <v>2</v>
      </c>
      <c r="U665" s="17" t="str">
        <f>IF(C665&gt;=68,"JUMBO",IF(C665&gt;=58,"EXTRA",IF(C665&gt;=48,"GRANDE",IF(C665&gt;=38,"MÉDIO","Fora da faixa"))))</f>
        <v>EXTRA</v>
      </c>
      <c r="V665" s="11">
        <v>56.84</v>
      </c>
      <c r="W665" s="11">
        <v>45.03</v>
      </c>
      <c r="X665" s="11">
        <f>IF(AND(W665&lt;&gt;"", V665&lt;&gt;"", V665&lt;&gt;0), (W665/V665)*100, "")</f>
        <v>79.222378606615067</v>
      </c>
      <c r="Y665" s="8" t="str">
        <f>IF(X665&lt;72,"Pontiagudo",IF(X665&lt;=76,"Padrão","Redondo"))</f>
        <v>Redondo</v>
      </c>
      <c r="Z665" s="11">
        <f>IF(AND(W665&lt;&gt;"", V665&lt;&gt;"", V665&lt;&gt;0), (0.6057-0.0018*W665)*V665*(W665^2)/1000, "")</f>
        <v>60.467822457118785</v>
      </c>
      <c r="AA665" s="11">
        <f>((3.155 - 0.0136*V665 + 0.00155*W665)*V665*W665)/100</f>
        <v>62.75324462967</v>
      </c>
      <c r="AB665" s="14"/>
      <c r="AC665" s="12">
        <v>21</v>
      </c>
      <c r="AD665" s="18" t="s">
        <v>18</v>
      </c>
    </row>
    <row r="666" spans="1:30" ht="15" x14ac:dyDescent="0.25">
      <c r="A666" s="8">
        <v>665</v>
      </c>
      <c r="B666" s="8">
        <v>49</v>
      </c>
      <c r="C666" s="9">
        <v>66.2</v>
      </c>
      <c r="D666" s="9">
        <v>3.6</v>
      </c>
      <c r="E666" s="9">
        <v>9.1999999999999993</v>
      </c>
      <c r="F666" s="10">
        <f>IF(AND(NOT(ISBLANK(C666)), NOT(ISBLANK(H666)), NOT(ISBLANK(Q666))), C666-H666-Q666, "")</f>
        <v>37.452000000000005</v>
      </c>
      <c r="G666" s="11">
        <f>IF(AND(F666&lt;&gt;"", C666&lt;&gt;"", C666&lt;&gt;0), F666*100/C666, "")</f>
        <v>56.574018126888227</v>
      </c>
      <c r="H666" s="10">
        <v>21.273</v>
      </c>
      <c r="I666" s="12">
        <v>7</v>
      </c>
      <c r="J666" s="11">
        <f>IF(AND(H666&lt;&gt;"", C666&lt;&gt;"", C666&lt;&gt;0), H666*100/C666, "")</f>
        <v>32.134441087613297</v>
      </c>
      <c r="K666" s="9">
        <v>12.1</v>
      </c>
      <c r="L666" s="9">
        <v>52.7</v>
      </c>
      <c r="M666" s="13">
        <v>0.23</v>
      </c>
      <c r="N666" s="9">
        <v>50.2</v>
      </c>
      <c r="O666" s="14" t="s">
        <v>23</v>
      </c>
      <c r="P666" s="15">
        <v>5.49</v>
      </c>
      <c r="Q666" s="13">
        <v>7.4749999999999996</v>
      </c>
      <c r="R666" s="15">
        <v>0.44</v>
      </c>
      <c r="S666" s="11">
        <f>IF(AND(Q666&lt;&gt;"", C666&lt;&gt;"", C666&lt;&gt;0), Q666*100/C666, "")</f>
        <v>11.291540785498489</v>
      </c>
      <c r="T666" s="16">
        <v>1</v>
      </c>
      <c r="U666" s="17" t="str">
        <f>IF(C666&gt;=68,"JUMBO",IF(C666&gt;=58,"EXTRA",IF(C666&gt;=48,"GRANDE",IF(C666&gt;=38,"MÉDIO","Fora da faixa"))))</f>
        <v>EXTRA</v>
      </c>
      <c r="V666" s="11">
        <v>58.88</v>
      </c>
      <c r="W666" s="11">
        <v>45.82</v>
      </c>
      <c r="X666" s="11">
        <f>IF(AND(W666&lt;&gt;"", V666&lt;&gt;"", V666&lt;&gt;0), (W666/V666)*100, "")</f>
        <v>77.81929347826086</v>
      </c>
      <c r="Y666" s="8" t="str">
        <f>IF(X666&lt;72,"Pontiagudo",IF(X666&lt;=76,"Padrão","Redondo"))</f>
        <v>Redondo</v>
      </c>
      <c r="Z666" s="11">
        <f>IF(AND(W666&lt;&gt;"", V666&lt;&gt;"", V666&lt;&gt;0), (0.6057-0.0018*W666)*V666*(W666^2)/1000, "")</f>
        <v>64.679347152396289</v>
      </c>
      <c r="AA666" s="11">
        <f>((3.155 - 0.0136*V666 + 0.00155*W666)*V666*W666)/100</f>
        <v>65.430454440447988</v>
      </c>
      <c r="AB666" s="14"/>
      <c r="AC666" s="12">
        <v>21</v>
      </c>
      <c r="AD666" s="18" t="s">
        <v>18</v>
      </c>
    </row>
    <row r="667" spans="1:30" ht="15" x14ac:dyDescent="0.25">
      <c r="A667" s="8">
        <v>666</v>
      </c>
      <c r="B667" s="8">
        <v>49</v>
      </c>
      <c r="C667" s="9">
        <v>65</v>
      </c>
      <c r="D667" s="9">
        <v>3.4</v>
      </c>
      <c r="E667" s="9">
        <v>9.1</v>
      </c>
      <c r="F667" s="10">
        <f>IF(AND(NOT(ISBLANK(C667)), NOT(ISBLANK(H667)), NOT(ISBLANK(Q667))), C667-H667-Q667, "")</f>
        <v>37.616999999999997</v>
      </c>
      <c r="G667" s="11">
        <f>IF(AND(F667&lt;&gt;"", C667&lt;&gt;"", C667&lt;&gt;0), F667*100/C667, "")</f>
        <v>57.872307692307686</v>
      </c>
      <c r="H667" s="10">
        <v>20.369</v>
      </c>
      <c r="I667" s="12">
        <v>7</v>
      </c>
      <c r="J667" s="11">
        <f>IF(AND(H667&lt;&gt;"", C667&lt;&gt;"", C667&lt;&gt;0), H667*100/C667, "")</f>
        <v>31.336923076923078</v>
      </c>
      <c r="K667" s="9">
        <v>12</v>
      </c>
      <c r="L667" s="9">
        <v>47</v>
      </c>
      <c r="M667" s="13">
        <v>0.255</v>
      </c>
      <c r="N667" s="9">
        <v>48.2</v>
      </c>
      <c r="O667" s="14" t="s">
        <v>23</v>
      </c>
      <c r="P667" s="15">
        <v>4.1399999999999997</v>
      </c>
      <c r="Q667" s="13">
        <v>7.0140000000000002</v>
      </c>
      <c r="R667" s="15">
        <v>0.46</v>
      </c>
      <c r="S667" s="11">
        <f>IF(AND(Q667&lt;&gt;"", C667&lt;&gt;"", C667&lt;&gt;0), Q667*100/C667, "")</f>
        <v>10.79076923076923</v>
      </c>
      <c r="T667" s="16">
        <v>3</v>
      </c>
      <c r="U667" s="17" t="str">
        <f>IF(C667&gt;=68,"JUMBO",IF(C667&gt;=58,"EXTRA",IF(C667&gt;=48,"GRANDE",IF(C667&gt;=38,"MÉDIO","Fora da faixa"))))</f>
        <v>EXTRA</v>
      </c>
      <c r="V667" s="11">
        <v>59.03</v>
      </c>
      <c r="W667" s="11">
        <v>45.82</v>
      </c>
      <c r="X667" s="11">
        <f>IF(AND(W667&lt;&gt;"", V667&lt;&gt;"", V667&lt;&gt;0), (W667/V667)*100, "")</f>
        <v>77.621548365238013</v>
      </c>
      <c r="Y667" s="8" t="str">
        <f>IF(X667&lt;72,"Pontiagudo",IF(X667&lt;=76,"Padrão","Redondo"))</f>
        <v>Redondo</v>
      </c>
      <c r="Z667" s="11">
        <f>IF(AND(W667&lt;&gt;"", V667&lt;&gt;"", V667&lt;&gt;0), (0.6057-0.0018*W667)*V667*(W667^2)/1000, "")</f>
        <v>64.844121304448933</v>
      </c>
      <c r="AA667" s="11">
        <f>((3.155 - 0.0136*V667 + 0.00155*W667)*V667*W667)/100</f>
        <v>65.541965085298003</v>
      </c>
      <c r="AB667" s="14"/>
      <c r="AC667" s="12">
        <v>21</v>
      </c>
      <c r="AD667" s="18" t="s">
        <v>18</v>
      </c>
    </row>
    <row r="668" spans="1:30" ht="15" x14ac:dyDescent="0.25">
      <c r="A668" s="8">
        <v>667</v>
      </c>
      <c r="B668" s="8">
        <v>49</v>
      </c>
      <c r="C668" s="9">
        <v>61.8</v>
      </c>
      <c r="D668" s="9"/>
      <c r="E668" s="9">
        <v>9</v>
      </c>
      <c r="F668" s="10"/>
      <c r="G668" s="11" t="str">
        <f>IF(AND(F668&lt;&gt;"", C668&lt;&gt;"", C668&lt;&gt;0), F668*100/C668, "")</f>
        <v/>
      </c>
      <c r="H668" s="10"/>
      <c r="I668" s="12"/>
      <c r="J668" s="11" t="str">
        <f>IF(AND(H668&lt;&gt;"", C668&lt;&gt;"", C668&lt;&gt;0), H668*100/C668, "")</f>
        <v/>
      </c>
      <c r="K668" s="9"/>
      <c r="L668" s="9"/>
      <c r="M668" s="13"/>
      <c r="N668" s="9"/>
      <c r="O668" s="14"/>
      <c r="P668" s="15">
        <v>4.71</v>
      </c>
      <c r="Q668" s="13">
        <v>6.9260000000000002</v>
      </c>
      <c r="R668" s="15">
        <v>0.45</v>
      </c>
      <c r="S668" s="11">
        <f>IF(AND(Q668&lt;&gt;"", C668&lt;&gt;"", C668&lt;&gt;0), Q668*100/C668, "")</f>
        <v>11.207119741100325</v>
      </c>
      <c r="T668" s="16">
        <v>1</v>
      </c>
      <c r="U668" s="17" t="str">
        <f>IF(C668&gt;=68,"JUMBO",IF(C668&gt;=58,"EXTRA",IF(C668&gt;=48,"GRANDE",IF(C668&gt;=38,"MÉDIO","Fora da faixa"))))</f>
        <v>EXTRA</v>
      </c>
      <c r="V668" s="11">
        <v>58.21</v>
      </c>
      <c r="W668" s="11">
        <v>44.14</v>
      </c>
      <c r="X668" s="11">
        <f>IF(AND(W668&lt;&gt;"", V668&lt;&gt;"", V668&lt;&gt;0), (W668/V668)*100, "")</f>
        <v>75.828895378800894</v>
      </c>
      <c r="Y668" s="8" t="str">
        <f>IF(X668&lt;72,"Pontiagudo",IF(X668&lt;=76,"Padrão","Redondo"))</f>
        <v>Padrão</v>
      </c>
      <c r="Z668" s="11">
        <f>IF(AND(W668&lt;&gt;"", V668&lt;&gt;"", V668&lt;&gt;0), (0.6057-0.0018*W668)*V668*(W668^2)/1000, "")</f>
        <v>59.683284495348772</v>
      </c>
      <c r="AA668" s="11">
        <f>((3.155 - 0.0136*V668 + 0.00155*W668)*V668*W668)/100</f>
        <v>62.481409367334003</v>
      </c>
      <c r="AB668" s="14"/>
      <c r="AC668" s="12">
        <v>21</v>
      </c>
      <c r="AD668" s="18" t="s">
        <v>18</v>
      </c>
    </row>
    <row r="669" spans="1:30" ht="15" x14ac:dyDescent="0.25">
      <c r="A669" s="8">
        <v>668</v>
      </c>
      <c r="B669" s="8">
        <v>49</v>
      </c>
      <c r="C669" s="9">
        <v>62.6</v>
      </c>
      <c r="D669" s="9">
        <v>3.8</v>
      </c>
      <c r="E669" s="9">
        <v>9.1</v>
      </c>
      <c r="F669" s="10">
        <f>IF(AND(NOT(ISBLANK(C669)), NOT(ISBLANK(H669)), NOT(ISBLANK(Q669))), C669-H669-Q669, "")</f>
        <v>35.597000000000001</v>
      </c>
      <c r="G669" s="11">
        <f>IF(AND(F669&lt;&gt;"", C669&lt;&gt;"", C669&lt;&gt;0), F669*100/C669, "")</f>
        <v>56.864217252396166</v>
      </c>
      <c r="H669" s="10">
        <v>20.43</v>
      </c>
      <c r="I669" s="12">
        <v>7</v>
      </c>
      <c r="J669" s="11">
        <f>IF(AND(H669&lt;&gt;"", C669&lt;&gt;"", C669&lt;&gt;0), H669*100/C669, "")</f>
        <v>32.635782747603834</v>
      </c>
      <c r="K669" s="9">
        <v>11.5</v>
      </c>
      <c r="L669" s="9">
        <v>52</v>
      </c>
      <c r="M669" s="13">
        <v>0.221</v>
      </c>
      <c r="N669" s="9">
        <v>55</v>
      </c>
      <c r="O669" s="14" t="s">
        <v>23</v>
      </c>
      <c r="P669" s="15">
        <v>4.71</v>
      </c>
      <c r="Q669" s="13">
        <v>6.5730000000000004</v>
      </c>
      <c r="R669" s="15">
        <v>0.4</v>
      </c>
      <c r="S669" s="11">
        <f>IF(AND(Q669&lt;&gt;"", C669&lt;&gt;"", C669&lt;&gt;0), Q669*100/C669, "")</f>
        <v>10.5</v>
      </c>
      <c r="T669" s="16">
        <v>1</v>
      </c>
      <c r="U669" s="17" t="str">
        <f>IF(C669&gt;=68,"JUMBO",IF(C669&gt;=58,"EXTRA",IF(C669&gt;=48,"GRANDE",IF(C669&gt;=38,"MÉDIO","Fora da faixa"))))</f>
        <v>EXTRA</v>
      </c>
      <c r="V669" s="11">
        <v>57.58</v>
      </c>
      <c r="W669" s="11">
        <v>45.26</v>
      </c>
      <c r="X669" s="11">
        <f>IF(AND(W669&lt;&gt;"", V669&lt;&gt;"", V669&lt;&gt;0), (W669/V669)*100, "")</f>
        <v>78.603681833970128</v>
      </c>
      <c r="Y669" s="8" t="str">
        <f>IF(X669&lt;72,"Pontiagudo",IF(X669&lt;=76,"Padrão","Redondo"))</f>
        <v>Redondo</v>
      </c>
      <c r="Z669" s="11">
        <f>IF(AND(W669&lt;&gt;"", V669&lt;&gt;"", V669&lt;&gt;0), (0.6057-0.0018*W669)*V669*(W669^2)/1000, "")</f>
        <v>61.833565127134655</v>
      </c>
      <c r="AA669" s="11">
        <f>((3.155 - 0.0136*V669 + 0.00155*W669)*V669*W669)/100</f>
        <v>63.641942882019997</v>
      </c>
      <c r="AB669" s="14"/>
      <c r="AC669" s="12">
        <v>21</v>
      </c>
      <c r="AD669" s="18" t="s">
        <v>18</v>
      </c>
    </row>
    <row r="670" spans="1:30" ht="15" x14ac:dyDescent="0.25">
      <c r="A670" s="8">
        <v>669</v>
      </c>
      <c r="B670" s="8">
        <v>49</v>
      </c>
      <c r="C670" s="9">
        <v>59.1</v>
      </c>
      <c r="D670" s="9">
        <v>3.1</v>
      </c>
      <c r="E670" s="9">
        <v>8.8000000000000007</v>
      </c>
      <c r="F670" s="10">
        <f>IF(AND(NOT(ISBLANK(C670)), NOT(ISBLANK(H670)), NOT(ISBLANK(Q670))), C670-H670-Q670, "")</f>
        <v>34.323</v>
      </c>
      <c r="G670" s="11">
        <f>IF(AND(F670&lt;&gt;"", C670&lt;&gt;"", C670&lt;&gt;0), F670*100/C670, "")</f>
        <v>58.076142131979694</v>
      </c>
      <c r="H670" s="10">
        <v>18.27</v>
      </c>
      <c r="I670" s="12">
        <v>7</v>
      </c>
      <c r="J670" s="11">
        <f>IF(AND(H670&lt;&gt;"", C670&lt;&gt;"", C670&lt;&gt;0), H670*100/C670, "")</f>
        <v>30.913705583756343</v>
      </c>
      <c r="K670" s="9">
        <v>12.1</v>
      </c>
      <c r="L670" s="9">
        <v>48.3</v>
      </c>
      <c r="M670" s="13">
        <v>0.251</v>
      </c>
      <c r="N670" s="9">
        <v>47.9</v>
      </c>
      <c r="O670" s="14" t="s">
        <v>23</v>
      </c>
      <c r="P670" s="15">
        <v>4.5199999999999996</v>
      </c>
      <c r="Q670" s="13">
        <v>6.5069999999999997</v>
      </c>
      <c r="R670" s="15">
        <v>0.43</v>
      </c>
      <c r="S670" s="11">
        <f>IF(AND(Q670&lt;&gt;"", C670&lt;&gt;"", C670&lt;&gt;0), Q670*100/C670, "")</f>
        <v>11.010152284263958</v>
      </c>
      <c r="T670" s="16">
        <v>3</v>
      </c>
      <c r="U670" s="17" t="str">
        <f>IF(C670&gt;=68,"JUMBO",IF(C670&gt;=58,"EXTRA",IF(C670&gt;=48,"GRANDE",IF(C670&gt;=38,"MÉDIO","Fora da faixa"))))</f>
        <v>EXTRA</v>
      </c>
      <c r="V670" s="11">
        <v>57.56</v>
      </c>
      <c r="W670" s="11">
        <v>44.79</v>
      </c>
      <c r="X670" s="11">
        <f>IF(AND(W670&lt;&gt;"", V670&lt;&gt;"", V670&lt;&gt;0), (W670/V670)*100, "")</f>
        <v>77.814454482279359</v>
      </c>
      <c r="Y670" s="8" t="str">
        <f>IF(X670&lt;72,"Pontiagudo",IF(X670&lt;=76,"Padrão","Redondo"))</f>
        <v>Redondo</v>
      </c>
      <c r="Z670" s="11">
        <f>IF(AND(W670&lt;&gt;"", V670&lt;&gt;"", V670&lt;&gt;0), (0.6057-0.0018*W670)*V670*(W670^2)/1000, "")</f>
        <v>60.632675502942895</v>
      </c>
      <c r="AA670" s="11">
        <f>((3.155 - 0.0136*V670 + 0.00155*W670)*V670*W670)/100</f>
        <v>62.947411497954</v>
      </c>
      <c r="AB670" s="14"/>
      <c r="AC670" s="12">
        <v>21</v>
      </c>
      <c r="AD670" s="18" t="s">
        <v>18</v>
      </c>
    </row>
    <row r="671" spans="1:30" ht="15" x14ac:dyDescent="0.25">
      <c r="A671" s="8">
        <v>670</v>
      </c>
      <c r="B671" s="8">
        <v>49</v>
      </c>
      <c r="C671" s="9">
        <v>59.3</v>
      </c>
      <c r="D671" s="9">
        <v>4.0999999999999996</v>
      </c>
      <c r="E671" s="9">
        <v>8.6</v>
      </c>
      <c r="F671" s="10">
        <f>IF(AND(NOT(ISBLANK(C671)), NOT(ISBLANK(H671)), NOT(ISBLANK(Q671))), C671-H671-Q671, "")</f>
        <v>34.957000000000001</v>
      </c>
      <c r="G671" s="11">
        <f>IF(AND(F671&lt;&gt;"", C671&lt;&gt;"", C671&lt;&gt;0), F671*100/C671, "")</f>
        <v>58.949409780775724</v>
      </c>
      <c r="H671" s="10">
        <v>17.856999999999999</v>
      </c>
      <c r="I671" s="12">
        <v>7</v>
      </c>
      <c r="J671" s="11">
        <f>IF(AND(H671&lt;&gt;"", C671&lt;&gt;"", C671&lt;&gt;0), H671*100/C671, "")</f>
        <v>30.11298482293423</v>
      </c>
      <c r="K671" s="9">
        <v>11.5</v>
      </c>
      <c r="L671" s="9">
        <v>46.3</v>
      </c>
      <c r="M671" s="13">
        <v>0.248</v>
      </c>
      <c r="N671" s="9">
        <v>60.2</v>
      </c>
      <c r="O671" s="14" t="s">
        <v>21</v>
      </c>
      <c r="P671" s="15">
        <v>4.12</v>
      </c>
      <c r="Q671" s="13">
        <v>6.4859999999999998</v>
      </c>
      <c r="R671" s="15">
        <v>0.43</v>
      </c>
      <c r="S671" s="11">
        <f>IF(AND(Q671&lt;&gt;"", C671&lt;&gt;"", C671&lt;&gt;0), Q671*100/C671, "")</f>
        <v>10.937605396290051</v>
      </c>
      <c r="T671" s="16">
        <v>2</v>
      </c>
      <c r="U671" s="17" t="str">
        <f>IF(C671&gt;=68,"JUMBO",IF(C671&gt;=58,"EXTRA",IF(C671&gt;=48,"GRANDE",IF(C671&gt;=38,"MÉDIO","Fora da faixa"))))</f>
        <v>EXTRA</v>
      </c>
      <c r="V671" s="11">
        <v>57.76</v>
      </c>
      <c r="W671" s="11">
        <v>44.38</v>
      </c>
      <c r="X671" s="11">
        <f>IF(AND(W671&lt;&gt;"", V671&lt;&gt;"", V671&lt;&gt;0), (W671/V671)*100, "")</f>
        <v>76.835180055401665</v>
      </c>
      <c r="Y671" s="8" t="str">
        <f>IF(X671&lt;72,"Pontiagudo",IF(X671&lt;=76,"Padrão","Redondo"))</f>
        <v>Redondo</v>
      </c>
      <c r="Z671" s="11">
        <f>IF(AND(W671&lt;&gt;"", V671&lt;&gt;"", V671&lt;&gt;0), (0.6057-0.0018*W671)*V671*(W671^2)/1000, "")</f>
        <v>59.818508112674316</v>
      </c>
      <c r="AA671" s="11">
        <f>((3.155 - 0.0136*V671 + 0.00155*W671)*V671*W671)/100</f>
        <v>62.501904317664</v>
      </c>
      <c r="AB671" s="14"/>
      <c r="AC671" s="12">
        <v>21</v>
      </c>
      <c r="AD671" s="18" t="s">
        <v>18</v>
      </c>
    </row>
    <row r="672" spans="1:30" ht="15" x14ac:dyDescent="0.25">
      <c r="A672" s="8">
        <v>671</v>
      </c>
      <c r="B672" s="8">
        <v>49</v>
      </c>
      <c r="C672" s="9">
        <v>60.6</v>
      </c>
      <c r="D672" s="9">
        <v>2.5</v>
      </c>
      <c r="E672" s="9">
        <v>8.9</v>
      </c>
      <c r="F672" s="10">
        <f>IF(AND(NOT(ISBLANK(C672)), NOT(ISBLANK(H672)), NOT(ISBLANK(Q672))), C672-H672-Q672, "")</f>
        <v>35.009</v>
      </c>
      <c r="G672" s="11">
        <f>IF(AND(F672&lt;&gt;"", C672&lt;&gt;"", C672&lt;&gt;0), F672*100/C672, "")</f>
        <v>57.770627062706268</v>
      </c>
      <c r="H672" s="10">
        <v>18.71</v>
      </c>
      <c r="I672" s="12">
        <v>7</v>
      </c>
      <c r="J672" s="11">
        <f>IF(AND(H672&lt;&gt;"", C672&lt;&gt;"", C672&lt;&gt;0), H672*100/C672, "")</f>
        <v>30.874587458745875</v>
      </c>
      <c r="K672" s="9">
        <v>11.1</v>
      </c>
      <c r="L672" s="9">
        <v>50.3</v>
      </c>
      <c r="M672" s="13">
        <v>0.221</v>
      </c>
      <c r="N672" s="9">
        <v>36.9</v>
      </c>
      <c r="O672" s="14" t="s">
        <v>23</v>
      </c>
      <c r="P672" s="15">
        <v>5.16</v>
      </c>
      <c r="Q672" s="13">
        <v>6.8810000000000002</v>
      </c>
      <c r="R672" s="15">
        <v>0.42</v>
      </c>
      <c r="S672" s="11">
        <f>IF(AND(Q672&lt;&gt;"", C672&lt;&gt;"", C672&lt;&gt;0), Q672*100/C672, "")</f>
        <v>11.354785478547855</v>
      </c>
      <c r="T672" s="16">
        <v>2</v>
      </c>
      <c r="U672" s="17" t="str">
        <f>IF(C672&gt;=68,"JUMBO",IF(C672&gt;=58,"EXTRA",IF(C672&gt;=48,"GRANDE",IF(C672&gt;=38,"MÉDIO","Fora da faixa"))))</f>
        <v>EXTRA</v>
      </c>
      <c r="V672" s="11">
        <v>59.65</v>
      </c>
      <c r="W672" s="11">
        <v>43.35</v>
      </c>
      <c r="X672" s="11">
        <f>IF(AND(W672&lt;&gt;"", V672&lt;&gt;"", V672&lt;&gt;0), (W672/V672)*100, "")</f>
        <v>72.673931265716689</v>
      </c>
      <c r="Y672" s="8" t="str">
        <f>IF(X672&lt;72,"Pontiagudo",IF(X672&lt;=76,"Padrão","Redondo"))</f>
        <v>Padrão</v>
      </c>
      <c r="Z672" s="11">
        <f>IF(AND(W672&lt;&gt;"", V672&lt;&gt;"", V672&lt;&gt;0), (0.6057-0.0018*W672)*V672*(W672^2)/1000, "")</f>
        <v>59.149496926698745</v>
      </c>
      <c r="AA672" s="11">
        <f>((3.155 - 0.0136*V672 + 0.00155*W672)*V672*W672)/100</f>
        <v>62.343072756937488</v>
      </c>
      <c r="AB672" s="14"/>
      <c r="AC672" s="12">
        <v>21</v>
      </c>
      <c r="AD672" s="18" t="s">
        <v>18</v>
      </c>
    </row>
    <row r="673" spans="1:30" ht="15" x14ac:dyDescent="0.25">
      <c r="A673" s="8">
        <v>672</v>
      </c>
      <c r="B673" s="8">
        <v>49</v>
      </c>
      <c r="C673" s="9">
        <v>60.5</v>
      </c>
      <c r="D673" s="9">
        <v>3.4</v>
      </c>
      <c r="E673" s="9">
        <v>8.8000000000000007</v>
      </c>
      <c r="F673" s="10">
        <f>IF(AND(NOT(ISBLANK(C673)), NOT(ISBLANK(H673)), NOT(ISBLANK(Q673))), C673-H673-Q673, "")</f>
        <v>33.507000000000005</v>
      </c>
      <c r="G673" s="11">
        <f>IF(AND(F673&lt;&gt;"", C673&lt;&gt;"", C673&lt;&gt;0), F673*100/C673, "")</f>
        <v>55.383471074380175</v>
      </c>
      <c r="H673" s="10">
        <v>20.696000000000002</v>
      </c>
      <c r="I673" s="12">
        <v>6</v>
      </c>
      <c r="J673" s="11">
        <f>IF(AND(H673&lt;&gt;"", C673&lt;&gt;"", C673&lt;&gt;0), H673*100/C673, "")</f>
        <v>34.208264462809922</v>
      </c>
      <c r="K673" s="9">
        <v>10.5</v>
      </c>
      <c r="L673" s="9">
        <v>52.7</v>
      </c>
      <c r="M673" s="13">
        <v>0.19900000000000001</v>
      </c>
      <c r="N673" s="9">
        <v>51.1</v>
      </c>
      <c r="O673" s="14" t="s">
        <v>23</v>
      </c>
      <c r="P673" s="15">
        <v>4.16</v>
      </c>
      <c r="Q673" s="13">
        <v>6.2969999999999997</v>
      </c>
      <c r="R673" s="15">
        <v>0.42</v>
      </c>
      <c r="S673" s="11">
        <f>IF(AND(Q673&lt;&gt;"", C673&lt;&gt;"", C673&lt;&gt;0), Q673*100/C673, "")</f>
        <v>10.408264462809916</v>
      </c>
      <c r="T673" s="16">
        <v>2</v>
      </c>
      <c r="U673" s="17" t="str">
        <f>IF(C673&gt;=68,"JUMBO",IF(C673&gt;=58,"EXTRA",IF(C673&gt;=48,"GRANDE",IF(C673&gt;=38,"MÉDIO","Fora da faixa"))))</f>
        <v>EXTRA</v>
      </c>
      <c r="V673" s="11">
        <v>57.4</v>
      </c>
      <c r="W673" s="11">
        <v>44.18</v>
      </c>
      <c r="X673" s="11">
        <f>IF(AND(W673&lt;&gt;"", V673&lt;&gt;"", V673&lt;&gt;0), (W673/V673)*100, "")</f>
        <v>76.968641114982589</v>
      </c>
      <c r="Y673" s="8" t="str">
        <f>IF(X673&lt;72,"Pontiagudo",IF(X673&lt;=76,"Padrão","Redondo"))</f>
        <v>Redondo</v>
      </c>
      <c r="Z673" s="11">
        <f>IF(AND(W673&lt;&gt;"", V673&lt;&gt;"", V673&lt;&gt;0), (0.6057-0.0018*W673)*V673*(W673^2)/1000, "")</f>
        <v>58.951430845493746</v>
      </c>
      <c r="AA673" s="11">
        <f>((3.155 - 0.0136*V673 + 0.00155*W673)*V673*W673)/100</f>
        <v>61.948735909479993</v>
      </c>
      <c r="AB673" s="14"/>
      <c r="AC673" s="12">
        <v>21</v>
      </c>
      <c r="AD673" s="18" t="s">
        <v>18</v>
      </c>
    </row>
    <row r="674" spans="1:30" ht="15" x14ac:dyDescent="0.25">
      <c r="A674" s="8">
        <v>673</v>
      </c>
      <c r="B674" s="8">
        <v>49</v>
      </c>
      <c r="C674" s="9">
        <v>56.9</v>
      </c>
      <c r="D674" s="9">
        <v>3.1</v>
      </c>
      <c r="E674" s="9">
        <v>8.6999999999999993</v>
      </c>
      <c r="F674" s="10">
        <f>IF(AND(NOT(ISBLANK(C674)), NOT(ISBLANK(H674)), NOT(ISBLANK(Q674))), C674-H674-Q674, "")</f>
        <v>33.085999999999999</v>
      </c>
      <c r="G674" s="11">
        <f>IF(AND(F674&lt;&gt;"", C674&lt;&gt;"", C674&lt;&gt;0), F674*100/C674, "")</f>
        <v>58.147627416520208</v>
      </c>
      <c r="H674" s="10">
        <v>17.754000000000001</v>
      </c>
      <c r="I674" s="12">
        <v>7</v>
      </c>
      <c r="J674" s="11">
        <f>IF(AND(H674&lt;&gt;"", C674&lt;&gt;"", C674&lt;&gt;0), H674*100/C674, "")</f>
        <v>31.202108963093149</v>
      </c>
      <c r="K674" s="9">
        <v>10.4</v>
      </c>
      <c r="L674" s="9">
        <v>50</v>
      </c>
      <c r="M674" s="13">
        <v>0.20799999999999999</v>
      </c>
      <c r="N674" s="9">
        <v>49.4</v>
      </c>
      <c r="O674" s="14" t="s">
        <v>23</v>
      </c>
      <c r="P674" s="15">
        <v>4.62</v>
      </c>
      <c r="Q674" s="13">
        <v>6.06</v>
      </c>
      <c r="R674" s="15">
        <v>0.44</v>
      </c>
      <c r="S674" s="11">
        <f>IF(AND(Q674&lt;&gt;"", C674&lt;&gt;"", C674&lt;&gt;0), Q674*100/C674, "")</f>
        <v>10.650263620386644</v>
      </c>
      <c r="T674" s="16">
        <v>3</v>
      </c>
      <c r="U674" s="17" t="str">
        <f>IF(C674&gt;=68,"JUMBO",IF(C674&gt;=58,"EXTRA",IF(C674&gt;=48,"GRANDE",IF(C674&gt;=38,"MÉDIO","Fora da faixa"))))</f>
        <v>GRANDE</v>
      </c>
      <c r="V674" s="11">
        <v>55.58</v>
      </c>
      <c r="W674" s="11">
        <v>43.62</v>
      </c>
      <c r="X674" s="11">
        <f>IF(AND(W674&lt;&gt;"", V674&lt;&gt;"", V674&lt;&gt;0), (W674/V674)*100, "")</f>
        <v>78.481468154012234</v>
      </c>
      <c r="Y674" s="8" t="str">
        <f>IF(X674&lt;72,"Pontiagudo",IF(X674&lt;=76,"Padrão","Redondo"))</f>
        <v>Redondo</v>
      </c>
      <c r="Z674" s="11">
        <f>IF(AND(W674&lt;&gt;"", V674&lt;&gt;"", V674&lt;&gt;0), (0.6057-0.0018*W674)*V674*(W674^2)/1000, "")</f>
        <v>55.75092608604556</v>
      </c>
      <c r="AA674" s="11">
        <f>((3.155 - 0.0136*V674 + 0.00155*W674)*V674*W674)/100</f>
        <v>59.803222545107985</v>
      </c>
      <c r="AB674" s="14"/>
      <c r="AC674" s="12">
        <v>21</v>
      </c>
      <c r="AD674" s="18" t="s">
        <v>18</v>
      </c>
    </row>
    <row r="675" spans="1:30" ht="15" x14ac:dyDescent="0.25">
      <c r="A675" s="8">
        <v>674</v>
      </c>
      <c r="B675" s="8">
        <v>49</v>
      </c>
      <c r="C675" s="9">
        <v>54.8</v>
      </c>
      <c r="D675" s="9">
        <v>3</v>
      </c>
      <c r="E675" s="9">
        <v>8.6</v>
      </c>
      <c r="F675" s="10">
        <f>IF(AND(NOT(ISBLANK(C675)), NOT(ISBLANK(H675)), NOT(ISBLANK(Q675))), C675-H675-Q675, "")</f>
        <v>32.323</v>
      </c>
      <c r="G675" s="11">
        <f>IF(AND(F675&lt;&gt;"", C675&lt;&gt;"", C675&lt;&gt;0), F675*100/C675, "")</f>
        <v>58.98357664233577</v>
      </c>
      <c r="H675" s="10">
        <v>16.555</v>
      </c>
      <c r="I675" s="12">
        <v>7</v>
      </c>
      <c r="J675" s="11">
        <f>IF(AND(H675&lt;&gt;"", C675&lt;&gt;"", C675&lt;&gt;0), H675*100/C675, "")</f>
        <v>30.209854014598541</v>
      </c>
      <c r="K675" s="9">
        <v>11</v>
      </c>
      <c r="L675" s="9">
        <v>48.3</v>
      </c>
      <c r="M675" s="13">
        <v>0.22800000000000001</v>
      </c>
      <c r="N675" s="9">
        <v>49.4</v>
      </c>
      <c r="O675" s="14" t="s">
        <v>23</v>
      </c>
      <c r="P675" s="15">
        <v>5.08</v>
      </c>
      <c r="Q675" s="13">
        <v>5.9219999999999997</v>
      </c>
      <c r="R675" s="15">
        <v>0.41</v>
      </c>
      <c r="S675" s="11">
        <f>IF(AND(Q675&lt;&gt;"", C675&lt;&gt;"", C675&lt;&gt;0), Q675*100/C675, "")</f>
        <v>10.806569343065693</v>
      </c>
      <c r="T675" s="16">
        <v>2</v>
      </c>
      <c r="U675" s="17" t="str">
        <f>IF(C675&gt;=68,"JUMBO",IF(C675&gt;=58,"EXTRA",IF(C675&gt;=48,"GRANDE",IF(C675&gt;=38,"MÉDIO","Fora da faixa"))))</f>
        <v>GRANDE</v>
      </c>
      <c r="V675" s="11">
        <v>59.49</v>
      </c>
      <c r="W675" s="11">
        <v>42.39</v>
      </c>
      <c r="X675" s="11">
        <f>IF(AND(W675&lt;&gt;"", V675&lt;&gt;"", V675&lt;&gt;0), (W675/V675)*100, "")</f>
        <v>71.255673222390314</v>
      </c>
      <c r="Y675" s="8" t="str">
        <f>IF(X675&lt;72,"Pontiagudo",IF(X675&lt;=76,"Padrão","Redondo"))</f>
        <v>Pontiagudo</v>
      </c>
      <c r="Z675" s="11">
        <f>IF(AND(W675&lt;&gt;"", V675&lt;&gt;"", V675&lt;&gt;0), (0.6057-0.0018*W675)*V675*(W675^2)/1000, "")</f>
        <v>56.59174666227095</v>
      </c>
      <c r="AA675" s="11">
        <f>((3.155 - 0.0136*V675 + 0.00155*W675)*V675*W675)/100</f>
        <v>60.816294328945496</v>
      </c>
      <c r="AB675" s="14"/>
      <c r="AC675" s="12">
        <v>21</v>
      </c>
      <c r="AD675" s="18" t="s">
        <v>18</v>
      </c>
    </row>
    <row r="676" spans="1:30" ht="15" x14ac:dyDescent="0.25">
      <c r="A676" s="8">
        <v>675</v>
      </c>
      <c r="B676" s="8">
        <v>49</v>
      </c>
      <c r="C676" s="9">
        <v>57.2</v>
      </c>
      <c r="D676" s="9">
        <v>3.6</v>
      </c>
      <c r="E676" s="9">
        <v>8.6999999999999993</v>
      </c>
      <c r="F676" s="10" t="str">
        <f>IF(AND(NOT(ISBLANK(C676)), NOT(ISBLANK(H676)), NOT(ISBLANK(Q676))), C676-H676-Q676, "")</f>
        <v/>
      </c>
      <c r="G676" s="11" t="str">
        <f>IF(AND(F676&lt;&gt;"", C676&lt;&gt;"", C676&lt;&gt;0), F676*100/C676, "")</f>
        <v/>
      </c>
      <c r="H676" s="10"/>
      <c r="I676" s="12">
        <v>6</v>
      </c>
      <c r="J676" s="11" t="str">
        <f>IF(AND(H676&lt;&gt;"", C676&lt;&gt;"", C676&lt;&gt;0), H676*100/C676, "")</f>
        <v/>
      </c>
      <c r="K676" s="9">
        <v>6.5</v>
      </c>
      <c r="L676" s="9">
        <v>43</v>
      </c>
      <c r="M676" s="13">
        <v>0.151</v>
      </c>
      <c r="N676" s="9">
        <v>55.7</v>
      </c>
      <c r="O676" s="14" t="s">
        <v>23</v>
      </c>
      <c r="P676" s="15">
        <v>3.5</v>
      </c>
      <c r="Q676" s="13">
        <v>5.593</v>
      </c>
      <c r="R676" s="15">
        <v>0.39</v>
      </c>
      <c r="S676" s="11">
        <f>IF(AND(Q676&lt;&gt;"", C676&lt;&gt;"", C676&lt;&gt;0), Q676*100/C676, "")</f>
        <v>9.7779720279720266</v>
      </c>
      <c r="T676" s="16">
        <v>3</v>
      </c>
      <c r="U676" s="17" t="str">
        <f>IF(C676&gt;=68,"JUMBO",IF(C676&gt;=58,"EXTRA",IF(C676&gt;=48,"GRANDE",IF(C676&gt;=38,"MÉDIO","Fora da faixa"))))</f>
        <v>GRANDE</v>
      </c>
      <c r="V676" s="11">
        <v>56.42</v>
      </c>
      <c r="W676" s="11">
        <v>44.18</v>
      </c>
      <c r="X676" s="11">
        <f>IF(AND(W676&lt;&gt;"", V676&lt;&gt;"", V676&lt;&gt;0), (W676/V676)*100, "")</f>
        <v>78.305565402339596</v>
      </c>
      <c r="Y676" s="8" t="str">
        <f>IF(X676&lt;72,"Pontiagudo",IF(X676&lt;=76,"Padrão","Redondo"))</f>
        <v>Redondo</v>
      </c>
      <c r="Z676" s="11">
        <f>IF(AND(W676&lt;&gt;"", V676&lt;&gt;"", V676&lt;&gt;0), (0.6057-0.0018*W676)*V676*(W676^2)/1000, "")</f>
        <v>57.944943001790207</v>
      </c>
      <c r="AA676" s="11">
        <f>((3.155 - 0.0136*V676 + 0.00155*W676)*V676*W676)/100</f>
        <v>61.223293037452002</v>
      </c>
      <c r="AB676" s="14"/>
      <c r="AC676" s="12">
        <v>21</v>
      </c>
      <c r="AD676" s="18" t="s">
        <v>18</v>
      </c>
    </row>
    <row r="677" spans="1:30" ht="15" x14ac:dyDescent="0.25">
      <c r="A677" s="8">
        <v>676</v>
      </c>
      <c r="B677" s="8">
        <v>49</v>
      </c>
      <c r="C677" s="9">
        <v>60.3</v>
      </c>
      <c r="D677" s="9">
        <v>3.4</v>
      </c>
      <c r="E677" s="9">
        <v>8.6</v>
      </c>
      <c r="F677" s="10">
        <f>IF(AND(NOT(ISBLANK(C677)), NOT(ISBLANK(H677)), NOT(ISBLANK(Q677))), C677-H677-Q677, "")</f>
        <v>34.642000000000003</v>
      </c>
      <c r="G677" s="11">
        <f>IF(AND(F677&lt;&gt;"", C677&lt;&gt;"", C677&lt;&gt;0), F677*100/C677, "")</f>
        <v>57.449419568822563</v>
      </c>
      <c r="H677" s="10">
        <v>19.294</v>
      </c>
      <c r="I677" s="12">
        <v>6</v>
      </c>
      <c r="J677" s="11">
        <f>IF(AND(H677&lt;&gt;"", C677&lt;&gt;"", C677&lt;&gt;0), H677*100/C677, "")</f>
        <v>31.996683250414598</v>
      </c>
      <c r="K677" s="9">
        <v>10.6</v>
      </c>
      <c r="L677" s="9">
        <v>49</v>
      </c>
      <c r="M677" s="13">
        <v>0.216</v>
      </c>
      <c r="N677" s="9">
        <v>51.2</v>
      </c>
      <c r="O677" s="14" t="s">
        <v>23</v>
      </c>
      <c r="P677" s="15">
        <v>5.03</v>
      </c>
      <c r="Q677" s="13">
        <v>6.3639999999999999</v>
      </c>
      <c r="R677" s="15">
        <v>0.43</v>
      </c>
      <c r="S677" s="11">
        <f>IF(AND(Q677&lt;&gt;"", C677&lt;&gt;"", C677&lt;&gt;0), Q677*100/C677, "")</f>
        <v>10.553897180762853</v>
      </c>
      <c r="T677" s="16">
        <v>2</v>
      </c>
      <c r="U677" s="17" t="str">
        <f>IF(C677&gt;=68,"JUMBO",IF(C677&gt;=58,"EXTRA",IF(C677&gt;=48,"GRANDE",IF(C677&gt;=38,"MÉDIO","Fora da faixa"))))</f>
        <v>EXTRA</v>
      </c>
      <c r="V677" s="11">
        <v>57.47</v>
      </c>
      <c r="W677" s="11">
        <v>44.53</v>
      </c>
      <c r="X677" s="11">
        <f>IF(AND(W677&lt;&gt;"", V677&lt;&gt;"", V677&lt;&gt;0), (W677/V677)*100, "")</f>
        <v>77.483904645902214</v>
      </c>
      <c r="Y677" s="8" t="str">
        <f>IF(X677&lt;72,"Pontiagudo",IF(X677&lt;=76,"Padrão","Redondo"))</f>
        <v>Redondo</v>
      </c>
      <c r="Z677" s="11">
        <f>IF(AND(W677&lt;&gt;"", V677&lt;&gt;"", V677&lt;&gt;0), (0.6057-0.0018*W677)*V677*(W677^2)/1000, "")</f>
        <v>59.890414985986169</v>
      </c>
      <c r="AA677" s="11">
        <f>((3.155 - 0.0136*V677 + 0.00155*W677)*V677*W677)/100</f>
        <v>62.505168324434493</v>
      </c>
      <c r="AB677" s="14"/>
      <c r="AC677" s="12">
        <v>21</v>
      </c>
      <c r="AD677" s="18" t="s">
        <v>18</v>
      </c>
    </row>
    <row r="678" spans="1:30" ht="15" x14ac:dyDescent="0.25">
      <c r="A678" s="8">
        <v>677</v>
      </c>
      <c r="B678" s="8">
        <v>49</v>
      </c>
      <c r="C678" s="9">
        <v>57.5</v>
      </c>
      <c r="D678" s="9">
        <v>4.0999999999999996</v>
      </c>
      <c r="E678" s="9">
        <v>9.1999999999999993</v>
      </c>
      <c r="F678" s="10">
        <f>IF(AND(NOT(ISBLANK(C678)), NOT(ISBLANK(H678)), NOT(ISBLANK(Q678))), C678-H678-Q678, "")</f>
        <v>33.396999999999998</v>
      </c>
      <c r="G678" s="11">
        <f>IF(AND(F678&lt;&gt;"", C678&lt;&gt;"", C678&lt;&gt;0), F678*100/C678, "")</f>
        <v>58.081739130434777</v>
      </c>
      <c r="H678" s="10">
        <v>18.012</v>
      </c>
      <c r="I678" s="12">
        <v>6</v>
      </c>
      <c r="J678" s="11">
        <f>IF(AND(H678&lt;&gt;"", C678&lt;&gt;"", C678&lt;&gt;0), H678*100/C678, "")</f>
        <v>31.325217391304349</v>
      </c>
      <c r="K678" s="9">
        <v>12</v>
      </c>
      <c r="L678" s="9">
        <v>46.7</v>
      </c>
      <c r="M678" s="13">
        <v>0.25700000000000001</v>
      </c>
      <c r="N678" s="9">
        <v>61.1</v>
      </c>
      <c r="O678" s="14" t="s">
        <v>21</v>
      </c>
      <c r="P678" s="15">
        <v>4.7</v>
      </c>
      <c r="Q678" s="13">
        <v>6.0910000000000002</v>
      </c>
      <c r="R678" s="15">
        <v>0.43</v>
      </c>
      <c r="S678" s="11">
        <f>IF(AND(Q678&lt;&gt;"", C678&lt;&gt;"", C678&lt;&gt;0), Q678*100/C678, "")</f>
        <v>10.593043478260871</v>
      </c>
      <c r="T678" s="16">
        <v>2</v>
      </c>
      <c r="U678" s="17" t="str">
        <f>IF(C678&gt;=68,"JUMBO",IF(C678&gt;=58,"EXTRA",IF(C678&gt;=48,"GRANDE",IF(C678&gt;=38,"MÉDIO","Fora da faixa"))))</f>
        <v>GRANDE</v>
      </c>
      <c r="V678" s="11">
        <v>55.63</v>
      </c>
      <c r="W678" s="11">
        <v>44.07</v>
      </c>
      <c r="X678" s="11">
        <f>IF(AND(W678&lt;&gt;"", V678&lt;&gt;"", V678&lt;&gt;0), (W678/V678)*100, "")</f>
        <v>79.219845407154409</v>
      </c>
      <c r="Y678" s="8" t="str">
        <f>IF(X678&lt;72,"Pontiagudo",IF(X678&lt;=76,"Padrão","Redondo"))</f>
        <v>Redondo</v>
      </c>
      <c r="Z678" s="11">
        <f>IF(AND(W678&lt;&gt;"", V678&lt;&gt;"", V678&lt;&gt;0), (0.6057-0.0018*W678)*V678*(W678^2)/1000, "")</f>
        <v>56.870833106448742</v>
      </c>
      <c r="AA678" s="11">
        <f>((3.155 - 0.0136*V678 + 0.00155*W678)*V678*W678)/100</f>
        <v>60.474957908410488</v>
      </c>
      <c r="AB678" s="14"/>
      <c r="AC678" s="12">
        <v>21</v>
      </c>
      <c r="AD678" s="18" t="s">
        <v>18</v>
      </c>
    </row>
    <row r="679" spans="1:30" ht="15" x14ac:dyDescent="0.25">
      <c r="A679" s="8">
        <v>678</v>
      </c>
      <c r="B679" s="8">
        <v>49</v>
      </c>
      <c r="C679" s="9">
        <v>68.099999999999994</v>
      </c>
      <c r="D679" s="9">
        <v>3.6</v>
      </c>
      <c r="E679" s="9">
        <v>8.8000000000000007</v>
      </c>
      <c r="F679" s="10">
        <f>IF(AND(NOT(ISBLANK(C679)), NOT(ISBLANK(H679)), NOT(ISBLANK(Q679))), C679-H679-Q679, "")</f>
        <v>41.55899999999999</v>
      </c>
      <c r="G679" s="11">
        <f>IF(AND(F679&lt;&gt;"", C679&lt;&gt;"", C679&lt;&gt;0), F679*100/C679, "")</f>
        <v>61.026431718061659</v>
      </c>
      <c r="H679" s="10">
        <v>19.978000000000002</v>
      </c>
      <c r="I679" s="12">
        <v>7</v>
      </c>
      <c r="J679" s="11">
        <f>IF(AND(H679&lt;&gt;"", C679&lt;&gt;"", C679&lt;&gt;0), H679*100/C679, "")</f>
        <v>29.336270190895746</v>
      </c>
      <c r="K679" s="9">
        <v>12.1</v>
      </c>
      <c r="L679" s="9">
        <v>48.3</v>
      </c>
      <c r="M679" s="13">
        <v>0.251</v>
      </c>
      <c r="N679" s="9">
        <v>49.1</v>
      </c>
      <c r="O679" s="14" t="s">
        <v>23</v>
      </c>
      <c r="P679" s="15">
        <v>3.96</v>
      </c>
      <c r="Q679" s="13">
        <v>6.5629999999999997</v>
      </c>
      <c r="R679" s="15">
        <v>0.42</v>
      </c>
      <c r="S679" s="11">
        <f>IF(AND(Q679&lt;&gt;"", C679&lt;&gt;"", C679&lt;&gt;0), Q679*100/C679, "")</f>
        <v>9.6372980910425845</v>
      </c>
      <c r="T679" s="16">
        <v>4</v>
      </c>
      <c r="U679" s="17" t="str">
        <f>IF(C679&gt;=68,"JUMBO",IF(C679&gt;=58,"EXTRA",IF(C679&gt;=48,"GRANDE",IF(C679&gt;=38,"MÉDIO","Fora da faixa"))))</f>
        <v>JUMBO</v>
      </c>
      <c r="V679" s="11">
        <v>62.12</v>
      </c>
      <c r="W679" s="11">
        <v>46.06</v>
      </c>
      <c r="X679" s="11">
        <f>IF(AND(W679&lt;&gt;"", V679&lt;&gt;"", V679&lt;&gt;0), (W679/V679)*100, "")</f>
        <v>74.146812620734067</v>
      </c>
      <c r="Y679" s="8" t="str">
        <f>IF(X679&lt;72,"Pontiagudo",IF(X679&lt;=76,"Padrão","Redondo"))</f>
        <v>Padrão</v>
      </c>
      <c r="Z679" s="11">
        <f>IF(AND(W679&lt;&gt;"", V679&lt;&gt;"", V679&lt;&gt;0), (0.6057-0.0018*W679)*V679*(W679^2)/1000, "")</f>
        <v>68.898258953161346</v>
      </c>
      <c r="AA679" s="11">
        <f>((3.155 - 0.0136*V679 + 0.00155*W679)*V679*W679)/100</f>
        <v>68.142347428791993</v>
      </c>
      <c r="AB679" s="14" t="s">
        <v>17</v>
      </c>
      <c r="AC679" s="12">
        <v>21</v>
      </c>
      <c r="AD679" s="18" t="s">
        <v>18</v>
      </c>
    </row>
    <row r="680" spans="1:30" ht="15" x14ac:dyDescent="0.25">
      <c r="A680" s="8">
        <v>679</v>
      </c>
      <c r="B680" s="8">
        <v>49</v>
      </c>
      <c r="C680" s="9">
        <v>55.8</v>
      </c>
      <c r="D680" s="9">
        <v>3.1</v>
      </c>
      <c r="E680" s="9">
        <v>8.9</v>
      </c>
      <c r="F680" s="10">
        <f>IF(AND(NOT(ISBLANK(C680)), NOT(ISBLANK(H680)), NOT(ISBLANK(Q680))), C680-H680-Q680, "")</f>
        <v>31.103000000000002</v>
      </c>
      <c r="G680" s="11">
        <f>IF(AND(F680&lt;&gt;"", C680&lt;&gt;"", C680&lt;&gt;0), F680*100/C680, "")</f>
        <v>55.740143369175634</v>
      </c>
      <c r="H680" s="10">
        <v>17.995999999999999</v>
      </c>
      <c r="I680" s="12">
        <v>6</v>
      </c>
      <c r="J680" s="11">
        <f>IF(AND(H680&lt;&gt;"", C680&lt;&gt;"", C680&lt;&gt;0), H680*100/C680, "")</f>
        <v>32.250896057347667</v>
      </c>
      <c r="K680" s="9">
        <v>11.5</v>
      </c>
      <c r="L680" s="9">
        <v>48.7</v>
      </c>
      <c r="M680" s="13">
        <v>0.23599999999999999</v>
      </c>
      <c r="N680" s="9">
        <v>50.1</v>
      </c>
      <c r="O680" s="14" t="s">
        <v>23</v>
      </c>
      <c r="P680" s="15">
        <v>5.05</v>
      </c>
      <c r="Q680" s="13">
        <v>6.7009999999999996</v>
      </c>
      <c r="R680" s="15">
        <v>0.44</v>
      </c>
      <c r="S680" s="11">
        <f>IF(AND(Q680&lt;&gt;"", C680&lt;&gt;"", C680&lt;&gt;0), Q680*100/C680, "")</f>
        <v>12.008960573476701</v>
      </c>
      <c r="T680" s="16">
        <v>3</v>
      </c>
      <c r="U680" s="17" t="str">
        <f>IF(C680&gt;=68,"JUMBO",IF(C680&gt;=58,"EXTRA",IF(C680&gt;=48,"GRANDE",IF(C680&gt;=38,"MÉDIO","Fora da faixa"))))</f>
        <v>GRANDE</v>
      </c>
      <c r="V680" s="11">
        <v>56.01</v>
      </c>
      <c r="W680" s="11">
        <v>43.36</v>
      </c>
      <c r="X680" s="11">
        <f>IF(AND(W680&lt;&gt;"", V680&lt;&gt;"", V680&lt;&gt;0), (W680/V680)*100, "")</f>
        <v>77.41474736654169</v>
      </c>
      <c r="Y680" s="8" t="str">
        <f>IF(X680&lt;72,"Pontiagudo",IF(X680&lt;=76,"Padrão","Redondo"))</f>
        <v>Redondo</v>
      </c>
      <c r="Z680" s="11">
        <f>IF(AND(W680&lt;&gt;"", V680&lt;&gt;"", V680&lt;&gt;0), (0.6057-0.0018*W680)*V680*(W680^2)/1000, "")</f>
        <v>55.563770437051396</v>
      </c>
      <c r="AA680" s="11">
        <f>((3.155 - 0.0136*V680 + 0.00155*W680)*V680*W680)/100</f>
        <v>59.754865521791992</v>
      </c>
      <c r="AB680" s="14"/>
      <c r="AC680" s="12">
        <v>21</v>
      </c>
      <c r="AD680" s="18" t="s">
        <v>18</v>
      </c>
    </row>
    <row r="681" spans="1:30" ht="15" x14ac:dyDescent="0.25">
      <c r="A681" s="8">
        <v>680</v>
      </c>
      <c r="B681" s="8">
        <v>49</v>
      </c>
      <c r="C681" s="9">
        <v>67.7</v>
      </c>
      <c r="D681" s="9"/>
      <c r="E681" s="9">
        <v>8.5</v>
      </c>
      <c r="F681" s="10"/>
      <c r="G681" s="11" t="str">
        <f>IF(AND(F681&lt;&gt;"", C681&lt;&gt;"", C681&lt;&gt;0), F681*100/C681, "")</f>
        <v/>
      </c>
      <c r="H681" s="10"/>
      <c r="I681" s="12"/>
      <c r="J681" s="11" t="str">
        <f>IF(AND(H681&lt;&gt;"", C681&lt;&gt;"", C681&lt;&gt;0), H681*100/C681, "")</f>
        <v/>
      </c>
      <c r="K681" s="9"/>
      <c r="L681" s="9"/>
      <c r="M681" s="13"/>
      <c r="N681" s="9"/>
      <c r="O681" s="14"/>
      <c r="P681" s="15">
        <v>5.98</v>
      </c>
      <c r="Q681" s="13">
        <v>6.9859999999999998</v>
      </c>
      <c r="R681" s="15">
        <v>0.4</v>
      </c>
      <c r="S681" s="11">
        <f>IF(AND(Q681&lt;&gt;"", C681&lt;&gt;"", C681&lt;&gt;0), Q681*100/C681, "")</f>
        <v>10.319054652880354</v>
      </c>
      <c r="T681" s="16">
        <v>3</v>
      </c>
      <c r="U681" s="17" t="str">
        <f>IF(C681&gt;=68,"JUMBO",IF(C681&gt;=58,"EXTRA",IF(C681&gt;=48,"GRANDE",IF(C681&gt;=38,"MÉDIO","Fora da faixa"))))</f>
        <v>EXTRA</v>
      </c>
      <c r="V681" s="11">
        <v>60.87</v>
      </c>
      <c r="W681" s="11">
        <v>46.02</v>
      </c>
      <c r="X681" s="11">
        <f>IF(AND(W681&lt;&gt;"", V681&lt;&gt;"", V681&lt;&gt;0), (W681/V681)*100, "")</f>
        <v>75.603745687530804</v>
      </c>
      <c r="Y681" s="8" t="str">
        <f>IF(X681&lt;72,"Pontiagudo",IF(X681&lt;=76,"Padrão","Redondo"))</f>
        <v>Padrão</v>
      </c>
      <c r="Z681" s="11">
        <f>IF(AND(W681&lt;&gt;"", V681&lt;&gt;"", V681&lt;&gt;0), (0.6057-0.0018*W681)*V681*(W681^2)/1000, "")</f>
        <v>67.403938151863883</v>
      </c>
      <c r="AA681" s="11">
        <f>((3.155 - 0.0136*V681 + 0.00155*W681)*V681*W681)/100</f>
        <v>67.187651026626</v>
      </c>
      <c r="AB681" s="14"/>
      <c r="AC681" s="12">
        <v>21</v>
      </c>
      <c r="AD681" s="18" t="s">
        <v>18</v>
      </c>
    </row>
    <row r="682" spans="1:30" ht="15" x14ac:dyDescent="0.25">
      <c r="A682" s="8">
        <v>681</v>
      </c>
      <c r="B682" s="8">
        <v>49</v>
      </c>
      <c r="C682" s="9">
        <v>57.4</v>
      </c>
      <c r="D682" s="9"/>
      <c r="E682" s="9">
        <v>8.9</v>
      </c>
      <c r="F682" s="10"/>
      <c r="G682" s="11" t="str">
        <f>IF(AND(F682&lt;&gt;"", C682&lt;&gt;"", C682&lt;&gt;0), F682*100/C682, "")</f>
        <v/>
      </c>
      <c r="H682" s="10"/>
      <c r="I682" s="12"/>
      <c r="J682" s="11" t="str">
        <f>IF(AND(H682&lt;&gt;"", C682&lt;&gt;"", C682&lt;&gt;0), H682*100/C682, "")</f>
        <v/>
      </c>
      <c r="K682" s="9"/>
      <c r="L682" s="9"/>
      <c r="M682" s="13"/>
      <c r="N682" s="9"/>
      <c r="O682" s="14"/>
      <c r="P682" s="15">
        <v>5</v>
      </c>
      <c r="Q682" s="13">
        <v>6.3330000000000002</v>
      </c>
      <c r="R682" s="15">
        <v>0.43</v>
      </c>
      <c r="S682" s="11">
        <f>IF(AND(Q682&lt;&gt;"", C682&lt;&gt;"", C682&lt;&gt;0), Q682*100/C682, "")</f>
        <v>11.033101045296169</v>
      </c>
      <c r="T682" s="16">
        <v>1</v>
      </c>
      <c r="U682" s="17" t="str">
        <f>IF(C682&gt;=68,"JUMBO",IF(C682&gt;=58,"EXTRA",IF(C682&gt;=48,"GRANDE",IF(C682&gt;=38,"MÉDIO","Fora da faixa"))))</f>
        <v>GRANDE</v>
      </c>
      <c r="V682" s="11">
        <v>55.34</v>
      </c>
      <c r="W682" s="11">
        <v>44.14</v>
      </c>
      <c r="X682" s="11">
        <f>IF(AND(W682&lt;&gt;"", V682&lt;&gt;"", V682&lt;&gt;0), (W682/V682)*100, "")</f>
        <v>79.761474521142034</v>
      </c>
      <c r="Y682" s="8" t="str">
        <f>IF(X682&lt;72,"Pontiagudo",IF(X682&lt;=76,"Padrão","Redondo"))</f>
        <v>Redondo</v>
      </c>
      <c r="Z682" s="11">
        <f>IF(AND(W682&lt;&gt;"", V682&lt;&gt;"", V682&lt;&gt;0), (0.6057-0.0018*W682)*V682*(W682^2)/1000, "")</f>
        <v>56.740645318203079</v>
      </c>
      <c r="AA682" s="11">
        <f>((3.155 - 0.0136*V682 + 0.00155*W682)*V682*W682)/100</f>
        <v>60.354248391268008</v>
      </c>
      <c r="AB682" s="14"/>
      <c r="AC682" s="12">
        <v>21</v>
      </c>
      <c r="AD682" s="18" t="s">
        <v>18</v>
      </c>
    </row>
    <row r="683" spans="1:30" ht="15" x14ac:dyDescent="0.25">
      <c r="A683" s="8">
        <v>682</v>
      </c>
      <c r="B683" s="8">
        <v>49</v>
      </c>
      <c r="C683" s="9">
        <v>68</v>
      </c>
      <c r="D683" s="9">
        <v>3.5</v>
      </c>
      <c r="E683" s="9">
        <v>8.9</v>
      </c>
      <c r="F683" s="10">
        <f>IF(AND(NOT(ISBLANK(C683)), NOT(ISBLANK(H683)), NOT(ISBLANK(Q683))), C683-H683-Q683, "")</f>
        <v>41.997</v>
      </c>
      <c r="G683" s="11">
        <f>IF(AND(F683&lt;&gt;"", C683&lt;&gt;"", C683&lt;&gt;0), F683*100/C683, "")</f>
        <v>61.760294117647057</v>
      </c>
      <c r="H683" s="10">
        <v>18.68</v>
      </c>
      <c r="I683" s="12">
        <v>7</v>
      </c>
      <c r="J683" s="11">
        <f>IF(AND(H683&lt;&gt;"", C683&lt;&gt;"", C683&lt;&gt;0), H683*100/C683, "")</f>
        <v>27.470588235294116</v>
      </c>
      <c r="K683" s="9">
        <v>11.1</v>
      </c>
      <c r="L683" s="9">
        <v>49.7</v>
      </c>
      <c r="M683" s="13">
        <v>0.223</v>
      </c>
      <c r="N683" s="9">
        <v>47.7</v>
      </c>
      <c r="O683" s="14" t="s">
        <v>23</v>
      </c>
      <c r="P683" s="15">
        <v>6.53</v>
      </c>
      <c r="Q683" s="13">
        <v>7.3230000000000004</v>
      </c>
      <c r="R683" s="15">
        <v>0.42</v>
      </c>
      <c r="S683" s="11">
        <f>IF(AND(Q683&lt;&gt;"", C683&lt;&gt;"", C683&lt;&gt;0), Q683*100/C683, "")</f>
        <v>10.769117647058824</v>
      </c>
      <c r="T683" s="16">
        <v>2</v>
      </c>
      <c r="U683" s="17" t="str">
        <f>IF(C683&gt;=68,"JUMBO",IF(C683&gt;=58,"EXTRA",IF(C683&gt;=48,"GRANDE",IF(C683&gt;=38,"MÉDIO","Fora da faixa"))))</f>
        <v>JUMBO</v>
      </c>
      <c r="V683" s="11">
        <v>61.06</v>
      </c>
      <c r="W683" s="11">
        <v>45.71</v>
      </c>
      <c r="X683" s="11">
        <f>IF(AND(W683&lt;&gt;"", V683&lt;&gt;"", V683&lt;&gt;0), (W683/V683)*100, "")</f>
        <v>74.860792662954466</v>
      </c>
      <c r="Y683" s="8" t="str">
        <f>IF(X683&lt;72,"Pontiagudo",IF(X683&lt;=76,"Padrão","Redondo"))</f>
        <v>Padrão</v>
      </c>
      <c r="Z683" s="11">
        <f>IF(AND(W683&lt;&gt;"", V683&lt;&gt;"", V683&lt;&gt;0), (0.6057-0.0018*W683)*V683*(W683^2)/1000, "")</f>
        <v>66.777662847012039</v>
      </c>
      <c r="AA683" s="11">
        <f>((3.155 - 0.0136*V683 + 0.00155*W683)*V683*W683)/100</f>
        <v>66.857836893547002</v>
      </c>
      <c r="AB683" s="14"/>
      <c r="AC683" s="12">
        <v>21</v>
      </c>
      <c r="AD683" s="18" t="s">
        <v>18</v>
      </c>
    </row>
    <row r="684" spans="1:30" ht="15" x14ac:dyDescent="0.25">
      <c r="A684" s="8">
        <v>683</v>
      </c>
      <c r="B684" s="8">
        <v>49</v>
      </c>
      <c r="C684" s="9">
        <v>73</v>
      </c>
      <c r="D684" s="9">
        <v>3.6</v>
      </c>
      <c r="E684" s="9">
        <v>8.9</v>
      </c>
      <c r="F684" s="10">
        <f>IF(AND(NOT(ISBLANK(C684)), NOT(ISBLANK(H684)), NOT(ISBLANK(Q684))), C684-H684-Q684, "")</f>
        <v>45.337000000000003</v>
      </c>
      <c r="G684" s="11">
        <f>IF(AND(F684&lt;&gt;"", C684&lt;&gt;"", C684&lt;&gt;0), F684*100/C684, "")</f>
        <v>62.105479452054801</v>
      </c>
      <c r="H684" s="10">
        <v>20.516999999999999</v>
      </c>
      <c r="I684" s="12">
        <v>7</v>
      </c>
      <c r="J684" s="11">
        <f>IF(AND(H684&lt;&gt;"", C684&lt;&gt;"", C684&lt;&gt;0), H684*100/C684, "")</f>
        <v>28.105479452054791</v>
      </c>
      <c r="K684" s="9">
        <v>10.5</v>
      </c>
      <c r="L684" s="9">
        <v>45.7</v>
      </c>
      <c r="M684" s="13">
        <v>0.23</v>
      </c>
      <c r="N684" s="9">
        <v>46</v>
      </c>
      <c r="O684" s="14" t="s">
        <v>23</v>
      </c>
      <c r="P684" s="15">
        <v>4.26</v>
      </c>
      <c r="Q684" s="13">
        <v>7.1459999999999999</v>
      </c>
      <c r="R684" s="15">
        <v>0.42</v>
      </c>
      <c r="S684" s="11">
        <f>IF(AND(Q684&lt;&gt;"", C684&lt;&gt;"", C684&lt;&gt;0), Q684*100/C684, "")</f>
        <v>9.7890410958904113</v>
      </c>
      <c r="T684" s="16">
        <v>4</v>
      </c>
      <c r="U684" s="17" t="str">
        <f>IF(C684&gt;=68,"JUMBO",IF(C684&gt;=58,"EXTRA",IF(C684&gt;=48,"GRANDE",IF(C684&gt;=38,"MÉDIO","Fora da faixa"))))</f>
        <v>JUMBO</v>
      </c>
      <c r="V684" s="11">
        <v>61.49</v>
      </c>
      <c r="W684" s="11">
        <v>47.34</v>
      </c>
      <c r="X684" s="11">
        <f>IF(AND(W684&lt;&gt;"", V684&lt;&gt;"", V684&lt;&gt;0), (W684/V684)*100, "")</f>
        <v>76.988128150918854</v>
      </c>
      <c r="Y684" s="8" t="str">
        <f>IF(X684&lt;72,"Pontiagudo",IF(X684&lt;=76,"Padrão","Redondo"))</f>
        <v>Redondo</v>
      </c>
      <c r="Z684" s="11">
        <f>IF(AND(W684&lt;&gt;"", V684&lt;&gt;"", V684&lt;&gt;0), (0.6057-0.0018*W684)*V684*(W684^2)/1000, "")</f>
        <v>71.725192319338277</v>
      </c>
      <c r="AA684" s="11">
        <f>((3.155 - 0.0136*V684 + 0.00155*W684)*V684*W684)/100</f>
        <v>69.632892830358003</v>
      </c>
      <c r="AB684" s="14"/>
      <c r="AC684" s="12">
        <v>21</v>
      </c>
      <c r="AD684" s="18" t="s">
        <v>18</v>
      </c>
    </row>
    <row r="685" spans="1:30" ht="15" x14ac:dyDescent="0.25">
      <c r="A685" s="8">
        <v>684</v>
      </c>
      <c r="B685" s="8">
        <v>49</v>
      </c>
      <c r="C685" s="9">
        <v>64</v>
      </c>
      <c r="D685" s="9">
        <v>4.3</v>
      </c>
      <c r="E685" s="9">
        <v>9</v>
      </c>
      <c r="F685" s="10">
        <f>IF(AND(NOT(ISBLANK(C685)), NOT(ISBLANK(H685)), NOT(ISBLANK(Q685))), C685-H685-Q685, "")</f>
        <v>39.884999999999998</v>
      </c>
      <c r="G685" s="11">
        <f>IF(AND(F685&lt;&gt;"", C685&lt;&gt;"", C685&lt;&gt;0), F685*100/C685, "")</f>
        <v>62.3203125</v>
      </c>
      <c r="H685" s="10">
        <v>18.234000000000002</v>
      </c>
      <c r="I685" s="12">
        <v>7</v>
      </c>
      <c r="J685" s="11">
        <f>IF(AND(H685&lt;&gt;"", C685&lt;&gt;"", C685&lt;&gt;0), H685*100/C685, "")</f>
        <v>28.490625000000001</v>
      </c>
      <c r="K685" s="9">
        <v>11.4</v>
      </c>
      <c r="L685" s="9">
        <v>44.3</v>
      </c>
      <c r="M685" s="13">
        <v>0.25700000000000001</v>
      </c>
      <c r="N685" s="9">
        <v>60</v>
      </c>
      <c r="O685" s="14" t="s">
        <v>21</v>
      </c>
      <c r="P685" s="15">
        <v>4.6500000000000004</v>
      </c>
      <c r="Q685" s="13">
        <v>5.8810000000000002</v>
      </c>
      <c r="R685" s="15">
        <v>0.38</v>
      </c>
      <c r="S685" s="11">
        <f>IF(AND(Q685&lt;&gt;"", C685&lt;&gt;"", C685&lt;&gt;0), Q685*100/C685, "")</f>
        <v>9.1890625000000004</v>
      </c>
      <c r="T685" s="16">
        <v>1</v>
      </c>
      <c r="U685" s="17" t="str">
        <f>IF(C685&gt;=68,"JUMBO",IF(C685&gt;=58,"EXTRA",IF(C685&gt;=48,"GRANDE",IF(C685&gt;=38,"MÉDIO","Fora da faixa"))))</f>
        <v>EXTRA</v>
      </c>
      <c r="V685" s="11">
        <v>58.56</v>
      </c>
      <c r="W685" s="11">
        <v>45.29</v>
      </c>
      <c r="X685" s="11">
        <f>IF(AND(W685&lt;&gt;"", V685&lt;&gt;"", V685&lt;&gt;0), (W685/V685)*100, "")</f>
        <v>77.339480874316934</v>
      </c>
      <c r="Y685" s="8" t="str">
        <f>IF(X685&lt;72,"Pontiagudo",IF(X685&lt;=76,"Padrão","Redondo"))</f>
        <v>Redondo</v>
      </c>
      <c r="Z685" s="11">
        <f>IF(AND(W685&lt;&gt;"", V685&lt;&gt;"", V685&lt;&gt;0), (0.6057-0.0018*W685)*V685*(W685^2)/1000, "")</f>
        <v>62.962867516183493</v>
      </c>
      <c r="AA685" s="11">
        <f>((3.155 - 0.0136*V685 + 0.00155*W685)*V685*W685)/100</f>
        <v>64.415768521103999</v>
      </c>
      <c r="AB685" s="14"/>
      <c r="AC685" s="12">
        <v>21</v>
      </c>
      <c r="AD685" s="18" t="s">
        <v>18</v>
      </c>
    </row>
    <row r="686" spans="1:30" ht="15" x14ac:dyDescent="0.25">
      <c r="A686" s="8">
        <v>685</v>
      </c>
      <c r="B686" s="8">
        <v>49</v>
      </c>
      <c r="C686" s="9">
        <v>55.7</v>
      </c>
      <c r="D686" s="9">
        <v>4</v>
      </c>
      <c r="E686" s="9">
        <v>8.6</v>
      </c>
      <c r="F686" s="10">
        <f>IF(AND(NOT(ISBLANK(C686)), NOT(ISBLANK(H686)), NOT(ISBLANK(Q686))), C686-H686-Q686, "")</f>
        <v>33.407000000000004</v>
      </c>
      <c r="G686" s="11">
        <f>IF(AND(F686&lt;&gt;"", C686&lt;&gt;"", C686&lt;&gt;0), F686*100/C686, "")</f>
        <v>59.97666068222621</v>
      </c>
      <c r="H686" s="10">
        <v>16.667999999999999</v>
      </c>
      <c r="I686" s="12">
        <v>6</v>
      </c>
      <c r="J686" s="11">
        <f>IF(AND(H686&lt;&gt;"", C686&lt;&gt;"", C686&lt;&gt;0), H686*100/C686, "")</f>
        <v>29.924596050269297</v>
      </c>
      <c r="K686" s="9">
        <v>13.6</v>
      </c>
      <c r="L686" s="9">
        <v>45.3</v>
      </c>
      <c r="M686" s="13">
        <v>0.3</v>
      </c>
      <c r="N686" s="9">
        <v>61</v>
      </c>
      <c r="O686" s="14" t="s">
        <v>21</v>
      </c>
      <c r="P686" s="15">
        <v>0.82</v>
      </c>
      <c r="Q686" s="13">
        <v>5.625</v>
      </c>
      <c r="R686" s="15">
        <v>0.42</v>
      </c>
      <c r="S686" s="11">
        <f>IF(AND(Q686&lt;&gt;"", C686&lt;&gt;"", C686&lt;&gt;0), Q686*100/C686, "")</f>
        <v>10.098743267504489</v>
      </c>
      <c r="T686" s="16">
        <v>1</v>
      </c>
      <c r="U686" s="17" t="str">
        <f>IF(C686&gt;=68,"JUMBO",IF(C686&gt;=58,"EXTRA",IF(C686&gt;=48,"GRANDE",IF(C686&gt;=38,"MÉDIO","Fora da faixa"))))</f>
        <v>GRANDE</v>
      </c>
      <c r="V686" s="11">
        <v>55.39</v>
      </c>
      <c r="W686" s="11">
        <v>43.79</v>
      </c>
      <c r="X686" s="11">
        <f>IF(AND(W686&lt;&gt;"", V686&lt;&gt;"", V686&lt;&gt;0), (W686/V686)*100, "")</f>
        <v>79.057591623036643</v>
      </c>
      <c r="Y686" s="8" t="str">
        <f>IF(X686&lt;72,"Pontiagudo",IF(X686&lt;=76,"Padrão","Redondo"))</f>
        <v>Redondo</v>
      </c>
      <c r="Z686" s="11">
        <f>IF(AND(W686&lt;&gt;"", V686&lt;&gt;"", V686&lt;&gt;0), (0.6057-0.0018*W686)*V686*(W686^2)/1000, "")</f>
        <v>55.961754295162116</v>
      </c>
      <c r="AA686" s="11">
        <f>((3.155 - 0.0136*V686 + 0.00155*W686)*V686*W686)/100</f>
        <v>59.900126426810488</v>
      </c>
      <c r="AB686" s="14" t="s">
        <v>17</v>
      </c>
      <c r="AC686" s="12">
        <v>21</v>
      </c>
      <c r="AD686" s="18" t="s">
        <v>18</v>
      </c>
    </row>
    <row r="687" spans="1:30" ht="15" x14ac:dyDescent="0.25">
      <c r="A687" s="8">
        <v>686</v>
      </c>
      <c r="B687" s="8">
        <v>49</v>
      </c>
      <c r="C687" s="9">
        <v>61.4</v>
      </c>
      <c r="D687" s="9">
        <v>3.8</v>
      </c>
      <c r="E687" s="9">
        <v>8.6999999999999993</v>
      </c>
      <c r="F687" s="10">
        <f>IF(AND(NOT(ISBLANK(C687)), NOT(ISBLANK(H687)), NOT(ISBLANK(Q687))), C687-H687-Q687, "")</f>
        <v>35.024999999999999</v>
      </c>
      <c r="G687" s="11">
        <f>IF(AND(F687&lt;&gt;"", C687&lt;&gt;"", C687&lt;&gt;0), F687*100/C687, "")</f>
        <v>57.04397394136808</v>
      </c>
      <c r="H687" s="10">
        <v>20.74</v>
      </c>
      <c r="I687" s="12">
        <v>7</v>
      </c>
      <c r="J687" s="11">
        <f>IF(AND(H687&lt;&gt;"", C687&lt;&gt;"", C687&lt;&gt;0), H687*100/C687, "")</f>
        <v>33.778501628664493</v>
      </c>
      <c r="K687" s="9">
        <v>12.6</v>
      </c>
      <c r="L687" s="9">
        <v>48.7</v>
      </c>
      <c r="M687" s="13">
        <v>0.25900000000000001</v>
      </c>
      <c r="N687" s="9">
        <v>55.6</v>
      </c>
      <c r="O687" s="14" t="s">
        <v>23</v>
      </c>
      <c r="P687" s="15">
        <v>4.1100000000000003</v>
      </c>
      <c r="Q687" s="13">
        <v>5.6349999999999998</v>
      </c>
      <c r="R687" s="15">
        <v>0.42</v>
      </c>
      <c r="S687" s="11">
        <f>IF(AND(Q687&lt;&gt;"", C687&lt;&gt;"", C687&lt;&gt;0), Q687*100/C687, "")</f>
        <v>9.177524429967427</v>
      </c>
      <c r="T687" s="16">
        <v>2</v>
      </c>
      <c r="U687" s="17" t="str">
        <f>IF(C687&gt;=68,"JUMBO",IF(C687&gt;=58,"EXTRA",IF(C687&gt;=48,"GRANDE",IF(C687&gt;=38,"MÉDIO","Fora da faixa"))))</f>
        <v>EXTRA</v>
      </c>
      <c r="V687" s="11">
        <v>55.5</v>
      </c>
      <c r="W687" s="11">
        <v>43.51</v>
      </c>
      <c r="X687" s="11">
        <f>IF(AND(W687&lt;&gt;"", V687&lt;&gt;"", V687&lt;&gt;0), (W687/V687)*100, "")</f>
        <v>78.396396396396398</v>
      </c>
      <c r="Y687" s="8" t="str">
        <f>IF(X687&lt;72,"Pontiagudo",IF(X687&lt;=76,"Padrão","Redondo"))</f>
        <v>Redondo</v>
      </c>
      <c r="Z687" s="11">
        <f>IF(AND(W687&lt;&gt;"", V687&lt;&gt;"", V687&lt;&gt;0), (0.6057-0.0018*W687)*V687*(W687^2)/1000, "")</f>
        <v>55.411059284090101</v>
      </c>
      <c r="AA687" s="11">
        <f>((3.155 - 0.0136*V687 + 0.00155*W687)*V687*W687)/100</f>
        <v>59.588706176024999</v>
      </c>
      <c r="AB687" s="14"/>
      <c r="AC687" s="12">
        <v>21</v>
      </c>
      <c r="AD687" s="18" t="s">
        <v>18</v>
      </c>
    </row>
    <row r="688" spans="1:30" ht="15" x14ac:dyDescent="0.25">
      <c r="A688" s="8">
        <v>687</v>
      </c>
      <c r="B688" s="8">
        <v>49</v>
      </c>
      <c r="C688" s="9">
        <v>63.1</v>
      </c>
      <c r="D688" s="9">
        <v>3.4</v>
      </c>
      <c r="E688" s="9">
        <v>8.8000000000000007</v>
      </c>
      <c r="F688" s="10">
        <f>IF(AND(NOT(ISBLANK(C688)), NOT(ISBLANK(H688)), NOT(ISBLANK(Q688))), C688-H688-Q688, "")</f>
        <v>34.943999999999996</v>
      </c>
      <c r="G688" s="11">
        <f>IF(AND(F688&lt;&gt;"", C688&lt;&gt;"", C688&lt;&gt;0), F688*100/C688, "")</f>
        <v>55.378763866877968</v>
      </c>
      <c r="H688" s="10">
        <v>21.425000000000001</v>
      </c>
      <c r="I688" s="12">
        <v>7</v>
      </c>
      <c r="J688" s="11">
        <f>IF(AND(H688&lt;&gt;"", C688&lt;&gt;"", C688&lt;&gt;0), H688*100/C688, "")</f>
        <v>33.954041204437402</v>
      </c>
      <c r="K688" s="9">
        <v>12.6</v>
      </c>
      <c r="L688" s="9">
        <v>50.3</v>
      </c>
      <c r="M688" s="13">
        <v>0.25</v>
      </c>
      <c r="N688" s="9">
        <v>49.4</v>
      </c>
      <c r="O688" s="14" t="s">
        <v>23</v>
      </c>
      <c r="P688" s="15">
        <v>4.5599999999999996</v>
      </c>
      <c r="Q688" s="13">
        <v>6.7309999999999999</v>
      </c>
      <c r="R688" s="15">
        <v>0.42</v>
      </c>
      <c r="S688" s="11">
        <f>IF(AND(Q688&lt;&gt;"", C688&lt;&gt;"", C688&lt;&gt;0), Q688*100/C688, "")</f>
        <v>10.667194928684628</v>
      </c>
      <c r="T688" s="16">
        <v>2</v>
      </c>
      <c r="U688" s="17" t="str">
        <f>IF(C688&gt;=68,"JUMBO",IF(C688&gt;=58,"EXTRA",IF(C688&gt;=48,"GRANDE",IF(C688&gt;=38,"MÉDIO","Fora da faixa"))))</f>
        <v>EXTRA</v>
      </c>
      <c r="V688" s="11">
        <v>57.02</v>
      </c>
      <c r="W688" s="11">
        <v>45.61</v>
      </c>
      <c r="X688" s="11">
        <f>IF(AND(W688&lt;&gt;"", V688&lt;&gt;"", V688&lt;&gt;0), (W688/V688)*100, "")</f>
        <v>79.989477376359162</v>
      </c>
      <c r="Y688" s="8" t="str">
        <f>IF(X688&lt;72,"Pontiagudo",IF(X688&lt;=76,"Padrão","Redondo"))</f>
        <v>Redondo</v>
      </c>
      <c r="Z688" s="11">
        <f>IF(AND(W688&lt;&gt;"", V688&lt;&gt;"", V688&lt;&gt;0), (0.6057-0.0018*W688)*V688*(W688^2)/1000, "")</f>
        <v>62.108158722581493</v>
      </c>
      <c r="AA688" s="11">
        <f>((3.155 - 0.0136*V688 + 0.00155*W688)*V688*W688)/100</f>
        <v>63.722526424716989</v>
      </c>
      <c r="AB688" s="14"/>
      <c r="AC688" s="12">
        <v>21</v>
      </c>
      <c r="AD688" s="18" t="s">
        <v>18</v>
      </c>
    </row>
    <row r="689" spans="1:30" ht="15" x14ac:dyDescent="0.25">
      <c r="A689" s="8">
        <v>688</v>
      </c>
      <c r="B689" s="8">
        <v>49</v>
      </c>
      <c r="C689" s="9">
        <v>65.7</v>
      </c>
      <c r="D689" s="9">
        <v>3.6</v>
      </c>
      <c r="E689" s="9">
        <v>8.9</v>
      </c>
      <c r="F689" s="10" t="str">
        <f>IF(AND(NOT(ISBLANK(C689)), NOT(ISBLANK(H689)), NOT(ISBLANK(Q689))), C689-H689-Q689, "")</f>
        <v/>
      </c>
      <c r="G689" s="11" t="str">
        <f>IF(AND(F689&lt;&gt;"", C689&lt;&gt;"", C689&lt;&gt;0), F689*100/C689, "")</f>
        <v/>
      </c>
      <c r="H689" s="10"/>
      <c r="I689" s="12">
        <v>7</v>
      </c>
      <c r="J689" s="11" t="str">
        <f>IF(AND(H689&lt;&gt;"", C689&lt;&gt;"", C689&lt;&gt;0), H689*100/C689, "")</f>
        <v/>
      </c>
      <c r="K689" s="9">
        <v>11.5</v>
      </c>
      <c r="L689" s="9">
        <v>50</v>
      </c>
      <c r="M689" s="13">
        <v>0.23</v>
      </c>
      <c r="N689" s="9">
        <v>50.6</v>
      </c>
      <c r="O689" s="14" t="s">
        <v>23</v>
      </c>
      <c r="P689" s="15">
        <v>5.6</v>
      </c>
      <c r="Q689" s="13">
        <v>7.423</v>
      </c>
      <c r="R689" s="15">
        <v>0.41</v>
      </c>
      <c r="S689" s="11">
        <f>IF(AND(Q689&lt;&gt;"", C689&lt;&gt;"", C689&lt;&gt;0), Q689*100/C689, "")</f>
        <v>11.298325722983256</v>
      </c>
      <c r="T689" s="16">
        <v>4</v>
      </c>
      <c r="U689" s="17" t="str">
        <f>IF(C689&gt;=68,"JUMBO",IF(C689&gt;=58,"EXTRA",IF(C689&gt;=48,"GRANDE",IF(C689&gt;=38,"MÉDIO","Fora da faixa"))))</f>
        <v>EXTRA</v>
      </c>
      <c r="V689" s="11">
        <v>57.61</v>
      </c>
      <c r="W689" s="11">
        <v>45.33</v>
      </c>
      <c r="X689" s="11">
        <f>IF(AND(W689&lt;&gt;"", V689&lt;&gt;"", V689&lt;&gt;0), (W689/V689)*100, "")</f>
        <v>78.684256205519873</v>
      </c>
      <c r="Y689" s="8" t="str">
        <f>IF(X689&lt;72,"Pontiagudo",IF(X689&lt;=76,"Padrão","Redondo"))</f>
        <v>Redondo</v>
      </c>
      <c r="Z689" s="11">
        <f>IF(AND(W689&lt;&gt;"", V689&lt;&gt;"", V689&lt;&gt;0), (0.6057-0.0018*W689)*V689*(W689^2)/1000, "")</f>
        <v>62.042379361313273</v>
      </c>
      <c r="AA689" s="11">
        <f>((3.155 - 0.0136*V689 + 0.00155*W689)*V689*W689)/100</f>
        <v>63.765761069251496</v>
      </c>
      <c r="AB689" s="14"/>
      <c r="AC689" s="12">
        <v>21</v>
      </c>
      <c r="AD689" s="18" t="s">
        <v>18</v>
      </c>
    </row>
    <row r="690" spans="1:30" ht="15" x14ac:dyDescent="0.25">
      <c r="A690" s="8">
        <v>689</v>
      </c>
      <c r="B690" s="8">
        <v>49</v>
      </c>
      <c r="C690" s="9">
        <v>69.7</v>
      </c>
      <c r="D690" s="9">
        <v>3.8</v>
      </c>
      <c r="E690" s="9">
        <v>9.1</v>
      </c>
      <c r="F690" s="10">
        <f>IF(AND(NOT(ISBLANK(C690)), NOT(ISBLANK(H690)), NOT(ISBLANK(Q690))), C690-H690-Q690, "")</f>
        <v>41.602000000000011</v>
      </c>
      <c r="G690" s="11">
        <f>IF(AND(F690&lt;&gt;"", C690&lt;&gt;"", C690&lt;&gt;0), F690*100/C690, "")</f>
        <v>59.687230989956966</v>
      </c>
      <c r="H690" s="10">
        <v>21.114999999999998</v>
      </c>
      <c r="I690" s="12">
        <v>6</v>
      </c>
      <c r="J690" s="11">
        <f>IF(AND(H690&lt;&gt;"", C690&lt;&gt;"", C690&lt;&gt;0), H690*100/C690, "")</f>
        <v>30.294117647058822</v>
      </c>
      <c r="K690" s="9">
        <v>12.1</v>
      </c>
      <c r="L690" s="9">
        <v>52.3</v>
      </c>
      <c r="M690" s="13">
        <v>0.23100000000000001</v>
      </c>
      <c r="N690" s="9">
        <v>50.9</v>
      </c>
      <c r="O690" s="14" t="s">
        <v>23</v>
      </c>
      <c r="P690" s="15">
        <v>4.74</v>
      </c>
      <c r="Q690" s="13">
        <v>6.9829999999999997</v>
      </c>
      <c r="R690" s="15">
        <v>0.41</v>
      </c>
      <c r="S690" s="11">
        <f>IF(AND(Q690&lt;&gt;"", C690&lt;&gt;"", C690&lt;&gt;0), Q690*100/C690, "")</f>
        <v>10.018651362984217</v>
      </c>
      <c r="T690" s="16">
        <v>4</v>
      </c>
      <c r="U690" s="17" t="str">
        <f>IF(C690&gt;=68,"JUMBO",IF(C690&gt;=58,"EXTRA",IF(C690&gt;=48,"GRANDE",IF(C690&gt;=38,"MÉDIO","Fora da faixa"))))</f>
        <v>JUMBO</v>
      </c>
      <c r="V690" s="11">
        <v>59.1</v>
      </c>
      <c r="W690" s="11">
        <v>45.37</v>
      </c>
      <c r="X690" s="11">
        <f>IF(AND(W690&lt;&gt;"", V690&lt;&gt;"", V690&lt;&gt;0), (W690/V690)*100, "")</f>
        <v>76.768189509306254</v>
      </c>
      <c r="Y690" s="8" t="str">
        <f>IF(X690&lt;72,"Pontiagudo",IF(X690&lt;=76,"Padrão","Redondo"))</f>
        <v>Redondo</v>
      </c>
      <c r="Z690" s="11">
        <f>IF(AND(W690&lt;&gt;"", V690&lt;&gt;"", V690&lt;&gt;0), (0.6057-0.0018*W690)*V690*(W690^2)/1000, "")</f>
        <v>63.750633517066852</v>
      </c>
      <c r="AA690" s="11">
        <f>((3.155 - 0.0136*V690 + 0.00155*W690)*V690*W690)/100</f>
        <v>64.931004573045001</v>
      </c>
      <c r="AB690" s="14"/>
      <c r="AC690" s="12">
        <v>21</v>
      </c>
      <c r="AD690" s="18" t="s">
        <v>18</v>
      </c>
    </row>
    <row r="691" spans="1:30" ht="15" x14ac:dyDescent="0.25">
      <c r="A691" s="8">
        <v>690</v>
      </c>
      <c r="B691" s="8">
        <v>49</v>
      </c>
      <c r="C691" s="9">
        <v>63.3</v>
      </c>
      <c r="D691" s="9">
        <v>3.3</v>
      </c>
      <c r="E691" s="9">
        <v>8.9</v>
      </c>
      <c r="F691" s="10">
        <f>IF(AND(NOT(ISBLANK(C691)), NOT(ISBLANK(H691)), NOT(ISBLANK(Q691))), C691-H691-Q691, "")</f>
        <v>38.388999999999996</v>
      </c>
      <c r="G691" s="11">
        <f>IF(AND(F691&lt;&gt;"", C691&lt;&gt;"", C691&lt;&gt;0), F691*100/C691, "")</f>
        <v>60.646129541864134</v>
      </c>
      <c r="H691" s="10">
        <v>18.739000000000001</v>
      </c>
      <c r="I691" s="12">
        <v>6</v>
      </c>
      <c r="J691" s="11">
        <f>IF(AND(H691&lt;&gt;"", C691&lt;&gt;"", C691&lt;&gt;0), H691*100/C691, "")</f>
        <v>29.603475513428123</v>
      </c>
      <c r="K691" s="9">
        <v>11.6</v>
      </c>
      <c r="L691" s="9">
        <v>50.3</v>
      </c>
      <c r="M691" s="13">
        <v>0.23100000000000001</v>
      </c>
      <c r="N691" s="9">
        <v>47.9</v>
      </c>
      <c r="O691" s="14" t="s">
        <v>23</v>
      </c>
      <c r="P691" s="15">
        <v>2.94</v>
      </c>
      <c r="Q691" s="13">
        <v>6.1719999999999997</v>
      </c>
      <c r="R691" s="15">
        <v>0.43</v>
      </c>
      <c r="S691" s="11">
        <f>IF(AND(Q691&lt;&gt;"", C691&lt;&gt;"", C691&lt;&gt;0), Q691*100/C691, "")</f>
        <v>9.7503949447077396</v>
      </c>
      <c r="T691" s="16">
        <v>4</v>
      </c>
      <c r="U691" s="17" t="str">
        <f>IF(C691&gt;=68,"JUMBO",IF(C691&gt;=58,"EXTRA",IF(C691&gt;=48,"GRANDE",IF(C691&gt;=38,"MÉDIO","Fora da faixa"))))</f>
        <v>EXTRA</v>
      </c>
      <c r="V691" s="11">
        <v>61</v>
      </c>
      <c r="W691" s="11">
        <v>46.26</v>
      </c>
      <c r="X691" s="11">
        <f>IF(AND(W691&lt;&gt;"", V691&lt;&gt;"", V691&lt;&gt;0), (W691/V691)*100, "")</f>
        <v>75.836065573770483</v>
      </c>
      <c r="Y691" s="8" t="str">
        <f>IF(X691&lt;72,"Pontiagudo",IF(X691&lt;=76,"Padrão","Redondo"))</f>
        <v>Padrão</v>
      </c>
      <c r="Z691" s="11">
        <f>IF(AND(W691&lt;&gt;"", V691&lt;&gt;"", V691&lt;&gt;0), (0.6057-0.0018*W691)*V691*(W691^2)/1000, "")</f>
        <v>68.197878112435191</v>
      </c>
      <c r="AA691" s="11">
        <f>((3.155 - 0.0136*V691 + 0.00155*W691)*V691*W691)/100</f>
        <v>67.642890715799979</v>
      </c>
      <c r="AB691" s="14"/>
      <c r="AC691" s="12">
        <v>21</v>
      </c>
      <c r="AD691" s="18" t="s">
        <v>18</v>
      </c>
    </row>
    <row r="692" spans="1:30" ht="15" x14ac:dyDescent="0.25">
      <c r="A692" s="8">
        <v>691</v>
      </c>
      <c r="B692" s="8">
        <v>49</v>
      </c>
      <c r="C692" s="9">
        <v>61.9</v>
      </c>
      <c r="D692" s="9">
        <v>4.3</v>
      </c>
      <c r="E692" s="9">
        <v>8.6999999999999993</v>
      </c>
      <c r="F692" s="10">
        <f>IF(AND(NOT(ISBLANK(C692)), NOT(ISBLANK(H692)), NOT(ISBLANK(Q692))), C692-H692-Q692, "")</f>
        <v>36.548999999999999</v>
      </c>
      <c r="G692" s="11">
        <f>IF(AND(F692&lt;&gt;"", C692&lt;&gt;"", C692&lt;&gt;0), F692*100/C692, "")</f>
        <v>59.045234248788368</v>
      </c>
      <c r="H692" s="10">
        <v>19.367000000000001</v>
      </c>
      <c r="I692" s="12">
        <v>6</v>
      </c>
      <c r="J692" s="11">
        <f>IF(AND(H692&lt;&gt;"", C692&lt;&gt;"", C692&lt;&gt;0), H692*100/C692, "")</f>
        <v>31.2875605815832</v>
      </c>
      <c r="K692" s="9">
        <v>13.4</v>
      </c>
      <c r="L692" s="9">
        <v>47</v>
      </c>
      <c r="M692" s="13">
        <v>0.28499999999999998</v>
      </c>
      <c r="N692" s="9">
        <v>61</v>
      </c>
      <c r="O692" s="14" t="s">
        <v>21</v>
      </c>
      <c r="P692" s="15">
        <v>1.99</v>
      </c>
      <c r="Q692" s="13">
        <v>5.984</v>
      </c>
      <c r="R692" s="15">
        <v>0.41</v>
      </c>
      <c r="S692" s="11">
        <f>IF(AND(Q692&lt;&gt;"", C692&lt;&gt;"", C692&lt;&gt;0), Q692*100/C692, "")</f>
        <v>9.6672051696284331</v>
      </c>
      <c r="T692" s="16">
        <v>1</v>
      </c>
      <c r="U692" s="17" t="str">
        <f>IF(C692&gt;=68,"JUMBO",IF(C692&gt;=58,"EXTRA",IF(C692&gt;=48,"GRANDE",IF(C692&gt;=38,"MÉDIO","Fora da faixa"))))</f>
        <v>EXTRA</v>
      </c>
      <c r="V692" s="11">
        <v>59.06</v>
      </c>
      <c r="W692" s="11">
        <v>44.8</v>
      </c>
      <c r="X692" s="11">
        <f>IF(AND(W692&lt;&gt;"", V692&lt;&gt;"", V692&lt;&gt;0), (W692/V692)*100, "")</f>
        <v>75.855062648154416</v>
      </c>
      <c r="Y692" s="8" t="str">
        <f>IF(X692&lt;72,"Pontiagudo",IF(X692&lt;=76,"Padrão","Redondo"))</f>
        <v>Padrão</v>
      </c>
      <c r="Z692" s="11">
        <f>IF(AND(W692&lt;&gt;"", V692&lt;&gt;"", V692&lt;&gt;0), (0.6057-0.0018*W692)*V692*(W692^2)/1000, "")</f>
        <v>62.238397906944002</v>
      </c>
      <c r="AA692" s="11">
        <f>((3.155 - 0.0136*V692 + 0.00155*W692)*V692*W692)/100</f>
        <v>64.062875269119999</v>
      </c>
      <c r="AB692" s="14"/>
      <c r="AC692" s="12">
        <v>21</v>
      </c>
      <c r="AD692" s="18" t="s">
        <v>18</v>
      </c>
    </row>
    <row r="693" spans="1:30" ht="15" x14ac:dyDescent="0.25">
      <c r="A693" s="8">
        <v>692</v>
      </c>
      <c r="B693" s="8">
        <v>49</v>
      </c>
      <c r="C693" s="9">
        <v>61.6</v>
      </c>
      <c r="D693" s="9">
        <v>3.8</v>
      </c>
      <c r="E693" s="9">
        <v>8.6999999999999993</v>
      </c>
      <c r="F693" s="10">
        <f>IF(AND(NOT(ISBLANK(C693)), NOT(ISBLANK(H693)), NOT(ISBLANK(Q693))), C693-H693-Q693, "")</f>
        <v>36.503</v>
      </c>
      <c r="G693" s="11">
        <f>IF(AND(F693&lt;&gt;"", C693&lt;&gt;"", C693&lt;&gt;0), F693*100/C693, "")</f>
        <v>59.258116883116884</v>
      </c>
      <c r="H693" s="10">
        <v>18.46</v>
      </c>
      <c r="I693" s="12">
        <v>7</v>
      </c>
      <c r="J693" s="11">
        <f>IF(AND(H693&lt;&gt;"", C693&lt;&gt;"", C693&lt;&gt;0), H693*100/C693, "")</f>
        <v>29.967532467532468</v>
      </c>
      <c r="K693" s="9">
        <v>12</v>
      </c>
      <c r="L693" s="9">
        <v>48</v>
      </c>
      <c r="M693" s="13">
        <v>0.25</v>
      </c>
      <c r="N693" s="9">
        <v>55.5</v>
      </c>
      <c r="O693" s="14" t="s">
        <v>23</v>
      </c>
      <c r="P693" s="15">
        <v>5.19</v>
      </c>
      <c r="Q693" s="13">
        <v>6.6369999999999996</v>
      </c>
      <c r="R693" s="15">
        <v>0.41</v>
      </c>
      <c r="S693" s="11">
        <f>IF(AND(Q693&lt;&gt;"", C693&lt;&gt;"", C693&lt;&gt;0), Q693*100/C693, "")</f>
        <v>10.774350649350648</v>
      </c>
      <c r="T693" s="16">
        <v>2</v>
      </c>
      <c r="U693" s="17" t="str">
        <f>IF(C693&gt;=68,"JUMBO",IF(C693&gt;=58,"EXTRA",IF(C693&gt;=48,"GRANDE",IF(C693&gt;=38,"MÉDIO","Fora da faixa"))))</f>
        <v>EXTRA</v>
      </c>
      <c r="V693" s="11">
        <v>58.77</v>
      </c>
      <c r="W693" s="11">
        <v>44.4</v>
      </c>
      <c r="X693" s="11">
        <f>IF(AND(W693&lt;&gt;"", V693&lt;&gt;"", V693&lt;&gt;0), (W693/V693)*100, "")</f>
        <v>75.548749361919349</v>
      </c>
      <c r="Y693" s="8" t="str">
        <f>IF(X693&lt;72,"Pontiagudo",IF(X693&lt;=76,"Padrão","Redondo"))</f>
        <v>Padrão</v>
      </c>
      <c r="Z693" s="11">
        <f>IF(AND(W693&lt;&gt;"", V693&lt;&gt;"", V693&lt;&gt;0), (0.6057-0.0018*W693)*V693*(W693^2)/1000, "")</f>
        <v>60.915202605216002</v>
      </c>
      <c r="AA693" s="11">
        <f>((3.155 - 0.0136*V693 + 0.00155*W693)*V693*W693)/100</f>
        <v>63.265864566239998</v>
      </c>
      <c r="AB693" s="14"/>
      <c r="AC693" s="12">
        <v>21</v>
      </c>
      <c r="AD693" s="18" t="s">
        <v>18</v>
      </c>
    </row>
    <row r="694" spans="1:30" ht="15" x14ac:dyDescent="0.25">
      <c r="A694" s="8">
        <v>693</v>
      </c>
      <c r="B694" s="8">
        <v>49</v>
      </c>
      <c r="C694" s="9">
        <v>61.7</v>
      </c>
      <c r="D694" s="9">
        <v>2.8</v>
      </c>
      <c r="E694" s="9">
        <v>8.8000000000000007</v>
      </c>
      <c r="F694" s="10">
        <f>IF(AND(NOT(ISBLANK(C694)), NOT(ISBLANK(H694)), NOT(ISBLANK(Q694))), C694-H694-Q694, "")</f>
        <v>37.525000000000006</v>
      </c>
      <c r="G694" s="11">
        <f>IF(AND(F694&lt;&gt;"", C694&lt;&gt;"", C694&lt;&gt;0), F694*100/C694, "")</f>
        <v>60.818476499189629</v>
      </c>
      <c r="H694" s="10">
        <v>17.823</v>
      </c>
      <c r="I694" s="12">
        <v>6</v>
      </c>
      <c r="J694" s="11">
        <f>IF(AND(H694&lt;&gt;"", C694&lt;&gt;"", C694&lt;&gt;0), H694*100/C694, "")</f>
        <v>28.886547811993516</v>
      </c>
      <c r="K694" s="9">
        <v>11.6</v>
      </c>
      <c r="L694" s="9">
        <v>48</v>
      </c>
      <c r="M694" s="13">
        <v>0.24199999999999999</v>
      </c>
      <c r="N694" s="9">
        <v>41.3</v>
      </c>
      <c r="O694" s="14" t="s">
        <v>23</v>
      </c>
      <c r="P694" s="15">
        <v>4.1399999999999997</v>
      </c>
      <c r="Q694" s="13">
        <v>6.3520000000000003</v>
      </c>
      <c r="R694" s="15">
        <v>0.42</v>
      </c>
      <c r="S694" s="11">
        <f>IF(AND(Q694&lt;&gt;"", C694&lt;&gt;"", C694&lt;&gt;0), Q694*100/C694, "")</f>
        <v>10.294975688816857</v>
      </c>
      <c r="T694" s="16">
        <v>2</v>
      </c>
      <c r="U694" s="17" t="str">
        <f>IF(C694&gt;=68,"JUMBO",IF(C694&gt;=58,"EXTRA",IF(C694&gt;=48,"GRANDE",IF(C694&gt;=38,"MÉDIO","Fora da faixa"))))</f>
        <v>EXTRA</v>
      </c>
      <c r="V694" s="11">
        <v>58.29</v>
      </c>
      <c r="W694" s="11">
        <v>44.43</v>
      </c>
      <c r="X694" s="11">
        <f>IF(AND(W694&lt;&gt;"", V694&lt;&gt;"", V694&lt;&gt;0), (W694/V694)*100, "")</f>
        <v>76.222336592897577</v>
      </c>
      <c r="Y694" s="8" t="str">
        <f>IF(X694&lt;72,"Pontiagudo",IF(X694&lt;=76,"Padrão","Redondo"))</f>
        <v>Redondo</v>
      </c>
      <c r="Z694" s="11">
        <f>IF(AND(W694&lt;&gt;"", V694&lt;&gt;"", V694&lt;&gt;0), (0.6057-0.0018*W694)*V694*(W694^2)/1000, "")</f>
        <v>60.493141347716644</v>
      </c>
      <c r="AA694" s="11">
        <f>((3.155 - 0.0136*V694 + 0.00155*W694)*V694*W694)/100</f>
        <v>62.96181099225749</v>
      </c>
      <c r="AB694" s="14"/>
      <c r="AC694" s="12">
        <v>21</v>
      </c>
      <c r="AD694" s="18" t="s">
        <v>18</v>
      </c>
    </row>
    <row r="695" spans="1:30" ht="15" x14ac:dyDescent="0.25">
      <c r="A695" s="8">
        <v>694</v>
      </c>
      <c r="B695" s="8">
        <v>49</v>
      </c>
      <c r="C695" s="9">
        <v>55.7</v>
      </c>
      <c r="D695" s="9">
        <v>3.8</v>
      </c>
      <c r="E695" s="9">
        <v>8.6999999999999993</v>
      </c>
      <c r="F695" s="10">
        <f>IF(AND(NOT(ISBLANK(C695)), NOT(ISBLANK(H695)), NOT(ISBLANK(Q695))), C695-H695-Q695, "")</f>
        <v>32.24</v>
      </c>
      <c r="G695" s="11">
        <f>IF(AND(F695&lt;&gt;"", C695&lt;&gt;"", C695&lt;&gt;0), F695*100/C695, "")</f>
        <v>57.881508078994614</v>
      </c>
      <c r="H695" s="10">
        <v>17.536000000000001</v>
      </c>
      <c r="I695" s="12">
        <v>7</v>
      </c>
      <c r="J695" s="11">
        <f>IF(AND(H695&lt;&gt;"", C695&lt;&gt;"", C695&lt;&gt;0), H695*100/C695, "")</f>
        <v>31.482944344703771</v>
      </c>
      <c r="K695" s="9">
        <v>11</v>
      </c>
      <c r="L695" s="9">
        <v>48</v>
      </c>
      <c r="M695" s="13">
        <v>0.22900000000000001</v>
      </c>
      <c r="N695" s="9">
        <v>58.8</v>
      </c>
      <c r="O695" s="14" t="s">
        <v>23</v>
      </c>
      <c r="P695" s="15">
        <v>5.15</v>
      </c>
      <c r="Q695" s="13">
        <v>5.9240000000000004</v>
      </c>
      <c r="R695" s="15">
        <v>0.45</v>
      </c>
      <c r="S695" s="11">
        <f>IF(AND(Q695&lt;&gt;"", C695&lt;&gt;"", C695&lt;&gt;0), Q695*100/C695, "")</f>
        <v>10.635547576301617</v>
      </c>
      <c r="T695" s="16">
        <v>2</v>
      </c>
      <c r="U695" s="17" t="str">
        <f>IF(C695&gt;=68,"JUMBO",IF(C695&gt;=58,"EXTRA",IF(C695&gt;=48,"GRANDE",IF(C695&gt;=38,"MÉDIO","Fora da faixa"))))</f>
        <v>GRANDE</v>
      </c>
      <c r="V695" s="11">
        <v>57.76</v>
      </c>
      <c r="W695" s="11">
        <v>45.12</v>
      </c>
      <c r="X695" s="11">
        <f>IF(AND(W695&lt;&gt;"", V695&lt;&gt;"", V695&lt;&gt;0), (W695/V695)*100, "")</f>
        <v>78.1163434903047</v>
      </c>
      <c r="Y695" s="8" t="str">
        <f>IF(X695&lt;72,"Pontiagudo",IF(X695&lt;=76,"Padrão","Redondo"))</f>
        <v>Redondo</v>
      </c>
      <c r="Z695" s="11">
        <f>IF(AND(W695&lt;&gt;"", V695&lt;&gt;"", V695&lt;&gt;0), (0.6057-0.0018*W695)*V695*(W695^2)/1000, "")</f>
        <v>61.673360127492096</v>
      </c>
      <c r="AA695" s="11">
        <f>((3.155 - 0.0136*V695 + 0.00155*W695)*V695*W695)/100</f>
        <v>63.573964492799995</v>
      </c>
      <c r="AB695" s="14"/>
      <c r="AC695" s="12">
        <v>21</v>
      </c>
      <c r="AD695" s="18" t="s">
        <v>18</v>
      </c>
    </row>
    <row r="696" spans="1:30" ht="15" x14ac:dyDescent="0.25">
      <c r="A696" s="8">
        <v>695</v>
      </c>
      <c r="B696" s="8">
        <v>49</v>
      </c>
      <c r="C696" s="9">
        <v>66.8</v>
      </c>
      <c r="D696" s="9">
        <v>3.3</v>
      </c>
      <c r="E696" s="9">
        <v>8.8000000000000007</v>
      </c>
      <c r="F696" s="10">
        <f>IF(AND(NOT(ISBLANK(C696)), NOT(ISBLANK(H696)), NOT(ISBLANK(Q696))), C696-H696-Q696, "")</f>
        <v>41.25</v>
      </c>
      <c r="G696" s="11">
        <f>IF(AND(F696&lt;&gt;"", C696&lt;&gt;"", C696&lt;&gt;0), F696*100/C696, "")</f>
        <v>61.751497005988028</v>
      </c>
      <c r="H696" s="10">
        <v>19.669</v>
      </c>
      <c r="I696" s="12">
        <v>8</v>
      </c>
      <c r="J696" s="11">
        <f>IF(AND(H696&lt;&gt;"", C696&lt;&gt;"", C696&lt;&gt;0), H696*100/C696, "")</f>
        <v>29.444610778443117</v>
      </c>
      <c r="K696" s="9">
        <v>11</v>
      </c>
      <c r="L696" s="9">
        <v>51.3</v>
      </c>
      <c r="M696" s="13">
        <v>0.214</v>
      </c>
      <c r="N696" s="9">
        <v>45.5</v>
      </c>
      <c r="O696" s="14" t="s">
        <v>23</v>
      </c>
      <c r="P696" s="15">
        <v>2.37</v>
      </c>
      <c r="Q696" s="13">
        <v>5.8810000000000002</v>
      </c>
      <c r="R696" s="15">
        <v>0.41</v>
      </c>
      <c r="S696" s="11">
        <f>IF(AND(Q696&lt;&gt;"", C696&lt;&gt;"", C696&lt;&gt;0), Q696*100/C696, "")</f>
        <v>8.8038922155688635</v>
      </c>
      <c r="T696" s="16">
        <v>1</v>
      </c>
      <c r="U696" s="17" t="str">
        <f>IF(C696&gt;=68,"JUMBO",IF(C696&gt;=58,"EXTRA",IF(C696&gt;=48,"GRANDE",IF(C696&gt;=38,"MÉDIO","Fora da faixa"))))</f>
        <v>EXTRA</v>
      </c>
      <c r="V696" s="11">
        <v>54.58</v>
      </c>
      <c r="W696" s="11">
        <v>44.37</v>
      </c>
      <c r="X696" s="11">
        <f>IF(AND(W696&lt;&gt;"", V696&lt;&gt;"", V696&lt;&gt;0), (W696/V696)*100, "")</f>
        <v>81.293514107731767</v>
      </c>
      <c r="Y696" s="8" t="str">
        <f>IF(X696&lt;72,"Pontiagudo",IF(X696&lt;=76,"Padrão","Redondo"))</f>
        <v>Redondo</v>
      </c>
      <c r="Z696" s="11">
        <f>IF(AND(W696&lt;&gt;"", V696&lt;&gt;"", V696&lt;&gt;0), (0.6057-0.0018*W696)*V696*(W696^2)/1000, "")</f>
        <v>56.501639852702858</v>
      </c>
      <c r="AA696" s="11">
        <f>((3.155 - 0.0136*V696 + 0.00155*W696)*V696*W696)/100</f>
        <v>60.094496650382986</v>
      </c>
      <c r="AB696" s="14"/>
      <c r="AC696" s="12">
        <v>21</v>
      </c>
      <c r="AD696" s="18" t="s">
        <v>18</v>
      </c>
    </row>
    <row r="697" spans="1:30" ht="15" x14ac:dyDescent="0.25">
      <c r="A697" s="8">
        <v>696</v>
      </c>
      <c r="B697" s="8">
        <v>49</v>
      </c>
      <c r="C697" s="9">
        <v>70</v>
      </c>
      <c r="D697" s="9">
        <v>3.1</v>
      </c>
      <c r="E697" s="9">
        <v>8.6999999999999993</v>
      </c>
      <c r="F697" s="10">
        <f>IF(AND(NOT(ISBLANK(C697)), NOT(ISBLANK(H697)), NOT(ISBLANK(Q697))), C697-H697-Q697, "")</f>
        <v>41.991999999999997</v>
      </c>
      <c r="G697" s="11">
        <f>IF(AND(F697&lt;&gt;"", C697&lt;&gt;"", C697&lt;&gt;0), F697*100/C697, "")</f>
        <v>59.988571428571426</v>
      </c>
      <c r="H697" s="10">
        <v>20.866</v>
      </c>
      <c r="I697" s="12">
        <v>7</v>
      </c>
      <c r="J697" s="11">
        <f>IF(AND(H697&lt;&gt;"", C697&lt;&gt;"", C697&lt;&gt;0), H697*100/C697, "")</f>
        <v>29.808571428571426</v>
      </c>
      <c r="K697" s="9">
        <v>11.8</v>
      </c>
      <c r="L697" s="9">
        <v>49.7</v>
      </c>
      <c r="M697" s="13">
        <v>0.23699999999999999</v>
      </c>
      <c r="N697" s="9">
        <v>40</v>
      </c>
      <c r="O697" s="14" t="s">
        <v>23</v>
      </c>
      <c r="P697" s="15">
        <v>2.44</v>
      </c>
      <c r="Q697" s="13">
        <v>7.1420000000000003</v>
      </c>
      <c r="R697" s="15">
        <v>0.41</v>
      </c>
      <c r="S697" s="11">
        <f>IF(AND(Q697&lt;&gt;"", C697&lt;&gt;"", C697&lt;&gt;0), Q697*100/C697, "")</f>
        <v>10.202857142857143</v>
      </c>
      <c r="T697" s="16">
        <v>2</v>
      </c>
      <c r="U697" s="17" t="str">
        <f>IF(C697&gt;=68,"JUMBO",IF(C697&gt;=58,"EXTRA",IF(C697&gt;=48,"GRANDE",IF(C697&gt;=38,"MÉDIO","Fora da faixa"))))</f>
        <v>JUMBO</v>
      </c>
      <c r="V697" s="11">
        <v>58.74</v>
      </c>
      <c r="W697" s="11">
        <v>47.16</v>
      </c>
      <c r="X697" s="11">
        <f>IF(AND(W697&lt;&gt;"", V697&lt;&gt;"", V697&lt;&gt;0), (W697/V697)*100, "")</f>
        <v>80.286006128702752</v>
      </c>
      <c r="Y697" s="8" t="str">
        <f>IF(X697&lt;72,"Pontiagudo",IF(X697&lt;=76,"Padrão","Redondo"))</f>
        <v>Redondo</v>
      </c>
      <c r="Z697" s="11">
        <f>IF(AND(W697&lt;&gt;"", V697&lt;&gt;"", V697&lt;&gt;0), (0.6057-0.0018*W697)*V697*(W697^2)/1000, "")</f>
        <v>68.039719928915332</v>
      </c>
      <c r="AA697" s="11">
        <f>((3.155 - 0.0136*V697 + 0.00155*W697)*V697*W697)/100</f>
        <v>67.294115553455995</v>
      </c>
      <c r="AB697" s="14"/>
      <c r="AC697" s="12">
        <v>21</v>
      </c>
      <c r="AD697" s="18" t="s">
        <v>18</v>
      </c>
    </row>
    <row r="698" spans="1:30" ht="15" x14ac:dyDescent="0.25">
      <c r="A698" s="8">
        <v>697</v>
      </c>
      <c r="B698" s="8">
        <v>49</v>
      </c>
      <c r="C698" s="9">
        <v>49.2</v>
      </c>
      <c r="D698" s="9">
        <v>3.3</v>
      </c>
      <c r="E698" s="9">
        <v>8.5</v>
      </c>
      <c r="F698" s="10">
        <f>IF(AND(NOT(ISBLANK(C698)), NOT(ISBLANK(H698)), NOT(ISBLANK(Q698))), C698-H698-Q698, "")</f>
        <v>30.169</v>
      </c>
      <c r="G698" s="11">
        <f>IF(AND(F698&lt;&gt;"", C698&lt;&gt;"", C698&lt;&gt;0), F698*100/C698, "")</f>
        <v>61.319105691056912</v>
      </c>
      <c r="H698" s="10">
        <v>14.286</v>
      </c>
      <c r="I698" s="12">
        <v>6</v>
      </c>
      <c r="J698" s="11">
        <f>IF(AND(H698&lt;&gt;"", C698&lt;&gt;"", C698&lt;&gt;0), H698*100/C698, "")</f>
        <v>29.036585365853654</v>
      </c>
      <c r="K698" s="9">
        <v>8.4</v>
      </c>
      <c r="L698" s="9">
        <v>48.3</v>
      </c>
      <c r="M698" s="13">
        <v>0.17399999999999999</v>
      </c>
      <c r="N698" s="9">
        <v>57</v>
      </c>
      <c r="O698" s="14" t="s">
        <v>23</v>
      </c>
      <c r="P698" s="15">
        <v>2.93</v>
      </c>
      <c r="Q698" s="13">
        <v>4.7450000000000001</v>
      </c>
      <c r="R698" s="15">
        <v>0.41</v>
      </c>
      <c r="S698" s="11">
        <f>IF(AND(Q698&lt;&gt;"", C698&lt;&gt;"", C698&lt;&gt;0), Q698*100/C698, "")</f>
        <v>9.6443089430894311</v>
      </c>
      <c r="T698" s="16">
        <v>3</v>
      </c>
      <c r="U698" s="17" t="str">
        <f>IF(C698&gt;=68,"JUMBO",IF(C698&gt;=58,"EXTRA",IF(C698&gt;=48,"GRANDE",IF(C698&gt;=38,"MÉDIO","Fora da faixa"))))</f>
        <v>GRANDE</v>
      </c>
      <c r="V698" s="11">
        <v>60.06</v>
      </c>
      <c r="W698" s="11">
        <v>46.96</v>
      </c>
      <c r="X698" s="11">
        <f>IF(AND(W698&lt;&gt;"", V698&lt;&gt;"", V698&lt;&gt;0), (W698/V698)*100, "")</f>
        <v>78.188478188478186</v>
      </c>
      <c r="Y698" s="8" t="str">
        <f>IF(X698&lt;72,"Pontiagudo",IF(X698&lt;=76,"Padrão","Redondo"))</f>
        <v>Redondo</v>
      </c>
      <c r="Z698" s="11">
        <f>IF(AND(W698&lt;&gt;"", V698&lt;&gt;"", V698&lt;&gt;0), (0.6057-0.0018*W698)*V698*(W698^2)/1000, "")</f>
        <v>69.027569119821322</v>
      </c>
      <c r="AA698" s="11">
        <f>((3.155 - 0.0136*V698 + 0.00155*W698)*V698*W698)/100</f>
        <v>67.999478619072022</v>
      </c>
      <c r="AB698" s="14"/>
      <c r="AC698" s="12">
        <v>21</v>
      </c>
      <c r="AD698" s="18" t="s">
        <v>18</v>
      </c>
    </row>
    <row r="699" spans="1:30" ht="15" x14ac:dyDescent="0.25">
      <c r="A699" s="8">
        <v>698</v>
      </c>
      <c r="B699" s="8">
        <v>49</v>
      </c>
      <c r="C699" s="9">
        <v>60</v>
      </c>
      <c r="D699" s="9">
        <v>3.5</v>
      </c>
      <c r="E699" s="9">
        <v>8.4</v>
      </c>
      <c r="F699" s="10">
        <f>IF(AND(NOT(ISBLANK(C699)), NOT(ISBLANK(H699)), NOT(ISBLANK(Q699))), C699-H699-Q699, "")</f>
        <v>34.17</v>
      </c>
      <c r="G699" s="11">
        <f>IF(AND(F699&lt;&gt;"", C699&lt;&gt;"", C699&lt;&gt;0), F699*100/C699, "")</f>
        <v>56.95</v>
      </c>
      <c r="H699" s="10">
        <v>19.391999999999999</v>
      </c>
      <c r="I699" s="12">
        <v>7</v>
      </c>
      <c r="J699" s="11">
        <f>IF(AND(H699&lt;&gt;"", C699&lt;&gt;"", C699&lt;&gt;0), H699*100/C699, "")</f>
        <v>32.32</v>
      </c>
      <c r="K699" s="9">
        <v>11</v>
      </c>
      <c r="L699" s="9">
        <v>49.3</v>
      </c>
      <c r="M699" s="13">
        <v>0.223</v>
      </c>
      <c r="N699" s="9">
        <v>52.7</v>
      </c>
      <c r="O699" s="14" t="s">
        <v>23</v>
      </c>
      <c r="P699" s="15">
        <v>2.87</v>
      </c>
      <c r="Q699" s="13">
        <v>6.4379999999999997</v>
      </c>
      <c r="R699" s="15">
        <v>0.4</v>
      </c>
      <c r="S699" s="11">
        <f>IF(AND(Q699&lt;&gt;"", C699&lt;&gt;"", C699&lt;&gt;0), Q699*100/C699, "")</f>
        <v>10.729999999999999</v>
      </c>
      <c r="T699" s="16">
        <v>2</v>
      </c>
      <c r="U699" s="17" t="str">
        <f>IF(C699&gt;=68,"JUMBO",IF(C699&gt;=58,"EXTRA",IF(C699&gt;=48,"GRANDE",IF(C699&gt;=38,"MÉDIO","Fora da faixa"))))</f>
        <v>EXTRA</v>
      </c>
      <c r="V699" s="11">
        <v>50.94</v>
      </c>
      <c r="W699" s="11">
        <v>42.92</v>
      </c>
      <c r="X699" s="11">
        <f>IF(AND(W699&lt;&gt;"", V699&lt;&gt;"", V699&lt;&gt;0), (W699/V699)*100, "")</f>
        <v>84.255987436199447</v>
      </c>
      <c r="Y699" s="8" t="str">
        <f>IF(X699&lt;72,"Pontiagudo",IF(X699&lt;=76,"Padrão","Redondo"))</f>
        <v>Redondo</v>
      </c>
      <c r="Z699" s="11">
        <f>IF(AND(W699&lt;&gt;"", V699&lt;&gt;"", V699&lt;&gt;0), (0.6057-0.0018*W699)*V699*(W699^2)/1000, "")</f>
        <v>49.588085170802309</v>
      </c>
      <c r="AA699" s="11">
        <f>((3.155 - 0.0136*V699 + 0.00155*W699)*V699*W699)/100</f>
        <v>55.287019222415999</v>
      </c>
      <c r="AB699" s="14"/>
      <c r="AC699" s="12">
        <v>21</v>
      </c>
      <c r="AD699" s="18" t="s">
        <v>18</v>
      </c>
    </row>
    <row r="700" spans="1:30" ht="15" x14ac:dyDescent="0.25">
      <c r="A700" s="8">
        <v>699</v>
      </c>
      <c r="B700" s="8">
        <v>49</v>
      </c>
      <c r="C700" s="9">
        <v>65.099999999999994</v>
      </c>
      <c r="D700" s="9">
        <v>3.6</v>
      </c>
      <c r="E700" s="9">
        <v>8.5</v>
      </c>
      <c r="F700" s="10">
        <f>IF(AND(NOT(ISBLANK(C700)), NOT(ISBLANK(H700)), NOT(ISBLANK(Q700))), C700-H700-Q700, "")</f>
        <v>39.215999999999994</v>
      </c>
      <c r="G700" s="11">
        <f>IF(AND(F700&lt;&gt;"", C700&lt;&gt;"", C700&lt;&gt;0), F700*100/C700, "")</f>
        <v>60.23963133640553</v>
      </c>
      <c r="H700" s="10">
        <v>18.786999999999999</v>
      </c>
      <c r="I700" s="12">
        <v>7</v>
      </c>
      <c r="J700" s="11">
        <f>IF(AND(H700&lt;&gt;"", C700&lt;&gt;"", C700&lt;&gt;0), H700*100/C700, "")</f>
        <v>28.858678955453147</v>
      </c>
      <c r="K700" s="9">
        <v>11.1</v>
      </c>
      <c r="L700" s="9">
        <v>48.7</v>
      </c>
      <c r="M700" s="13">
        <v>0.22800000000000001</v>
      </c>
      <c r="N700" s="9">
        <v>50.9</v>
      </c>
      <c r="O700" s="14" t="s">
        <v>23</v>
      </c>
      <c r="P700" s="15">
        <v>5.58</v>
      </c>
      <c r="Q700" s="13">
        <v>7.0970000000000004</v>
      </c>
      <c r="R700" s="15">
        <v>0.45</v>
      </c>
      <c r="S700" s="11">
        <f>IF(AND(Q700&lt;&gt;"", C700&lt;&gt;"", C700&lt;&gt;0), Q700*100/C700, "")</f>
        <v>10.901689708141323</v>
      </c>
      <c r="T700" s="16">
        <v>2</v>
      </c>
      <c r="U700" s="17" t="str">
        <f>IF(C700&gt;=68,"JUMBO",IF(C700&gt;=58,"EXTRA",IF(C700&gt;=48,"GRANDE",IF(C700&gt;=38,"MÉDIO","Fora da faixa"))))</f>
        <v>EXTRA</v>
      </c>
      <c r="V700" s="11">
        <v>56.7</v>
      </c>
      <c r="W700" s="11">
        <v>44.66</v>
      </c>
      <c r="X700" s="11">
        <f>IF(AND(W700&lt;&gt;"", V700&lt;&gt;"", V700&lt;&gt;0), (W700/V700)*100, "")</f>
        <v>78.765432098765416</v>
      </c>
      <c r="Y700" s="8" t="str">
        <f>IF(X700&lt;72,"Pontiagudo",IF(X700&lt;=76,"Padrão","Redondo"))</f>
        <v>Redondo</v>
      </c>
      <c r="Z700" s="11">
        <f>IF(AND(W700&lt;&gt;"", V700&lt;&gt;"", V700&lt;&gt;0), (0.6057-0.0018*W700)*V700*(W700^2)/1000, "")</f>
        <v>59.407026901770237</v>
      </c>
      <c r="AA700" s="11">
        <f>((3.155 - 0.0136*V700 + 0.00155*W700)*V700*W700)/100</f>
        <v>62.118013848659984</v>
      </c>
      <c r="AB700" s="14"/>
      <c r="AC700" s="12">
        <v>21</v>
      </c>
      <c r="AD700" s="18" t="s">
        <v>18</v>
      </c>
    </row>
    <row r="701" spans="1:30" ht="15" x14ac:dyDescent="0.25">
      <c r="A701" s="8">
        <v>700</v>
      </c>
      <c r="B701" s="8">
        <v>49</v>
      </c>
      <c r="C701" s="9">
        <v>60.9</v>
      </c>
      <c r="D701" s="9">
        <v>3.4</v>
      </c>
      <c r="E701" s="9">
        <v>8.6999999999999993</v>
      </c>
      <c r="F701" s="10" t="str">
        <f>IF(AND(NOT(ISBLANK(C701)), NOT(ISBLANK(H701)), NOT(ISBLANK(Q701))), C701-H701-Q701, "")</f>
        <v/>
      </c>
      <c r="G701" s="11" t="str">
        <f>IF(AND(F701&lt;&gt;"", C701&lt;&gt;"", C701&lt;&gt;0), F701*100/C701, "")</f>
        <v/>
      </c>
      <c r="H701" s="10"/>
      <c r="I701" s="12">
        <v>6</v>
      </c>
      <c r="J701" s="11" t="str">
        <f>IF(AND(H701&lt;&gt;"", C701&lt;&gt;"", C701&lt;&gt;0), H701*100/C701, "")</f>
        <v/>
      </c>
      <c r="K701" s="9">
        <v>7.4</v>
      </c>
      <c r="L701" s="9">
        <v>39.700000000000003</v>
      </c>
      <c r="M701" s="13">
        <v>0.186</v>
      </c>
      <c r="N701" s="9">
        <v>50.8</v>
      </c>
      <c r="O701" s="14" t="s">
        <v>23</v>
      </c>
      <c r="P701" s="15">
        <v>4.99</v>
      </c>
      <c r="Q701" s="13">
        <v>6.2279999999999998</v>
      </c>
      <c r="R701" s="15">
        <v>0.45</v>
      </c>
      <c r="S701" s="11">
        <f>IF(AND(Q701&lt;&gt;"", C701&lt;&gt;"", C701&lt;&gt;0), Q701*100/C701, "")</f>
        <v>10.226600985221674</v>
      </c>
      <c r="T701" s="16">
        <v>2</v>
      </c>
      <c r="U701" s="17" t="str">
        <f>IF(C701&gt;=68,"JUMBO",IF(C701&gt;=58,"EXTRA",IF(C701&gt;=48,"GRANDE",IF(C701&gt;=38,"MÉDIO","Fora da faixa"))))</f>
        <v>EXTRA</v>
      </c>
      <c r="V701" s="11">
        <v>60.18</v>
      </c>
      <c r="W701" s="11">
        <v>44.6</v>
      </c>
      <c r="X701" s="11">
        <f>IF(AND(W701&lt;&gt;"", V701&lt;&gt;"", V701&lt;&gt;0), (W701/V701)*100, "")</f>
        <v>74.111000332336332</v>
      </c>
      <c r="Y701" s="8" t="str">
        <f>IF(X701&lt;72,"Pontiagudo",IF(X701&lt;=76,"Padrão","Redondo"))</f>
        <v>Padrão</v>
      </c>
      <c r="Z701" s="11">
        <f>IF(AND(W701&lt;&gt;"", V701&lt;&gt;"", V701&lt;&gt;0), (0.6057-0.0018*W701)*V701*(W701^2)/1000, "")</f>
        <v>62.896792832496004</v>
      </c>
      <c r="AA701" s="11">
        <f>((3.155 - 0.0136*V701 + 0.00155*W701)*V701*W701)/100</f>
        <v>64.569178470959997</v>
      </c>
      <c r="AB701" s="14"/>
      <c r="AC701" s="12">
        <v>21</v>
      </c>
      <c r="AD701" s="18" t="s">
        <v>18</v>
      </c>
    </row>
    <row r="702" spans="1:30" ht="15" x14ac:dyDescent="0.25">
      <c r="A702" s="8">
        <v>701</v>
      </c>
      <c r="B702" s="8">
        <v>49</v>
      </c>
      <c r="C702" s="9">
        <v>61.8</v>
      </c>
      <c r="D702" s="9">
        <v>3.9</v>
      </c>
      <c r="E702" s="9">
        <v>8.8000000000000007</v>
      </c>
      <c r="F702" s="10">
        <f>IF(AND(NOT(ISBLANK(C702)), NOT(ISBLANK(H702)), NOT(ISBLANK(Q702))), C702-H702-Q702, "")</f>
        <v>37.183</v>
      </c>
      <c r="G702" s="11">
        <f>IF(AND(F702&lt;&gt;"", C702&lt;&gt;"", C702&lt;&gt;0), F702*100/C702, "")</f>
        <v>60.166666666666671</v>
      </c>
      <c r="H702" s="10">
        <v>18.282</v>
      </c>
      <c r="I702" s="12">
        <v>7</v>
      </c>
      <c r="J702" s="11">
        <f>IF(AND(H702&lt;&gt;"", C702&lt;&gt;"", C702&lt;&gt;0), H702*100/C702, "")</f>
        <v>29.582524271844662</v>
      </c>
      <c r="K702" s="9">
        <v>12.1</v>
      </c>
      <c r="L702" s="9">
        <v>48.3</v>
      </c>
      <c r="M702" s="13">
        <v>0.251</v>
      </c>
      <c r="N702" s="9">
        <v>56.6</v>
      </c>
      <c r="O702" s="14" t="s">
        <v>23</v>
      </c>
      <c r="P702" s="15">
        <v>5.21</v>
      </c>
      <c r="Q702" s="13">
        <v>6.335</v>
      </c>
      <c r="R702" s="15">
        <v>0.42</v>
      </c>
      <c r="S702" s="11">
        <f>IF(AND(Q702&lt;&gt;"", C702&lt;&gt;"", C702&lt;&gt;0), Q702*100/C702, "")</f>
        <v>10.250809061488674</v>
      </c>
      <c r="T702" s="16">
        <v>4</v>
      </c>
      <c r="U702" s="17" t="str">
        <f>IF(C702&gt;=68,"JUMBO",IF(C702&gt;=58,"EXTRA",IF(C702&gt;=48,"GRANDE",IF(C702&gt;=38,"MÉDIO","Fora da faixa"))))</f>
        <v>EXTRA</v>
      </c>
      <c r="V702" s="11">
        <v>56.97</v>
      </c>
      <c r="W702" s="11">
        <v>44.5</v>
      </c>
      <c r="X702" s="11">
        <f>IF(AND(W702&lt;&gt;"", V702&lt;&gt;"", V702&lt;&gt;0), (W702/V702)*100, "")</f>
        <v>78.111286642092324</v>
      </c>
      <c r="Y702" s="8" t="str">
        <f>IF(X702&lt;72,"Pontiagudo",IF(X702&lt;=76,"Padrão","Redondo"))</f>
        <v>Redondo</v>
      </c>
      <c r="Z702" s="11">
        <f>IF(AND(W702&lt;&gt;"", V702&lt;&gt;"", V702&lt;&gt;0), (0.6057-0.0018*W702)*V702*(W702^2)/1000, "")</f>
        <v>59.295481218000006</v>
      </c>
      <c r="AA702" s="11">
        <f>((3.155 - 0.0136*V702 + 0.00155*W702)*V702*W702)/100</f>
        <v>62.090830201949991</v>
      </c>
      <c r="AB702" s="14"/>
      <c r="AC702" s="12">
        <v>21</v>
      </c>
      <c r="AD702" s="18" t="s">
        <v>18</v>
      </c>
    </row>
    <row r="703" spans="1:30" ht="15" x14ac:dyDescent="0.25">
      <c r="A703" s="8">
        <v>702</v>
      </c>
      <c r="B703" s="8">
        <v>49</v>
      </c>
      <c r="C703" s="9">
        <v>66.7</v>
      </c>
      <c r="D703" s="9">
        <v>3.9</v>
      </c>
      <c r="E703" s="9">
        <v>8.6999999999999993</v>
      </c>
      <c r="F703" s="10">
        <f>IF(AND(NOT(ISBLANK(C703)), NOT(ISBLANK(H703)), NOT(ISBLANK(Q703))), C703-H703-Q703, "")</f>
        <v>39.539000000000001</v>
      </c>
      <c r="G703" s="11">
        <f>IF(AND(F703&lt;&gt;"", C703&lt;&gt;"", C703&lt;&gt;0), F703*100/C703, "")</f>
        <v>59.278860569715143</v>
      </c>
      <c r="H703" s="10">
        <v>20.451000000000001</v>
      </c>
      <c r="I703" s="12">
        <v>7</v>
      </c>
      <c r="J703" s="11">
        <f>IF(AND(H703&lt;&gt;"", C703&lt;&gt;"", C703&lt;&gt;0), H703*100/C703, "")</f>
        <v>30.661169415292356</v>
      </c>
      <c r="K703" s="9">
        <v>12</v>
      </c>
      <c r="L703" s="9">
        <v>50.7</v>
      </c>
      <c r="M703" s="13">
        <v>0.23699999999999999</v>
      </c>
      <c r="N703" s="9">
        <v>53.9</v>
      </c>
      <c r="O703" s="14" t="s">
        <v>23</v>
      </c>
      <c r="P703" s="15">
        <v>5.59</v>
      </c>
      <c r="Q703" s="13">
        <v>6.71</v>
      </c>
      <c r="R703" s="15">
        <v>0.43</v>
      </c>
      <c r="S703" s="11">
        <f>IF(AND(Q703&lt;&gt;"", C703&lt;&gt;"", C703&lt;&gt;0), Q703*100/C703, "")</f>
        <v>10.059970014992503</v>
      </c>
      <c r="T703" s="16">
        <v>2</v>
      </c>
      <c r="U703" s="17" t="str">
        <f>IF(C703&gt;=68,"JUMBO",IF(C703&gt;=58,"EXTRA",IF(C703&gt;=48,"GRANDE",IF(C703&gt;=38,"MÉDIO","Fora da faixa"))))</f>
        <v>EXTRA</v>
      </c>
      <c r="V703" s="11">
        <v>59.18</v>
      </c>
      <c r="W703" s="11">
        <v>44.4</v>
      </c>
      <c r="X703" s="11">
        <f>IF(AND(W703&lt;&gt;"", V703&lt;&gt;"", V703&lt;&gt;0), (W703/V703)*100, "")</f>
        <v>75.025346400811088</v>
      </c>
      <c r="Y703" s="8" t="str">
        <f>IF(X703&lt;72,"Pontiagudo",IF(X703&lt;=76,"Padrão","Redondo"))</f>
        <v>Padrão</v>
      </c>
      <c r="Z703" s="11">
        <f>IF(AND(W703&lt;&gt;"", V703&lt;&gt;"", V703&lt;&gt;0), (0.6057-0.0018*W703)*V703*(W703^2)/1000, "")</f>
        <v>61.340168286144007</v>
      </c>
      <c r="AA703" s="11">
        <f>((3.155 - 0.0136*V703 + 0.00155*W703)*V703*W703)/100</f>
        <v>63.560714754239996</v>
      </c>
      <c r="AB703" s="14" t="s">
        <v>17</v>
      </c>
      <c r="AC703" s="12">
        <v>21</v>
      </c>
      <c r="AD703" s="18" t="s">
        <v>18</v>
      </c>
    </row>
    <row r="704" spans="1:30" ht="15" x14ac:dyDescent="0.25">
      <c r="A704" s="8">
        <v>703</v>
      </c>
      <c r="B704" s="8">
        <v>49</v>
      </c>
      <c r="C704" s="9">
        <v>57</v>
      </c>
      <c r="D704" s="9">
        <v>4.3</v>
      </c>
      <c r="E704" s="9">
        <v>8.9</v>
      </c>
      <c r="F704" s="10">
        <f>IF(AND(NOT(ISBLANK(C704)), NOT(ISBLANK(H704)), NOT(ISBLANK(Q704))), C704-H704-Q704, "")</f>
        <v>30.643000000000001</v>
      </c>
      <c r="G704" s="11">
        <f>IF(AND(F704&lt;&gt;"", C704&lt;&gt;"", C704&lt;&gt;0), F704*100/C704, "")</f>
        <v>53.759649122807019</v>
      </c>
      <c r="H704" s="10">
        <v>18.803000000000001</v>
      </c>
      <c r="I704" s="12">
        <v>6</v>
      </c>
      <c r="J704" s="11">
        <f>IF(AND(H704&lt;&gt;"", C704&lt;&gt;"", C704&lt;&gt;0), H704*100/C704, "")</f>
        <v>32.987719298245615</v>
      </c>
      <c r="K704" s="9">
        <v>11.4</v>
      </c>
      <c r="L704" s="9">
        <v>48.3</v>
      </c>
      <c r="M704" s="13">
        <v>0.23599999999999999</v>
      </c>
      <c r="N704" s="9">
        <v>63.5</v>
      </c>
      <c r="O704" s="14" t="s">
        <v>21</v>
      </c>
      <c r="P704" s="15">
        <v>5.44</v>
      </c>
      <c r="Q704" s="13">
        <v>7.5540000000000003</v>
      </c>
      <c r="R704" s="15">
        <v>0.42</v>
      </c>
      <c r="S704" s="11">
        <f>IF(AND(Q704&lt;&gt;"", C704&lt;&gt;"", C704&lt;&gt;0), Q704*100/C704, "")</f>
        <v>13.252631578947367</v>
      </c>
      <c r="T704" s="16">
        <v>2</v>
      </c>
      <c r="U704" s="17" t="str">
        <f>IF(C704&gt;=68,"JUMBO",IF(C704&gt;=58,"EXTRA",IF(C704&gt;=48,"GRANDE",IF(C704&gt;=38,"MÉDIO","Fora da faixa"))))</f>
        <v>GRANDE</v>
      </c>
      <c r="V704" s="11">
        <v>60.7</v>
      </c>
      <c r="W704" s="11">
        <v>45.55</v>
      </c>
      <c r="X704" s="11">
        <f>IF(AND(W704&lt;&gt;"", V704&lt;&gt;"", V704&lt;&gt;0), (W704/V704)*100, "")</f>
        <v>75.041186161449744</v>
      </c>
      <c r="Y704" s="8" t="str">
        <f>IF(X704&lt;72,"Pontiagudo",IF(X704&lt;=76,"Padrão","Redondo"))</f>
        <v>Padrão</v>
      </c>
      <c r="Z704" s="11">
        <f>IF(AND(W704&lt;&gt;"", V704&lt;&gt;"", V704&lt;&gt;0), (0.6057-0.0018*W704)*V704*(W704^2)/1000, "")</f>
        <v>65.956305408592499</v>
      </c>
      <c r="AA704" s="11">
        <f>((3.155 - 0.0136*V704 + 0.00155*W704)*V704*W704)/100</f>
        <v>66.359521030124995</v>
      </c>
      <c r="AB704" s="14"/>
      <c r="AC704" s="12">
        <v>21</v>
      </c>
      <c r="AD704" s="18" t="s">
        <v>18</v>
      </c>
    </row>
    <row r="705" spans="1:30" ht="15" x14ac:dyDescent="0.25">
      <c r="A705" s="8">
        <v>704</v>
      </c>
      <c r="B705" s="8">
        <v>49</v>
      </c>
      <c r="C705" s="9">
        <v>67.8</v>
      </c>
      <c r="D705" s="9">
        <v>3.4</v>
      </c>
      <c r="E705" s="9">
        <v>8.5</v>
      </c>
      <c r="F705" s="10">
        <f>IF(AND(NOT(ISBLANK(C705)), NOT(ISBLANK(H705)), NOT(ISBLANK(Q705))), C705-H705-Q705, "")</f>
        <v>39.815999999999995</v>
      </c>
      <c r="G705" s="11">
        <f>IF(AND(F705&lt;&gt;"", C705&lt;&gt;"", C705&lt;&gt;0), F705*100/C705, "")</f>
        <v>58.725663716814154</v>
      </c>
      <c r="H705" s="10">
        <v>20.45</v>
      </c>
      <c r="I705" s="12">
        <v>7</v>
      </c>
      <c r="J705" s="11">
        <f>IF(AND(H705&lt;&gt;"", C705&lt;&gt;"", C705&lt;&gt;0), H705*100/C705, "")</f>
        <v>30.162241887905605</v>
      </c>
      <c r="K705" s="9">
        <v>12.3</v>
      </c>
      <c r="L705" s="9">
        <v>49.7</v>
      </c>
      <c r="M705" s="13">
        <v>0.247</v>
      </c>
      <c r="N705" s="9">
        <v>46.4</v>
      </c>
      <c r="O705" s="14" t="s">
        <v>23</v>
      </c>
      <c r="P705" s="15">
        <v>4.4400000000000004</v>
      </c>
      <c r="Q705" s="13">
        <v>7.5339999999999998</v>
      </c>
      <c r="R705" s="15">
        <v>0.44</v>
      </c>
      <c r="S705" s="11">
        <f>IF(AND(Q705&lt;&gt;"", C705&lt;&gt;"", C705&lt;&gt;0), Q705*100/C705, "")</f>
        <v>11.112094395280236</v>
      </c>
      <c r="T705" s="16">
        <v>2</v>
      </c>
      <c r="U705" s="17" t="str">
        <f>IF(C705&gt;=68,"JUMBO",IF(C705&gt;=58,"EXTRA",IF(C705&gt;=48,"GRANDE",IF(C705&gt;=38,"MÉDIO","Fora da faixa"))))</f>
        <v>EXTRA</v>
      </c>
      <c r="V705" s="11">
        <v>56.63</v>
      </c>
      <c r="W705" s="11">
        <v>43.19</v>
      </c>
      <c r="X705" s="11">
        <f>IF(AND(W705&lt;&gt;"", V705&lt;&gt;"", V705&lt;&gt;0), (W705/V705)*100, "")</f>
        <v>76.266996291718158</v>
      </c>
      <c r="Y705" s="8" t="str">
        <f>IF(X705&lt;72,"Pontiagudo",IF(X705&lt;=76,"Padrão","Redondo"))</f>
        <v>Redondo</v>
      </c>
      <c r="Z705" s="11">
        <f>IF(AND(W705&lt;&gt;"", V705&lt;&gt;"", V705&lt;&gt;0), (0.6057-0.0018*W705)*V705*(W705^2)/1000, "")</f>
        <v>55.771502508265193</v>
      </c>
      <c r="AA705" s="11">
        <f>((3.155 - 0.0136*V705 + 0.00155*W705)*V705*W705)/100</f>
        <v>59.966768169920499</v>
      </c>
      <c r="AB705" s="14"/>
      <c r="AC705" s="12">
        <v>21</v>
      </c>
      <c r="AD705" s="18" t="s">
        <v>18</v>
      </c>
    </row>
    <row r="706" spans="1:30" ht="15" x14ac:dyDescent="0.25">
      <c r="A706" s="8">
        <v>705</v>
      </c>
      <c r="B706" s="8">
        <v>49</v>
      </c>
      <c r="C706" s="9">
        <v>60</v>
      </c>
      <c r="D706" s="9">
        <v>3.8</v>
      </c>
      <c r="E706" s="9">
        <v>8.6999999999999993</v>
      </c>
      <c r="F706" s="10">
        <f>IF(AND(NOT(ISBLANK(C706)), NOT(ISBLANK(H706)), NOT(ISBLANK(Q706))), C706-H706-Q706, "")</f>
        <v>34.040999999999997</v>
      </c>
      <c r="G706" s="11">
        <f>IF(AND(F706&lt;&gt;"", C706&lt;&gt;"", C706&lt;&gt;0), F706*100/C706, "")</f>
        <v>56.734999999999992</v>
      </c>
      <c r="H706" s="10">
        <v>19.308</v>
      </c>
      <c r="I706" s="12">
        <v>7</v>
      </c>
      <c r="J706" s="11">
        <f>IF(AND(H706&lt;&gt;"", C706&lt;&gt;"", C706&lt;&gt;0), H706*100/C706, "")</f>
        <v>32.18</v>
      </c>
      <c r="K706" s="9">
        <v>11.1</v>
      </c>
      <c r="L706" s="9">
        <v>52.3</v>
      </c>
      <c r="M706" s="13">
        <v>0.21199999999999999</v>
      </c>
      <c r="N706" s="9">
        <v>56.4</v>
      </c>
      <c r="O706" s="14" t="s">
        <v>23</v>
      </c>
      <c r="P706" s="15">
        <v>5.5</v>
      </c>
      <c r="Q706" s="13">
        <v>6.6509999999999998</v>
      </c>
      <c r="R706" s="15">
        <v>0.45</v>
      </c>
      <c r="S706" s="11">
        <f>IF(AND(Q706&lt;&gt;"", C706&lt;&gt;"", C706&lt;&gt;0), Q706*100/C706, "")</f>
        <v>11.085000000000001</v>
      </c>
      <c r="T706" s="16">
        <v>2</v>
      </c>
      <c r="U706" s="17" t="str">
        <f>IF(C706&gt;=68,"JUMBO",IF(C706&gt;=58,"EXTRA",IF(C706&gt;=48,"GRANDE",IF(C706&gt;=38,"MÉDIO","Fora da faixa"))))</f>
        <v>EXTRA</v>
      </c>
      <c r="V706" s="11">
        <v>58.97</v>
      </c>
      <c r="W706" s="11">
        <v>45.85</v>
      </c>
      <c r="X706" s="11">
        <f>IF(AND(W706&lt;&gt;"", V706&lt;&gt;"", V706&lt;&gt;0), (W706/V706)*100, "")</f>
        <v>77.751399016449042</v>
      </c>
      <c r="Y706" s="8" t="str">
        <f>IF(X706&lt;72,"Pontiagudo",IF(X706&lt;=76,"Padrão","Redondo"))</f>
        <v>Redondo</v>
      </c>
      <c r="Z706" s="11">
        <f>IF(AND(W706&lt;&gt;"", V706&lt;&gt;"", V706&lt;&gt;0), (0.6057-0.0018*W706)*V706*(W706^2)/1000, "")</f>
        <v>64.856370381815267</v>
      </c>
      <c r="AA706" s="11">
        <f>((3.155 - 0.0136*V706 + 0.00155*W706)*V706*W706)/100</f>
        <v>65.541535229747495</v>
      </c>
      <c r="AB706" s="14"/>
      <c r="AC706" s="12">
        <v>21</v>
      </c>
      <c r="AD706" s="18" t="s">
        <v>18</v>
      </c>
    </row>
    <row r="707" spans="1:30" ht="15" x14ac:dyDescent="0.25">
      <c r="A707" s="8">
        <v>706</v>
      </c>
      <c r="B707" s="8">
        <v>49</v>
      </c>
      <c r="C707" s="9">
        <v>62.9</v>
      </c>
      <c r="D707" s="9">
        <v>4.5999999999999996</v>
      </c>
      <c r="E707" s="9">
        <v>8.8000000000000007</v>
      </c>
      <c r="F707" s="10">
        <f>IF(AND(NOT(ISBLANK(C707)), NOT(ISBLANK(H707)), NOT(ISBLANK(Q707))), C707-H707-Q707, "")</f>
        <v>39.031999999999996</v>
      </c>
      <c r="G707" s="11">
        <f>IF(AND(F707&lt;&gt;"", C707&lt;&gt;"", C707&lt;&gt;0), F707*100/C707, "")</f>
        <v>62.054054054054049</v>
      </c>
      <c r="H707" s="10">
        <v>17.158000000000001</v>
      </c>
      <c r="I707" s="12">
        <v>6</v>
      </c>
      <c r="J707" s="11">
        <f>IF(AND(H707&lt;&gt;"", C707&lt;&gt;"", C707&lt;&gt;0), H707*100/C707, "")</f>
        <v>27.278219395866458</v>
      </c>
      <c r="K707" s="9">
        <v>11.4</v>
      </c>
      <c r="L707" s="9">
        <v>48</v>
      </c>
      <c r="M707" s="13">
        <v>0.23799999999999999</v>
      </c>
      <c r="N707" s="9">
        <v>63.7</v>
      </c>
      <c r="O707" s="14" t="s">
        <v>21</v>
      </c>
      <c r="P707" s="15">
        <v>5.28</v>
      </c>
      <c r="Q707" s="13">
        <v>6.71</v>
      </c>
      <c r="R707" s="15">
        <v>0.42</v>
      </c>
      <c r="S707" s="11">
        <f>IF(AND(Q707&lt;&gt;"", C707&lt;&gt;"", C707&lt;&gt;0), Q707*100/C707, "")</f>
        <v>10.667726550079491</v>
      </c>
      <c r="T707" s="16">
        <v>1</v>
      </c>
      <c r="U707" s="17" t="str">
        <f>IF(C707&gt;=68,"JUMBO",IF(C707&gt;=58,"EXTRA",IF(C707&gt;=48,"GRANDE",IF(C707&gt;=38,"MÉDIO","Fora da faixa"))))</f>
        <v>EXTRA</v>
      </c>
      <c r="V707" s="11">
        <v>56.66</v>
      </c>
      <c r="W707" s="11">
        <v>44.39</v>
      </c>
      <c r="X707" s="11">
        <f>IF(AND(W707&lt;&gt;"", V707&lt;&gt;"", V707&lt;&gt;0), (W707/V707)*100, "")</f>
        <v>78.344511118955168</v>
      </c>
      <c r="Y707" s="8" t="str">
        <f>IF(X707&lt;72,"Pontiagudo",IF(X707&lt;=76,"Padrão","Redondo"))</f>
        <v>Redondo</v>
      </c>
      <c r="Z707" s="11">
        <f>IF(AND(W707&lt;&gt;"", V707&lt;&gt;"", V707&lt;&gt;0), (0.6057-0.0018*W707)*V707*(W707^2)/1000, "")</f>
        <v>58.703742588100425</v>
      </c>
      <c r="AA707" s="11">
        <f>((3.155 - 0.0136*V707 + 0.00155*W707)*V707*W707)/100</f>
        <v>61.702067510959004</v>
      </c>
      <c r="AB707" s="14"/>
      <c r="AC707" s="12">
        <v>21</v>
      </c>
      <c r="AD707" s="18" t="s">
        <v>18</v>
      </c>
    </row>
    <row r="708" spans="1:30" ht="15" x14ac:dyDescent="0.25">
      <c r="A708" s="8">
        <v>707</v>
      </c>
      <c r="B708" s="8">
        <v>49</v>
      </c>
      <c r="C708" s="9">
        <v>63.9</v>
      </c>
      <c r="D708" s="9">
        <v>3.9</v>
      </c>
      <c r="E708" s="9">
        <v>8.8000000000000007</v>
      </c>
      <c r="F708" s="10">
        <f>IF(AND(NOT(ISBLANK(C708)), NOT(ISBLANK(H708)), NOT(ISBLANK(Q708))), C708-H708-Q708, "")</f>
        <v>39.352999999999994</v>
      </c>
      <c r="G708" s="11">
        <f>IF(AND(F708&lt;&gt;"", C708&lt;&gt;"", C708&lt;&gt;0), F708*100/C708, "")</f>
        <v>61.585289514866972</v>
      </c>
      <c r="H708" s="10">
        <v>18.504999999999999</v>
      </c>
      <c r="I708" s="12">
        <v>7</v>
      </c>
      <c r="J708" s="11">
        <f>IF(AND(H708&lt;&gt;"", C708&lt;&gt;"", C708&lt;&gt;0), H708*100/C708, "")</f>
        <v>28.959311424100157</v>
      </c>
      <c r="K708" s="9">
        <v>11</v>
      </c>
      <c r="L708" s="9">
        <v>50.3</v>
      </c>
      <c r="M708" s="13">
        <v>0.219</v>
      </c>
      <c r="N708" s="9">
        <v>55.4</v>
      </c>
      <c r="O708" s="14" t="s">
        <v>23</v>
      </c>
      <c r="P708" s="15">
        <v>4.47</v>
      </c>
      <c r="Q708" s="13">
        <v>6.0419999999999998</v>
      </c>
      <c r="R708" s="15">
        <v>0.39</v>
      </c>
      <c r="S708" s="11">
        <f>IF(AND(Q708&lt;&gt;"", C708&lt;&gt;"", C708&lt;&gt;0), Q708*100/C708, "")</f>
        <v>9.4553990610328622</v>
      </c>
      <c r="T708" s="16">
        <v>1</v>
      </c>
      <c r="U708" s="17" t="str">
        <f>IF(C708&gt;=68,"JUMBO",IF(C708&gt;=58,"EXTRA",IF(C708&gt;=48,"GRANDE",IF(C708&gt;=38,"MÉDIO","Fora da faixa"))))</f>
        <v>EXTRA</v>
      </c>
      <c r="V708" s="11">
        <v>58.87</v>
      </c>
      <c r="W708" s="11">
        <v>44.65</v>
      </c>
      <c r="X708" s="11">
        <f>IF(AND(W708&lt;&gt;"", V708&lt;&gt;"", V708&lt;&gt;0), (W708/V708)*100, "")</f>
        <v>75.845082384915912</v>
      </c>
      <c r="Y708" s="8" t="str">
        <f>IF(X708&lt;72,"Pontiagudo",IF(X708&lt;=76,"Padrão","Redondo"))</f>
        <v>Padrão</v>
      </c>
      <c r="Z708" s="11">
        <f>IF(AND(W708&lt;&gt;"", V708&lt;&gt;"", V708&lt;&gt;0), (0.6057-0.0018*W708)*V708*(W708^2)/1000, "")</f>
        <v>61.65512250554476</v>
      </c>
      <c r="AA708" s="11">
        <f>((3.155 - 0.0136*V708 + 0.00155*W708)*V708*W708)/100</f>
        <v>63.704784744352494</v>
      </c>
      <c r="AB708" s="14"/>
      <c r="AC708" s="12">
        <v>21</v>
      </c>
      <c r="AD708" s="18" t="s">
        <v>18</v>
      </c>
    </row>
    <row r="709" spans="1:30" ht="15" x14ac:dyDescent="0.25">
      <c r="A709" s="8">
        <v>708</v>
      </c>
      <c r="B709" s="8">
        <v>49</v>
      </c>
      <c r="C709" s="9">
        <v>54.4</v>
      </c>
      <c r="D709" s="9">
        <v>4.3</v>
      </c>
      <c r="E709" s="9">
        <v>8.8000000000000007</v>
      </c>
      <c r="F709" s="10" t="str">
        <f>IF(AND(NOT(ISBLANK(C709)), NOT(ISBLANK(H709)), NOT(ISBLANK(Q709))), C709-H709-Q709, "")</f>
        <v/>
      </c>
      <c r="G709" s="11" t="str">
        <f>IF(AND(F709&lt;&gt;"", C709&lt;&gt;"", C709&lt;&gt;0), F709*100/C709, "")</f>
        <v/>
      </c>
      <c r="H709" s="10"/>
      <c r="I709" s="12">
        <v>6</v>
      </c>
      <c r="J709" s="11" t="str">
        <f>IF(AND(H709&lt;&gt;"", C709&lt;&gt;"", C709&lt;&gt;0), H709*100/C709, "")</f>
        <v/>
      </c>
      <c r="K709" s="9">
        <v>7.1</v>
      </c>
      <c r="L709" s="9">
        <v>41.7</v>
      </c>
      <c r="M709" s="13">
        <v>0.17</v>
      </c>
      <c r="N709" s="9">
        <v>64.8</v>
      </c>
      <c r="O709" s="14" t="s">
        <v>21</v>
      </c>
      <c r="P709" s="15">
        <v>6.24</v>
      </c>
      <c r="Q709" s="13">
        <v>6.3419999999999996</v>
      </c>
      <c r="R709" s="15">
        <v>0.44</v>
      </c>
      <c r="S709" s="11">
        <f>IF(AND(Q709&lt;&gt;"", C709&lt;&gt;"", C709&lt;&gt;0), Q709*100/C709, "")</f>
        <v>11.658088235294116</v>
      </c>
      <c r="T709" s="16">
        <v>2</v>
      </c>
      <c r="U709" s="17" t="str">
        <f>IF(C709&gt;=68,"JUMBO",IF(C709&gt;=58,"EXTRA",IF(C709&gt;=48,"GRANDE",IF(C709&gt;=38,"MÉDIO","Fora da faixa"))))</f>
        <v>GRANDE</v>
      </c>
      <c r="V709" s="11">
        <v>58.21</v>
      </c>
      <c r="W709" s="11">
        <v>45.3</v>
      </c>
      <c r="X709" s="11">
        <f>IF(AND(W709&lt;&gt;"", V709&lt;&gt;"", V709&lt;&gt;0), (W709/V709)*100, "")</f>
        <v>77.821680123690086</v>
      </c>
      <c r="Y709" s="8" t="str">
        <f>IF(X709&lt;72,"Pontiagudo",IF(X709&lt;=76,"Padrão","Redondo"))</f>
        <v>Redondo</v>
      </c>
      <c r="Z709" s="11">
        <f>IF(AND(W709&lt;&gt;"", V709&lt;&gt;"", V709&lt;&gt;0), (0.6057-0.0018*W709)*V709*(W709^2)/1000, "")</f>
        <v>62.612043609023999</v>
      </c>
      <c r="AA709" s="11">
        <f>((3.155 - 0.0136*V709 + 0.00155*W709)*V709*W709)/100</f>
        <v>64.170833633669986</v>
      </c>
      <c r="AB709" s="14"/>
      <c r="AC709" s="12">
        <v>21</v>
      </c>
      <c r="AD709" s="18" t="s">
        <v>18</v>
      </c>
    </row>
    <row r="710" spans="1:30" ht="15" x14ac:dyDescent="0.25">
      <c r="A710" s="8">
        <v>709</v>
      </c>
      <c r="B710" s="8">
        <v>49</v>
      </c>
      <c r="C710" s="9">
        <v>59.4</v>
      </c>
      <c r="D710" s="9">
        <v>3.4</v>
      </c>
      <c r="E710" s="9">
        <v>8.9</v>
      </c>
      <c r="F710" s="10">
        <f>IF(AND(NOT(ISBLANK(C710)), NOT(ISBLANK(H710)), NOT(ISBLANK(Q710))), C710-H710-Q710, "")</f>
        <v>35.305000000000007</v>
      </c>
      <c r="G710" s="11">
        <f>IF(AND(F710&lt;&gt;"", C710&lt;&gt;"", C710&lt;&gt;0), F710*100/C710, "")</f>
        <v>59.436026936026956</v>
      </c>
      <c r="H710" s="10">
        <v>17.800999999999998</v>
      </c>
      <c r="I710" s="12">
        <v>7</v>
      </c>
      <c r="J710" s="11">
        <f>IF(AND(H710&lt;&gt;"", C710&lt;&gt;"", C710&lt;&gt;0), H710*100/C710, "")</f>
        <v>29.968013468013467</v>
      </c>
      <c r="K710" s="9">
        <v>11.1</v>
      </c>
      <c r="L710" s="9">
        <v>47.3</v>
      </c>
      <c r="M710" s="13">
        <v>0.23499999999999999</v>
      </c>
      <c r="N710" s="9">
        <v>51.8</v>
      </c>
      <c r="O710" s="14" t="s">
        <v>23</v>
      </c>
      <c r="P710" s="15">
        <v>4.9800000000000004</v>
      </c>
      <c r="Q710" s="13">
        <v>6.2939999999999996</v>
      </c>
      <c r="R710" s="15">
        <v>0.42</v>
      </c>
      <c r="S710" s="11">
        <f>IF(AND(Q710&lt;&gt;"", C710&lt;&gt;"", C710&lt;&gt;0), Q710*100/C710, "")</f>
        <v>10.595959595959595</v>
      </c>
      <c r="T710" s="16">
        <v>2</v>
      </c>
      <c r="U710" s="17" t="str">
        <f>IF(C710&gt;=68,"JUMBO",IF(C710&gt;=58,"EXTRA",IF(C710&gt;=48,"GRANDE",IF(C710&gt;=38,"MÉDIO","Fora da faixa"))))</f>
        <v>EXTRA</v>
      </c>
      <c r="V710" s="11">
        <v>55.63</v>
      </c>
      <c r="W710" s="11">
        <v>42.6</v>
      </c>
      <c r="X710" s="11">
        <f>IF(AND(W710&lt;&gt;"", V710&lt;&gt;"", V710&lt;&gt;0), (W710/V710)*100, "")</f>
        <v>76.577386302354839</v>
      </c>
      <c r="Y710" s="8" t="str">
        <f>IF(X710&lt;72,"Pontiagudo",IF(X710&lt;=76,"Padrão","Redondo"))</f>
        <v>Redondo</v>
      </c>
      <c r="Z710" s="11">
        <f>IF(AND(W710&lt;&gt;"", V710&lt;&gt;"", V710&lt;&gt;0), (0.6057-0.0018*W710)*V710*(W710^2)/1000, "")</f>
        <v>53.407266367176014</v>
      </c>
      <c r="AA710" s="11">
        <f>((3.155 - 0.0136*V710 + 0.00155*W710)*V710*W710)/100</f>
        <v>58.40375697156</v>
      </c>
      <c r="AB710" s="14"/>
      <c r="AC710" s="12">
        <v>21</v>
      </c>
      <c r="AD710" s="18" t="s">
        <v>18</v>
      </c>
    </row>
    <row r="711" spans="1:30" ht="15" x14ac:dyDescent="0.25">
      <c r="A711" s="8">
        <v>710</v>
      </c>
      <c r="B711" s="8">
        <v>49</v>
      </c>
      <c r="C711" s="9">
        <v>58.5</v>
      </c>
      <c r="D711" s="9">
        <v>3.3</v>
      </c>
      <c r="E711" s="9">
        <v>9</v>
      </c>
      <c r="F711" s="10">
        <f>IF(AND(NOT(ISBLANK(C711)), NOT(ISBLANK(H711)), NOT(ISBLANK(Q711))), C711-H711-Q711, "")</f>
        <v>33.933999999999997</v>
      </c>
      <c r="G711" s="11">
        <f>IF(AND(F711&lt;&gt;"", C711&lt;&gt;"", C711&lt;&gt;0), F711*100/C711, "")</f>
        <v>58.0068376068376</v>
      </c>
      <c r="H711" s="10">
        <v>18.155000000000001</v>
      </c>
      <c r="I711" s="12">
        <v>7</v>
      </c>
      <c r="J711" s="11">
        <f>IF(AND(H711&lt;&gt;"", C711&lt;&gt;"", C711&lt;&gt;0), H711*100/C711, "")</f>
        <v>31.034188034188034</v>
      </c>
      <c r="K711" s="9">
        <v>11.5</v>
      </c>
      <c r="L711" s="9">
        <v>48.3</v>
      </c>
      <c r="M711" s="13">
        <v>0.23799999999999999</v>
      </c>
      <c r="N711" s="9">
        <v>51</v>
      </c>
      <c r="O711" s="14" t="s">
        <v>23</v>
      </c>
      <c r="P711" s="15">
        <v>5.14</v>
      </c>
      <c r="Q711" s="13">
        <v>6.4109999999999996</v>
      </c>
      <c r="R711" s="15">
        <v>0.42</v>
      </c>
      <c r="S711" s="11">
        <f>IF(AND(Q711&lt;&gt;"", C711&lt;&gt;"", C711&lt;&gt;0), Q711*100/C711, "")</f>
        <v>10.958974358974357</v>
      </c>
      <c r="T711" s="16">
        <v>1</v>
      </c>
      <c r="U711" s="17" t="str">
        <f>IF(C711&gt;=68,"JUMBO",IF(C711&gt;=58,"EXTRA",IF(C711&gt;=48,"GRANDE",IF(C711&gt;=38,"MÉDIO","Fora da faixa"))))</f>
        <v>EXTRA</v>
      </c>
      <c r="V711" s="11">
        <v>57.6</v>
      </c>
      <c r="W711" s="11">
        <v>44.05</v>
      </c>
      <c r="X711" s="11">
        <f>IF(AND(W711&lt;&gt;"", V711&lt;&gt;"", V711&lt;&gt;0), (W711/V711)*100, "")</f>
        <v>76.475694444444443</v>
      </c>
      <c r="Y711" s="8" t="str">
        <f>IF(X711&lt;72,"Pontiagudo",IF(X711&lt;=76,"Padrão","Redondo"))</f>
        <v>Redondo</v>
      </c>
      <c r="Z711" s="11">
        <f>IF(AND(W711&lt;&gt;"", V711&lt;&gt;"", V711&lt;&gt;0), (0.6057-0.0018*W711)*V711*(W711^2)/1000, "")</f>
        <v>58.83536332944</v>
      </c>
      <c r="AA711" s="11">
        <f>((3.155 - 0.0136*V711 + 0.00155*W711)*V711*W711)/100</f>
        <v>61.907538744</v>
      </c>
      <c r="AB711" s="14"/>
      <c r="AC711" s="12">
        <v>21</v>
      </c>
      <c r="AD711" s="18" t="s">
        <v>18</v>
      </c>
    </row>
    <row r="712" spans="1:30" ht="15" x14ac:dyDescent="0.25">
      <c r="A712" s="8">
        <v>711</v>
      </c>
      <c r="B712" s="8">
        <v>49</v>
      </c>
      <c r="C712" s="9">
        <v>61.7</v>
      </c>
      <c r="D712" s="9">
        <v>3.6</v>
      </c>
      <c r="E712" s="9">
        <v>9</v>
      </c>
      <c r="F712" s="10">
        <f>IF(AND(NOT(ISBLANK(C712)), NOT(ISBLANK(H712)), NOT(ISBLANK(Q712))), C712-H712-Q712, "")</f>
        <v>35.554000000000002</v>
      </c>
      <c r="G712" s="11">
        <f>IF(AND(F712&lt;&gt;"", C712&lt;&gt;"", C712&lt;&gt;0), F712*100/C712, "")</f>
        <v>57.623987034035657</v>
      </c>
      <c r="H712" s="10">
        <v>19.611000000000001</v>
      </c>
      <c r="I712" s="12">
        <v>7</v>
      </c>
      <c r="J712" s="11">
        <f>IF(AND(H712&lt;&gt;"", C712&lt;&gt;"", C712&lt;&gt;0), H712*100/C712, "")</f>
        <v>31.784440842787681</v>
      </c>
      <c r="K712" s="9">
        <v>11.4</v>
      </c>
      <c r="L712" s="9">
        <v>49</v>
      </c>
      <c r="M712" s="13">
        <v>0.23300000000000001</v>
      </c>
      <c r="N712" s="9">
        <v>53</v>
      </c>
      <c r="O712" s="14" t="s">
        <v>23</v>
      </c>
      <c r="P712" s="15">
        <v>4.9000000000000004</v>
      </c>
      <c r="Q712" s="13">
        <v>6.5350000000000001</v>
      </c>
      <c r="R712" s="15">
        <v>0.42</v>
      </c>
      <c r="S712" s="11">
        <f>IF(AND(Q712&lt;&gt;"", C712&lt;&gt;"", C712&lt;&gt;0), Q712*100/C712, "")</f>
        <v>10.591572123176661</v>
      </c>
      <c r="T712" s="16">
        <v>2</v>
      </c>
      <c r="U712" s="17" t="str">
        <f>IF(C712&gt;=68,"JUMBO",IF(C712&gt;=58,"EXTRA",IF(C712&gt;=48,"GRANDE",IF(C712&gt;=38,"MÉDIO","Fora da faixa"))))</f>
        <v>EXTRA</v>
      </c>
      <c r="V712" s="11">
        <v>55.77</v>
      </c>
      <c r="W712" s="11">
        <v>44.43</v>
      </c>
      <c r="X712" s="11">
        <f>IF(AND(W712&lt;&gt;"", V712&lt;&gt;"", V712&lt;&gt;0), (W712/V712)*100, "")</f>
        <v>79.666487358795052</v>
      </c>
      <c r="Y712" s="8" t="str">
        <f>IF(X712&lt;72,"Pontiagudo",IF(X712&lt;=76,"Padrão","Redondo"))</f>
        <v>Redondo</v>
      </c>
      <c r="Z712" s="11">
        <f>IF(AND(W712&lt;&gt;"", V712&lt;&gt;"", V712&lt;&gt;0), (0.6057-0.0018*W712)*V712*(W712^2)/1000, "")</f>
        <v>57.877894886981601</v>
      </c>
      <c r="AA712" s="11">
        <f>((3.155 - 0.0136*V712 + 0.00155*W712)*V712*W712)/100</f>
        <v>61.089051277039495</v>
      </c>
      <c r="AB712" s="14"/>
      <c r="AC712" s="12">
        <v>21</v>
      </c>
      <c r="AD712" s="18" t="s">
        <v>18</v>
      </c>
    </row>
    <row r="713" spans="1:30" ht="15" x14ac:dyDescent="0.25">
      <c r="A713" s="8">
        <v>712</v>
      </c>
      <c r="B713" s="8">
        <v>49</v>
      </c>
      <c r="C713" s="9">
        <v>55.2</v>
      </c>
      <c r="D713" s="9">
        <v>3.9</v>
      </c>
      <c r="E713" s="9">
        <v>9</v>
      </c>
      <c r="F713" s="10">
        <f>IF(AND(NOT(ISBLANK(C713)), NOT(ISBLANK(H713)), NOT(ISBLANK(Q713))), C713-H713-Q713, "")</f>
        <v>32.160000000000011</v>
      </c>
      <c r="G713" s="11">
        <f>IF(AND(F713&lt;&gt;"", C713&lt;&gt;"", C713&lt;&gt;0), F713*100/C713, "")</f>
        <v>58.260869565217405</v>
      </c>
      <c r="H713" s="10">
        <v>17.245999999999999</v>
      </c>
      <c r="I713" s="12">
        <v>6</v>
      </c>
      <c r="J713" s="11">
        <f>IF(AND(H713&lt;&gt;"", C713&lt;&gt;"", C713&lt;&gt;0), H713*100/C713, "")</f>
        <v>31.242753623188403</v>
      </c>
      <c r="K713" s="9">
        <v>11.4</v>
      </c>
      <c r="L713" s="9">
        <v>47.3</v>
      </c>
      <c r="M713" s="13">
        <v>0.24099999999999999</v>
      </c>
      <c r="N713" s="9">
        <v>60.2</v>
      </c>
      <c r="O713" s="14" t="s">
        <v>21</v>
      </c>
      <c r="P713" s="15">
        <v>4.88</v>
      </c>
      <c r="Q713" s="13">
        <v>5.7939999999999996</v>
      </c>
      <c r="R713" s="15">
        <v>0.42</v>
      </c>
      <c r="S713" s="11">
        <f>IF(AND(Q713&lt;&gt;"", C713&lt;&gt;"", C713&lt;&gt;0), Q713*100/C713, "")</f>
        <v>10.496376811594201</v>
      </c>
      <c r="T713" s="16">
        <v>3</v>
      </c>
      <c r="U713" s="17" t="str">
        <f>IF(C713&gt;=68,"JUMBO",IF(C713&gt;=58,"EXTRA",IF(C713&gt;=48,"GRANDE",IF(C713&gt;=38,"MÉDIO","Fora da faixa"))))</f>
        <v>GRANDE</v>
      </c>
      <c r="V713" s="11">
        <v>58.28</v>
      </c>
      <c r="W713" s="11">
        <v>45.07</v>
      </c>
      <c r="X713" s="11">
        <f>IF(AND(W713&lt;&gt;"", V713&lt;&gt;"", V713&lt;&gt;0), (W713/V713)*100, "")</f>
        <v>77.333562113932743</v>
      </c>
      <c r="Y713" s="8" t="str">
        <f>IF(X713&lt;72,"Pontiagudo",IF(X713&lt;=76,"Padrão","Redondo"))</f>
        <v>Redondo</v>
      </c>
      <c r="Z713" s="11">
        <f>IF(AND(W713&lt;&gt;"", V713&lt;&gt;"", V713&lt;&gt;0), (0.6057-0.0018*W713)*V713*(W713^2)/1000, "")</f>
        <v>62.101404249782334</v>
      </c>
      <c r="AA713" s="11">
        <f>((3.155 - 0.0136*V713 + 0.00155*W713)*V713*W713)/100</f>
        <v>63.887427704397993</v>
      </c>
      <c r="AB713" s="14" t="s">
        <v>17</v>
      </c>
      <c r="AC713" s="12">
        <v>21</v>
      </c>
      <c r="AD713" s="18" t="s">
        <v>18</v>
      </c>
    </row>
    <row r="714" spans="1:30" ht="15" x14ac:dyDescent="0.25">
      <c r="A714" s="8">
        <v>713</v>
      </c>
      <c r="B714" s="8">
        <v>49</v>
      </c>
      <c r="C714" s="9">
        <v>56.9</v>
      </c>
      <c r="D714" s="9">
        <v>3.1</v>
      </c>
      <c r="E714" s="9">
        <v>8.9</v>
      </c>
      <c r="F714" s="10">
        <f>IF(AND(NOT(ISBLANK(C714)), NOT(ISBLANK(H714)), NOT(ISBLANK(Q714))), C714-H714-Q714, "")</f>
        <v>32.866</v>
      </c>
      <c r="G714" s="11">
        <f>IF(AND(F714&lt;&gt;"", C714&lt;&gt;"", C714&lt;&gt;0), F714*100/C714, "")</f>
        <v>57.760984182776802</v>
      </c>
      <c r="H714" s="10">
        <v>17.713999999999999</v>
      </c>
      <c r="I714" s="12">
        <v>7</v>
      </c>
      <c r="J714" s="11">
        <f>IF(AND(H714&lt;&gt;"", C714&lt;&gt;"", C714&lt;&gt;0), H714*100/C714, "")</f>
        <v>31.131810193321616</v>
      </c>
      <c r="K714" s="9">
        <v>11.1</v>
      </c>
      <c r="L714" s="9">
        <v>48.3</v>
      </c>
      <c r="M714" s="13">
        <v>0.23</v>
      </c>
      <c r="N714" s="9">
        <v>49.4</v>
      </c>
      <c r="O714" s="14" t="s">
        <v>23</v>
      </c>
      <c r="P714" s="15">
        <v>5.85</v>
      </c>
      <c r="Q714" s="13">
        <v>6.32</v>
      </c>
      <c r="R714" s="15">
        <v>0.44</v>
      </c>
      <c r="S714" s="11">
        <f>IF(AND(Q714&lt;&gt;"", C714&lt;&gt;"", C714&lt;&gt;0), Q714*100/C714, "")</f>
        <v>11.107205623901582</v>
      </c>
      <c r="T714" s="16">
        <v>2</v>
      </c>
      <c r="U714" s="17" t="str">
        <f>IF(C714&gt;=68,"JUMBO",IF(C714&gt;=58,"EXTRA",IF(C714&gt;=48,"GRANDE",IF(C714&gt;=38,"MÉDIO","Fora da faixa"))))</f>
        <v>GRANDE</v>
      </c>
      <c r="V714" s="11">
        <v>55.62</v>
      </c>
      <c r="W714" s="11">
        <v>43.35</v>
      </c>
      <c r="X714" s="11">
        <f>IF(AND(W714&lt;&gt;"", V714&lt;&gt;"", V714&lt;&gt;0), (W714/V714)*100, "")</f>
        <v>77.939590075512413</v>
      </c>
      <c r="Y714" s="8" t="str">
        <f>IF(X714&lt;72,"Pontiagudo",IF(X714&lt;=76,"Padrão","Redondo"))</f>
        <v>Redondo</v>
      </c>
      <c r="Z714" s="11">
        <f>IF(AND(W714&lt;&gt;"", V714&lt;&gt;"", V714&lt;&gt;0), (0.6057-0.0018*W714)*V714*(W714^2)/1000, "")</f>
        <v>55.153311300301496</v>
      </c>
      <c r="AA714" s="11">
        <f>((3.155 - 0.0136*V714 + 0.00155*W714)*V714*W714)/100</f>
        <v>59.452617170834991</v>
      </c>
      <c r="AB714" s="14"/>
      <c r="AC714" s="12">
        <v>21</v>
      </c>
      <c r="AD714" s="18" t="s">
        <v>18</v>
      </c>
    </row>
    <row r="715" spans="1:30" ht="15" x14ac:dyDescent="0.25">
      <c r="A715" s="8">
        <v>714</v>
      </c>
      <c r="B715" s="8">
        <v>49</v>
      </c>
      <c r="C715" s="9">
        <v>61.8</v>
      </c>
      <c r="D715" s="9">
        <v>3.6</v>
      </c>
      <c r="E715" s="9">
        <v>9.1</v>
      </c>
      <c r="F715" s="10">
        <f>IF(AND(NOT(ISBLANK(C715)), NOT(ISBLANK(H715)), NOT(ISBLANK(Q715))), C715-H715-Q715, "")</f>
        <v>37.330999999999989</v>
      </c>
      <c r="G715" s="11">
        <f>IF(AND(F715&lt;&gt;"", C715&lt;&gt;"", C715&lt;&gt;0), F715*100/C715, "")</f>
        <v>60.406148867313902</v>
      </c>
      <c r="H715" s="10">
        <v>18.129000000000001</v>
      </c>
      <c r="I715" s="12">
        <v>6</v>
      </c>
      <c r="J715" s="11">
        <f>IF(AND(H715&lt;&gt;"", C715&lt;&gt;"", C715&lt;&gt;0), H715*100/C715, "")</f>
        <v>29.334951456310684</v>
      </c>
      <c r="K715" s="9">
        <v>12.1</v>
      </c>
      <c r="L715" s="9">
        <v>48.7</v>
      </c>
      <c r="M715" s="13">
        <v>0.248</v>
      </c>
      <c r="N715" s="9">
        <v>52.9</v>
      </c>
      <c r="O715" s="14" t="s">
        <v>23</v>
      </c>
      <c r="P715" s="15">
        <v>4.62</v>
      </c>
      <c r="Q715" s="13">
        <v>6.34</v>
      </c>
      <c r="R715" s="15">
        <v>0.42</v>
      </c>
      <c r="S715" s="11">
        <f>IF(AND(Q715&lt;&gt;"", C715&lt;&gt;"", C715&lt;&gt;0), Q715*100/C715, "")</f>
        <v>10.258899676375405</v>
      </c>
      <c r="T715" s="16">
        <v>3</v>
      </c>
      <c r="U715" s="17" t="str">
        <f>IF(C715&gt;=68,"JUMBO",IF(C715&gt;=58,"EXTRA",IF(C715&gt;=48,"GRANDE",IF(C715&gt;=38,"MÉDIO","Fora da faixa"))))</f>
        <v>EXTRA</v>
      </c>
      <c r="V715" s="11">
        <v>54.65</v>
      </c>
      <c r="W715" s="11">
        <v>44.14</v>
      </c>
      <c r="X715" s="11">
        <f>IF(AND(W715&lt;&gt;"", V715&lt;&gt;"", V715&lt;&gt;0), (W715/V715)*100, "")</f>
        <v>80.768526989935964</v>
      </c>
      <c r="Y715" s="8" t="str">
        <f>IF(X715&lt;72,"Pontiagudo",IF(X715&lt;=76,"Padrão","Redondo"))</f>
        <v>Redondo</v>
      </c>
      <c r="Z715" s="11">
        <f>IF(AND(W715&lt;&gt;"", V715&lt;&gt;"", V715&lt;&gt;0), (0.6057-0.0018*W715)*V715*(W715^2)/1000, "")</f>
        <v>56.033181543906728</v>
      </c>
      <c r="AA715" s="11">
        <f>((3.155 - 0.0136*V715 + 0.00155*W715)*V715*W715)/100</f>
        <v>59.828094484270004</v>
      </c>
      <c r="AB715" s="14"/>
      <c r="AC715" s="12">
        <v>21</v>
      </c>
      <c r="AD715" s="18" t="s">
        <v>18</v>
      </c>
    </row>
    <row r="716" spans="1:30" ht="15" x14ac:dyDescent="0.25">
      <c r="A716" s="8">
        <v>715</v>
      </c>
      <c r="B716" s="8">
        <v>49</v>
      </c>
      <c r="C716" s="9">
        <v>53.3</v>
      </c>
      <c r="D716" s="9">
        <v>3.6</v>
      </c>
      <c r="E716" s="9">
        <v>9</v>
      </c>
      <c r="F716" s="10">
        <f>IF(AND(NOT(ISBLANK(C716)), NOT(ISBLANK(H716)), NOT(ISBLANK(Q716))), C716-H716-Q716, "")</f>
        <v>29.727999999999994</v>
      </c>
      <c r="G716" s="11">
        <f>IF(AND(F716&lt;&gt;"", C716&lt;&gt;"", C716&lt;&gt;0), F716*100/C716, "")</f>
        <v>55.774859287054397</v>
      </c>
      <c r="H716" s="10">
        <v>17.649000000000001</v>
      </c>
      <c r="I716" s="12">
        <v>7</v>
      </c>
      <c r="J716" s="11">
        <f>IF(AND(H716&lt;&gt;"", C716&lt;&gt;"", C716&lt;&gt;0), H716*100/C716, "")</f>
        <v>33.112570356472801</v>
      </c>
      <c r="K716" s="9">
        <v>11.1</v>
      </c>
      <c r="L716" s="9">
        <v>48.3</v>
      </c>
      <c r="M716" s="13">
        <v>0.23</v>
      </c>
      <c r="N716" s="9">
        <v>58</v>
      </c>
      <c r="O716" s="14" t="s">
        <v>23</v>
      </c>
      <c r="P716" s="15">
        <v>5.35</v>
      </c>
      <c r="Q716" s="13">
        <v>5.923</v>
      </c>
      <c r="R716" s="15">
        <v>0.45</v>
      </c>
      <c r="S716" s="11">
        <f>IF(AND(Q716&lt;&gt;"", C716&lt;&gt;"", C716&lt;&gt;0), Q716*100/C716, "")</f>
        <v>11.112570356472796</v>
      </c>
      <c r="T716" s="16">
        <v>2</v>
      </c>
      <c r="U716" s="17" t="str">
        <f>IF(C716&gt;=68,"JUMBO",IF(C716&gt;=58,"EXTRA",IF(C716&gt;=48,"GRANDE",IF(C716&gt;=38,"MÉDIO","Fora da faixa"))))</f>
        <v>GRANDE</v>
      </c>
      <c r="V716" s="11">
        <v>59.17</v>
      </c>
      <c r="W716" s="11">
        <v>44.48</v>
      </c>
      <c r="X716" s="11">
        <f>IF(AND(W716&lt;&gt;"", V716&lt;&gt;"", V716&lt;&gt;0), (W716/V716)*100, "")</f>
        <v>75.173229677201277</v>
      </c>
      <c r="Y716" s="8" t="str">
        <f>IF(X716&lt;72,"Pontiagudo",IF(X716&lt;=76,"Padrão","Redondo"))</f>
        <v>Padrão</v>
      </c>
      <c r="Z716" s="11">
        <f>IF(AND(W716&lt;&gt;"", V716&lt;&gt;"", V716&lt;&gt;0), (0.6057-0.0018*W716)*V716*(W716^2)/1000, "")</f>
        <v>61.534153158709238</v>
      </c>
      <c r="AA716" s="11">
        <f>((3.155 - 0.0136*V716 + 0.00155*W716)*V716*W716)/100</f>
        <v>63.671321869312003</v>
      </c>
      <c r="AB716" s="14"/>
      <c r="AC716" s="12">
        <v>21</v>
      </c>
      <c r="AD716" s="18" t="s">
        <v>18</v>
      </c>
    </row>
    <row r="717" spans="1:30" ht="15" x14ac:dyDescent="0.25">
      <c r="A717" s="8">
        <v>716</v>
      </c>
      <c r="B717" s="8">
        <v>49</v>
      </c>
      <c r="C717" s="9">
        <v>62.2</v>
      </c>
      <c r="D717" s="9">
        <v>4.0999999999999996</v>
      </c>
      <c r="E717" s="9">
        <v>8.5</v>
      </c>
      <c r="F717" s="10">
        <f>IF(AND(NOT(ISBLANK(C717)), NOT(ISBLANK(H717)), NOT(ISBLANK(Q717))), C717-H717-Q717, "")</f>
        <v>36.920999999999999</v>
      </c>
      <c r="G717" s="11">
        <f>IF(AND(F717&lt;&gt;"", C717&lt;&gt;"", C717&lt;&gt;0), F717*100/C717, "")</f>
        <v>59.358520900321537</v>
      </c>
      <c r="H717" s="10">
        <v>18.515000000000001</v>
      </c>
      <c r="I717" s="12">
        <v>7</v>
      </c>
      <c r="J717" s="11">
        <f>IF(AND(H717&lt;&gt;"", C717&lt;&gt;"", C717&lt;&gt;0), H717*100/C717, "")</f>
        <v>29.766881028938904</v>
      </c>
      <c r="K717" s="9">
        <v>12.1</v>
      </c>
      <c r="L717" s="9">
        <v>49</v>
      </c>
      <c r="M717" s="13">
        <v>0.247</v>
      </c>
      <c r="N717" s="9">
        <v>58.7</v>
      </c>
      <c r="O717" s="14" t="s">
        <v>23</v>
      </c>
      <c r="P717" s="15">
        <v>4.3600000000000003</v>
      </c>
      <c r="Q717" s="13">
        <v>6.7640000000000002</v>
      </c>
      <c r="R717" s="15">
        <v>0.44</v>
      </c>
      <c r="S717" s="11">
        <f>IF(AND(Q717&lt;&gt;"", C717&lt;&gt;"", C717&lt;&gt;0), Q717*100/C717, "")</f>
        <v>10.874598070739548</v>
      </c>
      <c r="T717" s="16">
        <v>3</v>
      </c>
      <c r="U717" s="17" t="str">
        <f>IF(C717&gt;=68,"JUMBO",IF(C717&gt;=58,"EXTRA",IF(C717&gt;=48,"GRANDE",IF(C717&gt;=38,"MÉDIO","Fora da faixa"))))</f>
        <v>EXTRA</v>
      </c>
      <c r="V717" s="11">
        <v>54.92</v>
      </c>
      <c r="W717" s="11">
        <v>42.82</v>
      </c>
      <c r="X717" s="11">
        <f>IF(AND(W717&lt;&gt;"", V717&lt;&gt;"", V717&lt;&gt;0), (W717/V717)*100, "")</f>
        <v>77.967953386744355</v>
      </c>
      <c r="Y717" s="8" t="str">
        <f>IF(X717&lt;72,"Pontiagudo",IF(X717&lt;=76,"Padrão","Redondo"))</f>
        <v>Redondo</v>
      </c>
      <c r="Z717" s="11">
        <f>IF(AND(W717&lt;&gt;"", V717&lt;&gt;"", V717&lt;&gt;0), (0.6057-0.0018*W717)*V717*(W717^2)/1000, "")</f>
        <v>53.231748430056193</v>
      </c>
      <c r="AA717" s="11">
        <f>((3.155 - 0.0136*V717 + 0.00155*W717)*V717*W717)/100</f>
        <v>58.191218841496003</v>
      </c>
      <c r="AB717" s="14"/>
      <c r="AC717" s="12">
        <v>21</v>
      </c>
      <c r="AD717" s="18" t="s">
        <v>18</v>
      </c>
    </row>
    <row r="718" spans="1:30" ht="15" x14ac:dyDescent="0.25">
      <c r="A718" s="8">
        <v>717</v>
      </c>
      <c r="B718" s="8">
        <v>49</v>
      </c>
      <c r="C718" s="9">
        <v>59.5</v>
      </c>
      <c r="D718" s="9">
        <v>2.8</v>
      </c>
      <c r="E718" s="9">
        <v>8.6999999999999993</v>
      </c>
      <c r="F718" s="10">
        <f>IF(AND(NOT(ISBLANK(C718)), NOT(ISBLANK(H718)), NOT(ISBLANK(Q718))), C718-H718-Q718, "")</f>
        <v>33.279000000000003</v>
      </c>
      <c r="G718" s="11">
        <f>IF(AND(F718&lt;&gt;"", C718&lt;&gt;"", C718&lt;&gt;0), F718*100/C718, "")</f>
        <v>55.931092436974801</v>
      </c>
      <c r="H718" s="10">
        <v>19.713999999999999</v>
      </c>
      <c r="I718" s="12">
        <v>6</v>
      </c>
      <c r="J718" s="11">
        <f>IF(AND(H718&lt;&gt;"", C718&lt;&gt;"", C718&lt;&gt;0), H718*100/C718, "")</f>
        <v>33.132773109243693</v>
      </c>
      <c r="K718" s="9">
        <v>11.5</v>
      </c>
      <c r="L718" s="9">
        <v>51</v>
      </c>
      <c r="M718" s="13">
        <v>0.22500000000000001</v>
      </c>
      <c r="N718" s="9">
        <v>43</v>
      </c>
      <c r="O718" s="14" t="s">
        <v>23</v>
      </c>
      <c r="P718" s="15">
        <v>5.54</v>
      </c>
      <c r="Q718" s="13">
        <v>6.5069999999999997</v>
      </c>
      <c r="R718" s="15">
        <v>0.44</v>
      </c>
      <c r="S718" s="11">
        <f>IF(AND(Q718&lt;&gt;"", C718&lt;&gt;"", C718&lt;&gt;0), Q718*100/C718, "")</f>
        <v>10.936134453781511</v>
      </c>
      <c r="T718" s="16">
        <v>2</v>
      </c>
      <c r="U718" s="17" t="str">
        <f>IF(C718&gt;=68,"JUMBO",IF(C718&gt;=58,"EXTRA",IF(C718&gt;=48,"GRANDE",IF(C718&gt;=38,"MÉDIO","Fora da faixa"))))</f>
        <v>EXTRA</v>
      </c>
      <c r="V718" s="11">
        <v>57.82</v>
      </c>
      <c r="W718" s="11">
        <v>44.77</v>
      </c>
      <c r="X718" s="11">
        <f>IF(AND(W718&lt;&gt;"", V718&lt;&gt;"", V718&lt;&gt;0), (W718/V718)*100, "")</f>
        <v>77.429955032860605</v>
      </c>
      <c r="Y718" s="8" t="str">
        <f>IF(X718&lt;72,"Pontiagudo",IF(X718&lt;=76,"Padrão","Redondo"))</f>
        <v>Redondo</v>
      </c>
      <c r="Z718" s="11">
        <f>IF(AND(W718&lt;&gt;"", V718&lt;&gt;"", V718&lt;&gt;0), (0.6057-0.0018*W718)*V718*(W718^2)/1000, "")</f>
        <v>60.856346108003301</v>
      </c>
      <c r="AA718" s="11">
        <f>((3.155 - 0.0136*V718 + 0.00155*W718)*V718*W718)/100</f>
        <v>63.111176401580998</v>
      </c>
      <c r="AB718" s="14"/>
      <c r="AC718" s="12">
        <v>21</v>
      </c>
      <c r="AD718" s="18" t="s">
        <v>18</v>
      </c>
    </row>
    <row r="719" spans="1:30" ht="15" x14ac:dyDescent="0.25">
      <c r="A719" s="8">
        <v>718</v>
      </c>
      <c r="B719" s="8">
        <v>49</v>
      </c>
      <c r="C719" s="9">
        <v>62.2</v>
      </c>
      <c r="D719" s="9">
        <v>3.4</v>
      </c>
      <c r="E719" s="9">
        <v>8.6999999999999993</v>
      </c>
      <c r="F719" s="10">
        <f>IF(AND(NOT(ISBLANK(C719)), NOT(ISBLANK(H719)), NOT(ISBLANK(Q719))), C719-H719-Q719, "")</f>
        <v>36.674999999999997</v>
      </c>
      <c r="G719" s="11">
        <f>IF(AND(F719&lt;&gt;"", C719&lt;&gt;"", C719&lt;&gt;0), F719*100/C719, "")</f>
        <v>58.963022508038577</v>
      </c>
      <c r="H719" s="10">
        <v>18.87</v>
      </c>
      <c r="I719" s="12">
        <v>7</v>
      </c>
      <c r="J719" s="11">
        <f>IF(AND(H719&lt;&gt;"", C719&lt;&gt;"", C719&lt;&gt;0), H719*100/C719, "")</f>
        <v>30.337620578778132</v>
      </c>
      <c r="K719" s="9">
        <v>11.1</v>
      </c>
      <c r="L719" s="9">
        <v>49.7</v>
      </c>
      <c r="M719" s="13">
        <v>0.223</v>
      </c>
      <c r="N719" s="9">
        <v>50</v>
      </c>
      <c r="O719" s="14" t="s">
        <v>23</v>
      </c>
      <c r="P719" s="15">
        <v>5.66</v>
      </c>
      <c r="Q719" s="13">
        <v>6.6550000000000002</v>
      </c>
      <c r="R719" s="15">
        <v>0.45</v>
      </c>
      <c r="S719" s="11">
        <f>IF(AND(Q719&lt;&gt;"", C719&lt;&gt;"", C719&lt;&gt;0), Q719*100/C719, "")</f>
        <v>10.69935691318328</v>
      </c>
      <c r="T719" s="16">
        <v>2</v>
      </c>
      <c r="U719" s="17" t="str">
        <f>IF(C719&gt;=68,"JUMBO",IF(C719&gt;=58,"EXTRA",IF(C719&gt;=48,"GRANDE",IF(C719&gt;=38,"MÉDIO","Fora da faixa"))))</f>
        <v>EXTRA</v>
      </c>
      <c r="V719" s="11">
        <v>57.34</v>
      </c>
      <c r="W719" s="11">
        <v>44.07</v>
      </c>
      <c r="X719" s="11">
        <f>IF(AND(W719&lt;&gt;"", V719&lt;&gt;"", V719&lt;&gt;0), (W719/V719)*100, "")</f>
        <v>76.857342169515164</v>
      </c>
      <c r="Y719" s="8" t="str">
        <f>IF(X719&lt;72,"Pontiagudo",IF(X719&lt;=76,"Padrão","Redondo"))</f>
        <v>Redondo</v>
      </c>
      <c r="Z719" s="11">
        <f>IF(AND(W719&lt;&gt;"", V719&lt;&gt;"", V719&lt;&gt;0), (0.6057-0.0018*W719)*V719*(W719^2)/1000, "")</f>
        <v>58.618974839542894</v>
      </c>
      <c r="AA719" s="11">
        <f>((3.155 - 0.0136*V719 + 0.00155*W719)*V719*W719)/100</f>
        <v>61.746213122061</v>
      </c>
      <c r="AB719" s="14"/>
      <c r="AC719" s="12">
        <v>21</v>
      </c>
      <c r="AD719" s="18" t="s">
        <v>18</v>
      </c>
    </row>
    <row r="720" spans="1:30" ht="15" x14ac:dyDescent="0.25">
      <c r="A720" s="8">
        <v>719</v>
      </c>
      <c r="B720" s="8">
        <v>49</v>
      </c>
      <c r="C720" s="9">
        <v>60.7</v>
      </c>
      <c r="D720" s="9">
        <v>3.3</v>
      </c>
      <c r="E720" s="9">
        <v>8.9</v>
      </c>
      <c r="F720" s="10">
        <f>IF(AND(NOT(ISBLANK(C720)), NOT(ISBLANK(H720)), NOT(ISBLANK(Q720))), C720-H720-Q720, "")</f>
        <v>34.524000000000001</v>
      </c>
      <c r="G720" s="11">
        <f>IF(AND(F720&lt;&gt;"", C720&lt;&gt;"", C720&lt;&gt;0), F720*100/C720, "")</f>
        <v>56.87644151565074</v>
      </c>
      <c r="H720" s="10">
        <v>20.164999999999999</v>
      </c>
      <c r="I720" s="12">
        <v>7</v>
      </c>
      <c r="J720" s="11">
        <f>IF(AND(H720&lt;&gt;"", C720&lt;&gt;"", C720&lt;&gt;0), H720*100/C720, "")</f>
        <v>33.220757825370676</v>
      </c>
      <c r="K720" s="9">
        <v>11.6</v>
      </c>
      <c r="L720" s="9">
        <v>51.3</v>
      </c>
      <c r="M720" s="13">
        <v>0.22600000000000001</v>
      </c>
      <c r="N720" s="9">
        <v>49.6</v>
      </c>
      <c r="O720" s="14" t="s">
        <v>23</v>
      </c>
      <c r="P720" s="15">
        <v>3.44</v>
      </c>
      <c r="Q720" s="13">
        <v>6.0110000000000001</v>
      </c>
      <c r="R720" s="15">
        <v>0.42</v>
      </c>
      <c r="S720" s="11">
        <f>IF(AND(Q720&lt;&gt;"", C720&lt;&gt;"", C720&lt;&gt;0), Q720*100/C720, "")</f>
        <v>9.9028006589785829</v>
      </c>
      <c r="T720" s="16">
        <v>1</v>
      </c>
      <c r="U720" s="17" t="str">
        <f>IF(C720&gt;=68,"JUMBO",IF(C720&gt;=58,"EXTRA",IF(C720&gt;=48,"GRANDE",IF(C720&gt;=38,"MÉDIO","Fora da faixa"))))</f>
        <v>EXTRA</v>
      </c>
      <c r="V720" s="11">
        <v>57.16</v>
      </c>
      <c r="W720" s="11">
        <v>44.74</v>
      </c>
      <c r="X720" s="11">
        <f>IF(AND(W720&lt;&gt;"", V720&lt;&gt;"", V720&lt;&gt;0), (W720/V720)*100, "")</f>
        <v>78.271518544436674</v>
      </c>
      <c r="Y720" s="8" t="str">
        <f>IF(X720&lt;72,"Pontiagudo",IF(X720&lt;=76,"Padrão","Redondo"))</f>
        <v>Redondo</v>
      </c>
      <c r="Z720" s="11">
        <f>IF(AND(W720&lt;&gt;"", V720&lt;&gt;"", V720&lt;&gt;0), (0.6057-0.0018*W720)*V720*(W720^2)/1000, "")</f>
        <v>60.087264782162691</v>
      </c>
      <c r="AA720" s="11">
        <f>((3.155 - 0.0136*V720 + 0.00155*W720)*V720*W720)/100</f>
        <v>62.577329019863988</v>
      </c>
      <c r="AB720" s="14"/>
      <c r="AC720" s="12">
        <v>21</v>
      </c>
      <c r="AD720" s="18" t="s">
        <v>18</v>
      </c>
    </row>
    <row r="721" spans="1:30" ht="15" x14ac:dyDescent="0.25">
      <c r="A721" s="8">
        <v>720</v>
      </c>
      <c r="B721" s="8">
        <v>49</v>
      </c>
      <c r="C721" s="9">
        <v>57.9</v>
      </c>
      <c r="D721" s="9">
        <v>3.4</v>
      </c>
      <c r="E721" s="9">
        <v>8.6999999999999993</v>
      </c>
      <c r="F721" s="10">
        <f>IF(AND(NOT(ISBLANK(C721)), NOT(ISBLANK(H721)), NOT(ISBLANK(Q721))), C721-H721-Q721, "")</f>
        <v>31.955999999999996</v>
      </c>
      <c r="G721" s="11">
        <f>IF(AND(F721&lt;&gt;"", C721&lt;&gt;"", C721&lt;&gt;0), F721*100/C721, "")</f>
        <v>55.191709844559576</v>
      </c>
      <c r="H721" s="10">
        <v>18.434000000000001</v>
      </c>
      <c r="I721" s="12">
        <v>6</v>
      </c>
      <c r="J721" s="11">
        <f>IF(AND(H721&lt;&gt;"", C721&lt;&gt;"", C721&lt;&gt;0), H721*100/C721, "")</f>
        <v>31.837651122625218</v>
      </c>
      <c r="K721" s="9">
        <v>12</v>
      </c>
      <c r="L721" s="9">
        <v>49.7</v>
      </c>
      <c r="M721" s="13">
        <v>0.24099999999999999</v>
      </c>
      <c r="N721" s="9">
        <v>52.7</v>
      </c>
      <c r="O721" s="14" t="s">
        <v>23</v>
      </c>
      <c r="P721" s="15">
        <v>4.53</v>
      </c>
      <c r="Q721" s="13">
        <v>7.51</v>
      </c>
      <c r="R721" s="15">
        <v>0.44</v>
      </c>
      <c r="S721" s="11">
        <f>IF(AND(Q721&lt;&gt;"", C721&lt;&gt;"", C721&lt;&gt;0), Q721*100/C721, "")</f>
        <v>12.9706390328152</v>
      </c>
      <c r="T721" s="16">
        <v>2</v>
      </c>
      <c r="U721" s="17" t="str">
        <f>IF(C721&gt;=68,"JUMBO",IF(C721&gt;=58,"EXTRA",IF(C721&gt;=48,"GRANDE",IF(C721&gt;=38,"MÉDIO","Fora da faixa"))))</f>
        <v>GRANDE</v>
      </c>
      <c r="V721" s="11">
        <v>57.94</v>
      </c>
      <c r="W721" s="11">
        <v>44.27</v>
      </c>
      <c r="X721" s="11">
        <f>IF(AND(W721&lt;&gt;"", V721&lt;&gt;"", V721&lt;&gt;0), (W721/V721)*100, "")</f>
        <v>76.406627545736981</v>
      </c>
      <c r="Y721" s="8" t="str">
        <f>IF(X721&lt;72,"Pontiagudo",IF(X721&lt;=76,"Padrão","Redondo"))</f>
        <v>Redondo</v>
      </c>
      <c r="Z721" s="11">
        <f>IF(AND(W721&lt;&gt;"", V721&lt;&gt;"", V721&lt;&gt;0), (0.6057-0.0018*W721)*V721*(W721^2)/1000, "")</f>
        <v>59.730319524931168</v>
      </c>
      <c r="AA721" s="11">
        <f>((3.155 - 0.0136*V721 + 0.00155*W721)*V721*W721)/100</f>
        <v>62.474117479110994</v>
      </c>
      <c r="AB721" s="14"/>
      <c r="AC721" s="12">
        <v>21</v>
      </c>
      <c r="AD721" s="18" t="s">
        <v>18</v>
      </c>
    </row>
    <row r="722" spans="1:30" ht="15" x14ac:dyDescent="0.25">
      <c r="A722" s="8">
        <v>721</v>
      </c>
      <c r="B722" s="8">
        <v>49</v>
      </c>
      <c r="C722" s="9">
        <v>61.1</v>
      </c>
      <c r="D722" s="9">
        <v>3.1</v>
      </c>
      <c r="E722" s="9">
        <v>8.6999999999999993</v>
      </c>
      <c r="F722" s="10">
        <f>IF(AND(NOT(ISBLANK(C722)), NOT(ISBLANK(H722)), NOT(ISBLANK(Q722))), C722-H722-Q722, "")</f>
        <v>36.046000000000006</v>
      </c>
      <c r="G722" s="11">
        <f>IF(AND(F722&lt;&gt;"", C722&lt;&gt;"", C722&lt;&gt;0), F722*100/C722, "")</f>
        <v>58.995090016366625</v>
      </c>
      <c r="H722" s="10">
        <v>18.879000000000001</v>
      </c>
      <c r="I722" s="12">
        <v>7</v>
      </c>
      <c r="J722" s="11">
        <f>IF(AND(H722&lt;&gt;"", C722&lt;&gt;"", C722&lt;&gt;0), H722*100/C722, "")</f>
        <v>30.898527004909983</v>
      </c>
      <c r="K722" s="9">
        <v>11.9</v>
      </c>
      <c r="L722" s="9">
        <v>47</v>
      </c>
      <c r="M722" s="13">
        <v>0.253</v>
      </c>
      <c r="N722" s="9">
        <v>46.5</v>
      </c>
      <c r="O722" s="14" t="s">
        <v>23</v>
      </c>
      <c r="P722" s="15">
        <v>4.7</v>
      </c>
      <c r="Q722" s="13">
        <v>6.1749999999999998</v>
      </c>
      <c r="R722" s="15">
        <v>0.43</v>
      </c>
      <c r="S722" s="11">
        <f>IF(AND(Q722&lt;&gt;"", C722&lt;&gt;"", C722&lt;&gt;0), Q722*100/C722, "")</f>
        <v>10.106382978723405</v>
      </c>
      <c r="T722" s="16">
        <v>4</v>
      </c>
      <c r="U722" s="17" t="str">
        <f>IF(C722&gt;=68,"JUMBO",IF(C722&gt;=58,"EXTRA",IF(C722&gt;=48,"GRANDE",IF(C722&gt;=38,"MÉDIO","Fora da faixa"))))</f>
        <v>EXTRA</v>
      </c>
      <c r="V722" s="11">
        <v>56.99</v>
      </c>
      <c r="W722" s="11">
        <v>43.52</v>
      </c>
      <c r="X722" s="11">
        <f>IF(AND(W722&lt;&gt;"", V722&lt;&gt;"", V722&lt;&gt;0), (W722/V722)*100, "")</f>
        <v>76.364274434111252</v>
      </c>
      <c r="Y722" s="8" t="str">
        <f>IF(X722&lt;72,"Pontiagudo",IF(X722&lt;=76,"Padrão","Redondo"))</f>
        <v>Redondo</v>
      </c>
      <c r="Z722" s="11">
        <f>IF(AND(W722&lt;&gt;"", V722&lt;&gt;"", V722&lt;&gt;0), (0.6057-0.0018*W722)*V722*(W722^2)/1000, "")</f>
        <v>56.922885914886159</v>
      </c>
      <c r="AA722" s="11">
        <f>((3.155 - 0.0136*V722 + 0.00155*W722)*V722*W722)/100</f>
        <v>60.700333858816002</v>
      </c>
      <c r="AB722" s="14"/>
      <c r="AC722" s="12">
        <v>21</v>
      </c>
      <c r="AD722" s="18" t="s">
        <v>18</v>
      </c>
    </row>
    <row r="723" spans="1:30" ht="15" x14ac:dyDescent="0.25">
      <c r="A723" s="8">
        <v>722</v>
      </c>
      <c r="B723" s="8">
        <v>49</v>
      </c>
      <c r="C723" s="9">
        <v>70.2</v>
      </c>
      <c r="D723" s="9">
        <v>3.1</v>
      </c>
      <c r="E723" s="9">
        <v>8.6</v>
      </c>
      <c r="F723" s="10">
        <f>IF(AND(NOT(ISBLANK(C723)), NOT(ISBLANK(H723)), NOT(ISBLANK(Q723))), C723-H723-Q723, "")</f>
        <v>44.027000000000001</v>
      </c>
      <c r="G723" s="11">
        <f>IF(AND(F723&lt;&gt;"", C723&lt;&gt;"", C723&lt;&gt;0), F723*100/C723, "")</f>
        <v>62.716524216524213</v>
      </c>
      <c r="H723" s="10">
        <v>19.853000000000002</v>
      </c>
      <c r="I723" s="12">
        <v>6</v>
      </c>
      <c r="J723" s="11">
        <f>IF(AND(H723&lt;&gt;"", C723&lt;&gt;"", C723&lt;&gt;0), H723*100/C723, "")</f>
        <v>28.280626780626783</v>
      </c>
      <c r="K723" s="9">
        <v>11.1</v>
      </c>
      <c r="L723" s="9">
        <v>51.7</v>
      </c>
      <c r="M723" s="13">
        <v>0.215</v>
      </c>
      <c r="N723" s="9">
        <v>39.9</v>
      </c>
      <c r="O723" s="14" t="s">
        <v>23</v>
      </c>
      <c r="P723" s="15">
        <v>0.83</v>
      </c>
      <c r="Q723" s="13">
        <v>6.32</v>
      </c>
      <c r="R723" s="15">
        <v>0.41</v>
      </c>
      <c r="S723" s="11">
        <f>IF(AND(Q723&lt;&gt;"", C723&lt;&gt;"", C723&lt;&gt;0), Q723*100/C723, "")</f>
        <v>9.0028490028490022</v>
      </c>
      <c r="T723" s="16">
        <v>3</v>
      </c>
      <c r="U723" s="17" t="str">
        <f>IF(C723&gt;=68,"JUMBO",IF(C723&gt;=58,"EXTRA",IF(C723&gt;=48,"GRANDE",IF(C723&gt;=38,"MÉDIO","Fora da faixa"))))</f>
        <v>JUMBO</v>
      </c>
      <c r="V723" s="11">
        <v>57.73</v>
      </c>
      <c r="W723" s="11">
        <v>44.4</v>
      </c>
      <c r="X723" s="11">
        <f>IF(AND(W723&lt;&gt;"", V723&lt;&gt;"", V723&lt;&gt;0), (W723/V723)*100, "")</f>
        <v>76.909752295167152</v>
      </c>
      <c r="Y723" s="8" t="str">
        <f>IF(X723&lt;72,"Pontiagudo",IF(X723&lt;=76,"Padrão","Redondo"))</f>
        <v>Redondo</v>
      </c>
      <c r="Z723" s="11">
        <f>IF(AND(W723&lt;&gt;"", V723&lt;&gt;"", V723&lt;&gt;0), (0.6057-0.0018*W723)*V723*(W723^2)/1000, "")</f>
        <v>59.837240877983987</v>
      </c>
      <c r="AA723" s="11">
        <f>((3.155 - 0.0136*V723 + 0.00155*W723)*V723*W723)/100</f>
        <v>62.508845987040004</v>
      </c>
      <c r="AB723" s="14"/>
      <c r="AC723" s="12">
        <v>21</v>
      </c>
      <c r="AD723" s="18" t="s">
        <v>18</v>
      </c>
    </row>
    <row r="724" spans="1:30" ht="15" x14ac:dyDescent="0.25">
      <c r="A724" s="8">
        <v>723</v>
      </c>
      <c r="B724" s="8">
        <v>49</v>
      </c>
      <c r="C724" s="9">
        <v>62.1</v>
      </c>
      <c r="D724" s="9">
        <v>3.3</v>
      </c>
      <c r="E724" s="9">
        <v>8.6</v>
      </c>
      <c r="F724" s="10" t="str">
        <f>IF(AND(NOT(ISBLANK(C724)), NOT(ISBLANK(H724)), NOT(ISBLANK(Q724))), C724-H724-Q724, "")</f>
        <v/>
      </c>
      <c r="G724" s="11" t="str">
        <f>IF(AND(F724&lt;&gt;"", C724&lt;&gt;"", C724&lt;&gt;0), F724*100/C724, "")</f>
        <v/>
      </c>
      <c r="H724" s="10"/>
      <c r="I724" s="12">
        <v>6</v>
      </c>
      <c r="J724" s="11" t="str">
        <f>IF(AND(H724&lt;&gt;"", C724&lt;&gt;"", C724&lt;&gt;0), H724*100/C724, "")</f>
        <v/>
      </c>
      <c r="K724" s="9">
        <v>6.8</v>
      </c>
      <c r="L724" s="9">
        <v>46.7</v>
      </c>
      <c r="M724" s="13">
        <v>0.14599999999999999</v>
      </c>
      <c r="N724" s="9">
        <v>48.7</v>
      </c>
      <c r="O724" s="14" t="s">
        <v>23</v>
      </c>
      <c r="P724" s="15">
        <v>5.0999999999999996</v>
      </c>
      <c r="Q724" s="13">
        <v>5.7869999999999999</v>
      </c>
      <c r="R724" s="15">
        <v>0.44</v>
      </c>
      <c r="S724" s="11">
        <f>IF(AND(Q724&lt;&gt;"", C724&lt;&gt;"", C724&lt;&gt;0), Q724*100/C724, "")</f>
        <v>9.3188405797101446</v>
      </c>
      <c r="T724" s="16">
        <v>3</v>
      </c>
      <c r="U724" s="17" t="str">
        <f>IF(C724&gt;=68,"JUMBO",IF(C724&gt;=58,"EXTRA",IF(C724&gt;=48,"GRANDE",IF(C724&gt;=38,"MÉDIO","Fora da faixa"))))</f>
        <v>EXTRA</v>
      </c>
      <c r="V724" s="11">
        <v>60.83</v>
      </c>
      <c r="W724" s="11">
        <v>47.02</v>
      </c>
      <c r="X724" s="11">
        <f>IF(AND(W724&lt;&gt;"", V724&lt;&gt;"", V724&lt;&gt;0), (W724/V724)*100, "")</f>
        <v>77.29738615814567</v>
      </c>
      <c r="Y724" s="8" t="str">
        <f>IF(X724&lt;72,"Pontiagudo",IF(X724&lt;=76,"Padrão","Redondo"))</f>
        <v>Redondo</v>
      </c>
      <c r="Z724" s="11">
        <f>IF(AND(W724&lt;&gt;"", V724&lt;&gt;"", V724&lt;&gt;0), (0.6057-0.0018*W724)*V724*(W724^2)/1000, "")</f>
        <v>70.076779538074859</v>
      </c>
      <c r="AA724" s="11">
        <f>((3.155 - 0.0136*V724 + 0.00155*W724)*V724*W724)/100</f>
        <v>68.662399543738005</v>
      </c>
      <c r="AB724" s="14"/>
      <c r="AC724" s="12">
        <v>21</v>
      </c>
      <c r="AD724" s="18" t="s">
        <v>18</v>
      </c>
    </row>
    <row r="725" spans="1:30" ht="15" x14ac:dyDescent="0.25">
      <c r="A725" s="8">
        <v>724</v>
      </c>
      <c r="B725" s="8">
        <v>49</v>
      </c>
      <c r="C725" s="9">
        <v>67.2</v>
      </c>
      <c r="D725" s="9">
        <v>4.5999999999999996</v>
      </c>
      <c r="E725" s="9">
        <v>8.5</v>
      </c>
      <c r="F725" s="10">
        <f>IF(AND(NOT(ISBLANK(C725)), NOT(ISBLANK(H725)), NOT(ISBLANK(Q725))), C725-H725-Q725, "")</f>
        <v>42.231000000000009</v>
      </c>
      <c r="G725" s="11">
        <f>IF(AND(F725&lt;&gt;"", C725&lt;&gt;"", C725&lt;&gt;0), F725*100/C725, "")</f>
        <v>62.843750000000014</v>
      </c>
      <c r="H725" s="10">
        <v>18.388999999999999</v>
      </c>
      <c r="I725" s="12">
        <v>6</v>
      </c>
      <c r="J725" s="11">
        <f>IF(AND(H725&lt;&gt;"", C725&lt;&gt;"", C725&lt;&gt;0), H725*100/C725, "")</f>
        <v>27.364583333333329</v>
      </c>
      <c r="K725" s="9">
        <v>12</v>
      </c>
      <c r="L725" s="9">
        <v>48.3</v>
      </c>
      <c r="M725" s="13">
        <v>0.248</v>
      </c>
      <c r="N725" s="9">
        <v>61.7</v>
      </c>
      <c r="O725" s="14" t="s">
        <v>21</v>
      </c>
      <c r="P725" s="15">
        <v>4.68</v>
      </c>
      <c r="Q725" s="13">
        <v>6.58</v>
      </c>
      <c r="R725" s="15">
        <v>0.42</v>
      </c>
      <c r="S725" s="11">
        <f>IF(AND(Q725&lt;&gt;"", C725&lt;&gt;"", C725&lt;&gt;0), Q725*100/C725, "")</f>
        <v>9.7916666666666661</v>
      </c>
      <c r="T725" s="16">
        <v>3</v>
      </c>
      <c r="U725" s="17" t="str">
        <f>IF(C725&gt;=68,"JUMBO",IF(C725&gt;=58,"EXTRA",IF(C725&gt;=48,"GRANDE",IF(C725&gt;=38,"MÉDIO","Fora da faixa"))))</f>
        <v>EXTRA</v>
      </c>
      <c r="V725" s="11">
        <v>57.36</v>
      </c>
      <c r="W725" s="11">
        <v>45.74</v>
      </c>
      <c r="X725" s="11">
        <f>IF(AND(W725&lt;&gt;"", V725&lt;&gt;"", V725&lt;&gt;0), (W725/V725)*100, "")</f>
        <v>79.741980474198044</v>
      </c>
      <c r="Y725" s="8" t="str">
        <f>IF(X725&lt;72,"Pontiagudo",IF(X725&lt;=76,"Padrão","Redondo"))</f>
        <v>Redondo</v>
      </c>
      <c r="Z725" s="11">
        <f>IF(AND(W725&lt;&gt;"", V725&lt;&gt;"", V725&lt;&gt;0), (0.6057-0.0018*W725)*V725*(W725^2)/1000, "")</f>
        <v>62.807083709499658</v>
      </c>
      <c r="AA725" s="11">
        <f>((3.155 - 0.0136*V725 + 0.00155*W725)*V725*W725)/100</f>
        <v>64.169169887663998</v>
      </c>
      <c r="AB725" s="14"/>
      <c r="AC725" s="12">
        <v>21</v>
      </c>
      <c r="AD725" s="18" t="s">
        <v>18</v>
      </c>
    </row>
    <row r="726" spans="1:30" ht="15" x14ac:dyDescent="0.25">
      <c r="A726" s="8">
        <v>725</v>
      </c>
      <c r="B726" s="8">
        <v>49</v>
      </c>
      <c r="C726" s="9">
        <v>58</v>
      </c>
      <c r="D726" s="9">
        <v>5.4</v>
      </c>
      <c r="E726" s="9">
        <v>8.9</v>
      </c>
      <c r="F726" s="10" t="str">
        <f>IF(AND(NOT(ISBLANK(C726)), NOT(ISBLANK(H726)), NOT(ISBLANK(Q726))), C726-H726-Q726, "")</f>
        <v/>
      </c>
      <c r="G726" s="11" t="str">
        <f>IF(AND(F726&lt;&gt;"", C726&lt;&gt;"", C726&lt;&gt;0), F726*100/C726, "")</f>
        <v/>
      </c>
      <c r="H726" s="10"/>
      <c r="I726" s="12">
        <v>8</v>
      </c>
      <c r="J726" s="11" t="str">
        <f>IF(AND(H726&lt;&gt;"", C726&lt;&gt;"", C726&lt;&gt;0), H726*100/C726, "")</f>
        <v/>
      </c>
      <c r="K726" s="9">
        <v>9.4</v>
      </c>
      <c r="L726" s="9">
        <v>37.700000000000003</v>
      </c>
      <c r="M726" s="13">
        <v>0.249</v>
      </c>
      <c r="N726" s="9">
        <v>72.900000000000006</v>
      </c>
      <c r="O726" s="14" t="s">
        <v>16</v>
      </c>
      <c r="P726" s="15">
        <v>5.49</v>
      </c>
      <c r="Q726" s="13">
        <v>6.4880000000000004</v>
      </c>
      <c r="R726" s="15">
        <v>0.4</v>
      </c>
      <c r="S726" s="11">
        <f>IF(AND(Q726&lt;&gt;"", C726&lt;&gt;"", C726&lt;&gt;0), Q726*100/C726, "")</f>
        <v>11.186206896551726</v>
      </c>
      <c r="T726" s="16">
        <v>4</v>
      </c>
      <c r="U726" s="17" t="str">
        <f>IF(C726&gt;=68,"JUMBO",IF(C726&gt;=58,"EXTRA",IF(C726&gt;=48,"GRANDE",IF(C726&gt;=38,"MÉDIO","Fora da faixa"))))</f>
        <v>EXTRA</v>
      </c>
      <c r="V726" s="11">
        <v>59.22</v>
      </c>
      <c r="W726" s="11">
        <v>45.97</v>
      </c>
      <c r="X726" s="11">
        <f>IF(AND(W726&lt;&gt;"", V726&lt;&gt;"", V726&lt;&gt;0), (W726/V726)*100, "")</f>
        <v>77.625802093887202</v>
      </c>
      <c r="Y726" s="8" t="str">
        <f>IF(X726&lt;72,"Pontiagudo",IF(X726&lt;=76,"Padrão","Redondo"))</f>
        <v>Redondo</v>
      </c>
      <c r="Z726" s="11">
        <f>IF(AND(W726&lt;&gt;"", V726&lt;&gt;"", V726&lt;&gt;0), (0.6057-0.0018*W726)*V726*(W726^2)/1000, "")</f>
        <v>65.445667227453498</v>
      </c>
      <c r="AA726" s="11">
        <f>((3.155 - 0.0136*V726 + 0.00155*W726)*V726*W726)/100</f>
        <v>65.904163268390988</v>
      </c>
      <c r="AB726" s="14"/>
      <c r="AC726" s="12">
        <v>21</v>
      </c>
      <c r="AD726" s="18" t="s">
        <v>18</v>
      </c>
    </row>
    <row r="727" spans="1:30" ht="15" x14ac:dyDescent="0.25">
      <c r="A727" s="8">
        <v>726</v>
      </c>
      <c r="B727" s="8">
        <v>49</v>
      </c>
      <c r="C727" s="9">
        <v>62</v>
      </c>
      <c r="D727" s="9">
        <v>3</v>
      </c>
      <c r="E727" s="9">
        <v>9</v>
      </c>
      <c r="F727" s="10" t="str">
        <f>IF(AND(NOT(ISBLANK(C727)), NOT(ISBLANK(H727)), NOT(ISBLANK(Q727))), C727-H727-Q727, "")</f>
        <v/>
      </c>
      <c r="G727" s="11" t="str">
        <f>IF(AND(F727&lt;&gt;"", C727&lt;&gt;"", C727&lt;&gt;0), F727*100/C727, "")</f>
        <v/>
      </c>
      <c r="H727" s="10"/>
      <c r="I727" s="12">
        <v>6</v>
      </c>
      <c r="J727" s="11" t="str">
        <f>IF(AND(H727&lt;&gt;"", C727&lt;&gt;"", C727&lt;&gt;0), H727*100/C727, "")</f>
        <v/>
      </c>
      <c r="K727" s="9">
        <v>6.3</v>
      </c>
      <c r="L727" s="9">
        <v>39</v>
      </c>
      <c r="M727" s="13">
        <v>0.16200000000000001</v>
      </c>
      <c r="N727" s="9">
        <v>44.3</v>
      </c>
      <c r="O727" s="14" t="s">
        <v>23</v>
      </c>
      <c r="P727" s="15">
        <v>4.8499999999999996</v>
      </c>
      <c r="Q727" s="13">
        <v>6.5490000000000004</v>
      </c>
      <c r="R727" s="15">
        <v>0.42</v>
      </c>
      <c r="S727" s="11">
        <f>IF(AND(Q727&lt;&gt;"", C727&lt;&gt;"", C727&lt;&gt;0), Q727*100/C727, "")</f>
        <v>10.562903225806453</v>
      </c>
      <c r="T727" s="16">
        <v>2</v>
      </c>
      <c r="U727" s="17" t="str">
        <f>IF(C727&gt;=68,"JUMBO",IF(C727&gt;=58,"EXTRA",IF(C727&gt;=48,"GRANDE",IF(C727&gt;=38,"MÉDIO","Fora da faixa"))))</f>
        <v>EXTRA</v>
      </c>
      <c r="V727" s="11">
        <v>57.13</v>
      </c>
      <c r="W727" s="11">
        <v>42.8</v>
      </c>
      <c r="X727" s="11">
        <f>IF(AND(W727&lt;&gt;"", V727&lt;&gt;"", V727&lt;&gt;0), (W727/V727)*100, "")</f>
        <v>74.916856292665841</v>
      </c>
      <c r="Y727" s="8" t="str">
        <f>IF(X727&lt;72,"Pontiagudo",IF(X727&lt;=76,"Padrão","Redondo"))</f>
        <v>Padrão</v>
      </c>
      <c r="Z727" s="11">
        <f>IF(AND(W727&lt;&gt;"", V727&lt;&gt;"", V727&lt;&gt;0), (0.6057-0.0018*W727)*V727*(W727^2)/1000, "")</f>
        <v>55.325865130271993</v>
      </c>
      <c r="AA727" s="11">
        <f>((3.155 - 0.0136*V727 + 0.00155*W727)*V727*W727)/100</f>
        <v>59.768904170079985</v>
      </c>
      <c r="AB727" s="14"/>
      <c r="AC727" s="12">
        <v>21</v>
      </c>
      <c r="AD727" s="18" t="s">
        <v>18</v>
      </c>
    </row>
    <row r="728" spans="1:30" ht="15" x14ac:dyDescent="0.25">
      <c r="A728" s="8">
        <v>727</v>
      </c>
      <c r="B728" s="8">
        <v>49</v>
      </c>
      <c r="C728" s="9">
        <v>60.8</v>
      </c>
      <c r="D728" s="9">
        <v>3.3</v>
      </c>
      <c r="E728" s="9">
        <v>9.1</v>
      </c>
      <c r="F728" s="10">
        <f>IF(AND(NOT(ISBLANK(C728)), NOT(ISBLANK(H728)), NOT(ISBLANK(Q728))), C728-H728-Q728, "")</f>
        <v>32.757000000000005</v>
      </c>
      <c r="G728" s="11">
        <f>IF(AND(F728&lt;&gt;"", C728&lt;&gt;"", C728&lt;&gt;0), F728*100/C728, "")</f>
        <v>53.876644736842117</v>
      </c>
      <c r="H728" s="10">
        <v>20.88</v>
      </c>
      <c r="I728" s="12">
        <v>7</v>
      </c>
      <c r="J728" s="11">
        <f>IF(AND(H728&lt;&gt;"", C728&lt;&gt;"", C728&lt;&gt;0), H728*100/C728, "")</f>
        <v>34.342105263157897</v>
      </c>
      <c r="K728" s="9">
        <v>11.3</v>
      </c>
      <c r="L728" s="9">
        <v>52</v>
      </c>
      <c r="M728" s="13">
        <v>0.217</v>
      </c>
      <c r="N728" s="9">
        <v>49.5</v>
      </c>
      <c r="O728" s="14" t="s">
        <v>23</v>
      </c>
      <c r="P728" s="15">
        <v>5.0599999999999996</v>
      </c>
      <c r="Q728" s="13">
        <v>7.1630000000000003</v>
      </c>
      <c r="R728" s="15">
        <v>0.42</v>
      </c>
      <c r="S728" s="11">
        <f>IF(AND(Q728&lt;&gt;"", C728&lt;&gt;"", C728&lt;&gt;0), Q728*100/C728, "")</f>
        <v>11.781250000000002</v>
      </c>
      <c r="T728" s="16">
        <v>1</v>
      </c>
      <c r="U728" s="17" t="str">
        <f>IF(C728&gt;=68,"JUMBO",IF(C728&gt;=58,"EXTRA",IF(C728&gt;=48,"GRANDE",IF(C728&gt;=38,"MÉDIO","Fora da faixa"))))</f>
        <v>EXTRA</v>
      </c>
      <c r="V728" s="11">
        <v>58.91</v>
      </c>
      <c r="W728" s="11">
        <v>47.33</v>
      </c>
      <c r="X728" s="11">
        <f>IF(AND(W728&lt;&gt;"", V728&lt;&gt;"", V728&lt;&gt;0), (W728/V728)*100, "")</f>
        <v>80.34289594296385</v>
      </c>
      <c r="Y728" s="8" t="str">
        <f>IF(X728&lt;72,"Pontiagudo",IF(X728&lt;=76,"Padrão","Redondo"))</f>
        <v>Redondo</v>
      </c>
      <c r="Z728" s="11">
        <f>IF(AND(W728&lt;&gt;"", V728&lt;&gt;"", V728&lt;&gt;0), (0.6057-0.0018*W728)*V728*(W728^2)/1000, "")</f>
        <v>68.689091412190479</v>
      </c>
      <c r="AA728" s="11">
        <f>((3.155 - 0.0136*V728 + 0.00155*W728)*V728*W728)/100</f>
        <v>67.675036111106479</v>
      </c>
      <c r="AB728" s="14"/>
      <c r="AC728" s="12">
        <v>21</v>
      </c>
      <c r="AD728" s="18" t="s">
        <v>18</v>
      </c>
    </row>
    <row r="729" spans="1:30" ht="15" x14ac:dyDescent="0.25">
      <c r="A729" s="8">
        <v>728</v>
      </c>
      <c r="B729" s="8">
        <v>49</v>
      </c>
      <c r="C729" s="9">
        <v>58.4</v>
      </c>
      <c r="D729" s="9">
        <v>2.8</v>
      </c>
      <c r="E729" s="9">
        <v>9.3000000000000007</v>
      </c>
      <c r="F729" s="10" t="str">
        <f>IF(AND(NOT(ISBLANK(C729)), NOT(ISBLANK(H729)), NOT(ISBLANK(Q729))), C729-H729-Q729, "")</f>
        <v/>
      </c>
      <c r="G729" s="11" t="str">
        <f>IF(AND(F729&lt;&gt;"", C729&lt;&gt;"", C729&lt;&gt;0), F729*100/C729, "")</f>
        <v/>
      </c>
      <c r="H729" s="10"/>
      <c r="I729" s="12">
        <v>6</v>
      </c>
      <c r="J729" s="11" t="str">
        <f>IF(AND(H729&lt;&gt;"", C729&lt;&gt;"", C729&lt;&gt;0), H729*100/C729, "")</f>
        <v/>
      </c>
      <c r="K729" s="9">
        <v>10.4</v>
      </c>
      <c r="L729" s="9">
        <v>49.7</v>
      </c>
      <c r="M729" s="13">
        <v>0.20899999999999999</v>
      </c>
      <c r="N729" s="9">
        <v>43.8</v>
      </c>
      <c r="O729" s="14" t="s">
        <v>23</v>
      </c>
      <c r="P729" s="15">
        <v>6.38</v>
      </c>
      <c r="Q729" s="13">
        <v>7.0990000000000002</v>
      </c>
      <c r="R729" s="15">
        <v>0.41</v>
      </c>
      <c r="S729" s="11">
        <f>IF(AND(Q729&lt;&gt;"", C729&lt;&gt;"", C729&lt;&gt;0), Q729*100/C729, "")</f>
        <v>12.155821917808218</v>
      </c>
      <c r="T729" s="16">
        <v>2</v>
      </c>
      <c r="U729" s="17" t="str">
        <f>IF(C729&gt;=68,"JUMBO",IF(C729&gt;=58,"EXTRA",IF(C729&gt;=48,"GRANDE",IF(C729&gt;=38,"MÉDIO","Fora da faixa"))))</f>
        <v>EXTRA</v>
      </c>
      <c r="V729" s="11">
        <v>55.9</v>
      </c>
      <c r="W729" s="11">
        <v>44.19</v>
      </c>
      <c r="X729" s="11">
        <f>IF(AND(W729&lt;&gt;"", V729&lt;&gt;"", V729&lt;&gt;0), (W729/V729)*100, "")</f>
        <v>79.051878354203936</v>
      </c>
      <c r="Y729" s="8" t="str">
        <f>IF(X729&lt;72,"Pontiagudo",IF(X729&lt;=76,"Padrão","Redondo"))</f>
        <v>Redondo</v>
      </c>
      <c r="Z729" s="11">
        <f>IF(AND(W729&lt;&gt;"", V729&lt;&gt;"", V729&lt;&gt;0), (0.6057-0.0018*W729)*V729*(W729^2)/1000, "")</f>
        <v>57.434915843166415</v>
      </c>
      <c r="AA729" s="11">
        <f>((3.155 - 0.0136*V729 + 0.00155*W729)*V729*W729)/100</f>
        <v>60.847829942444989</v>
      </c>
      <c r="AB729" s="14"/>
      <c r="AC729" s="12">
        <v>21</v>
      </c>
      <c r="AD729" s="18" t="s">
        <v>18</v>
      </c>
    </row>
    <row r="730" spans="1:30" ht="15" x14ac:dyDescent="0.25">
      <c r="A730" s="8">
        <v>729</v>
      </c>
      <c r="B730" s="8">
        <v>49</v>
      </c>
      <c r="C730" s="9">
        <v>65</v>
      </c>
      <c r="D730" s="9">
        <v>3.9</v>
      </c>
      <c r="E730" s="9">
        <v>8.5</v>
      </c>
      <c r="F730" s="10">
        <f>IF(AND(NOT(ISBLANK(C730)), NOT(ISBLANK(H730)), NOT(ISBLANK(Q730))), C730-H730-Q730, "")</f>
        <v>41.479000000000006</v>
      </c>
      <c r="G730" s="11">
        <f>IF(AND(F730&lt;&gt;"", C730&lt;&gt;"", C730&lt;&gt;0), F730*100/C730, "")</f>
        <v>63.813846153846164</v>
      </c>
      <c r="H730" s="10">
        <v>17.507999999999999</v>
      </c>
      <c r="I730" s="12">
        <v>6</v>
      </c>
      <c r="J730" s="11">
        <f>IF(AND(H730&lt;&gt;"", C730&lt;&gt;"", C730&lt;&gt;0), H730*100/C730, "")</f>
        <v>26.935384615384613</v>
      </c>
      <c r="K730" s="9">
        <v>6.9</v>
      </c>
      <c r="L730" s="9">
        <v>37.700000000000003</v>
      </c>
      <c r="M730" s="13">
        <v>0.183</v>
      </c>
      <c r="N730" s="9">
        <v>54.8</v>
      </c>
      <c r="O730" s="14" t="s">
        <v>23</v>
      </c>
      <c r="P730" s="15">
        <v>6.08</v>
      </c>
      <c r="Q730" s="13">
        <v>6.0129999999999999</v>
      </c>
      <c r="R730" s="15">
        <v>0.44</v>
      </c>
      <c r="S730" s="11">
        <f>IF(AND(Q730&lt;&gt;"", C730&lt;&gt;"", C730&lt;&gt;0), Q730*100/C730, "")</f>
        <v>9.2507692307692295</v>
      </c>
      <c r="T730" s="16">
        <v>3</v>
      </c>
      <c r="U730" s="17" t="str">
        <f>IF(C730&gt;=68,"JUMBO",IF(C730&gt;=58,"EXTRA",IF(C730&gt;=48,"GRANDE",IF(C730&gt;=38,"MÉDIO","Fora da faixa"))))</f>
        <v>EXTRA</v>
      </c>
      <c r="V730" s="11">
        <v>58.71</v>
      </c>
      <c r="W730" s="11">
        <v>44.6</v>
      </c>
      <c r="X730" s="11">
        <f>IF(AND(W730&lt;&gt;"", V730&lt;&gt;"", V730&lt;&gt;0), (W730/V730)*100, "")</f>
        <v>75.966615568046336</v>
      </c>
      <c r="Y730" s="8" t="str">
        <f>IF(X730&lt;72,"Pontiagudo",IF(X730&lt;=76,"Padrão","Redondo"))</f>
        <v>Padrão</v>
      </c>
      <c r="Z730" s="11">
        <f>IF(AND(W730&lt;&gt;"", V730&lt;&gt;"", V730&lt;&gt;0), (0.6057-0.0018*W730)*V730*(W730^2)/1000, "")</f>
        <v>61.360430495112006</v>
      </c>
      <c r="AA730" s="11">
        <f>((3.155 - 0.0136*V730 + 0.00155*W730)*V730*W730)/100</f>
        <v>63.515448960839997</v>
      </c>
      <c r="AB730" s="14"/>
      <c r="AC730" s="12">
        <v>21</v>
      </c>
      <c r="AD730" s="18" t="s">
        <v>18</v>
      </c>
    </row>
    <row r="731" spans="1:30" ht="15" x14ac:dyDescent="0.25">
      <c r="A731" s="8">
        <v>730</v>
      </c>
      <c r="B731" s="8">
        <v>49</v>
      </c>
      <c r="C731" s="9">
        <v>56.3</v>
      </c>
      <c r="D731" s="9">
        <v>3.6</v>
      </c>
      <c r="E731" s="9">
        <v>8.3000000000000007</v>
      </c>
      <c r="F731" s="10" t="str">
        <f>IF(AND(NOT(ISBLANK(C731)), NOT(ISBLANK(H731)), NOT(ISBLANK(Q731))), C731-H731-Q731, "")</f>
        <v/>
      </c>
      <c r="G731" s="11" t="str">
        <f>IF(AND(F731&lt;&gt;"", C731&lt;&gt;"", C731&lt;&gt;0), F731*100/C731, "")</f>
        <v/>
      </c>
      <c r="H731" s="10"/>
      <c r="I731" s="12">
        <v>7</v>
      </c>
      <c r="J731" s="11" t="str">
        <f>IF(AND(H731&lt;&gt;"", C731&lt;&gt;"", C731&lt;&gt;0), H731*100/C731, "")</f>
        <v/>
      </c>
      <c r="K731" s="9">
        <v>11</v>
      </c>
      <c r="L731" s="9">
        <v>55</v>
      </c>
      <c r="M731" s="13">
        <v>0.2</v>
      </c>
      <c r="N731" s="9">
        <v>56.2</v>
      </c>
      <c r="O731" s="14" t="s">
        <v>23</v>
      </c>
      <c r="P731" s="15">
        <v>2.41</v>
      </c>
      <c r="Q731" s="13">
        <v>5.6539999999999999</v>
      </c>
      <c r="R731" s="15">
        <v>0.41</v>
      </c>
      <c r="S731" s="11">
        <f>IF(AND(Q731&lt;&gt;"", C731&lt;&gt;"", C731&lt;&gt;0), Q731*100/C731, "")</f>
        <v>10.042628774422736</v>
      </c>
      <c r="T731" s="16">
        <v>1</v>
      </c>
      <c r="U731" s="17" t="str">
        <f>IF(C731&gt;=68,"JUMBO",IF(C731&gt;=58,"EXTRA",IF(C731&gt;=48,"GRANDE",IF(C731&gt;=38,"MÉDIO","Fora da faixa"))))</f>
        <v>GRANDE</v>
      </c>
      <c r="V731" s="11">
        <v>54.25</v>
      </c>
      <c r="W731" s="11">
        <v>43.98</v>
      </c>
      <c r="X731" s="11">
        <f>IF(AND(W731&lt;&gt;"", V731&lt;&gt;"", V731&lt;&gt;0), (W731/V731)*100, "")</f>
        <v>81.069124423963117</v>
      </c>
      <c r="Y731" s="8" t="str">
        <f>IF(X731&lt;72,"Pontiagudo",IF(X731&lt;=76,"Padrão","Redondo"))</f>
        <v>Redondo</v>
      </c>
      <c r="Z731" s="11">
        <f>IF(AND(W731&lt;&gt;"", V731&lt;&gt;"", V731&lt;&gt;0), (0.6057-0.0018*W731)*V731*(W731^2)/1000, "")</f>
        <v>55.250760776551196</v>
      </c>
      <c r="AA731" s="11">
        <f>((3.155 - 0.0136*V731 + 0.00155*W731)*V731*W731)/100</f>
        <v>59.298791776349987</v>
      </c>
      <c r="AB731" s="14"/>
      <c r="AC731" s="12">
        <v>21</v>
      </c>
      <c r="AD731" s="18" t="s">
        <v>18</v>
      </c>
    </row>
    <row r="732" spans="1:30" ht="15" x14ac:dyDescent="0.25">
      <c r="A732" s="8">
        <v>731</v>
      </c>
      <c r="B732" s="8">
        <v>49</v>
      </c>
      <c r="C732" s="9">
        <v>61.8</v>
      </c>
      <c r="D732" s="9">
        <v>2.5</v>
      </c>
      <c r="E732" s="9">
        <v>8.5</v>
      </c>
      <c r="F732" s="10" t="str">
        <f>IF(AND(NOT(ISBLANK(C732)), NOT(ISBLANK(H732)), NOT(ISBLANK(Q732))), C732-H732-Q732, "")</f>
        <v/>
      </c>
      <c r="G732" s="11" t="str">
        <f>IF(AND(F732&lt;&gt;"", C732&lt;&gt;"", C732&lt;&gt;0), F732*100/C732, "")</f>
        <v/>
      </c>
      <c r="H732" s="10"/>
      <c r="I732" s="12">
        <v>5</v>
      </c>
      <c r="J732" s="11" t="str">
        <f>IF(AND(H732&lt;&gt;"", C732&lt;&gt;"", C732&lt;&gt;0), H732*100/C732, "")</f>
        <v/>
      </c>
      <c r="K732" s="9">
        <v>3.4</v>
      </c>
      <c r="L732" s="9">
        <v>110.3</v>
      </c>
      <c r="M732" s="13">
        <v>3.1E-2</v>
      </c>
      <c r="N732" s="9">
        <v>35.799999999999997</v>
      </c>
      <c r="O732" s="14" t="s">
        <v>23</v>
      </c>
      <c r="P732" s="15">
        <v>3.49</v>
      </c>
      <c r="Q732" s="13">
        <v>6.9710000000000001</v>
      </c>
      <c r="R732" s="15">
        <v>0.41</v>
      </c>
      <c r="S732" s="11">
        <f>IF(AND(Q732&lt;&gt;"", C732&lt;&gt;"", C732&lt;&gt;0), Q732*100/C732, "")</f>
        <v>11.279935275080907</v>
      </c>
      <c r="T732" s="16">
        <v>3</v>
      </c>
      <c r="U732" s="17" t="str">
        <f>IF(C732&gt;=68,"JUMBO",IF(C732&gt;=58,"EXTRA",IF(C732&gt;=48,"GRANDE",IF(C732&gt;=38,"MÉDIO","Fora da faixa"))))</f>
        <v>EXTRA</v>
      </c>
      <c r="V732" s="11">
        <v>54.76</v>
      </c>
      <c r="W732" s="11">
        <v>44.69</v>
      </c>
      <c r="X732" s="11">
        <f>IF(AND(W732&lt;&gt;"", V732&lt;&gt;"", V732&lt;&gt;0), (W732/V732)*100, "")</f>
        <v>81.610664718772824</v>
      </c>
      <c r="Y732" s="8" t="str">
        <f>IF(X732&lt;72,"Pontiagudo",IF(X732&lt;=76,"Padrão","Redondo"))</f>
        <v>Redondo</v>
      </c>
      <c r="Z732" s="11">
        <f>IF(AND(W732&lt;&gt;"", V732&lt;&gt;"", V732&lt;&gt;0), (0.6057-0.0018*W732)*V732*(W732^2)/1000, "")</f>
        <v>57.445607225176481</v>
      </c>
      <c r="AA732" s="11">
        <f>((3.155 - 0.0136*V732 + 0.00155*W732)*V732*W732)/100</f>
        <v>60.679748818173984</v>
      </c>
      <c r="AB732" s="14"/>
      <c r="AC732" s="12">
        <v>21</v>
      </c>
      <c r="AD732" s="18" t="s">
        <v>18</v>
      </c>
    </row>
    <row r="733" spans="1:30" ht="15" x14ac:dyDescent="0.25">
      <c r="A733" s="8">
        <v>732</v>
      </c>
      <c r="B733" s="8">
        <v>49</v>
      </c>
      <c r="C733" s="9">
        <v>63.2</v>
      </c>
      <c r="D733" s="9">
        <v>3.8</v>
      </c>
      <c r="E733" s="9">
        <v>8</v>
      </c>
      <c r="F733" s="10">
        <f>IF(AND(NOT(ISBLANK(C733)), NOT(ISBLANK(H733)), NOT(ISBLANK(Q733))), C733-H733-Q733, "")</f>
        <v>35.783999999999999</v>
      </c>
      <c r="G733" s="11">
        <f>IF(AND(F733&lt;&gt;"", C733&lt;&gt;"", C733&lt;&gt;0), F733*100/C733, "")</f>
        <v>56.620253164556964</v>
      </c>
      <c r="H733" s="10">
        <v>22.861000000000001</v>
      </c>
      <c r="I733" s="12">
        <v>7</v>
      </c>
      <c r="J733" s="11">
        <f>IF(AND(H733&lt;&gt;"", C733&lt;&gt;"", C733&lt;&gt;0), H733*100/C733, "")</f>
        <v>36.172468354430379</v>
      </c>
      <c r="K733" s="9">
        <v>11.6</v>
      </c>
      <c r="L733" s="9">
        <v>49.3</v>
      </c>
      <c r="M733" s="13">
        <v>0.23499999999999999</v>
      </c>
      <c r="N733" s="9">
        <v>54.6</v>
      </c>
      <c r="O733" s="14" t="s">
        <v>23</v>
      </c>
      <c r="P733" s="15">
        <v>3.96</v>
      </c>
      <c r="Q733" s="13">
        <v>4.5549999999999997</v>
      </c>
      <c r="R733" s="15">
        <v>0.41</v>
      </c>
      <c r="S733" s="11">
        <f>IF(AND(Q733&lt;&gt;"", C733&lt;&gt;"", C733&lt;&gt;0), Q733*100/C733, "")</f>
        <v>7.2072784810126578</v>
      </c>
      <c r="T733" s="16">
        <v>1</v>
      </c>
      <c r="U733" s="17" t="str">
        <f>IF(C733&gt;=68,"JUMBO",IF(C733&gt;=58,"EXTRA",IF(C733&gt;=48,"GRANDE",IF(C733&gt;=38,"MÉDIO","Fora da faixa"))))</f>
        <v>EXTRA</v>
      </c>
      <c r="V733" s="11">
        <v>60.88</v>
      </c>
      <c r="W733" s="11">
        <v>45.42</v>
      </c>
      <c r="X733" s="11">
        <f>IF(AND(W733&lt;&gt;"", V733&lt;&gt;"", V733&lt;&gt;0), (W733/V733)*100, "")</f>
        <v>74.605781865965838</v>
      </c>
      <c r="Y733" s="8" t="str">
        <f>IF(X733&lt;72,"Pontiagudo",IF(X733&lt;=76,"Padrão","Redondo"))</f>
        <v>Padrão</v>
      </c>
      <c r="Z733" s="11">
        <f>IF(AND(W733&lt;&gt;"", V733&lt;&gt;"", V733&lt;&gt;0), (0.6057-0.0018*W733)*V733*(W733^2)/1000, "")</f>
        <v>65.804224429387006</v>
      </c>
      <c r="AA733" s="11">
        <f>((3.155 - 0.0136*V733 + 0.00155*W733)*V733*W733)/100</f>
        <v>66.293088496368014</v>
      </c>
      <c r="AB733" s="14"/>
      <c r="AC733" s="12">
        <v>21</v>
      </c>
      <c r="AD733" s="18" t="s">
        <v>18</v>
      </c>
    </row>
    <row r="734" spans="1:30" ht="15" x14ac:dyDescent="0.25">
      <c r="A734" s="8">
        <v>733</v>
      </c>
      <c r="B734" s="8">
        <v>49</v>
      </c>
      <c r="C734" s="9">
        <v>62.4</v>
      </c>
      <c r="D734" s="9">
        <v>2.9</v>
      </c>
      <c r="E734" s="9">
        <v>8.8000000000000007</v>
      </c>
      <c r="F734" s="10">
        <f>IF(AND(NOT(ISBLANK(C734)), NOT(ISBLANK(H734)), NOT(ISBLANK(Q734))), C734-H734-Q734, "")</f>
        <v>37.094999999999999</v>
      </c>
      <c r="G734" s="11">
        <f>IF(AND(F734&lt;&gt;"", C734&lt;&gt;"", C734&lt;&gt;0), F734*100/C734, "")</f>
        <v>59.447115384615387</v>
      </c>
      <c r="H734" s="10">
        <v>19.596</v>
      </c>
      <c r="I734" s="12">
        <v>7</v>
      </c>
      <c r="J734" s="11">
        <f>IF(AND(H734&lt;&gt;"", C734&lt;&gt;"", C734&lt;&gt;0), H734*100/C734, "")</f>
        <v>31.403846153846153</v>
      </c>
      <c r="K734" s="9">
        <v>12.4</v>
      </c>
      <c r="L734" s="9">
        <v>49</v>
      </c>
      <c r="M734" s="13">
        <v>0.253</v>
      </c>
      <c r="N734" s="9">
        <v>42.4</v>
      </c>
      <c r="O734" s="14" t="s">
        <v>23</v>
      </c>
      <c r="P734" s="15">
        <v>3.26</v>
      </c>
      <c r="Q734" s="13">
        <v>5.7089999999999996</v>
      </c>
      <c r="R734" s="15">
        <v>0.39</v>
      </c>
      <c r="S734" s="11">
        <f>IF(AND(Q734&lt;&gt;"", C734&lt;&gt;"", C734&lt;&gt;0), Q734*100/C734, "")</f>
        <v>9.1490384615384617</v>
      </c>
      <c r="T734" s="16">
        <v>3</v>
      </c>
      <c r="U734" s="17" t="str">
        <f>IF(C734&gt;=68,"JUMBO",IF(C734&gt;=58,"EXTRA",IF(C734&gt;=48,"GRANDE",IF(C734&gt;=38,"MÉDIO","Fora da faixa"))))</f>
        <v>EXTRA</v>
      </c>
      <c r="V734" s="11">
        <v>56.53</v>
      </c>
      <c r="W734" s="11">
        <v>43.66</v>
      </c>
      <c r="X734" s="11">
        <f>IF(AND(W734&lt;&gt;"", V734&lt;&gt;"", V734&lt;&gt;0), (W734/V734)*100, "")</f>
        <v>77.23332743675924</v>
      </c>
      <c r="Y734" s="8" t="str">
        <f>IF(X734&lt;72,"Pontiagudo",IF(X734&lt;=76,"Padrão","Redondo"))</f>
        <v>Redondo</v>
      </c>
      <c r="Z734" s="11">
        <f>IF(AND(W734&lt;&gt;"", V734&lt;&gt;"", V734&lt;&gt;0), (0.6057-0.0018*W734)*V734*(W734^2)/1000, "")</f>
        <v>56.800132850810023</v>
      </c>
      <c r="AA734" s="11">
        <f>((3.155 - 0.0136*V734 + 0.00155*W734)*V734*W734)/100</f>
        <v>60.563837157270001</v>
      </c>
      <c r="AB734" s="14"/>
      <c r="AC734" s="12">
        <v>21</v>
      </c>
      <c r="AD734" s="18" t="s">
        <v>18</v>
      </c>
    </row>
    <row r="735" spans="1:30" ht="15" x14ac:dyDescent="0.25">
      <c r="A735" s="8">
        <v>734</v>
      </c>
      <c r="B735" s="8">
        <v>49</v>
      </c>
      <c r="C735" s="9">
        <v>62.7</v>
      </c>
      <c r="D735" s="9">
        <v>2.9</v>
      </c>
      <c r="E735" s="9">
        <v>9</v>
      </c>
      <c r="F735" s="10">
        <f>IF(AND(NOT(ISBLANK(C735)), NOT(ISBLANK(H735)), NOT(ISBLANK(Q735))), C735-H735-Q735, "")</f>
        <v>35.362000000000002</v>
      </c>
      <c r="G735" s="11">
        <f>IF(AND(F735&lt;&gt;"", C735&lt;&gt;"", C735&lt;&gt;0), F735*100/C735, "")</f>
        <v>56.398724082934613</v>
      </c>
      <c r="H735" s="10">
        <v>19.98</v>
      </c>
      <c r="I735" s="12">
        <v>8</v>
      </c>
      <c r="J735" s="11">
        <f>IF(AND(H735&lt;&gt;"", C735&lt;&gt;"", C735&lt;&gt;0), H735*100/C735, "")</f>
        <v>31.866028708133971</v>
      </c>
      <c r="K735" s="9">
        <v>10.8</v>
      </c>
      <c r="L735" s="9">
        <v>51.3</v>
      </c>
      <c r="M735" s="13">
        <v>0.21099999999999999</v>
      </c>
      <c r="N735" s="9">
        <v>42.2</v>
      </c>
      <c r="O735" s="14" t="s">
        <v>23</v>
      </c>
      <c r="P735" s="15">
        <v>3.57</v>
      </c>
      <c r="Q735" s="13">
        <v>7.3579999999999997</v>
      </c>
      <c r="R735" s="15">
        <v>0.43</v>
      </c>
      <c r="S735" s="11">
        <f>IF(AND(Q735&lt;&gt;"", C735&lt;&gt;"", C735&lt;&gt;0), Q735*100/C735, "")</f>
        <v>11.735247208931419</v>
      </c>
      <c r="T735" s="16">
        <v>1</v>
      </c>
      <c r="U735" s="17" t="str">
        <f>IF(C735&gt;=68,"JUMBO",IF(C735&gt;=58,"EXTRA",IF(C735&gt;=48,"GRANDE",IF(C735&gt;=38,"MÉDIO","Fora da faixa"))))</f>
        <v>EXTRA</v>
      </c>
      <c r="V735" s="11">
        <v>57.1</v>
      </c>
      <c r="W735" s="11">
        <v>45.21</v>
      </c>
      <c r="X735" s="11">
        <f>IF(AND(W735&lt;&gt;"", V735&lt;&gt;"", V735&lt;&gt;0), (W735/V735)*100, "")</f>
        <v>79.176882661996501</v>
      </c>
      <c r="Y735" s="8" t="str">
        <f>IF(X735&lt;72,"Pontiagudo",IF(X735&lt;=76,"Padrão","Redondo"))</f>
        <v>Redondo</v>
      </c>
      <c r="Z735" s="11">
        <f>IF(AND(W735&lt;&gt;"", V735&lt;&gt;"", V735&lt;&gt;0), (0.6057-0.0018*W735)*V735*(W735^2)/1000, "")</f>
        <v>61.193205414651423</v>
      </c>
      <c r="AA735" s="11">
        <f>((3.155 - 0.0136*V735 + 0.00155*W735)*V735*W735)/100</f>
        <v>63.208207266105006</v>
      </c>
      <c r="AB735" s="14"/>
      <c r="AC735" s="12">
        <v>21</v>
      </c>
      <c r="AD735" s="18" t="s">
        <v>18</v>
      </c>
    </row>
    <row r="736" spans="1:30" ht="15" x14ac:dyDescent="0.25">
      <c r="A736" s="8">
        <v>735</v>
      </c>
      <c r="B736" s="8">
        <v>49</v>
      </c>
      <c r="C736" s="9">
        <v>60</v>
      </c>
      <c r="D736" s="9">
        <v>3</v>
      </c>
      <c r="E736" s="9">
        <v>9.1</v>
      </c>
      <c r="F736" s="10">
        <f>IF(AND(NOT(ISBLANK(C736)), NOT(ISBLANK(H736)), NOT(ISBLANK(Q736))), C736-H736-Q736, "")</f>
        <v>33.445</v>
      </c>
      <c r="G736" s="11">
        <f>IF(AND(F736&lt;&gt;"", C736&lt;&gt;"", C736&lt;&gt;0), F736*100/C736, "")</f>
        <v>55.741666666666667</v>
      </c>
      <c r="H736" s="10">
        <v>20.646000000000001</v>
      </c>
      <c r="I736" s="12">
        <v>7</v>
      </c>
      <c r="J736" s="11">
        <f>IF(AND(H736&lt;&gt;"", C736&lt;&gt;"", C736&lt;&gt;0), H736*100/C736, "")</f>
        <v>34.409999999999997</v>
      </c>
      <c r="K736" s="9">
        <v>11.4</v>
      </c>
      <c r="L736" s="9">
        <v>52</v>
      </c>
      <c r="M736" s="13">
        <v>0.219</v>
      </c>
      <c r="N736" s="9">
        <v>45.7</v>
      </c>
      <c r="O736" s="14" t="s">
        <v>23</v>
      </c>
      <c r="P736" s="15">
        <v>4.1100000000000003</v>
      </c>
      <c r="Q736" s="13">
        <v>5.9089999999999998</v>
      </c>
      <c r="R736" s="15">
        <v>0.4</v>
      </c>
      <c r="S736" s="11">
        <f>IF(AND(Q736&lt;&gt;"", C736&lt;&gt;"", C736&lt;&gt;0), Q736*100/C736, "")</f>
        <v>9.8483333333333327</v>
      </c>
      <c r="T736" s="16">
        <v>1</v>
      </c>
      <c r="U736" s="17" t="str">
        <f>IF(C736&gt;=68,"JUMBO",IF(C736&gt;=58,"EXTRA",IF(C736&gt;=48,"GRANDE",IF(C736&gt;=38,"MÉDIO","Fora da faixa"))))</f>
        <v>EXTRA</v>
      </c>
      <c r="V736" s="11">
        <v>56.87</v>
      </c>
      <c r="W736" s="11">
        <v>45.08</v>
      </c>
      <c r="X736" s="11">
        <f>IF(AND(W736&lt;&gt;"", V736&lt;&gt;"", V736&lt;&gt;0), (W736/V736)*100, "")</f>
        <v>79.268507121505181</v>
      </c>
      <c r="Y736" s="8" t="str">
        <f>IF(X736&lt;72,"Pontiagudo",IF(X736&lt;=76,"Padrão","Redondo"))</f>
        <v>Redondo</v>
      </c>
      <c r="Z736" s="11">
        <f>IF(AND(W736&lt;&gt;"", V736&lt;&gt;"", V736&lt;&gt;0), (0.6057-0.0018*W736)*V736*(W736^2)/1000, "")</f>
        <v>60.623764652582203</v>
      </c>
      <c r="AA736" s="11">
        <f>((3.155 - 0.0136*V736 + 0.00155*W736)*V736*W736)/100</f>
        <v>62.847608748231984</v>
      </c>
      <c r="AB736" s="14"/>
      <c r="AC736" s="12">
        <v>21</v>
      </c>
      <c r="AD736" s="18" t="s">
        <v>18</v>
      </c>
    </row>
    <row r="737" spans="1:30" ht="15" x14ac:dyDescent="0.25">
      <c r="A737" s="8">
        <v>736</v>
      </c>
      <c r="B737" s="8">
        <v>49</v>
      </c>
      <c r="C737" s="9">
        <v>58.9</v>
      </c>
      <c r="D737" s="9">
        <v>3.3</v>
      </c>
      <c r="E737" s="9">
        <v>8.9</v>
      </c>
      <c r="F737" s="10">
        <f>IF(AND(NOT(ISBLANK(C737)), NOT(ISBLANK(H737)), NOT(ISBLANK(Q737))), C737-H737-Q737, "")</f>
        <v>34.673000000000002</v>
      </c>
      <c r="G737" s="11">
        <f>IF(AND(F737&lt;&gt;"", C737&lt;&gt;"", C737&lt;&gt;0), F737*100/C737, "")</f>
        <v>58.86757215619695</v>
      </c>
      <c r="H737" s="10">
        <v>18.567</v>
      </c>
      <c r="I737" s="12">
        <v>7</v>
      </c>
      <c r="J737" s="11">
        <f>IF(AND(H737&lt;&gt;"", C737&lt;&gt;"", C737&lt;&gt;0), H737*100/C737, "")</f>
        <v>31.522920203735147</v>
      </c>
      <c r="K737" s="9">
        <v>11.3</v>
      </c>
      <c r="L737" s="9">
        <v>51</v>
      </c>
      <c r="M737" s="13">
        <v>0.222</v>
      </c>
      <c r="N737" s="9">
        <v>50.8</v>
      </c>
      <c r="O737" s="14" t="s">
        <v>23</v>
      </c>
      <c r="P737" s="15">
        <v>4.2699999999999996</v>
      </c>
      <c r="Q737" s="13">
        <v>5.66</v>
      </c>
      <c r="R737" s="15">
        <v>0.4</v>
      </c>
      <c r="S737" s="11">
        <f>IF(AND(Q737&lt;&gt;"", C737&lt;&gt;"", C737&lt;&gt;0), Q737*100/C737, "")</f>
        <v>9.6095076400679122</v>
      </c>
      <c r="T737" s="16">
        <v>1</v>
      </c>
      <c r="U737" s="17" t="str">
        <f>IF(C737&gt;=68,"JUMBO",IF(C737&gt;=58,"EXTRA",IF(C737&gt;=48,"GRANDE",IF(C737&gt;=38,"MÉDIO","Fora da faixa"))))</f>
        <v>EXTRA</v>
      </c>
      <c r="V737" s="11">
        <v>55.8</v>
      </c>
      <c r="W737" s="11">
        <v>44.95</v>
      </c>
      <c r="X737" s="11">
        <f>IF(AND(W737&lt;&gt;"", V737&lt;&gt;"", V737&lt;&gt;0), (W737/V737)*100, "")</f>
        <v>80.555555555555571</v>
      </c>
      <c r="Y737" s="8" t="str">
        <f>IF(X737&lt;72,"Pontiagudo",IF(X737&lt;=76,"Padrão","Redondo"))</f>
        <v>Redondo</v>
      </c>
      <c r="Z737" s="11">
        <f>IF(AND(W737&lt;&gt;"", V737&lt;&gt;"", V737&lt;&gt;0), (0.6057-0.0018*W737)*V737*(W737^2)/1000, "")</f>
        <v>59.166944489205001</v>
      </c>
      <c r="AA737" s="11">
        <f>((3.155 - 0.0136*V737 + 0.00155*W737)*V737*W737)/100</f>
        <v>61.847254064249981</v>
      </c>
      <c r="AB737" s="14"/>
      <c r="AC737" s="12">
        <v>21</v>
      </c>
      <c r="AD737" s="18" t="s">
        <v>18</v>
      </c>
    </row>
    <row r="738" spans="1:30" ht="15" x14ac:dyDescent="0.25">
      <c r="A738" s="8">
        <v>737</v>
      </c>
      <c r="B738" s="8">
        <v>49</v>
      </c>
      <c r="C738" s="9">
        <v>62.3</v>
      </c>
      <c r="D738" s="9"/>
      <c r="E738" s="9">
        <v>8.8000000000000007</v>
      </c>
      <c r="F738" s="10"/>
      <c r="G738" s="11" t="str">
        <f>IF(AND(F738&lt;&gt;"", C738&lt;&gt;"", C738&lt;&gt;0), F738*100/C738, "")</f>
        <v/>
      </c>
      <c r="H738" s="10"/>
      <c r="I738" s="12"/>
      <c r="J738" s="11" t="str">
        <f>IF(AND(H738&lt;&gt;"", C738&lt;&gt;"", C738&lt;&gt;0), H738*100/C738, "")</f>
        <v/>
      </c>
      <c r="K738" s="9"/>
      <c r="L738" s="9"/>
      <c r="M738" s="13"/>
      <c r="N738" s="9"/>
      <c r="O738" s="14"/>
      <c r="P738" s="15">
        <v>4.84</v>
      </c>
      <c r="Q738" s="13">
        <v>6.5490000000000004</v>
      </c>
      <c r="R738" s="15">
        <v>0.43</v>
      </c>
      <c r="S738" s="11">
        <f>IF(AND(Q738&lt;&gt;"", C738&lt;&gt;"", C738&lt;&gt;0), Q738*100/C738, "")</f>
        <v>10.51203852327448</v>
      </c>
      <c r="T738" s="16">
        <v>2</v>
      </c>
      <c r="U738" s="17" t="str">
        <f>IF(C738&gt;=68,"JUMBO",IF(C738&gt;=58,"EXTRA",IF(C738&gt;=48,"GRANDE",IF(C738&gt;=38,"MÉDIO","Fora da faixa"))))</f>
        <v>EXTRA</v>
      </c>
      <c r="V738" s="11">
        <v>57.62</v>
      </c>
      <c r="W738" s="11">
        <v>43.72</v>
      </c>
      <c r="X738" s="11">
        <f>IF(AND(W738&lt;&gt;"", V738&lt;&gt;"", V738&lt;&gt;0), (W738/V738)*100, "")</f>
        <v>75.876431794515796</v>
      </c>
      <c r="Y738" s="8" t="str">
        <f>IF(X738&lt;72,"Pontiagudo",IF(X738&lt;=76,"Padrão","Redondo"))</f>
        <v>Padrão</v>
      </c>
      <c r="Z738" s="11">
        <f>IF(AND(W738&lt;&gt;"", V738&lt;&gt;"", V738&lt;&gt;0), (0.6057-0.0018*W738)*V738*(W738^2)/1000, "")</f>
        <v>58.042682028738433</v>
      </c>
      <c r="AA738" s="11">
        <f>((3.155 - 0.0136*V738 + 0.00155*W738)*V738*W738)/100</f>
        <v>61.445356352176006</v>
      </c>
      <c r="AB738" s="14"/>
      <c r="AC738" s="12">
        <v>21</v>
      </c>
      <c r="AD738" s="18" t="s">
        <v>18</v>
      </c>
    </row>
    <row r="739" spans="1:30" ht="15" x14ac:dyDescent="0.25">
      <c r="A739" s="8">
        <v>738</v>
      </c>
      <c r="B739" s="8">
        <v>49</v>
      </c>
      <c r="C739" s="9">
        <v>60.1</v>
      </c>
      <c r="D739" s="9"/>
      <c r="E739" s="9">
        <v>9.1</v>
      </c>
      <c r="F739" s="10"/>
      <c r="G739" s="11" t="str">
        <f>IF(AND(F739&lt;&gt;"", C739&lt;&gt;"", C739&lt;&gt;0), F739*100/C739, "")</f>
        <v/>
      </c>
      <c r="H739" s="10"/>
      <c r="I739" s="12"/>
      <c r="J739" s="11" t="str">
        <f>IF(AND(H739&lt;&gt;"", C739&lt;&gt;"", C739&lt;&gt;0), H739*100/C739, "")</f>
        <v/>
      </c>
      <c r="K739" s="9"/>
      <c r="L739" s="9"/>
      <c r="M739" s="13"/>
      <c r="N739" s="9"/>
      <c r="O739" s="14"/>
      <c r="P739" s="15">
        <v>6.09</v>
      </c>
      <c r="Q739" s="13">
        <v>6.4939999999999998</v>
      </c>
      <c r="R739" s="15">
        <v>0.41</v>
      </c>
      <c r="S739" s="11">
        <f>IF(AND(Q739&lt;&gt;"", C739&lt;&gt;"", C739&lt;&gt;0), Q739*100/C739, "")</f>
        <v>10.805324459234608</v>
      </c>
      <c r="T739" s="16">
        <v>2</v>
      </c>
      <c r="U739" s="17" t="str">
        <f>IF(C739&gt;=68,"JUMBO",IF(C739&gt;=58,"EXTRA",IF(C739&gt;=48,"GRANDE",IF(C739&gt;=38,"MÉDIO","Fora da faixa"))))</f>
        <v>EXTRA</v>
      </c>
      <c r="V739" s="11">
        <v>54.98</v>
      </c>
      <c r="W739" s="11">
        <v>45.74</v>
      </c>
      <c r="X739" s="11">
        <f>IF(AND(W739&lt;&gt;"", V739&lt;&gt;"", V739&lt;&gt;0), (W739/V739)*100, "")</f>
        <v>83.193888686795205</v>
      </c>
      <c r="Y739" s="8" t="str">
        <f>IF(X739&lt;72,"Pontiagudo",IF(X739&lt;=76,"Padrão","Redondo"))</f>
        <v>Redondo</v>
      </c>
      <c r="Z739" s="11">
        <f>IF(AND(W739&lt;&gt;"", V739&lt;&gt;"", V739&lt;&gt;0), (0.6057-0.0018*W739)*V739*(W739^2)/1000, "")</f>
        <v>60.201071519321673</v>
      </c>
      <c r="AA739" s="11">
        <f>((3.155 - 0.0136*V739 + 0.00155*W739)*V739*W739)/100</f>
        <v>62.320627242987996</v>
      </c>
      <c r="AB739" s="14"/>
      <c r="AC739" s="12">
        <v>21</v>
      </c>
      <c r="AD739" s="18" t="s">
        <v>18</v>
      </c>
    </row>
    <row r="740" spans="1:30" ht="15" x14ac:dyDescent="0.25">
      <c r="A740" s="8">
        <v>739</v>
      </c>
      <c r="B740" s="8">
        <v>49</v>
      </c>
      <c r="C740" s="9">
        <v>65.900000000000006</v>
      </c>
      <c r="D740" s="9"/>
      <c r="E740" s="9">
        <v>9</v>
      </c>
      <c r="F740" s="10"/>
      <c r="G740" s="11" t="str">
        <f>IF(AND(F740&lt;&gt;"", C740&lt;&gt;"", C740&lt;&gt;0), F740*100/C740, "")</f>
        <v/>
      </c>
      <c r="H740" s="10"/>
      <c r="I740" s="12"/>
      <c r="J740" s="11" t="str">
        <f>IF(AND(H740&lt;&gt;"", C740&lt;&gt;"", C740&lt;&gt;0), H740*100/C740, "")</f>
        <v/>
      </c>
      <c r="K740" s="9"/>
      <c r="L740" s="9"/>
      <c r="M740" s="13"/>
      <c r="N740" s="9"/>
      <c r="O740" s="14"/>
      <c r="P740" s="15">
        <v>4.0599999999999996</v>
      </c>
      <c r="Q740" s="13">
        <v>5.931</v>
      </c>
      <c r="R740" s="15">
        <v>0.4</v>
      </c>
      <c r="S740" s="11">
        <f>IF(AND(Q740&lt;&gt;"", C740&lt;&gt;"", C740&lt;&gt;0), Q740*100/C740, "")</f>
        <v>9</v>
      </c>
      <c r="T740" s="16">
        <v>2</v>
      </c>
      <c r="U740" s="17" t="str">
        <f>IF(C740&gt;=68,"JUMBO",IF(C740&gt;=58,"EXTRA",IF(C740&gt;=48,"GRANDE",IF(C740&gt;=38,"MÉDIO","Fora da faixa"))))</f>
        <v>EXTRA</v>
      </c>
      <c r="V740" s="11">
        <v>57.98</v>
      </c>
      <c r="W740" s="11">
        <v>44.04</v>
      </c>
      <c r="X740" s="11">
        <f>IF(AND(W740&lt;&gt;"", V740&lt;&gt;"", V740&lt;&gt;0), (W740/V740)*100, "")</f>
        <v>75.95722662987238</v>
      </c>
      <c r="Y740" s="8" t="str">
        <f>IF(X740&lt;72,"Pontiagudo",IF(X740&lt;=76,"Padrão","Redondo"))</f>
        <v>Padrão</v>
      </c>
      <c r="Z740" s="11">
        <f>IF(AND(W740&lt;&gt;"", V740&lt;&gt;"", V740&lt;&gt;0), (0.6057-0.0018*W740)*V740*(W740^2)/1000, "")</f>
        <v>59.198651287461502</v>
      </c>
      <c r="AA740" s="11">
        <f>((3.155 - 0.0136*V740 + 0.00155*W740)*V740*W740)/100</f>
        <v>62.169452371727985</v>
      </c>
      <c r="AB740" s="14" t="s">
        <v>17</v>
      </c>
      <c r="AC740" s="12">
        <v>21</v>
      </c>
      <c r="AD740" s="18" t="s">
        <v>18</v>
      </c>
    </row>
    <row r="741" spans="1:30" ht="15" x14ac:dyDescent="0.25">
      <c r="A741" s="8">
        <v>740</v>
      </c>
      <c r="B741" s="8">
        <v>49</v>
      </c>
      <c r="C741" s="9">
        <v>67.900000000000006</v>
      </c>
      <c r="D741" s="9">
        <v>3</v>
      </c>
      <c r="E741" s="9">
        <v>8.8000000000000007</v>
      </c>
      <c r="F741" s="10">
        <f>IF(AND(NOT(ISBLANK(C741)), NOT(ISBLANK(H741)), NOT(ISBLANK(Q741))), C741-H741-Q741, "")</f>
        <v>40.540000000000006</v>
      </c>
      <c r="G741" s="11">
        <f>IF(AND(F741&lt;&gt;"", C741&lt;&gt;"", C741&lt;&gt;0), F741*100/C741, "")</f>
        <v>59.705449189985274</v>
      </c>
      <c r="H741" s="10">
        <v>20.564</v>
      </c>
      <c r="I741" s="12">
        <v>7</v>
      </c>
      <c r="J741" s="11">
        <f>IF(AND(H741&lt;&gt;"", C741&lt;&gt;"", C741&lt;&gt;0), H741*100/C741, "")</f>
        <v>30.285714285714285</v>
      </c>
      <c r="K741" s="9">
        <v>11.6</v>
      </c>
      <c r="L741" s="9">
        <v>50.7</v>
      </c>
      <c r="M741" s="13">
        <v>0.22900000000000001</v>
      </c>
      <c r="N741" s="9">
        <v>39.9</v>
      </c>
      <c r="O741" s="14" t="s">
        <v>23</v>
      </c>
      <c r="P741" s="15">
        <v>4.25</v>
      </c>
      <c r="Q741" s="13">
        <v>6.7960000000000003</v>
      </c>
      <c r="R741" s="15">
        <v>0.41</v>
      </c>
      <c r="S741" s="11">
        <f>IF(AND(Q741&lt;&gt;"", C741&lt;&gt;"", C741&lt;&gt;0), Q741*100/C741, "")</f>
        <v>10.008836524300442</v>
      </c>
      <c r="T741" s="16">
        <v>4</v>
      </c>
      <c r="U741" s="17" t="str">
        <f>IF(C741&gt;=68,"JUMBO",IF(C741&gt;=58,"EXTRA",IF(C741&gt;=48,"GRANDE",IF(C741&gt;=38,"MÉDIO","Fora da faixa"))))</f>
        <v>EXTRA</v>
      </c>
      <c r="V741" s="11">
        <v>59.75</v>
      </c>
      <c r="W741" s="11">
        <v>46.03</v>
      </c>
      <c r="X741" s="11">
        <f>IF(AND(W741&lt;&gt;"", V741&lt;&gt;"", V741&lt;&gt;0), (W741/V741)*100, "")</f>
        <v>77.037656903765694</v>
      </c>
      <c r="Y741" s="8" t="str">
        <f>IF(X741&lt;72,"Pontiagudo",IF(X741&lt;=76,"Padrão","Redondo"))</f>
        <v>Redondo</v>
      </c>
      <c r="Z741" s="11">
        <f>IF(AND(W741&lt;&gt;"", V741&lt;&gt;"", V741&lt;&gt;0), (0.6057-0.0018*W741)*V741*(W741^2)/1000, "")</f>
        <v>66.190193275903653</v>
      </c>
      <c r="AA741" s="11">
        <f>((3.155 - 0.0136*V741 + 0.00155*W741)*V741*W741)/100</f>
        <v>66.385088958512483</v>
      </c>
      <c r="AB741" s="14"/>
      <c r="AC741" s="12">
        <v>21</v>
      </c>
      <c r="AD741" s="18" t="s">
        <v>18</v>
      </c>
    </row>
    <row r="742" spans="1:30" ht="15" x14ac:dyDescent="0.25">
      <c r="A742" s="8">
        <v>741</v>
      </c>
      <c r="B742" s="8">
        <v>49</v>
      </c>
      <c r="C742" s="9">
        <v>67</v>
      </c>
      <c r="D742" s="9">
        <v>3.3</v>
      </c>
      <c r="E742" s="9">
        <v>8.6999999999999993</v>
      </c>
      <c r="F742" s="10">
        <f>IF(AND(NOT(ISBLANK(C742)), NOT(ISBLANK(H742)), NOT(ISBLANK(Q742))), C742-H742-Q742, "")</f>
        <v>38.988</v>
      </c>
      <c r="G742" s="11">
        <f>IF(AND(F742&lt;&gt;"", C742&lt;&gt;"", C742&lt;&gt;0), F742*100/C742, "")</f>
        <v>58.191044776119405</v>
      </c>
      <c r="H742" s="10">
        <v>21.599</v>
      </c>
      <c r="I742" s="12">
        <v>7</v>
      </c>
      <c r="J742" s="11">
        <f>IF(AND(H742&lt;&gt;"", C742&lt;&gt;"", C742&lt;&gt;0), H742*100/C742, "")</f>
        <v>32.237313432835819</v>
      </c>
      <c r="K742" s="9">
        <v>11.8</v>
      </c>
      <c r="L742" s="9">
        <v>52.7</v>
      </c>
      <c r="M742" s="13">
        <v>0.224</v>
      </c>
      <c r="N742" s="9">
        <v>45.4</v>
      </c>
      <c r="O742" s="14" t="s">
        <v>23</v>
      </c>
      <c r="P742" s="15">
        <v>4.8899999999999997</v>
      </c>
      <c r="Q742" s="13">
        <v>6.4130000000000003</v>
      </c>
      <c r="R742" s="15">
        <v>0.43</v>
      </c>
      <c r="S742" s="11">
        <f>IF(AND(Q742&lt;&gt;"", C742&lt;&gt;"", C742&lt;&gt;0), Q742*100/C742, "")</f>
        <v>9.5716417910447777</v>
      </c>
      <c r="T742" s="16">
        <v>3</v>
      </c>
      <c r="U742" s="17" t="str">
        <f>IF(C742&gt;=68,"JUMBO",IF(C742&gt;=58,"EXTRA",IF(C742&gt;=48,"GRANDE",IF(C742&gt;=38,"MÉDIO","Fora da faixa"))))</f>
        <v>EXTRA</v>
      </c>
      <c r="V742" s="11">
        <v>59.1</v>
      </c>
      <c r="W742" s="11">
        <v>47.6</v>
      </c>
      <c r="X742" s="11">
        <f>IF(AND(W742&lt;&gt;"", V742&lt;&gt;"", V742&lt;&gt;0), (W742/V742)*100, "")</f>
        <v>80.541455160744505</v>
      </c>
      <c r="Y742" s="8" t="str">
        <f>IF(X742&lt;72,"Pontiagudo",IF(X742&lt;=76,"Padrão","Redondo"))</f>
        <v>Redondo</v>
      </c>
      <c r="Z742" s="11">
        <f>IF(AND(W742&lt;&gt;"", V742&lt;&gt;"", V742&lt;&gt;0), (0.6057-0.0018*W742)*V742*(W742^2)/1000, "")</f>
        <v>69.634014448320016</v>
      </c>
      <c r="AA742" s="11">
        <f>((3.155 - 0.0136*V742 + 0.00155*W742)*V742*W742)/100</f>
        <v>68.21969263199999</v>
      </c>
      <c r="AB742" s="14"/>
      <c r="AC742" s="12">
        <v>21</v>
      </c>
      <c r="AD742" s="18" t="s">
        <v>18</v>
      </c>
    </row>
    <row r="743" spans="1:30" ht="15" x14ac:dyDescent="0.25">
      <c r="A743" s="8">
        <v>742</v>
      </c>
      <c r="B743" s="8">
        <v>49</v>
      </c>
      <c r="C743" s="9">
        <v>56.2</v>
      </c>
      <c r="D743" s="9">
        <v>3.4</v>
      </c>
      <c r="E743" s="9">
        <v>8.5</v>
      </c>
      <c r="F743" s="10">
        <f>IF(AND(NOT(ISBLANK(C743)), NOT(ISBLANK(H743)), NOT(ISBLANK(Q743))), C743-H743-Q743, "")</f>
        <v>31.789000000000001</v>
      </c>
      <c r="G743" s="11">
        <f>IF(AND(F743&lt;&gt;"", C743&lt;&gt;"", C743&lt;&gt;0), F743*100/C743, "")</f>
        <v>56.564056939501775</v>
      </c>
      <c r="H743" s="10">
        <v>18.832000000000001</v>
      </c>
      <c r="I743" s="12">
        <v>7</v>
      </c>
      <c r="J743" s="11">
        <f>IF(AND(H743&lt;&gt;"", C743&lt;&gt;"", C743&lt;&gt;0), H743*100/C743, "")</f>
        <v>33.508896797153021</v>
      </c>
      <c r="K743" s="9">
        <v>11.4</v>
      </c>
      <c r="L743" s="9">
        <v>48</v>
      </c>
      <c r="M743" s="13">
        <v>0.23799999999999999</v>
      </c>
      <c r="N743" s="9">
        <v>53.8</v>
      </c>
      <c r="O743" s="14" t="s">
        <v>23</v>
      </c>
      <c r="P743" s="15">
        <v>3.48</v>
      </c>
      <c r="Q743" s="13">
        <v>5.5789999999999997</v>
      </c>
      <c r="R743" s="15">
        <v>0.45</v>
      </c>
      <c r="S743" s="11">
        <f>IF(AND(Q743&lt;&gt;"", C743&lt;&gt;"", C743&lt;&gt;0), Q743*100/C743, "")</f>
        <v>9.9270462633451952</v>
      </c>
      <c r="T743" s="16">
        <v>2</v>
      </c>
      <c r="U743" s="17" t="str">
        <f>IF(C743&gt;=68,"JUMBO",IF(C743&gt;=58,"EXTRA",IF(C743&gt;=48,"GRANDE",IF(C743&gt;=38,"MÉDIO","Fora da faixa"))))</f>
        <v>GRANDE</v>
      </c>
      <c r="V743" s="11">
        <v>58.45</v>
      </c>
      <c r="W743" s="11">
        <v>46.36</v>
      </c>
      <c r="X743" s="11">
        <f>IF(AND(W743&lt;&gt;"", V743&lt;&gt;"", V743&lt;&gt;0), (W743/V743)*100, "")</f>
        <v>79.31565440547476</v>
      </c>
      <c r="Y743" s="8" t="str">
        <f>IF(X743&lt;72,"Pontiagudo",IF(X743&lt;=76,"Padrão","Redondo"))</f>
        <v>Redondo</v>
      </c>
      <c r="Z743" s="11">
        <f>IF(AND(W743&lt;&gt;"", V743&lt;&gt;"", V743&lt;&gt;0), (0.6057-0.0018*W743)*V743*(W743^2)/1000, "")</f>
        <v>65.607196777698249</v>
      </c>
      <c r="AA743" s="11">
        <f>((3.155 - 0.0136*V743 + 0.00155*W743)*V743*W743)/100</f>
        <v>65.899245399959995</v>
      </c>
      <c r="AB743" s="14"/>
      <c r="AC743" s="12">
        <v>21</v>
      </c>
      <c r="AD743" s="18" t="s">
        <v>18</v>
      </c>
    </row>
    <row r="744" spans="1:30" ht="15" x14ac:dyDescent="0.25">
      <c r="A744" s="8">
        <v>743</v>
      </c>
      <c r="B744" s="8">
        <v>49</v>
      </c>
      <c r="C744" s="9">
        <v>63.4</v>
      </c>
      <c r="D744" s="9">
        <v>3.3</v>
      </c>
      <c r="E744" s="9">
        <v>8.5</v>
      </c>
      <c r="F744" s="10">
        <f>IF(AND(NOT(ISBLANK(C744)), NOT(ISBLANK(H744)), NOT(ISBLANK(Q744))), C744-H744-Q744, "")</f>
        <v>36.194000000000003</v>
      </c>
      <c r="G744" s="11">
        <f>IF(AND(F744&lt;&gt;"", C744&lt;&gt;"", C744&lt;&gt;0), F744*100/C744, "")</f>
        <v>57.088328075709782</v>
      </c>
      <c r="H744" s="10">
        <v>20.462</v>
      </c>
      <c r="I744" s="12">
        <v>6</v>
      </c>
      <c r="J744" s="11">
        <f>IF(AND(H744&lt;&gt;"", C744&lt;&gt;"", C744&lt;&gt;0), H744*100/C744, "")</f>
        <v>32.274447949526817</v>
      </c>
      <c r="K744" s="9">
        <v>11.5</v>
      </c>
      <c r="L744" s="9">
        <v>50.7</v>
      </c>
      <c r="M744" s="13">
        <v>0.22700000000000001</v>
      </c>
      <c r="N744" s="9">
        <v>47.8</v>
      </c>
      <c r="O744" s="14" t="s">
        <v>23</v>
      </c>
      <c r="P744" s="15">
        <v>5.07</v>
      </c>
      <c r="Q744" s="13">
        <v>6.7439999999999998</v>
      </c>
      <c r="R744" s="15">
        <v>0.41</v>
      </c>
      <c r="S744" s="11">
        <f>IF(AND(Q744&lt;&gt;"", C744&lt;&gt;"", C744&lt;&gt;0), Q744*100/C744, "")</f>
        <v>10.637223974763407</v>
      </c>
      <c r="T744" s="16">
        <v>1</v>
      </c>
      <c r="U744" s="17" t="str">
        <f>IF(C744&gt;=68,"JUMBO",IF(C744&gt;=58,"EXTRA",IF(C744&gt;=48,"GRANDE",IF(C744&gt;=38,"MÉDIO","Fora da faixa"))))</f>
        <v>EXTRA</v>
      </c>
      <c r="V744" s="11">
        <v>56.85</v>
      </c>
      <c r="W744" s="11">
        <v>43.31</v>
      </c>
      <c r="X744" s="11">
        <f>IF(AND(W744&lt;&gt;"", V744&lt;&gt;"", V744&lt;&gt;0), (W744/V744)*100, "")</f>
        <v>76.182937554969214</v>
      </c>
      <c r="Y744" s="8" t="str">
        <f>IF(X744&lt;72,"Pontiagudo",IF(X744&lt;=76,"Padrão","Redondo"))</f>
        <v>Redondo</v>
      </c>
      <c r="Z744" s="11">
        <f>IF(AND(W744&lt;&gt;"", V744&lt;&gt;"", V744&lt;&gt;0), (0.6057-0.0018*W744)*V744*(W744^2)/1000, "")</f>
        <v>56.276683425034484</v>
      </c>
      <c r="AA744" s="11">
        <f>((3.155 - 0.0136*V744 + 0.00155*W744)*V744*W744)/100</f>
        <v>60.297902673817518</v>
      </c>
      <c r="AB744" s="14"/>
      <c r="AC744" s="12">
        <v>21</v>
      </c>
      <c r="AD744" s="18" t="s">
        <v>18</v>
      </c>
    </row>
    <row r="745" spans="1:30" ht="15" x14ac:dyDescent="0.25">
      <c r="A745" s="8">
        <v>744</v>
      </c>
      <c r="B745" s="8">
        <v>49</v>
      </c>
      <c r="C745" s="9">
        <v>62</v>
      </c>
      <c r="D745" s="9">
        <v>3</v>
      </c>
      <c r="E745" s="9">
        <v>8.6999999999999993</v>
      </c>
      <c r="F745" s="10">
        <f>IF(AND(NOT(ISBLANK(C745)), NOT(ISBLANK(H745)), NOT(ISBLANK(Q745))), C745-H745-Q745, "")</f>
        <v>36.838999999999999</v>
      </c>
      <c r="G745" s="11">
        <f>IF(AND(F745&lt;&gt;"", C745&lt;&gt;"", C745&lt;&gt;0), F745*100/C745, "")</f>
        <v>59.417741935483868</v>
      </c>
      <c r="H745" s="10">
        <v>18.521000000000001</v>
      </c>
      <c r="I745" s="12">
        <v>7</v>
      </c>
      <c r="J745" s="11">
        <f>IF(AND(H745&lt;&gt;"", C745&lt;&gt;"", C745&lt;&gt;0), H745*100/C745, "")</f>
        <v>29.872580645161293</v>
      </c>
      <c r="K745" s="9">
        <v>11.4</v>
      </c>
      <c r="L745" s="9">
        <v>50.3</v>
      </c>
      <c r="M745" s="13">
        <v>0.22700000000000001</v>
      </c>
      <c r="N745" s="9">
        <v>44.3</v>
      </c>
      <c r="O745" s="14" t="s">
        <v>23</v>
      </c>
      <c r="P745" s="15">
        <v>4.47</v>
      </c>
      <c r="Q745" s="13">
        <v>6.64</v>
      </c>
      <c r="R745" s="15">
        <v>0.44</v>
      </c>
      <c r="S745" s="11">
        <f>IF(AND(Q745&lt;&gt;"", C745&lt;&gt;"", C745&lt;&gt;0), Q745*100/C745, "")</f>
        <v>10.709677419354838</v>
      </c>
      <c r="T745" s="16">
        <v>3</v>
      </c>
      <c r="U745" s="17" t="str">
        <f>IF(C745&gt;=68,"JUMBO",IF(C745&gt;=58,"EXTRA",IF(C745&gt;=48,"GRANDE",IF(C745&gt;=38,"MÉDIO","Fora da faixa"))))</f>
        <v>EXTRA</v>
      </c>
      <c r="V745" s="11">
        <v>57.97</v>
      </c>
      <c r="W745" s="11">
        <v>45.33</v>
      </c>
      <c r="X745" s="11">
        <f>IF(AND(W745&lt;&gt;"", V745&lt;&gt;"", V745&lt;&gt;0), (W745/V745)*100, "")</f>
        <v>78.195618423322415</v>
      </c>
      <c r="Y745" s="8" t="str">
        <f>IF(X745&lt;72,"Pontiagudo",IF(X745&lt;=76,"Padrão","Redondo"))</f>
        <v>Redondo</v>
      </c>
      <c r="Z745" s="11">
        <f>IF(AND(W745&lt;&gt;"", V745&lt;&gt;"", V745&lt;&gt;0), (0.6057-0.0018*W745)*V745*(W745^2)/1000, "")</f>
        <v>62.430076923716896</v>
      </c>
      <c r="AA745" s="11">
        <f>((3.155 - 0.0136*V745 + 0.00155*W745)*V745*W745)/100</f>
        <v>64.035571783969488</v>
      </c>
      <c r="AB745" s="14" t="s">
        <v>17</v>
      </c>
      <c r="AC745" s="12">
        <v>21</v>
      </c>
      <c r="AD745" s="18" t="s">
        <v>18</v>
      </c>
    </row>
    <row r="746" spans="1:30" ht="15" x14ac:dyDescent="0.25">
      <c r="A746" s="8">
        <v>745</v>
      </c>
      <c r="B746" s="8">
        <v>49</v>
      </c>
      <c r="C746" s="9">
        <v>54</v>
      </c>
      <c r="D746" s="9">
        <v>3.3</v>
      </c>
      <c r="E746" s="9">
        <v>8.9</v>
      </c>
      <c r="F746" s="10">
        <f>IF(AND(NOT(ISBLANK(C746)), NOT(ISBLANK(H746)), NOT(ISBLANK(Q746))), C746-H746-Q746, "")</f>
        <v>28.9</v>
      </c>
      <c r="G746" s="11">
        <f>IF(AND(F746&lt;&gt;"", C746&lt;&gt;"", C746&lt;&gt;0), F746*100/C746, "")</f>
        <v>53.518518518518519</v>
      </c>
      <c r="H746" s="10">
        <v>18.613</v>
      </c>
      <c r="I746" s="12">
        <v>7</v>
      </c>
      <c r="J746" s="11">
        <f>IF(AND(H746&lt;&gt;"", C746&lt;&gt;"", C746&lt;&gt;0), H746*100/C746, "")</f>
        <v>34.468518518518515</v>
      </c>
      <c r="K746" s="9">
        <v>10.8</v>
      </c>
      <c r="L746" s="9">
        <v>49.7</v>
      </c>
      <c r="M746" s="13">
        <v>0.217</v>
      </c>
      <c r="N746" s="9">
        <v>53.9</v>
      </c>
      <c r="O746" s="14" t="s">
        <v>23</v>
      </c>
      <c r="P746" s="15">
        <v>5.67</v>
      </c>
      <c r="Q746" s="13">
        <v>6.4870000000000001</v>
      </c>
      <c r="R746" s="15">
        <v>0.41</v>
      </c>
      <c r="S746" s="11">
        <f>IF(AND(Q746&lt;&gt;"", C746&lt;&gt;"", C746&lt;&gt;0), Q746*100/C746, "")</f>
        <v>12.012962962962964</v>
      </c>
      <c r="T746" s="16">
        <v>2</v>
      </c>
      <c r="U746" s="17" t="str">
        <f>IF(C746&gt;=68,"JUMBO",IF(C746&gt;=58,"EXTRA",IF(C746&gt;=48,"GRANDE",IF(C746&gt;=38,"MÉDIO","Fora da faixa"))))</f>
        <v>GRANDE</v>
      </c>
      <c r="V746" s="11">
        <v>58</v>
      </c>
      <c r="W746" s="11">
        <v>44.75</v>
      </c>
      <c r="X746" s="11">
        <f>IF(AND(W746&lt;&gt;"", V746&lt;&gt;"", V746&lt;&gt;0), (W746/V746)*100, "")</f>
        <v>77.15517241379311</v>
      </c>
      <c r="Y746" s="8" t="str">
        <f>IF(X746&lt;72,"Pontiagudo",IF(X746&lt;=76,"Padrão","Redondo"))</f>
        <v>Redondo</v>
      </c>
      <c r="Z746" s="11">
        <f>IF(AND(W746&lt;&gt;"", V746&lt;&gt;"", V746&lt;&gt;0), (0.6057-0.0018*W746)*V746*(W746^2)/1000, "")</f>
        <v>60.995450418749996</v>
      </c>
      <c r="AA746" s="11">
        <f>((3.155 - 0.0136*V746 + 0.00155*W746)*V746*W746)/100</f>
        <v>63.215024687500005</v>
      </c>
      <c r="AB746" s="14"/>
      <c r="AC746" s="12">
        <v>21</v>
      </c>
      <c r="AD746" s="18" t="s">
        <v>18</v>
      </c>
    </row>
    <row r="747" spans="1:30" ht="15" x14ac:dyDescent="0.25">
      <c r="A747" s="8">
        <v>746</v>
      </c>
      <c r="B747" s="8">
        <v>49</v>
      </c>
      <c r="C747" s="9">
        <v>60.7</v>
      </c>
      <c r="D747" s="9"/>
      <c r="E747" s="9">
        <v>9</v>
      </c>
      <c r="F747" s="10"/>
      <c r="G747" s="11" t="str">
        <f>IF(AND(F747&lt;&gt;"", C747&lt;&gt;"", C747&lt;&gt;0), F747*100/C747, "")</f>
        <v/>
      </c>
      <c r="H747" s="10"/>
      <c r="I747" s="12"/>
      <c r="J747" s="11" t="str">
        <f>IF(AND(H747&lt;&gt;"", C747&lt;&gt;"", C747&lt;&gt;0), H747*100/C747, "")</f>
        <v/>
      </c>
      <c r="K747" s="9"/>
      <c r="L747" s="9"/>
      <c r="M747" s="13"/>
      <c r="N747" s="9"/>
      <c r="O747" s="14"/>
      <c r="P747" s="15">
        <v>5.46</v>
      </c>
      <c r="Q747" s="13">
        <v>6.8819999999999997</v>
      </c>
      <c r="R747" s="15">
        <v>0.44</v>
      </c>
      <c r="S747" s="11">
        <f>IF(AND(Q747&lt;&gt;"", C747&lt;&gt;"", C747&lt;&gt;0), Q747*100/C747, "")</f>
        <v>11.337726523887971</v>
      </c>
      <c r="T747" s="16">
        <v>2</v>
      </c>
      <c r="U747" s="17" t="str">
        <f>IF(C747&gt;=68,"JUMBO",IF(C747&gt;=58,"EXTRA",IF(C747&gt;=48,"GRANDE",IF(C747&gt;=38,"MÉDIO","Fora da faixa"))))</f>
        <v>EXTRA</v>
      </c>
      <c r="V747" s="11">
        <v>56.66</v>
      </c>
      <c r="W747" s="11">
        <v>42.21</v>
      </c>
      <c r="X747" s="11">
        <f>IF(AND(W747&lt;&gt;"", V747&lt;&gt;"", V747&lt;&gt;0), (W747/V747)*100, "")</f>
        <v>74.496999647017304</v>
      </c>
      <c r="Y747" s="8" t="str">
        <f>IF(X747&lt;72,"Pontiagudo",IF(X747&lt;=76,"Padrão","Redondo"))</f>
        <v>Padrão</v>
      </c>
      <c r="Z747" s="11">
        <f>IF(AND(W747&lt;&gt;"", V747&lt;&gt;"", V747&lt;&gt;0), (0.6057-0.0018*W747)*V747*(W747^2)/1000, "")</f>
        <v>53.475553024712532</v>
      </c>
      <c r="AA747" s="11">
        <f>((3.155 - 0.0136*V747 + 0.00155*W747)*V747*W747)/100</f>
        <v>58.591056314006991</v>
      </c>
      <c r="AB747" s="14"/>
      <c r="AC747" s="12">
        <v>21</v>
      </c>
      <c r="AD747" s="18" t="s">
        <v>18</v>
      </c>
    </row>
    <row r="748" spans="1:30" ht="15" x14ac:dyDescent="0.25">
      <c r="A748" s="8">
        <v>747</v>
      </c>
      <c r="B748" s="8">
        <v>49</v>
      </c>
      <c r="C748" s="9">
        <v>60.7</v>
      </c>
      <c r="D748" s="9">
        <v>3.1</v>
      </c>
      <c r="E748" s="9">
        <v>8.4</v>
      </c>
      <c r="F748" s="10" t="str">
        <f>IF(AND(NOT(ISBLANK(C748)), NOT(ISBLANK(H748)), NOT(ISBLANK(Q748))), C748-H748-Q748, "")</f>
        <v/>
      </c>
      <c r="G748" s="11" t="str">
        <f>IF(AND(F748&lt;&gt;"", C748&lt;&gt;"", C748&lt;&gt;0), F748*100/C748, "")</f>
        <v/>
      </c>
      <c r="H748" s="10"/>
      <c r="I748" s="12">
        <v>7</v>
      </c>
      <c r="J748" s="11" t="str">
        <f>IF(AND(H748&lt;&gt;"", C748&lt;&gt;"", C748&lt;&gt;0), H748*100/C748, "")</f>
        <v/>
      </c>
      <c r="K748" s="9">
        <v>7.9</v>
      </c>
      <c r="L748" s="9">
        <v>42.3</v>
      </c>
      <c r="M748" s="13">
        <v>0.187</v>
      </c>
      <c r="N748" s="9">
        <v>46.7</v>
      </c>
      <c r="O748" s="14" t="s">
        <v>23</v>
      </c>
      <c r="P748" s="15">
        <v>5.38</v>
      </c>
      <c r="Q748" s="13">
        <v>6.7030000000000003</v>
      </c>
      <c r="R748" s="15">
        <v>0.45</v>
      </c>
      <c r="S748" s="11">
        <f>IF(AND(Q748&lt;&gt;"", C748&lt;&gt;"", C748&lt;&gt;0), Q748*100/C748, "")</f>
        <v>11.042833607907744</v>
      </c>
      <c r="T748" s="16">
        <v>3</v>
      </c>
      <c r="U748" s="17" t="str">
        <f>IF(C748&gt;=68,"JUMBO",IF(C748&gt;=58,"EXTRA",IF(C748&gt;=48,"GRANDE",IF(C748&gt;=38,"MÉDIO","Fora da faixa"))))</f>
        <v>EXTRA</v>
      </c>
      <c r="V748" s="11">
        <v>57.05</v>
      </c>
      <c r="W748" s="11">
        <v>45.04</v>
      </c>
      <c r="X748" s="11">
        <f>IF(AND(W748&lt;&gt;"", V748&lt;&gt;"", V748&lt;&gt;0), (W748/V748)*100, "")</f>
        <v>78.948290972830847</v>
      </c>
      <c r="Y748" s="8" t="str">
        <f>IF(X748&lt;72,"Pontiagudo",IF(X748&lt;=76,"Padrão","Redondo"))</f>
        <v>Redondo</v>
      </c>
      <c r="Z748" s="11">
        <f>IF(AND(W748&lt;&gt;"", V748&lt;&gt;"", V748&lt;&gt;0), (0.6057-0.0018*W748)*V748*(W748^2)/1000, "")</f>
        <v>60.716101471683835</v>
      </c>
      <c r="AA748" s="11">
        <f>((3.155 - 0.0136*V748 + 0.00155*W748)*V748*W748)/100</f>
        <v>62.926091398239997</v>
      </c>
      <c r="AB748" s="14"/>
      <c r="AC748" s="12">
        <v>21</v>
      </c>
      <c r="AD748" s="18" t="s">
        <v>18</v>
      </c>
    </row>
    <row r="749" spans="1:30" ht="15" x14ac:dyDescent="0.25">
      <c r="A749" s="8">
        <v>748</v>
      </c>
      <c r="B749" s="8">
        <v>49</v>
      </c>
      <c r="C749" s="9">
        <v>64.900000000000006</v>
      </c>
      <c r="D749" s="9">
        <v>4</v>
      </c>
      <c r="E749" s="9">
        <v>8.6999999999999993</v>
      </c>
      <c r="F749" s="10">
        <f>IF(AND(NOT(ISBLANK(C749)), NOT(ISBLANK(H749)), NOT(ISBLANK(Q749))), C749-H749-Q749, "")</f>
        <v>36.708000000000013</v>
      </c>
      <c r="G749" s="11">
        <f>IF(AND(F749&lt;&gt;"", C749&lt;&gt;"", C749&lt;&gt;0), F749*100/C749, "")</f>
        <v>56.560862865947627</v>
      </c>
      <c r="H749" s="10">
        <v>20.99</v>
      </c>
      <c r="I749" s="12">
        <v>7</v>
      </c>
      <c r="J749" s="11">
        <f>IF(AND(H749&lt;&gt;"", C749&lt;&gt;"", C749&lt;&gt;0), H749*100/C749, "")</f>
        <v>32.342064714946069</v>
      </c>
      <c r="K749" s="9">
        <v>11.6</v>
      </c>
      <c r="L749" s="9">
        <v>51</v>
      </c>
      <c r="M749" s="13">
        <v>0.22700000000000001</v>
      </c>
      <c r="N749" s="9">
        <v>56.1</v>
      </c>
      <c r="O749" s="14" t="s">
        <v>23</v>
      </c>
      <c r="P749" s="15">
        <v>5.38</v>
      </c>
      <c r="Q749" s="13">
        <v>7.202</v>
      </c>
      <c r="R749" s="15">
        <v>0.43</v>
      </c>
      <c r="S749" s="11">
        <f>IF(AND(Q749&lt;&gt;"", C749&lt;&gt;"", C749&lt;&gt;0), Q749*100/C749, "")</f>
        <v>11.097072419106317</v>
      </c>
      <c r="T749" s="16">
        <v>2</v>
      </c>
      <c r="U749" s="17" t="str">
        <f>IF(C749&gt;=68,"JUMBO",IF(C749&gt;=58,"EXTRA",IF(C749&gt;=48,"GRANDE",IF(C749&gt;=38,"MÉDIO","Fora da faixa"))))</f>
        <v>EXTRA</v>
      </c>
      <c r="V749" s="11">
        <v>57.97</v>
      </c>
      <c r="W749" s="11">
        <v>44.31</v>
      </c>
      <c r="X749" s="11">
        <f>IF(AND(W749&lt;&gt;"", V749&lt;&gt;"", V749&lt;&gt;0), (W749/V749)*100, "")</f>
        <v>76.436087631533553</v>
      </c>
      <c r="Y749" s="8" t="str">
        <f>IF(X749&lt;72,"Pontiagudo",IF(X749&lt;=76,"Padrão","Redondo"))</f>
        <v>Redondo</v>
      </c>
      <c r="Z749" s="11">
        <f>IF(AND(W749&lt;&gt;"", V749&lt;&gt;"", V749&lt;&gt;0), (0.6057-0.0018*W749)*V749*(W749^2)/1000, "")</f>
        <v>59.861094603016021</v>
      </c>
      <c r="AA749" s="11">
        <f>((3.155 - 0.0136*V749 + 0.00155*W749)*V749*W749)/100</f>
        <v>62.554055102269501</v>
      </c>
      <c r="AB749" s="14"/>
      <c r="AC749" s="12">
        <v>21</v>
      </c>
      <c r="AD749" s="18" t="s">
        <v>18</v>
      </c>
    </row>
    <row r="750" spans="1:30" ht="15" x14ac:dyDescent="0.25">
      <c r="A750" s="8">
        <v>749</v>
      </c>
      <c r="B750" s="8">
        <v>49</v>
      </c>
      <c r="C750" s="9">
        <v>68.900000000000006</v>
      </c>
      <c r="D750" s="9">
        <v>3.6</v>
      </c>
      <c r="E750" s="9">
        <v>8.6</v>
      </c>
      <c r="F750" s="10">
        <f>IF(AND(NOT(ISBLANK(C750)), NOT(ISBLANK(H750)), NOT(ISBLANK(Q750))), C750-H750-Q750, "")</f>
        <v>43.185000000000002</v>
      </c>
      <c r="G750" s="11">
        <f>IF(AND(F750&lt;&gt;"", C750&lt;&gt;"", C750&lt;&gt;0), F750*100/C750, "")</f>
        <v>62.677793904208997</v>
      </c>
      <c r="H750" s="10">
        <v>19.244</v>
      </c>
      <c r="I750" s="12">
        <v>7</v>
      </c>
      <c r="J750" s="11">
        <f>IF(AND(H750&lt;&gt;"", C750&lt;&gt;"", C750&lt;&gt;0), H750*100/C750, "")</f>
        <v>27.930333817126268</v>
      </c>
      <c r="K750" s="9">
        <v>11.4</v>
      </c>
      <c r="L750" s="9">
        <v>50.3</v>
      </c>
      <c r="M750" s="13">
        <v>0.22700000000000001</v>
      </c>
      <c r="N750" s="9">
        <v>48.6</v>
      </c>
      <c r="O750" s="14" t="s">
        <v>23</v>
      </c>
      <c r="P750" s="15">
        <v>5.04</v>
      </c>
      <c r="Q750" s="13">
        <v>6.4710000000000001</v>
      </c>
      <c r="R750" s="15">
        <v>0.42</v>
      </c>
      <c r="S750" s="11">
        <f>IF(AND(Q750&lt;&gt;"", C750&lt;&gt;"", C750&lt;&gt;0), Q750*100/C750, "")</f>
        <v>9.3918722786647315</v>
      </c>
      <c r="T750" s="16">
        <v>2</v>
      </c>
      <c r="U750" s="17" t="str">
        <f>IF(C750&gt;=68,"JUMBO",IF(C750&gt;=58,"EXTRA",IF(C750&gt;=48,"GRANDE",IF(C750&gt;=38,"MÉDIO","Fora da faixa"))))</f>
        <v>JUMBO</v>
      </c>
      <c r="V750" s="11">
        <v>58.48</v>
      </c>
      <c r="W750" s="11">
        <v>45.28</v>
      </c>
      <c r="X750" s="11">
        <f>IF(AND(W750&lt;&gt;"", V750&lt;&gt;"", V750&lt;&gt;0), (W750/V750)*100, "")</f>
        <v>77.428180574555398</v>
      </c>
      <c r="Y750" s="8" t="str">
        <f>IF(X750&lt;72,"Pontiagudo",IF(X750&lt;=76,"Padrão","Redondo"))</f>
        <v>Redondo</v>
      </c>
      <c r="Z750" s="11">
        <f>IF(AND(W750&lt;&gt;"", V750&lt;&gt;"", V750&lt;&gt;0), (0.6057-0.0018*W750)*V750*(W750^2)/1000, "")</f>
        <v>62.851247611011068</v>
      </c>
      <c r="AA750" s="11">
        <f>((3.155 - 0.0136*V750 + 0.00155*W750)*V750*W750)/100</f>
        <v>64.341964836863994</v>
      </c>
      <c r="AB750" s="14"/>
      <c r="AC750" s="12">
        <v>21</v>
      </c>
      <c r="AD750" s="18" t="s">
        <v>18</v>
      </c>
    </row>
    <row r="751" spans="1:30" ht="15" x14ac:dyDescent="0.25">
      <c r="A751" s="8">
        <v>750</v>
      </c>
      <c r="B751" s="8">
        <v>49</v>
      </c>
      <c r="C751" s="9">
        <v>67.8</v>
      </c>
      <c r="D751" s="9">
        <v>3.9</v>
      </c>
      <c r="E751" s="9">
        <v>8.6999999999999993</v>
      </c>
      <c r="F751" s="10" t="str">
        <f>IF(AND(NOT(ISBLANK(C751)), NOT(ISBLANK(H751)), NOT(ISBLANK(Q751))), C751-H751-Q751, "")</f>
        <v/>
      </c>
      <c r="G751" s="11" t="str">
        <f>IF(AND(F751&lt;&gt;"", C751&lt;&gt;"", C751&lt;&gt;0), F751*100/C751, "")</f>
        <v/>
      </c>
      <c r="H751" s="10"/>
      <c r="I751" s="12">
        <v>5</v>
      </c>
      <c r="J751" s="11" t="str">
        <f>IF(AND(H751&lt;&gt;"", C751&lt;&gt;"", C751&lt;&gt;0), H751*100/C751, "")</f>
        <v/>
      </c>
      <c r="K751" s="9">
        <v>7.9</v>
      </c>
      <c r="L751" s="9">
        <v>48</v>
      </c>
      <c r="M751" s="13">
        <v>0.16500000000000001</v>
      </c>
      <c r="N751" s="9">
        <v>53.3</v>
      </c>
      <c r="O751" s="14" t="s">
        <v>23</v>
      </c>
      <c r="P751" s="15">
        <v>2.6</v>
      </c>
      <c r="Q751" s="13">
        <v>5.69</v>
      </c>
      <c r="R751" s="15">
        <v>0.43</v>
      </c>
      <c r="S751" s="11">
        <f>IF(AND(Q751&lt;&gt;"", C751&lt;&gt;"", C751&lt;&gt;0), Q751*100/C751, "")</f>
        <v>8.3923303834808269</v>
      </c>
      <c r="T751" s="16">
        <v>1</v>
      </c>
      <c r="U751" s="17" t="str">
        <f>IF(C751&gt;=68,"JUMBO",IF(C751&gt;=58,"EXTRA",IF(C751&gt;=48,"GRANDE",IF(C751&gt;=38,"MÉDIO","Fora da faixa"))))</f>
        <v>EXTRA</v>
      </c>
      <c r="V751" s="11">
        <v>58.9</v>
      </c>
      <c r="W751" s="11">
        <v>46.66</v>
      </c>
      <c r="X751" s="11">
        <f>IF(AND(W751&lt;&gt;"", V751&lt;&gt;"", V751&lt;&gt;0), (W751/V751)*100, "")</f>
        <v>79.219015280135821</v>
      </c>
      <c r="Y751" s="8" t="str">
        <f>IF(X751&lt;72,"Pontiagudo",IF(X751&lt;=76,"Padrão","Redondo"))</f>
        <v>Redondo</v>
      </c>
      <c r="Z751" s="11">
        <f>IF(AND(W751&lt;&gt;"", V751&lt;&gt;"", V751&lt;&gt;0), (0.6057-0.0018*W751)*V751*(W751^2)/1000, "")</f>
        <v>66.901459120606077</v>
      </c>
      <c r="AA751" s="11">
        <f>((3.155 - 0.0136*V751 + 0.00155*W751)*V751*W751)/100</f>
        <v>66.680904855419982</v>
      </c>
      <c r="AB751" s="14"/>
      <c r="AC751" s="12">
        <v>21</v>
      </c>
      <c r="AD751" s="18" t="s">
        <v>18</v>
      </c>
    </row>
    <row r="752" spans="1:30" ht="15" x14ac:dyDescent="0.25">
      <c r="A752" s="8">
        <v>751</v>
      </c>
      <c r="B752" s="8">
        <v>49</v>
      </c>
      <c r="C752" s="9">
        <v>65.2</v>
      </c>
      <c r="D752" s="9">
        <v>3.1</v>
      </c>
      <c r="E752" s="9">
        <v>8.5</v>
      </c>
      <c r="F752" s="10">
        <f>IF(AND(NOT(ISBLANK(C752)), NOT(ISBLANK(H752)), NOT(ISBLANK(Q752))), C752-H752-Q752, "")</f>
        <v>38.032000000000004</v>
      </c>
      <c r="G752" s="11">
        <f>IF(AND(F752&lt;&gt;"", C752&lt;&gt;"", C752&lt;&gt;0), F752*100/C752, "")</f>
        <v>58.331288343558285</v>
      </c>
      <c r="H752" s="10">
        <v>20.274000000000001</v>
      </c>
      <c r="I752" s="12">
        <v>8</v>
      </c>
      <c r="J752" s="11">
        <f>IF(AND(H752&lt;&gt;"", C752&lt;&gt;"", C752&lt;&gt;0), H752*100/C752, "")</f>
        <v>31.095092024539877</v>
      </c>
      <c r="K752" s="9">
        <v>12</v>
      </c>
      <c r="L752" s="9">
        <v>50.3</v>
      </c>
      <c r="M752" s="13">
        <v>0.23899999999999999</v>
      </c>
      <c r="N752" s="9">
        <v>43.5</v>
      </c>
      <c r="O752" s="14" t="s">
        <v>23</v>
      </c>
      <c r="P752" s="15">
        <v>3.39</v>
      </c>
      <c r="Q752" s="13">
        <v>6.8940000000000001</v>
      </c>
      <c r="R752" s="15">
        <v>0.39</v>
      </c>
      <c r="S752" s="11">
        <f>IF(AND(Q752&lt;&gt;"", C752&lt;&gt;"", C752&lt;&gt;0), Q752*100/C752, "")</f>
        <v>10.57361963190184</v>
      </c>
      <c r="T752" s="16">
        <v>2</v>
      </c>
      <c r="U752" s="17" t="str">
        <f>IF(C752&gt;=68,"JUMBO",IF(C752&gt;=58,"EXTRA",IF(C752&gt;=48,"GRANDE",IF(C752&gt;=38,"MÉDIO","Fora da faixa"))))</f>
        <v>EXTRA</v>
      </c>
      <c r="V752" s="11">
        <v>57.82</v>
      </c>
      <c r="W752" s="11">
        <v>47.16</v>
      </c>
      <c r="X752" s="11">
        <f>IF(AND(W752&lt;&gt;"", V752&lt;&gt;"", V752&lt;&gt;0), (W752/V752)*100, "")</f>
        <v>81.563472846765819</v>
      </c>
      <c r="Y752" s="8" t="str">
        <f>IF(X752&lt;72,"Pontiagudo",IF(X752&lt;=76,"Padrão","Redondo"))</f>
        <v>Redondo</v>
      </c>
      <c r="Z752" s="11">
        <f>IF(AND(W752&lt;&gt;"", V752&lt;&gt;"", V752&lt;&gt;0), (0.6057-0.0018*W752)*V752*(W752^2)/1000, "")</f>
        <v>66.974065479909513</v>
      </c>
      <c r="AA752" s="11">
        <f>((3.155 - 0.0136*V752 + 0.00155*W752)*V752*W752)/100</f>
        <v>66.58131505435199</v>
      </c>
      <c r="AB752" s="14"/>
      <c r="AC752" s="12">
        <v>21</v>
      </c>
      <c r="AD752" s="18" t="s">
        <v>18</v>
      </c>
    </row>
    <row r="753" spans="1:30" ht="15" x14ac:dyDescent="0.25">
      <c r="A753" s="8">
        <v>752</v>
      </c>
      <c r="B753" s="8">
        <v>49</v>
      </c>
      <c r="C753" s="9">
        <v>65.5</v>
      </c>
      <c r="D753" s="9">
        <v>2.8</v>
      </c>
      <c r="E753" s="9">
        <v>8.5</v>
      </c>
      <c r="F753" s="10">
        <f>IF(AND(NOT(ISBLANK(C753)), NOT(ISBLANK(H753)), NOT(ISBLANK(Q753))), C753-H753-Q753, "")</f>
        <v>37.131999999999998</v>
      </c>
      <c r="G753" s="11">
        <f>IF(AND(F753&lt;&gt;"", C753&lt;&gt;"", C753&lt;&gt;0), F753*100/C753, "")</f>
        <v>56.690076335877862</v>
      </c>
      <c r="H753" s="10">
        <v>21.747</v>
      </c>
      <c r="I753" s="12">
        <v>7</v>
      </c>
      <c r="J753" s="11">
        <f>IF(AND(H753&lt;&gt;"", C753&lt;&gt;"", C753&lt;&gt;0), H753*100/C753, "")</f>
        <v>33.20152671755725</v>
      </c>
      <c r="K753" s="9">
        <v>11.4</v>
      </c>
      <c r="L753" s="9">
        <v>53.3</v>
      </c>
      <c r="M753" s="13">
        <v>0.214</v>
      </c>
      <c r="N753" s="9">
        <v>38.200000000000003</v>
      </c>
      <c r="O753" s="14" t="s">
        <v>23</v>
      </c>
      <c r="P753" s="15">
        <v>4.9800000000000004</v>
      </c>
      <c r="Q753" s="13">
        <v>6.6210000000000004</v>
      </c>
      <c r="R753" s="15">
        <v>0.43</v>
      </c>
      <c r="S753" s="11">
        <f>IF(AND(Q753&lt;&gt;"", C753&lt;&gt;"", C753&lt;&gt;0), Q753*100/C753, "")</f>
        <v>10.108396946564886</v>
      </c>
      <c r="T753" s="16">
        <v>2</v>
      </c>
      <c r="U753" s="17" t="str">
        <f>IF(C753&gt;=68,"JUMBO",IF(C753&gt;=58,"EXTRA",IF(C753&gt;=48,"GRANDE",IF(C753&gt;=38,"MÉDIO","Fora da faixa"))))</f>
        <v>EXTRA</v>
      </c>
      <c r="V753" s="11">
        <v>59.76</v>
      </c>
      <c r="W753" s="11">
        <v>44.89</v>
      </c>
      <c r="X753" s="11">
        <f>IF(AND(W753&lt;&gt;"", V753&lt;&gt;"", V753&lt;&gt;0), (W753/V753)*100, "")</f>
        <v>75.117135207496659</v>
      </c>
      <c r="Y753" s="8" t="str">
        <f>IF(X753&lt;72,"Pontiagudo",IF(X753&lt;=76,"Padrão","Redondo"))</f>
        <v>Padrão</v>
      </c>
      <c r="Z753" s="11">
        <f>IF(AND(W753&lt;&gt;"", V753&lt;&gt;"", V753&lt;&gt;0), (0.6057-0.0018*W753)*V753*(W753^2)/1000, "")</f>
        <v>63.2098438692922</v>
      </c>
      <c r="AA753" s="11">
        <f>((3.155 - 0.0136*V753 + 0.00155*W753)*V753*W753)/100</f>
        <v>64.700750457684009</v>
      </c>
      <c r="AB753" s="14"/>
      <c r="AC753" s="12">
        <v>21</v>
      </c>
      <c r="AD753" s="18" t="s">
        <v>18</v>
      </c>
    </row>
    <row r="754" spans="1:30" ht="15" x14ac:dyDescent="0.25">
      <c r="A754" s="8">
        <v>753</v>
      </c>
      <c r="B754" s="8">
        <v>49</v>
      </c>
      <c r="C754" s="9">
        <v>63.2</v>
      </c>
      <c r="D754" s="9">
        <v>3.4</v>
      </c>
      <c r="E754" s="9">
        <v>9.4</v>
      </c>
      <c r="F754" s="10">
        <f>IF(AND(NOT(ISBLANK(C754)), NOT(ISBLANK(H754)), NOT(ISBLANK(Q754))), C754-H754-Q754, "")</f>
        <v>38.063000000000002</v>
      </c>
      <c r="G754" s="11">
        <f>IF(AND(F754&lt;&gt;"", C754&lt;&gt;"", C754&lt;&gt;0), F754*100/C754, "")</f>
        <v>60.226265822784811</v>
      </c>
      <c r="H754" s="10">
        <v>18.439</v>
      </c>
      <c r="I754" s="12">
        <v>7</v>
      </c>
      <c r="J754" s="11">
        <f>IF(AND(H754&lt;&gt;"", C754&lt;&gt;"", C754&lt;&gt;0), H754*100/C754, "")</f>
        <v>29.175632911392405</v>
      </c>
      <c r="K754" s="9">
        <v>10.3</v>
      </c>
      <c r="L754" s="9">
        <v>51</v>
      </c>
      <c r="M754" s="13">
        <v>0.20200000000000001</v>
      </c>
      <c r="N754" s="9">
        <v>49.4</v>
      </c>
      <c r="O754" s="14" t="s">
        <v>23</v>
      </c>
      <c r="P754" s="15">
        <v>4.1100000000000003</v>
      </c>
      <c r="Q754" s="13">
        <v>6.6980000000000004</v>
      </c>
      <c r="R754" s="15">
        <v>0.42</v>
      </c>
      <c r="S754" s="11">
        <f>IF(AND(Q754&lt;&gt;"", C754&lt;&gt;"", C754&lt;&gt;0), Q754*100/C754, "")</f>
        <v>10.598101265822786</v>
      </c>
      <c r="T754" s="16">
        <v>3</v>
      </c>
      <c r="U754" s="17" t="str">
        <f>IF(C754&gt;=68,"JUMBO",IF(C754&gt;=58,"EXTRA",IF(C754&gt;=48,"GRANDE",IF(C754&gt;=38,"MÉDIO","Fora da faixa"))))</f>
        <v>EXTRA</v>
      </c>
      <c r="V754" s="11">
        <v>59.4</v>
      </c>
      <c r="W754" s="11">
        <v>45.52</v>
      </c>
      <c r="X754" s="11">
        <f>IF(AND(W754&lt;&gt;"", V754&lt;&gt;"", V754&lt;&gt;0), (W754/V754)*100, "")</f>
        <v>76.632996632996637</v>
      </c>
      <c r="Y754" s="8" t="str">
        <f>IF(X754&lt;72,"Pontiagudo",IF(X754&lt;=76,"Padrão","Redondo"))</f>
        <v>Redondo</v>
      </c>
      <c r="Z754" s="11">
        <f>IF(AND(W754&lt;&gt;"", V754&lt;&gt;"", V754&lt;&gt;0), (0.6057-0.0018*W754)*V754*(W754^2)/1000, "")</f>
        <v>64.465387330544644</v>
      </c>
      <c r="AA754" s="11">
        <f>((3.155 - 0.0136*V754 + 0.00155*W754)*V754*W754)/100</f>
        <v>65.372332798079981</v>
      </c>
      <c r="AB754" s="14"/>
      <c r="AC754" s="12">
        <v>21</v>
      </c>
      <c r="AD754" s="18" t="s">
        <v>18</v>
      </c>
    </row>
    <row r="755" spans="1:30" ht="15" x14ac:dyDescent="0.25">
      <c r="A755" s="8">
        <v>754</v>
      </c>
      <c r="B755" s="8">
        <v>49</v>
      </c>
      <c r="C755" s="9">
        <v>64.599999999999994</v>
      </c>
      <c r="D755" s="9">
        <v>3.8</v>
      </c>
      <c r="E755" s="9">
        <v>9.5</v>
      </c>
      <c r="F755" s="10">
        <f>IF(AND(NOT(ISBLANK(C755)), NOT(ISBLANK(H755)), NOT(ISBLANK(Q755))), C755-H755-Q755, "")</f>
        <v>39.684999999999995</v>
      </c>
      <c r="G755" s="11">
        <f>IF(AND(F755&lt;&gt;"", C755&lt;&gt;"", C755&lt;&gt;0), F755*100/C755, "")</f>
        <v>61.431888544891642</v>
      </c>
      <c r="H755" s="10">
        <v>18.416</v>
      </c>
      <c r="I755" s="12">
        <v>7</v>
      </c>
      <c r="J755" s="11">
        <f>IF(AND(H755&lt;&gt;"", C755&lt;&gt;"", C755&lt;&gt;0), H755*100/C755, "")</f>
        <v>28.507739938080501</v>
      </c>
      <c r="K755" s="9">
        <v>11.6</v>
      </c>
      <c r="L755" s="9">
        <v>47.3</v>
      </c>
      <c r="M755" s="13">
        <v>0.245</v>
      </c>
      <c r="N755" s="9">
        <v>53.8</v>
      </c>
      <c r="O755" s="14" t="s">
        <v>23</v>
      </c>
      <c r="P755" s="15">
        <v>4.1900000000000004</v>
      </c>
      <c r="Q755" s="13">
        <v>6.4989999999999997</v>
      </c>
      <c r="R755" s="15">
        <v>0.43</v>
      </c>
      <c r="S755" s="11">
        <f>IF(AND(Q755&lt;&gt;"", C755&lt;&gt;"", C755&lt;&gt;0), Q755*100/C755, "")</f>
        <v>10.060371517027864</v>
      </c>
      <c r="T755" s="16">
        <v>3</v>
      </c>
      <c r="U755" s="17" t="str">
        <f>IF(C755&gt;=68,"JUMBO",IF(C755&gt;=58,"EXTRA",IF(C755&gt;=48,"GRANDE",IF(C755&gt;=38,"MÉDIO","Fora da faixa"))))</f>
        <v>EXTRA</v>
      </c>
      <c r="V755" s="11">
        <v>58.76</v>
      </c>
      <c r="W755" s="11">
        <v>45.26</v>
      </c>
      <c r="X755" s="11">
        <f>IF(AND(W755&lt;&gt;"", V755&lt;&gt;"", V755&lt;&gt;0), (W755/V755)*100, "")</f>
        <v>77.025187202178344</v>
      </c>
      <c r="Y755" s="8" t="str">
        <f>IF(X755&lt;72,"Pontiagudo",IF(X755&lt;=76,"Padrão","Redondo"))</f>
        <v>Redondo</v>
      </c>
      <c r="Z755" s="11">
        <f>IF(AND(W755&lt;&gt;"", V755&lt;&gt;"", V755&lt;&gt;0), (0.6057-0.0018*W755)*V755*(W755^2)/1000, "")</f>
        <v>63.10073440205683</v>
      </c>
      <c r="AA755" s="11">
        <f>((3.155 - 0.0136*V755 + 0.00155*W755)*V755*W755)/100</f>
        <v>64.519378687191988</v>
      </c>
      <c r="AB755" s="14"/>
      <c r="AC755" s="12">
        <v>21</v>
      </c>
      <c r="AD755" s="18" t="s">
        <v>18</v>
      </c>
    </row>
    <row r="756" spans="1:30" ht="15" x14ac:dyDescent="0.25">
      <c r="A756" s="8">
        <v>755</v>
      </c>
      <c r="B756" s="8">
        <v>49</v>
      </c>
      <c r="C756" s="9">
        <v>61.5</v>
      </c>
      <c r="D756" s="9">
        <v>4</v>
      </c>
      <c r="E756" s="9">
        <v>9.1999999999999993</v>
      </c>
      <c r="F756" s="10">
        <f>IF(AND(NOT(ISBLANK(C756)), NOT(ISBLANK(H756)), NOT(ISBLANK(Q756))), C756-H756-Q756, "")</f>
        <v>34.844000000000001</v>
      </c>
      <c r="G756" s="11">
        <f>IF(AND(F756&lt;&gt;"", C756&lt;&gt;"", C756&lt;&gt;0), F756*100/C756, "")</f>
        <v>56.65691056910569</v>
      </c>
      <c r="H756" s="10">
        <v>19.838999999999999</v>
      </c>
      <c r="I756" s="12">
        <v>6</v>
      </c>
      <c r="J756" s="11">
        <f>IF(AND(H756&lt;&gt;"", C756&lt;&gt;"", C756&lt;&gt;0), H756*100/C756, "")</f>
        <v>32.258536585365853</v>
      </c>
      <c r="K756" s="9">
        <v>11.1</v>
      </c>
      <c r="L756" s="9">
        <v>52</v>
      </c>
      <c r="M756" s="13">
        <v>0.21299999999999999</v>
      </c>
      <c r="N756" s="9">
        <v>57.9</v>
      </c>
      <c r="O756" s="14" t="s">
        <v>23</v>
      </c>
      <c r="P756" s="15">
        <v>4.99</v>
      </c>
      <c r="Q756" s="13">
        <v>6.8170000000000002</v>
      </c>
      <c r="R756" s="15">
        <v>0.42</v>
      </c>
      <c r="S756" s="11">
        <f>IF(AND(Q756&lt;&gt;"", C756&lt;&gt;"", C756&lt;&gt;0), Q756*100/C756, "")</f>
        <v>11.084552845528457</v>
      </c>
      <c r="T756" s="16">
        <v>3</v>
      </c>
      <c r="U756" s="17" t="str">
        <f>IF(C756&gt;=68,"JUMBO",IF(C756&gt;=58,"EXTRA",IF(C756&gt;=48,"GRANDE",IF(C756&gt;=38,"MÉDIO","Fora da faixa"))))</f>
        <v>EXTRA</v>
      </c>
      <c r="V756" s="11">
        <v>60.19</v>
      </c>
      <c r="W756" s="11">
        <v>45.1</v>
      </c>
      <c r="X756" s="11">
        <f>IF(AND(W756&lt;&gt;"", V756&lt;&gt;"", V756&lt;&gt;0), (W756/V756)*100, "")</f>
        <v>74.929390264163487</v>
      </c>
      <c r="Y756" s="8" t="str">
        <f>IF(X756&lt;72,"Pontiagudo",IF(X756&lt;=76,"Padrão","Redondo"))</f>
        <v>Padrão</v>
      </c>
      <c r="Z756" s="11">
        <f>IF(AND(W756&lt;&gt;"", V756&lt;&gt;"", V756&lt;&gt;0), (0.6057-0.0018*W756)*V756*(W756^2)/1000, "")</f>
        <v>64.215442507787998</v>
      </c>
      <c r="AA756" s="11">
        <f>((3.155 - 0.0136*V756 + 0.00155*W756)*V756*W756)/100</f>
        <v>65.321243906489997</v>
      </c>
      <c r="AB756" s="14"/>
      <c r="AC756" s="12">
        <v>21</v>
      </c>
      <c r="AD756" s="18" t="s">
        <v>18</v>
      </c>
    </row>
    <row r="757" spans="1:30" ht="15" x14ac:dyDescent="0.25">
      <c r="A757" s="8">
        <v>756</v>
      </c>
      <c r="B757" s="8">
        <v>49</v>
      </c>
      <c r="C757" s="9">
        <v>58.4</v>
      </c>
      <c r="D757" s="9">
        <v>3.8</v>
      </c>
      <c r="E757" s="9">
        <v>9.1999999999999993</v>
      </c>
      <c r="F757" s="10">
        <f>IF(AND(NOT(ISBLANK(C757)), NOT(ISBLANK(H757)), NOT(ISBLANK(Q757))), C757-H757-Q757, "")</f>
        <v>33.884999999999998</v>
      </c>
      <c r="G757" s="11">
        <f>IF(AND(F757&lt;&gt;"", C757&lt;&gt;"", C757&lt;&gt;0), F757*100/C757, "")</f>
        <v>58.022260273972606</v>
      </c>
      <c r="H757" s="10">
        <v>18.649999999999999</v>
      </c>
      <c r="I757" s="12">
        <v>6</v>
      </c>
      <c r="J757" s="11">
        <f>IF(AND(H757&lt;&gt;"", C757&lt;&gt;"", C757&lt;&gt;0), H757*100/C757, "")</f>
        <v>31.934931506849313</v>
      </c>
      <c r="K757" s="9">
        <v>11</v>
      </c>
      <c r="L757" s="9">
        <v>49</v>
      </c>
      <c r="M757" s="13">
        <v>0.224</v>
      </c>
      <c r="N757" s="9">
        <v>57.3</v>
      </c>
      <c r="O757" s="14" t="s">
        <v>23</v>
      </c>
      <c r="P757" s="15">
        <v>5</v>
      </c>
      <c r="Q757" s="13">
        <v>5.8650000000000002</v>
      </c>
      <c r="R757" s="15">
        <v>0.42</v>
      </c>
      <c r="S757" s="11">
        <f>IF(AND(Q757&lt;&gt;"", C757&lt;&gt;"", C757&lt;&gt;0), Q757*100/C757, "")</f>
        <v>10.042808219178083</v>
      </c>
      <c r="T757" s="16">
        <v>2</v>
      </c>
      <c r="U757" s="17" t="str">
        <f>IF(C757&gt;=68,"JUMBO",IF(C757&gt;=58,"EXTRA",IF(C757&gt;=48,"GRANDE",IF(C757&gt;=38,"MÉDIO","Fora da faixa"))))</f>
        <v>EXTRA</v>
      </c>
      <c r="V757" s="11">
        <v>59.4</v>
      </c>
      <c r="W757" s="11">
        <v>44.04</v>
      </c>
      <c r="X757" s="11">
        <f>IF(AND(W757&lt;&gt;"", V757&lt;&gt;"", V757&lt;&gt;0), (W757/V757)*100, "")</f>
        <v>74.141414141414145</v>
      </c>
      <c r="Y757" s="8" t="str">
        <f>IF(X757&lt;72,"Pontiagudo",IF(X757&lt;=76,"Padrão","Redondo"))</f>
        <v>Padrão</v>
      </c>
      <c r="Z757" s="11">
        <f>IF(AND(W757&lt;&gt;"", V757&lt;&gt;"", V757&lt;&gt;0), (0.6057-0.0018*W757)*V757*(W757^2)/1000, "")</f>
        <v>60.648497524581124</v>
      </c>
      <c r="AA757" s="11">
        <f>((3.155 - 0.0136*V757 + 0.00155*W757)*V757*W757)/100</f>
        <v>63.186859818719974</v>
      </c>
      <c r="AB757" s="14"/>
      <c r="AC757" s="12">
        <v>21</v>
      </c>
      <c r="AD757" s="18" t="s">
        <v>18</v>
      </c>
    </row>
    <row r="758" spans="1:30" ht="15" x14ac:dyDescent="0.25">
      <c r="A758" s="8">
        <v>757</v>
      </c>
      <c r="B758" s="8">
        <v>49</v>
      </c>
      <c r="C758" s="9">
        <v>64.5</v>
      </c>
      <c r="D758" s="9">
        <v>3.8</v>
      </c>
      <c r="E758" s="9">
        <v>9</v>
      </c>
      <c r="F758" s="10">
        <f>IF(AND(NOT(ISBLANK(C758)), NOT(ISBLANK(H758)), NOT(ISBLANK(Q758))), C758-H758-Q758, "")</f>
        <v>36.479000000000006</v>
      </c>
      <c r="G758" s="11">
        <f>IF(AND(F758&lt;&gt;"", C758&lt;&gt;"", C758&lt;&gt;0), F758*100/C758, "")</f>
        <v>56.556589147286829</v>
      </c>
      <c r="H758" s="10">
        <v>21.782</v>
      </c>
      <c r="I758" s="12">
        <v>6</v>
      </c>
      <c r="J758" s="11">
        <f>IF(AND(H758&lt;&gt;"", C758&lt;&gt;"", C758&lt;&gt;0), H758*100/C758, "")</f>
        <v>33.770542635658913</v>
      </c>
      <c r="K758" s="9">
        <v>10.6</v>
      </c>
      <c r="L758" s="9">
        <v>55.7</v>
      </c>
      <c r="M758" s="13">
        <v>0.19</v>
      </c>
      <c r="N758" s="9">
        <v>53.9</v>
      </c>
      <c r="O758" s="14" t="s">
        <v>23</v>
      </c>
      <c r="P758" s="15">
        <v>4.4800000000000004</v>
      </c>
      <c r="Q758" s="13">
        <v>6.2389999999999999</v>
      </c>
      <c r="R758" s="15">
        <v>0.41</v>
      </c>
      <c r="S758" s="11">
        <f>IF(AND(Q758&lt;&gt;"", C758&lt;&gt;"", C758&lt;&gt;0), Q758*100/C758, "")</f>
        <v>9.6728682170542637</v>
      </c>
      <c r="T758" s="16">
        <v>1</v>
      </c>
      <c r="U758" s="17" t="str">
        <f>IF(C758&gt;=68,"JUMBO",IF(C758&gt;=58,"EXTRA",IF(C758&gt;=48,"GRANDE",IF(C758&gt;=38,"MÉDIO","Fora da faixa"))))</f>
        <v>EXTRA</v>
      </c>
      <c r="V758" s="11">
        <v>57.53</v>
      </c>
      <c r="W758" s="11">
        <v>43.36</v>
      </c>
      <c r="X758" s="11">
        <f>IF(AND(W758&lt;&gt;"", V758&lt;&gt;"", V758&lt;&gt;0), (W758/V758)*100, "")</f>
        <v>75.369372501303673</v>
      </c>
      <c r="Y758" s="8" t="str">
        <f>IF(X758&lt;72,"Pontiagudo",IF(X758&lt;=76,"Padrão","Redondo"))</f>
        <v>Padrão</v>
      </c>
      <c r="Z758" s="11">
        <f>IF(AND(W758&lt;&gt;"", V758&lt;&gt;"", V758&lt;&gt;0), (0.6057-0.0018*W758)*V758*(W758^2)/1000, "")</f>
        <v>57.071660654232574</v>
      </c>
      <c r="AA758" s="11">
        <f>((3.155 - 0.0136*V758 + 0.00155*W758)*V758*W758)/100</f>
        <v>60.8608305184</v>
      </c>
      <c r="AB758" s="14"/>
      <c r="AC758" s="12">
        <v>21</v>
      </c>
      <c r="AD758" s="18" t="s">
        <v>18</v>
      </c>
    </row>
    <row r="759" spans="1:30" ht="15" x14ac:dyDescent="0.25">
      <c r="A759" s="8">
        <v>758</v>
      </c>
      <c r="B759" s="8">
        <v>49</v>
      </c>
      <c r="C759" s="9">
        <v>54.4</v>
      </c>
      <c r="D759" s="9">
        <v>3.3</v>
      </c>
      <c r="E759" s="9">
        <v>9</v>
      </c>
      <c r="F759" s="10">
        <f>IF(AND(NOT(ISBLANK(C759)), NOT(ISBLANK(H759)), NOT(ISBLANK(Q759))), C759-H759-Q759, "")</f>
        <v>30.528999999999993</v>
      </c>
      <c r="G759" s="11">
        <f>IF(AND(F759&lt;&gt;"", C759&lt;&gt;"", C759&lt;&gt;0), F759*100/C759, "")</f>
        <v>56.119485294117631</v>
      </c>
      <c r="H759" s="10">
        <v>17.931000000000001</v>
      </c>
      <c r="I759" s="12">
        <v>7</v>
      </c>
      <c r="J759" s="11">
        <f>IF(AND(H759&lt;&gt;"", C759&lt;&gt;"", C759&lt;&gt;0), H759*100/C759, "")</f>
        <v>32.961397058823536</v>
      </c>
      <c r="K759" s="9">
        <v>11.5</v>
      </c>
      <c r="L759" s="9">
        <v>48</v>
      </c>
      <c r="M759" s="13">
        <v>0.24</v>
      </c>
      <c r="N759" s="9">
        <v>53.7</v>
      </c>
      <c r="O759" s="14" t="s">
        <v>23</v>
      </c>
      <c r="P759" s="15">
        <v>5.38</v>
      </c>
      <c r="Q759" s="13">
        <v>5.94</v>
      </c>
      <c r="R759" s="15">
        <v>0.43</v>
      </c>
      <c r="S759" s="11">
        <f>IF(AND(Q759&lt;&gt;"", C759&lt;&gt;"", C759&lt;&gt;0), Q759*100/C759, "")</f>
        <v>10.919117647058824</v>
      </c>
      <c r="T759" s="16">
        <v>2</v>
      </c>
      <c r="U759" s="17" t="str">
        <f>IF(C759&gt;=68,"JUMBO",IF(C759&gt;=58,"EXTRA",IF(C759&gt;=48,"GRANDE",IF(C759&gt;=38,"MÉDIO","Fora da faixa"))))</f>
        <v>GRANDE</v>
      </c>
      <c r="V759" s="11">
        <v>59.23</v>
      </c>
      <c r="W759" s="11">
        <v>45.1</v>
      </c>
      <c r="X759" s="11">
        <f>IF(AND(W759&lt;&gt;"", V759&lt;&gt;"", V759&lt;&gt;0), (W759/V759)*100, "")</f>
        <v>76.143846023974348</v>
      </c>
      <c r="Y759" s="8" t="str">
        <f>IF(X759&lt;72,"Pontiagudo",IF(X759&lt;=76,"Padrão","Redondo"))</f>
        <v>Redondo</v>
      </c>
      <c r="Z759" s="11">
        <f>IF(AND(W759&lt;&gt;"", V759&lt;&gt;"", V759&lt;&gt;0), (0.6057-0.0018*W759)*V759*(W759^2)/1000, "")</f>
        <v>63.191238739596002</v>
      </c>
      <c r="AA759" s="11">
        <f>((3.155 - 0.0136*V759 + 0.00155*W759)*V759*W759)/100</f>
        <v>64.62816456921</v>
      </c>
      <c r="AB759" s="14"/>
      <c r="AC759" s="12">
        <v>21</v>
      </c>
      <c r="AD759" s="18" t="s">
        <v>18</v>
      </c>
    </row>
    <row r="760" spans="1:30" ht="15" x14ac:dyDescent="0.25">
      <c r="A760" s="8">
        <v>759</v>
      </c>
      <c r="B760" s="8">
        <v>49</v>
      </c>
      <c r="C760" s="9">
        <v>58.7</v>
      </c>
      <c r="D760" s="9">
        <v>3.5</v>
      </c>
      <c r="E760" s="9">
        <v>8.8000000000000007</v>
      </c>
      <c r="F760" s="10">
        <f>IF(AND(NOT(ISBLANK(C760)), NOT(ISBLANK(H760)), NOT(ISBLANK(Q760))), C760-H760-Q760, "")</f>
        <v>35.875000000000007</v>
      </c>
      <c r="G760" s="11">
        <f>IF(AND(F760&lt;&gt;"", C760&lt;&gt;"", C760&lt;&gt;0), F760*100/C760, "")</f>
        <v>61.115843270868837</v>
      </c>
      <c r="H760" s="10">
        <v>17.117999999999999</v>
      </c>
      <c r="I760" s="12">
        <v>7</v>
      </c>
      <c r="J760" s="11">
        <f>IF(AND(H760&lt;&gt;"", C760&lt;&gt;"", C760&lt;&gt;0), H760*100/C760, "")</f>
        <v>29.161839863713798</v>
      </c>
      <c r="K760" s="9">
        <v>11.5</v>
      </c>
      <c r="L760" s="9">
        <v>46.7</v>
      </c>
      <c r="M760" s="13">
        <v>0.246</v>
      </c>
      <c r="N760" s="9">
        <v>53.5</v>
      </c>
      <c r="O760" s="14" t="s">
        <v>23</v>
      </c>
      <c r="P760" s="15">
        <v>4.0599999999999996</v>
      </c>
      <c r="Q760" s="13">
        <v>5.7069999999999999</v>
      </c>
      <c r="R760" s="15">
        <v>0.41</v>
      </c>
      <c r="S760" s="11">
        <f>IF(AND(Q760&lt;&gt;"", C760&lt;&gt;"", C760&lt;&gt;0), Q760*100/C760, "")</f>
        <v>9.7223168654173744</v>
      </c>
      <c r="T760" s="16">
        <v>1</v>
      </c>
      <c r="U760" s="17" t="str">
        <f>IF(C760&gt;=68,"JUMBO",IF(C760&gt;=58,"EXTRA",IF(C760&gt;=48,"GRANDE",IF(C760&gt;=38,"MÉDIO","Fora da faixa"))))</f>
        <v>EXTRA</v>
      </c>
      <c r="V760" s="11">
        <v>56.1</v>
      </c>
      <c r="W760" s="11">
        <v>42.7</v>
      </c>
      <c r="X760" s="11">
        <f>IF(AND(W760&lt;&gt;"", V760&lt;&gt;"", V760&lt;&gt;0), (W760/V760)*100, "")</f>
        <v>76.114081996434948</v>
      </c>
      <c r="Y760" s="8" t="str">
        <f>IF(X760&lt;72,"Pontiagudo",IF(X760&lt;=76,"Padrão","Redondo"))</f>
        <v>Redondo</v>
      </c>
      <c r="Z760" s="11">
        <f>IF(AND(W760&lt;&gt;"", V760&lt;&gt;"", V760&lt;&gt;0), (0.6057-0.0018*W760)*V760*(W760^2)/1000, "")</f>
        <v>54.093229149960003</v>
      </c>
      <c r="AA760" s="11">
        <f>((3.155 - 0.0136*V760 + 0.00155*W760)*V760*W760)/100</f>
        <v>58.8860424075</v>
      </c>
      <c r="AB760" s="14"/>
      <c r="AC760" s="12">
        <v>21</v>
      </c>
      <c r="AD760" s="18" t="s">
        <v>18</v>
      </c>
    </row>
    <row r="761" spans="1:30" ht="15" x14ac:dyDescent="0.25">
      <c r="A761" s="8">
        <v>760</v>
      </c>
      <c r="B761" s="8">
        <v>49</v>
      </c>
      <c r="C761" s="9">
        <v>65</v>
      </c>
      <c r="D761" s="9">
        <v>3.8</v>
      </c>
      <c r="E761" s="9">
        <v>8.8000000000000007</v>
      </c>
      <c r="F761" s="10" t="str">
        <f>IF(AND(NOT(ISBLANK(C761)), NOT(ISBLANK(H761)), NOT(ISBLANK(Q761))), C761-H761-Q761, "")</f>
        <v/>
      </c>
      <c r="G761" s="11" t="str">
        <f>IF(AND(F761&lt;&gt;"", C761&lt;&gt;"", C761&lt;&gt;0), F761*100/C761, "")</f>
        <v/>
      </c>
      <c r="H761" s="10"/>
      <c r="I761" s="12">
        <v>6</v>
      </c>
      <c r="J761" s="11" t="str">
        <f>IF(AND(H761&lt;&gt;"", C761&lt;&gt;"", C761&lt;&gt;0), H761*100/C761, "")</f>
        <v/>
      </c>
      <c r="K761" s="9">
        <v>8.8000000000000007</v>
      </c>
      <c r="L761" s="9">
        <v>44</v>
      </c>
      <c r="M761" s="13">
        <v>0.2</v>
      </c>
      <c r="N761" s="9">
        <v>53.6</v>
      </c>
      <c r="O761" s="14" t="s">
        <v>23</v>
      </c>
      <c r="P761" s="15">
        <v>4.2</v>
      </c>
      <c r="Q761" s="13">
        <v>6.3659999999999997</v>
      </c>
      <c r="R761" s="15">
        <v>0.43</v>
      </c>
      <c r="S761" s="11">
        <f>IF(AND(Q761&lt;&gt;"", C761&lt;&gt;"", C761&lt;&gt;0), Q761*100/C761, "")</f>
        <v>9.7938461538461521</v>
      </c>
      <c r="T761" s="16">
        <v>2</v>
      </c>
      <c r="U761" s="17" t="str">
        <f>IF(C761&gt;=68,"JUMBO",IF(C761&gt;=58,"EXTRA",IF(C761&gt;=48,"GRANDE",IF(C761&gt;=38,"MÉDIO","Fora da faixa"))))</f>
        <v>EXTRA</v>
      </c>
      <c r="V761" s="11">
        <v>58.69</v>
      </c>
      <c r="W761" s="11">
        <v>43.35</v>
      </c>
      <c r="X761" s="11">
        <f>IF(AND(W761&lt;&gt;"", V761&lt;&gt;"", V761&lt;&gt;0), (W761/V761)*100, "")</f>
        <v>73.862668256943266</v>
      </c>
      <c r="Y761" s="8" t="str">
        <f>IF(X761&lt;72,"Pontiagudo",IF(X761&lt;=76,"Padrão","Redondo"))</f>
        <v>Padrão</v>
      </c>
      <c r="Z761" s="11">
        <f>IF(AND(W761&lt;&gt;"", V761&lt;&gt;"", V761&lt;&gt;0), (0.6057-0.0018*W761)*V761*(W761^2)/1000, "")</f>
        <v>58.197551963586747</v>
      </c>
      <c r="AA761" s="11">
        <f>((3.155 - 0.0136*V761 + 0.00155*W761)*V761*W761)/100</f>
        <v>61.671903017977492</v>
      </c>
      <c r="AB761" s="14"/>
      <c r="AC761" s="12">
        <v>21</v>
      </c>
      <c r="AD761" s="18" t="s">
        <v>18</v>
      </c>
    </row>
    <row r="762" spans="1:30" ht="15" x14ac:dyDescent="0.25">
      <c r="A762" s="8">
        <v>761</v>
      </c>
      <c r="B762" s="8">
        <v>49</v>
      </c>
      <c r="C762" s="9">
        <v>67.099999999999994</v>
      </c>
      <c r="D762" s="9">
        <v>3.3</v>
      </c>
      <c r="E762" s="9">
        <v>9.1999999999999993</v>
      </c>
      <c r="F762" s="10" t="str">
        <f>IF(AND(NOT(ISBLANK(C762)), NOT(ISBLANK(H762)), NOT(ISBLANK(Q762))), C762-H762-Q762, "")</f>
        <v/>
      </c>
      <c r="G762" s="11" t="str">
        <f>IF(AND(F762&lt;&gt;"", C762&lt;&gt;"", C762&lt;&gt;0), F762*100/C762, "")</f>
        <v/>
      </c>
      <c r="H762" s="10"/>
      <c r="I762" s="12">
        <v>6</v>
      </c>
      <c r="J762" s="11" t="str">
        <f>IF(AND(H762&lt;&gt;"", C762&lt;&gt;"", C762&lt;&gt;0), H762*100/C762, "")</f>
        <v/>
      </c>
      <c r="K762" s="9">
        <v>7.6</v>
      </c>
      <c r="L762" s="9">
        <v>42</v>
      </c>
      <c r="M762" s="13">
        <v>0.18099999999999999</v>
      </c>
      <c r="N762" s="9">
        <v>45.3</v>
      </c>
      <c r="O762" s="14" t="s">
        <v>23</v>
      </c>
      <c r="P762" s="15">
        <v>6.09</v>
      </c>
      <c r="Q762" s="13">
        <v>7.524</v>
      </c>
      <c r="R762" s="15">
        <v>0.44</v>
      </c>
      <c r="S762" s="11">
        <f>IF(AND(Q762&lt;&gt;"", C762&lt;&gt;"", C762&lt;&gt;0), Q762*100/C762, "")</f>
        <v>11.213114754098362</v>
      </c>
      <c r="T762" s="16">
        <v>2</v>
      </c>
      <c r="U762" s="17" t="str">
        <f>IF(C762&gt;=68,"JUMBO",IF(C762&gt;=58,"EXTRA",IF(C762&gt;=48,"GRANDE",IF(C762&gt;=38,"MÉDIO","Fora da faixa"))))</f>
        <v>EXTRA</v>
      </c>
      <c r="V762" s="11">
        <v>61.03</v>
      </c>
      <c r="W762" s="11">
        <v>44.9</v>
      </c>
      <c r="X762" s="11">
        <f>IF(AND(W762&lt;&gt;"", V762&lt;&gt;"", V762&lt;&gt;0), (W762/V762)*100, "")</f>
        <v>73.570375225299031</v>
      </c>
      <c r="Y762" s="8" t="str">
        <f>IF(X762&lt;72,"Pontiagudo",IF(X762&lt;=76,"Padrão","Redondo"))</f>
        <v>Padrão</v>
      </c>
      <c r="Z762" s="11">
        <f>IF(AND(W762&lt;&gt;"", V762&lt;&gt;"", V762&lt;&gt;0), (0.6057-0.0018*W762)*V762*(W762^2)/1000, "")</f>
        <v>64.579707956664009</v>
      </c>
      <c r="AA762" s="11">
        <f>((3.155 - 0.0136*V762 + 0.00155*W762)*V762*W762)/100</f>
        <v>65.617598429890009</v>
      </c>
      <c r="AB762" s="14"/>
      <c r="AC762" s="12">
        <v>21</v>
      </c>
      <c r="AD762" s="18" t="s">
        <v>18</v>
      </c>
    </row>
    <row r="763" spans="1:30" ht="15" x14ac:dyDescent="0.25">
      <c r="A763" s="8">
        <v>762</v>
      </c>
      <c r="B763" s="8">
        <v>49</v>
      </c>
      <c r="C763" s="9">
        <v>59</v>
      </c>
      <c r="D763" s="9"/>
      <c r="E763" s="9">
        <v>9</v>
      </c>
      <c r="F763" s="10"/>
      <c r="G763" s="11" t="str">
        <f>IF(AND(F763&lt;&gt;"", C763&lt;&gt;"", C763&lt;&gt;0), F763*100/C763, "")</f>
        <v/>
      </c>
      <c r="H763" s="10"/>
      <c r="I763" s="12"/>
      <c r="J763" s="11" t="str">
        <f>IF(AND(H763&lt;&gt;"", C763&lt;&gt;"", C763&lt;&gt;0), H763*100/C763, "")</f>
        <v/>
      </c>
      <c r="K763" s="9"/>
      <c r="L763" s="9"/>
      <c r="M763" s="13"/>
      <c r="N763" s="9"/>
      <c r="O763" s="14"/>
      <c r="P763" s="15">
        <v>4.58</v>
      </c>
      <c r="Q763" s="13">
        <v>6.867</v>
      </c>
      <c r="R763" s="15">
        <v>0.42</v>
      </c>
      <c r="S763" s="11">
        <f>IF(AND(Q763&lt;&gt;"", C763&lt;&gt;"", C763&lt;&gt;0), Q763*100/C763, "")</f>
        <v>11.638983050847459</v>
      </c>
      <c r="T763" s="16">
        <v>3</v>
      </c>
      <c r="U763" s="17" t="str">
        <f>IF(C763&gt;=68,"JUMBO",IF(C763&gt;=58,"EXTRA",IF(C763&gt;=48,"GRANDE",IF(C763&gt;=38,"MÉDIO","Fora da faixa"))))</f>
        <v>EXTRA</v>
      </c>
      <c r="V763" s="11">
        <v>60.06</v>
      </c>
      <c r="W763" s="11">
        <v>45.82</v>
      </c>
      <c r="X763" s="11">
        <f>IF(AND(W763&lt;&gt;"", V763&lt;&gt;"", V763&lt;&gt;0), (W763/V763)*100, "")</f>
        <v>76.290376290376287</v>
      </c>
      <c r="Y763" s="8" t="str">
        <f>IF(X763&lt;72,"Pontiagudo",IF(X763&lt;=76,"Padrão","Redondo"))</f>
        <v>Redondo</v>
      </c>
      <c r="Z763" s="11">
        <f>IF(AND(W763&lt;&gt;"", V763&lt;&gt;"", V763&lt;&gt;0), (0.6057-0.0018*W763)*V763*(W763^2)/1000, "")</f>
        <v>65.975570481877057</v>
      </c>
      <c r="AA763" s="11">
        <f>((3.155 - 0.0136*V763 + 0.00155*W763)*V763*W763)/100</f>
        <v>66.300097723860006</v>
      </c>
      <c r="AB763" s="14"/>
      <c r="AC763" s="12">
        <v>21</v>
      </c>
      <c r="AD763" s="18" t="s">
        <v>18</v>
      </c>
    </row>
    <row r="764" spans="1:30" ht="15" x14ac:dyDescent="0.25">
      <c r="A764" s="8">
        <v>763</v>
      </c>
      <c r="B764" s="8">
        <v>49</v>
      </c>
      <c r="C764" s="9">
        <v>62.6</v>
      </c>
      <c r="D764" s="9">
        <v>2.8</v>
      </c>
      <c r="E764" s="9">
        <v>8.9</v>
      </c>
      <c r="F764" s="10">
        <f>IF(AND(NOT(ISBLANK(C764)), NOT(ISBLANK(H764)), NOT(ISBLANK(Q764))), C764-H764-Q764, "")</f>
        <v>35.869999999999997</v>
      </c>
      <c r="G764" s="11">
        <f>IF(AND(F764&lt;&gt;"", C764&lt;&gt;"", C764&lt;&gt;0), F764*100/C764, "")</f>
        <v>57.300319488817884</v>
      </c>
      <c r="H764" s="10">
        <v>19.544</v>
      </c>
      <c r="I764" s="12">
        <v>6</v>
      </c>
      <c r="J764" s="11">
        <f>IF(AND(H764&lt;&gt;"", C764&lt;&gt;"", C764&lt;&gt;0), H764*100/C764, "")</f>
        <v>31.220447284345049</v>
      </c>
      <c r="K764" s="9">
        <v>11.4</v>
      </c>
      <c r="L764" s="9">
        <v>52.3</v>
      </c>
      <c r="M764" s="13">
        <v>0.218</v>
      </c>
      <c r="N764" s="9">
        <v>40.6</v>
      </c>
      <c r="O764" s="14" t="s">
        <v>23</v>
      </c>
      <c r="P764" s="15">
        <v>6.2</v>
      </c>
      <c r="Q764" s="13">
        <v>7.1859999999999999</v>
      </c>
      <c r="R764" s="15">
        <v>0.43</v>
      </c>
      <c r="S764" s="11">
        <f>IF(AND(Q764&lt;&gt;"", C764&lt;&gt;"", C764&lt;&gt;0), Q764*100/C764, "")</f>
        <v>11.47923322683706</v>
      </c>
      <c r="T764" s="16">
        <v>2</v>
      </c>
      <c r="U764" s="17" t="str">
        <f>IF(C764&gt;=68,"JUMBO",IF(C764&gt;=58,"EXTRA",IF(C764&gt;=48,"GRANDE",IF(C764&gt;=38,"MÉDIO","Fora da faixa"))))</f>
        <v>EXTRA</v>
      </c>
      <c r="V764" s="11">
        <v>57.22</v>
      </c>
      <c r="W764" s="11">
        <v>43.99</v>
      </c>
      <c r="X764" s="11">
        <f>IF(AND(W764&lt;&gt;"", V764&lt;&gt;"", V764&lt;&gt;0), (W764/V764)*100, "")</f>
        <v>76.878713736455794</v>
      </c>
      <c r="Y764" s="8" t="str">
        <f>IF(X764&lt;72,"Pontiagudo",IF(X764&lt;=76,"Padrão","Redondo"))</f>
        <v>Redondo</v>
      </c>
      <c r="Z764" s="11">
        <f>IF(AND(W764&lt;&gt;"", V764&lt;&gt;"", V764&lt;&gt;0), (0.6057-0.0018*W764)*V764*(W764^2)/1000, "")</f>
        <v>58.300059818531203</v>
      </c>
      <c r="AA764" s="11">
        <f>((3.155 - 0.0136*V764 + 0.00155*W764)*V764*W764)/100</f>
        <v>61.543096926914998</v>
      </c>
      <c r="AB764" s="14"/>
      <c r="AC764" s="12">
        <v>21</v>
      </c>
      <c r="AD764" s="18" t="s">
        <v>18</v>
      </c>
    </row>
    <row r="765" spans="1:30" ht="15" x14ac:dyDescent="0.25">
      <c r="A765" s="8">
        <v>764</v>
      </c>
      <c r="B765" s="8">
        <v>49</v>
      </c>
      <c r="C765" s="9">
        <v>58.6</v>
      </c>
      <c r="D765" s="9">
        <v>3.1</v>
      </c>
      <c r="E765" s="9">
        <v>9</v>
      </c>
      <c r="F765" s="10">
        <f>IF(AND(NOT(ISBLANK(C765)), NOT(ISBLANK(H765)), NOT(ISBLANK(Q765))), C765-H765-Q765, "")</f>
        <v>32.762</v>
      </c>
      <c r="G765" s="11">
        <f>IF(AND(F765&lt;&gt;"", C765&lt;&gt;"", C765&lt;&gt;0), F765*100/C765, "")</f>
        <v>55.907849829351534</v>
      </c>
      <c r="H765" s="10">
        <v>19.108000000000001</v>
      </c>
      <c r="I765" s="12">
        <v>7</v>
      </c>
      <c r="J765" s="11">
        <f>IF(AND(H765&lt;&gt;"", C765&lt;&gt;"", C765&lt;&gt;0), H765*100/C765, "")</f>
        <v>32.607508532423203</v>
      </c>
      <c r="K765" s="9">
        <v>10.5</v>
      </c>
      <c r="L765" s="9">
        <v>51.7</v>
      </c>
      <c r="M765" s="13">
        <v>0.20300000000000001</v>
      </c>
      <c r="N765" s="9">
        <v>48.2</v>
      </c>
      <c r="O765" s="14" t="s">
        <v>23</v>
      </c>
      <c r="P765" s="15">
        <v>4.46</v>
      </c>
      <c r="Q765" s="13">
        <v>6.73</v>
      </c>
      <c r="R765" s="15">
        <v>0.43</v>
      </c>
      <c r="S765" s="11">
        <f>IF(AND(Q765&lt;&gt;"", C765&lt;&gt;"", C765&lt;&gt;0), Q765*100/C765, "")</f>
        <v>11.484641638225256</v>
      </c>
      <c r="T765" s="16">
        <v>1</v>
      </c>
      <c r="U765" s="17" t="str">
        <f>IF(C765&gt;=68,"JUMBO",IF(C765&gt;=58,"EXTRA",IF(C765&gt;=48,"GRANDE",IF(C765&gt;=38,"MÉDIO","Fora da faixa"))))</f>
        <v>EXTRA</v>
      </c>
      <c r="V765" s="11">
        <v>61.07</v>
      </c>
      <c r="W765" s="11">
        <v>43.28</v>
      </c>
      <c r="X765" s="11">
        <f>IF(AND(W765&lt;&gt;"", V765&lt;&gt;"", V765&lt;&gt;0), (W765/V765)*100, "")</f>
        <v>70.869494023252017</v>
      </c>
      <c r="Y765" s="8" t="str">
        <f>IF(X765&lt;72,"Pontiagudo",IF(X765&lt;=76,"Padrão","Redondo"))</f>
        <v>Pontiagudo</v>
      </c>
      <c r="Z765" s="11">
        <f>IF(AND(W765&lt;&gt;"", V765&lt;&gt;"", V765&lt;&gt;0), (0.6057-0.0018*W765)*V765*(W765^2)/1000, "")</f>
        <v>60.376581349832449</v>
      </c>
      <c r="AA765" s="11">
        <f>((3.155 - 0.0136*V765 + 0.00155*W765)*V765*W765)/100</f>
        <v>63.210811879071997</v>
      </c>
      <c r="AB765" s="14"/>
      <c r="AC765" s="12">
        <v>21</v>
      </c>
      <c r="AD765" s="18" t="s">
        <v>18</v>
      </c>
    </row>
    <row r="766" spans="1:30" ht="15" x14ac:dyDescent="0.25">
      <c r="A766" s="8">
        <v>765</v>
      </c>
      <c r="B766" s="8">
        <v>49</v>
      </c>
      <c r="C766" s="9">
        <v>60.2</v>
      </c>
      <c r="D766" s="9">
        <v>4.0999999999999996</v>
      </c>
      <c r="E766" s="9">
        <v>8.6</v>
      </c>
      <c r="F766" s="10" t="str">
        <f>IF(AND(NOT(ISBLANK(C766)), NOT(ISBLANK(H766)), NOT(ISBLANK(Q766))), C766-H766-Q766, "")</f>
        <v/>
      </c>
      <c r="G766" s="11" t="str">
        <f>IF(AND(F766&lt;&gt;"", C766&lt;&gt;"", C766&lt;&gt;0), F766*100/C766, "")</f>
        <v/>
      </c>
      <c r="H766" s="10"/>
      <c r="I766" s="12">
        <v>6</v>
      </c>
      <c r="J766" s="11" t="str">
        <f>IF(AND(H766&lt;&gt;"", C766&lt;&gt;"", C766&lt;&gt;0), H766*100/C766, "")</f>
        <v/>
      </c>
      <c r="K766" s="9">
        <v>7.9</v>
      </c>
      <c r="L766" s="9">
        <v>37.700000000000003</v>
      </c>
      <c r="M766" s="13">
        <v>0.21</v>
      </c>
      <c r="N766" s="9">
        <v>59.7</v>
      </c>
      <c r="O766" s="14" t="s">
        <v>23</v>
      </c>
      <c r="P766" s="15">
        <v>5.85</v>
      </c>
      <c r="Q766" s="13">
        <v>6.7960000000000003</v>
      </c>
      <c r="R766" s="15">
        <v>0.43</v>
      </c>
      <c r="S766" s="11">
        <f>IF(AND(Q766&lt;&gt;"", C766&lt;&gt;"", C766&lt;&gt;0), Q766*100/C766, "")</f>
        <v>11.289036544850498</v>
      </c>
      <c r="T766" s="16">
        <v>2</v>
      </c>
      <c r="U766" s="17" t="str">
        <f>IF(C766&gt;=68,"JUMBO",IF(C766&gt;=58,"EXTRA",IF(C766&gt;=48,"GRANDE",IF(C766&gt;=38,"MÉDIO","Fora da faixa"))))</f>
        <v>EXTRA</v>
      </c>
      <c r="V766" s="11">
        <v>55.64</v>
      </c>
      <c r="W766" s="11">
        <v>43.49</v>
      </c>
      <c r="X766" s="11">
        <f>IF(AND(W766&lt;&gt;"", V766&lt;&gt;"", V766&lt;&gt;0), (W766/V766)*100, "")</f>
        <v>78.163191948238676</v>
      </c>
      <c r="Y766" s="8" t="str">
        <f>IF(X766&lt;72,"Pontiagudo",IF(X766&lt;=76,"Padrão","Redondo"))</f>
        <v>Redondo</v>
      </c>
      <c r="Z766" s="11">
        <f>IF(AND(W766&lt;&gt;"", V766&lt;&gt;"", V766&lt;&gt;0), (0.6057-0.0018*W766)*V766*(W766^2)/1000, "")</f>
        <v>55.503565689131364</v>
      </c>
      <c r="AA766" s="11">
        <f>((3.155 - 0.0136*V766 + 0.00155*W766)*V766*W766)/100</f>
        <v>59.664737313297998</v>
      </c>
      <c r="AB766" s="14"/>
      <c r="AC766" s="12">
        <v>21</v>
      </c>
      <c r="AD766" s="18" t="s">
        <v>18</v>
      </c>
    </row>
    <row r="767" spans="1:30" ht="15" x14ac:dyDescent="0.25">
      <c r="A767" s="8">
        <v>766</v>
      </c>
      <c r="B767" s="8">
        <v>49</v>
      </c>
      <c r="C767" s="9">
        <v>69.7</v>
      </c>
      <c r="D767" s="9"/>
      <c r="E767" s="9">
        <v>8.5</v>
      </c>
      <c r="F767" s="10"/>
      <c r="G767" s="11" t="str">
        <f>IF(AND(F767&lt;&gt;"", C767&lt;&gt;"", C767&lt;&gt;0), F767*100/C767, "")</f>
        <v/>
      </c>
      <c r="H767" s="10"/>
      <c r="I767" s="12"/>
      <c r="J767" s="11" t="str">
        <f>IF(AND(H767&lt;&gt;"", C767&lt;&gt;"", C767&lt;&gt;0), H767*100/C767, "")</f>
        <v/>
      </c>
      <c r="K767" s="9"/>
      <c r="L767" s="9"/>
      <c r="M767" s="13"/>
      <c r="N767" s="9"/>
      <c r="O767" s="14"/>
      <c r="P767" s="15">
        <v>3.26</v>
      </c>
      <c r="Q767" s="13">
        <v>8.0820000000000007</v>
      </c>
      <c r="R767" s="15">
        <v>0.41</v>
      </c>
      <c r="S767" s="11">
        <f>IF(AND(Q767&lt;&gt;"", C767&lt;&gt;"", C767&lt;&gt;0), Q767*100/C767, "")</f>
        <v>11.595408895265424</v>
      </c>
      <c r="T767" s="16">
        <v>1</v>
      </c>
      <c r="U767" s="17" t="str">
        <f>IF(C767&gt;=68,"JUMBO",IF(C767&gt;=58,"EXTRA",IF(C767&gt;=48,"GRANDE",IF(C767&gt;=38,"MÉDIO","Fora da faixa"))))</f>
        <v>JUMBO</v>
      </c>
      <c r="V767" s="11">
        <v>56.98</v>
      </c>
      <c r="W767" s="11">
        <v>44.32</v>
      </c>
      <c r="X767" s="11">
        <f>IF(AND(W767&lt;&gt;"", V767&lt;&gt;"", V767&lt;&gt;0), (W767/V767)*100, "")</f>
        <v>77.781677781677786</v>
      </c>
      <c r="Y767" s="8" t="str">
        <f>IF(X767&lt;72,"Pontiagudo",IF(X767&lt;=76,"Padrão","Redondo"))</f>
        <v>Redondo</v>
      </c>
      <c r="Z767" s="11">
        <f>IF(AND(W767&lt;&gt;"", V767&lt;&gt;"", V767&lt;&gt;0), (0.6057-0.0018*W767)*V767*(W767^2)/1000, "")</f>
        <v>58.863345037314062</v>
      </c>
      <c r="AA767" s="11">
        <f>((3.155 - 0.0136*V767 + 0.00155*W767)*V767*W767)/100</f>
        <v>61.840050843647994</v>
      </c>
      <c r="AB767" s="14"/>
      <c r="AC767" s="12">
        <v>21</v>
      </c>
      <c r="AD767" s="18" t="s">
        <v>18</v>
      </c>
    </row>
    <row r="768" spans="1:30" ht="15" x14ac:dyDescent="0.25">
      <c r="A768" s="8">
        <v>767</v>
      </c>
      <c r="B768" s="8">
        <v>49</v>
      </c>
      <c r="C768" s="9">
        <v>69</v>
      </c>
      <c r="D768" s="9">
        <v>4</v>
      </c>
      <c r="E768" s="9">
        <v>8.8000000000000007</v>
      </c>
      <c r="F768" s="10">
        <f>IF(AND(NOT(ISBLANK(C768)), NOT(ISBLANK(H768)), NOT(ISBLANK(Q768))), C768-H768-Q768, "")</f>
        <v>43.946999999999996</v>
      </c>
      <c r="G768" s="11">
        <f>IF(AND(F768&lt;&gt;"", C768&lt;&gt;"", C768&lt;&gt;0), F768*100/C768, "")</f>
        <v>63.691304347826083</v>
      </c>
      <c r="H768" s="10">
        <v>18.068999999999999</v>
      </c>
      <c r="I768" s="12">
        <v>7</v>
      </c>
      <c r="J768" s="11">
        <f>IF(AND(H768&lt;&gt;"", C768&lt;&gt;"", C768&lt;&gt;0), H768*100/C768, "")</f>
        <v>26.186956521739127</v>
      </c>
      <c r="K768" s="9">
        <v>13</v>
      </c>
      <c r="L768" s="9">
        <v>47.3</v>
      </c>
      <c r="M768" s="13">
        <v>0.27500000000000002</v>
      </c>
      <c r="N768" s="9">
        <v>53.9</v>
      </c>
      <c r="O768" s="14" t="s">
        <v>23</v>
      </c>
      <c r="P768" s="15">
        <v>5.4</v>
      </c>
      <c r="Q768" s="13">
        <v>6.984</v>
      </c>
      <c r="R768" s="15">
        <v>0.47</v>
      </c>
      <c r="S768" s="11">
        <f>IF(AND(Q768&lt;&gt;"", C768&lt;&gt;"", C768&lt;&gt;0), Q768*100/C768, "")</f>
        <v>10.121739130434783</v>
      </c>
      <c r="T768" s="16">
        <v>2</v>
      </c>
      <c r="U768" s="17" t="str">
        <f>IF(C768&gt;=68,"JUMBO",IF(C768&gt;=58,"EXTRA",IF(C768&gt;=48,"GRANDE",IF(C768&gt;=38,"MÉDIO","Fora da faixa"))))</f>
        <v>JUMBO</v>
      </c>
      <c r="V768" s="11">
        <v>58.34</v>
      </c>
      <c r="W768" s="11">
        <v>47.47</v>
      </c>
      <c r="X768" s="11">
        <f>IF(AND(W768&lt;&gt;"", V768&lt;&gt;"", V768&lt;&gt;0), (W768/V768)*100, "")</f>
        <v>81.367843675008572</v>
      </c>
      <c r="Y768" s="8" t="str">
        <f>IF(X768&lt;72,"Pontiagudo",IF(X768&lt;=76,"Padrão","Redondo"))</f>
        <v>Redondo</v>
      </c>
      <c r="Z768" s="11">
        <f>IF(AND(W768&lt;&gt;"", V768&lt;&gt;"", V768&lt;&gt;0), (0.6057-0.0018*W768)*V768*(W768^2)/1000, "")</f>
        <v>68.394364128880525</v>
      </c>
      <c r="AA768" s="11">
        <f>((3.155 - 0.0136*V768 + 0.00155*W768)*V768*W768)/100</f>
        <v>67.439163852690996</v>
      </c>
      <c r="AB768" s="14"/>
      <c r="AC768" s="12">
        <v>21</v>
      </c>
      <c r="AD768" s="18" t="s">
        <v>18</v>
      </c>
    </row>
    <row r="769" spans="1:30" ht="15" x14ac:dyDescent="0.25">
      <c r="A769" s="8">
        <v>768</v>
      </c>
      <c r="B769" s="8">
        <v>49</v>
      </c>
      <c r="C769" s="9">
        <v>66.2</v>
      </c>
      <c r="D769" s="9">
        <v>3</v>
      </c>
      <c r="E769" s="9">
        <v>8.6999999999999993</v>
      </c>
      <c r="F769" s="10">
        <f>IF(AND(NOT(ISBLANK(C769)), NOT(ISBLANK(H769)), NOT(ISBLANK(Q769))), C769-H769-Q769, "")</f>
        <v>40.831000000000003</v>
      </c>
      <c r="G769" s="11">
        <f>IF(AND(F769&lt;&gt;"", C769&lt;&gt;"", C769&lt;&gt;0), F769*100/C769, "")</f>
        <v>61.678247734138978</v>
      </c>
      <c r="H769" s="10">
        <v>18.798999999999999</v>
      </c>
      <c r="I769" s="12">
        <v>7</v>
      </c>
      <c r="J769" s="11">
        <f>IF(AND(H769&lt;&gt;"", C769&lt;&gt;"", C769&lt;&gt;0), H769*100/C769, "")</f>
        <v>28.397280966767369</v>
      </c>
      <c r="K769" s="9">
        <v>11.5</v>
      </c>
      <c r="L769" s="9">
        <v>49.7</v>
      </c>
      <c r="M769" s="13">
        <v>0.23100000000000001</v>
      </c>
      <c r="N769" s="9">
        <v>41.2</v>
      </c>
      <c r="O769" s="14" t="s">
        <v>23</v>
      </c>
      <c r="P769" s="15">
        <v>4.51</v>
      </c>
      <c r="Q769" s="13">
        <v>6.57</v>
      </c>
      <c r="R769" s="15">
        <v>0.43</v>
      </c>
      <c r="S769" s="11">
        <f>IF(AND(Q769&lt;&gt;"", C769&lt;&gt;"", C769&lt;&gt;0), Q769*100/C769, "")</f>
        <v>9.9244712990936552</v>
      </c>
      <c r="T769" s="16">
        <v>1</v>
      </c>
      <c r="U769" s="17" t="str">
        <f>IF(C769&gt;=68,"JUMBO",IF(C769&gt;=58,"EXTRA",IF(C769&gt;=48,"GRANDE",IF(C769&gt;=38,"MÉDIO","Fora da faixa"))))</f>
        <v>EXTRA</v>
      </c>
      <c r="V769" s="11">
        <v>60.6</v>
      </c>
      <c r="W769" s="11">
        <v>46.2</v>
      </c>
      <c r="X769" s="11">
        <f>IF(AND(W769&lt;&gt;"", V769&lt;&gt;"", V769&lt;&gt;0), (W769/V769)*100, "")</f>
        <v>76.237623762376245</v>
      </c>
      <c r="Y769" s="8" t="str">
        <f>IF(X769&lt;72,"Pontiagudo",IF(X769&lt;=76,"Padrão","Redondo"))</f>
        <v>Redondo</v>
      </c>
      <c r="Z769" s="11">
        <f>IF(AND(W769&lt;&gt;"", V769&lt;&gt;"", V769&lt;&gt;0), (0.6057-0.0018*W769)*V769*(W769^2)/1000, "")</f>
        <v>67.589014822560003</v>
      </c>
      <c r="AA769" s="11">
        <f>((3.155 - 0.0136*V769 + 0.00155*W769)*V769*W769)/100</f>
        <v>67.261873140000006</v>
      </c>
      <c r="AB769" s="14"/>
      <c r="AC769" s="12">
        <v>21</v>
      </c>
      <c r="AD769" s="18" t="s">
        <v>18</v>
      </c>
    </row>
    <row r="770" spans="1:30" ht="15" x14ac:dyDescent="0.25">
      <c r="A770" s="8">
        <v>769</v>
      </c>
      <c r="B770" s="8">
        <v>49</v>
      </c>
      <c r="C770" s="9">
        <v>63.6</v>
      </c>
      <c r="D770" s="9">
        <v>3.6</v>
      </c>
      <c r="E770" s="9">
        <v>8.3000000000000007</v>
      </c>
      <c r="F770" s="10">
        <f>IF(AND(NOT(ISBLANK(C770)), NOT(ISBLANK(H770)), NOT(ISBLANK(Q770))), C770-H770-Q770, "")</f>
        <v>37.741</v>
      </c>
      <c r="G770" s="11">
        <f>IF(AND(F770&lt;&gt;"", C770&lt;&gt;"", C770&lt;&gt;0), F770*100/C770, "")</f>
        <v>59.341194968553459</v>
      </c>
      <c r="H770" s="10">
        <v>18.975999999999999</v>
      </c>
      <c r="I770" s="12">
        <v>7</v>
      </c>
      <c r="J770" s="11">
        <f>IF(AND(H770&lt;&gt;"", C770&lt;&gt;"", C770&lt;&gt;0), H770*100/C770, "")</f>
        <v>29.836477987421382</v>
      </c>
      <c r="K770" s="9">
        <v>11</v>
      </c>
      <c r="L770" s="9">
        <v>52</v>
      </c>
      <c r="M770" s="13">
        <v>0.21199999999999999</v>
      </c>
      <c r="N770" s="9">
        <v>51.8</v>
      </c>
      <c r="O770" s="14" t="s">
        <v>23</v>
      </c>
      <c r="P770" s="15">
        <v>5.14</v>
      </c>
      <c r="Q770" s="13">
        <v>6.883</v>
      </c>
      <c r="R770" s="15">
        <v>0.43</v>
      </c>
      <c r="S770" s="11">
        <f>IF(AND(Q770&lt;&gt;"", C770&lt;&gt;"", C770&lt;&gt;0), Q770*100/C770, "")</f>
        <v>10.822327044025156</v>
      </c>
      <c r="T770" s="16">
        <v>3</v>
      </c>
      <c r="U770" s="17" t="str">
        <f>IF(C770&gt;=68,"JUMBO",IF(C770&gt;=58,"EXTRA",IF(C770&gt;=48,"GRANDE",IF(C770&gt;=38,"MÉDIO","Fora da faixa"))))</f>
        <v>EXTRA</v>
      </c>
      <c r="V770" s="11">
        <v>59.29</v>
      </c>
      <c r="W770" s="11">
        <v>45.66</v>
      </c>
      <c r="X770" s="11">
        <f>IF(AND(W770&lt;&gt;"", V770&lt;&gt;"", V770&lt;&gt;0), (W770/V770)*100, "")</f>
        <v>77.011300387923768</v>
      </c>
      <c r="Y770" s="8" t="str">
        <f>IF(X770&lt;72,"Pontiagudo",IF(X770&lt;=76,"Padrão","Redondo"))</f>
        <v>Redondo</v>
      </c>
      <c r="Z770" s="11">
        <f>IF(AND(W770&lt;&gt;"", V770&lt;&gt;"", V770&lt;&gt;0), (0.6057-0.0018*W770)*V770*(W770^2)/1000, "")</f>
        <v>64.711267394846672</v>
      </c>
      <c r="AA770" s="11">
        <f>((3.155 - 0.0136*V770 + 0.00155*W770)*V770*W770)/100</f>
        <v>65.498331874205988</v>
      </c>
      <c r="AB770" s="14"/>
      <c r="AC770" s="12">
        <v>21</v>
      </c>
      <c r="AD770" s="18" t="s">
        <v>18</v>
      </c>
    </row>
    <row r="771" spans="1:30" ht="15" x14ac:dyDescent="0.25">
      <c r="A771" s="8">
        <v>770</v>
      </c>
      <c r="B771" s="8">
        <v>49</v>
      </c>
      <c r="C771" s="9">
        <v>64</v>
      </c>
      <c r="D771" s="9">
        <v>3.6</v>
      </c>
      <c r="E771" s="9">
        <v>8.5</v>
      </c>
      <c r="F771" s="10">
        <f>IF(AND(NOT(ISBLANK(C771)), NOT(ISBLANK(H771)), NOT(ISBLANK(Q771))), C771-H771-Q771, "")</f>
        <v>36.589000000000006</v>
      </c>
      <c r="G771" s="11">
        <f>IF(AND(F771&lt;&gt;"", C771&lt;&gt;"", C771&lt;&gt;0), F771*100/C771, "")</f>
        <v>57.170312500000009</v>
      </c>
      <c r="H771" s="10">
        <v>20.763999999999999</v>
      </c>
      <c r="I771" s="12">
        <v>7</v>
      </c>
      <c r="J771" s="11">
        <f>IF(AND(H771&lt;&gt;"", C771&lt;&gt;"", C771&lt;&gt;0), H771*100/C771, "")</f>
        <v>32.443750000000001</v>
      </c>
      <c r="K771" s="9">
        <v>10.4</v>
      </c>
      <c r="L771" s="9">
        <v>56.3</v>
      </c>
      <c r="M771" s="13">
        <v>0.185</v>
      </c>
      <c r="N771" s="9">
        <v>51.6</v>
      </c>
      <c r="O771" s="14" t="s">
        <v>23</v>
      </c>
      <c r="P771" s="15">
        <v>2.42</v>
      </c>
      <c r="Q771" s="13">
        <v>6.6470000000000002</v>
      </c>
      <c r="R771" s="15">
        <v>0.42</v>
      </c>
      <c r="S771" s="11">
        <f>IF(AND(Q771&lt;&gt;"", C771&lt;&gt;"", C771&lt;&gt;0), Q771*100/C771, "")</f>
        <v>10.385937500000001</v>
      </c>
      <c r="T771" s="16">
        <v>2</v>
      </c>
      <c r="U771" s="17" t="str">
        <f>IF(C771&gt;=68,"JUMBO",IF(C771&gt;=58,"EXTRA",IF(C771&gt;=48,"GRANDE",IF(C771&gt;=38,"MÉDIO","Fora da faixa"))))</f>
        <v>EXTRA</v>
      </c>
      <c r="V771" s="11">
        <v>59.39</v>
      </c>
      <c r="W771" s="11">
        <v>45.11</v>
      </c>
      <c r="X771" s="11">
        <f>IF(AND(W771&lt;&gt;"", V771&lt;&gt;"", V771&lt;&gt;0), (W771/V771)*100, "")</f>
        <v>75.955548072066009</v>
      </c>
      <c r="Y771" s="8" t="str">
        <f>IF(X771&lt;72,"Pontiagudo",IF(X771&lt;=76,"Padrão","Redondo"))</f>
        <v>Padrão</v>
      </c>
      <c r="Z771" s="11">
        <f>IF(AND(W771&lt;&gt;"", V771&lt;&gt;"", V771&lt;&gt;0), (0.6057-0.0018*W771)*V771*(W771^2)/1000, "")</f>
        <v>63.387865542024748</v>
      </c>
      <c r="AA771" s="11">
        <f>((3.155 - 0.0136*V771 + 0.00155*W771)*V771*W771)/100</f>
        <v>64.759233907478489</v>
      </c>
      <c r="AB771" s="14"/>
      <c r="AC771" s="12">
        <v>21</v>
      </c>
      <c r="AD771" s="18" t="s">
        <v>18</v>
      </c>
    </row>
    <row r="772" spans="1:30" ht="15" x14ac:dyDescent="0.25">
      <c r="A772" s="8">
        <v>771</v>
      </c>
      <c r="B772" s="8">
        <v>49</v>
      </c>
      <c r="C772" s="9">
        <v>55.8</v>
      </c>
      <c r="D772" s="9">
        <v>3</v>
      </c>
      <c r="E772" s="9">
        <v>8.8000000000000007</v>
      </c>
      <c r="F772" s="10" t="str">
        <f>IF(AND(NOT(ISBLANK(C772)), NOT(ISBLANK(H772)), NOT(ISBLANK(Q772))), C772-H772-Q772, "")</f>
        <v/>
      </c>
      <c r="G772" s="11" t="str">
        <f>IF(AND(F772&lt;&gt;"", C772&lt;&gt;"", C772&lt;&gt;0), F772*100/C772, "")</f>
        <v/>
      </c>
      <c r="H772" s="10"/>
      <c r="I772" s="12">
        <v>7</v>
      </c>
      <c r="J772" s="11" t="str">
        <f>IF(AND(H772&lt;&gt;"", C772&lt;&gt;"", C772&lt;&gt;0), H772*100/C772, "")</f>
        <v/>
      </c>
      <c r="K772" s="9">
        <v>11.1</v>
      </c>
      <c r="L772" s="9">
        <v>49.7</v>
      </c>
      <c r="M772" s="13">
        <v>0.223</v>
      </c>
      <c r="N772" s="9">
        <v>48.7</v>
      </c>
      <c r="O772" s="14" t="s">
        <v>23</v>
      </c>
      <c r="P772" s="15">
        <v>4.7699999999999996</v>
      </c>
      <c r="Q772" s="13">
        <v>6.5449999999999999</v>
      </c>
      <c r="R772" s="15">
        <v>0.39</v>
      </c>
      <c r="S772" s="11">
        <f>IF(AND(Q772&lt;&gt;"", C772&lt;&gt;"", C772&lt;&gt;0), Q772*100/C772, "")</f>
        <v>11.729390681003585</v>
      </c>
      <c r="T772" s="16">
        <v>2</v>
      </c>
      <c r="U772" s="17" t="str">
        <f>IF(C772&gt;=68,"JUMBO",IF(C772&gt;=58,"EXTRA",IF(C772&gt;=48,"GRANDE",IF(C772&gt;=38,"MÉDIO","Fora da faixa"))))</f>
        <v>GRANDE</v>
      </c>
      <c r="V772" s="11">
        <v>58.9</v>
      </c>
      <c r="W772" s="11">
        <v>45.6</v>
      </c>
      <c r="X772" s="11">
        <f>IF(AND(W772&lt;&gt;"", V772&lt;&gt;"", V772&lt;&gt;0), (W772/V772)*100, "")</f>
        <v>77.41935483870968</v>
      </c>
      <c r="Y772" s="8" t="str">
        <f>IF(X772&lt;72,"Pontiagudo",IF(X772&lt;=76,"Padrão","Redondo"))</f>
        <v>Redondo</v>
      </c>
      <c r="Z772" s="11">
        <f>IF(AND(W772&lt;&gt;"", V772&lt;&gt;"", V772&lt;&gt;0), (0.6057-0.0018*W772)*V772*(W772^2)/1000, "")</f>
        <v>64.129995060479999</v>
      </c>
      <c r="AA772" s="11">
        <f>((3.155 - 0.0136*V772 + 0.00155*W772)*V772*W772)/100</f>
        <v>65.121950975999994</v>
      </c>
      <c r="AB772" s="14"/>
      <c r="AC772" s="12">
        <v>21</v>
      </c>
      <c r="AD772" s="18" t="s">
        <v>18</v>
      </c>
    </row>
    <row r="773" spans="1:30" ht="15" x14ac:dyDescent="0.25">
      <c r="A773" s="8">
        <v>772</v>
      </c>
      <c r="B773" s="8">
        <v>49</v>
      </c>
      <c r="C773" s="9">
        <v>57.9</v>
      </c>
      <c r="D773" s="9">
        <v>4.0999999999999996</v>
      </c>
      <c r="E773" s="9">
        <v>8.6</v>
      </c>
      <c r="F773" s="10">
        <f>IF(AND(NOT(ISBLANK(C773)), NOT(ISBLANK(H773)), NOT(ISBLANK(Q773))), C773-H773-Q773, "")</f>
        <v>33.230999999999995</v>
      </c>
      <c r="G773" s="11">
        <f>IF(AND(F773&lt;&gt;"", C773&lt;&gt;"", C773&lt;&gt;0), F773*100/C773, "")</f>
        <v>57.393782383419683</v>
      </c>
      <c r="H773" s="10">
        <v>17.917000000000002</v>
      </c>
      <c r="I773" s="12">
        <v>6</v>
      </c>
      <c r="J773" s="11">
        <f>IF(AND(H773&lt;&gt;"", C773&lt;&gt;"", C773&lt;&gt;0), H773*100/C773, "")</f>
        <v>30.944732297063908</v>
      </c>
      <c r="K773" s="9">
        <v>7.9</v>
      </c>
      <c r="L773" s="9">
        <v>40.299999999999997</v>
      </c>
      <c r="M773" s="13">
        <v>0.19600000000000001</v>
      </c>
      <c r="N773" s="9">
        <v>60.9</v>
      </c>
      <c r="O773" s="14" t="s">
        <v>21</v>
      </c>
      <c r="P773" s="15">
        <v>4.43</v>
      </c>
      <c r="Q773" s="13">
        <v>6.7519999999999998</v>
      </c>
      <c r="R773" s="15">
        <v>0.42</v>
      </c>
      <c r="S773" s="11">
        <f>IF(AND(Q773&lt;&gt;"", C773&lt;&gt;"", C773&lt;&gt;0), Q773*100/C773, "")</f>
        <v>11.661485319516407</v>
      </c>
      <c r="T773" s="16">
        <v>2</v>
      </c>
      <c r="U773" s="17" t="str">
        <f>IF(C773&gt;=68,"JUMBO",IF(C773&gt;=58,"EXTRA",IF(C773&gt;=48,"GRANDE",IF(C773&gt;=38,"MÉDIO","Fora da faixa"))))</f>
        <v>GRANDE</v>
      </c>
      <c r="V773" s="11">
        <v>58.42</v>
      </c>
      <c r="W773" s="11">
        <v>44.32</v>
      </c>
      <c r="X773" s="11">
        <f>IF(AND(W773&lt;&gt;"", V773&lt;&gt;"", V773&lt;&gt;0), (W773/V773)*100, "")</f>
        <v>75.864429989729544</v>
      </c>
      <c r="Y773" s="8" t="str">
        <f>IF(X773&lt;72,"Pontiagudo",IF(X773&lt;=76,"Padrão","Redondo"))</f>
        <v>Padrão</v>
      </c>
      <c r="Z773" s="11">
        <f>IF(AND(W773&lt;&gt;"", V773&lt;&gt;"", V773&lt;&gt;0), (0.6057-0.0018*W773)*V773*(W773^2)/1000, "")</f>
        <v>60.350940980692997</v>
      </c>
      <c r="AA773" s="11">
        <f>((3.155 - 0.0136*V773 + 0.00155*W773)*V773*W773)/100</f>
        <v>62.895810256895992</v>
      </c>
      <c r="AB773" s="14"/>
      <c r="AC773" s="12">
        <v>21</v>
      </c>
      <c r="AD773" s="18" t="s">
        <v>18</v>
      </c>
    </row>
    <row r="774" spans="1:30" ht="15" x14ac:dyDescent="0.25">
      <c r="A774" s="8">
        <v>773</v>
      </c>
      <c r="B774" s="8">
        <v>49</v>
      </c>
      <c r="C774" s="9">
        <v>60.1</v>
      </c>
      <c r="D774" s="9">
        <v>3.8</v>
      </c>
      <c r="E774" s="9">
        <v>8.9</v>
      </c>
      <c r="F774" s="10">
        <f>IF(AND(NOT(ISBLANK(C774)), NOT(ISBLANK(H774)), NOT(ISBLANK(Q774))), C774-H774-Q774, "")</f>
        <v>32.333000000000006</v>
      </c>
      <c r="G774" s="11">
        <f>IF(AND(F774&lt;&gt;"", C774&lt;&gt;"", C774&lt;&gt;0), F774*100/C774, "")</f>
        <v>53.798668885191354</v>
      </c>
      <c r="H774" s="10">
        <v>19.837</v>
      </c>
      <c r="I774" s="12">
        <v>7</v>
      </c>
      <c r="J774" s="11">
        <f>IF(AND(H774&lt;&gt;"", C774&lt;&gt;"", C774&lt;&gt;0), H774*100/C774, "")</f>
        <v>33.006655574043258</v>
      </c>
      <c r="K774" s="9">
        <v>11.1</v>
      </c>
      <c r="L774" s="9">
        <v>52.7</v>
      </c>
      <c r="M774" s="13">
        <v>0.21099999999999999</v>
      </c>
      <c r="N774" s="9">
        <v>56.4</v>
      </c>
      <c r="O774" s="14" t="s">
        <v>23</v>
      </c>
      <c r="P774" s="15">
        <v>5.12</v>
      </c>
      <c r="Q774" s="13">
        <v>7.93</v>
      </c>
      <c r="R774" s="15">
        <v>0.42</v>
      </c>
      <c r="S774" s="11">
        <f>IF(AND(Q774&lt;&gt;"", C774&lt;&gt;"", C774&lt;&gt;0), Q774*100/C774, "")</f>
        <v>13.19467554076539</v>
      </c>
      <c r="T774" s="16">
        <v>2</v>
      </c>
      <c r="U774" s="17" t="str">
        <f>IF(C774&gt;=68,"JUMBO",IF(C774&gt;=58,"EXTRA",IF(C774&gt;=48,"GRANDE",IF(C774&gt;=38,"MÉDIO","Fora da faixa"))))</f>
        <v>EXTRA</v>
      </c>
      <c r="V774" s="11">
        <v>57.43</v>
      </c>
      <c r="W774" s="11">
        <v>43.69</v>
      </c>
      <c r="X774" s="11">
        <f>IF(AND(W774&lt;&gt;"", V774&lt;&gt;"", V774&lt;&gt;0), (W774/V774)*100, "")</f>
        <v>76.075222009402736</v>
      </c>
      <c r="Y774" s="8" t="str">
        <f>IF(X774&lt;72,"Pontiagudo",IF(X774&lt;=76,"Padrão","Redondo"))</f>
        <v>Redondo</v>
      </c>
      <c r="Z774" s="11">
        <f>IF(AND(W774&lt;&gt;"", V774&lt;&gt;"", V774&lt;&gt;0), (0.6057-0.0018*W774)*V774*(W774^2)/1000, "")</f>
        <v>57.777841796221125</v>
      </c>
      <c r="AA774" s="11">
        <f>((3.155 - 0.0136*V774 + 0.00155*W774)*V774*W774)/100</f>
        <v>61.264387365640502</v>
      </c>
      <c r="AB774" s="14"/>
      <c r="AC774" s="12">
        <v>21</v>
      </c>
      <c r="AD774" s="18" t="s">
        <v>18</v>
      </c>
    </row>
    <row r="775" spans="1:30" ht="15" x14ac:dyDescent="0.25">
      <c r="A775" s="8">
        <v>774</v>
      </c>
      <c r="B775" s="8">
        <v>49</v>
      </c>
      <c r="C775" s="9">
        <v>65.099999999999994</v>
      </c>
      <c r="D775" s="9">
        <v>5.5</v>
      </c>
      <c r="E775" s="9">
        <v>9</v>
      </c>
      <c r="F775" s="10" t="str">
        <f>IF(AND(NOT(ISBLANK(C775)), NOT(ISBLANK(H775)), NOT(ISBLANK(Q775))), C775-H775-Q775, "")</f>
        <v/>
      </c>
      <c r="G775" s="11" t="str">
        <f>IF(AND(F775&lt;&gt;"", C775&lt;&gt;"", C775&lt;&gt;0), F775*100/C775, "")</f>
        <v/>
      </c>
      <c r="H775" s="10"/>
      <c r="I775" s="12">
        <v>6</v>
      </c>
      <c r="J775" s="11" t="str">
        <f>IF(AND(H775&lt;&gt;"", C775&lt;&gt;"", C775&lt;&gt;0), H775*100/C775, "")</f>
        <v/>
      </c>
      <c r="K775" s="9">
        <v>11.4</v>
      </c>
      <c r="L775" s="9">
        <v>49.7</v>
      </c>
      <c r="M775" s="13">
        <v>0.22900000000000001</v>
      </c>
      <c r="N775" s="9">
        <v>71</v>
      </c>
      <c r="O775" s="14" t="s">
        <v>21</v>
      </c>
      <c r="P775" s="15">
        <v>4.6100000000000003</v>
      </c>
      <c r="Q775" s="13">
        <v>6.7409999999999997</v>
      </c>
      <c r="R775" s="15"/>
      <c r="S775" s="11">
        <f>IF(AND(Q775&lt;&gt;"", C775&lt;&gt;"", C775&lt;&gt;0), Q775*100/C775, "")</f>
        <v>10.354838709677418</v>
      </c>
      <c r="T775" s="16">
        <v>3</v>
      </c>
      <c r="U775" s="17" t="str">
        <f>IF(C775&gt;=68,"JUMBO",IF(C775&gt;=58,"EXTRA",IF(C775&gt;=48,"GRANDE",IF(C775&gt;=38,"MÉDIO","Fora da faixa"))))</f>
        <v>EXTRA</v>
      </c>
      <c r="V775" s="11">
        <v>59.37</v>
      </c>
      <c r="W775" s="11">
        <v>47.29</v>
      </c>
      <c r="X775" s="11">
        <f>IF(AND(W775&lt;&gt;"", V775&lt;&gt;"", V775&lt;&gt;0), (W775/V775)*100, "")</f>
        <v>79.653023412497888</v>
      </c>
      <c r="Y775" s="8" t="str">
        <f>IF(X775&lt;72,"Pontiagudo",IF(X775&lt;=76,"Padrão","Redondo"))</f>
        <v>Redondo</v>
      </c>
      <c r="Z775" s="11">
        <f>IF(AND(W775&lt;&gt;"", V775&lt;&gt;"", V775&lt;&gt;0), (0.6057-0.0018*W775)*V775*(W775^2)/1000, "")</f>
        <v>69.118051663887414</v>
      </c>
      <c r="AA775" s="11">
        <f>((3.155 - 0.0136*V775 + 0.00155*W775)*V775*W775)/100</f>
        <v>67.968452653327489</v>
      </c>
      <c r="AB775" s="14"/>
      <c r="AC775" s="12">
        <v>21</v>
      </c>
      <c r="AD775" s="18" t="s">
        <v>18</v>
      </c>
    </row>
    <row r="776" spans="1:30" ht="15" x14ac:dyDescent="0.25">
      <c r="A776" s="8">
        <v>775</v>
      </c>
      <c r="B776" s="8">
        <v>49</v>
      </c>
      <c r="C776" s="9">
        <v>55.1</v>
      </c>
      <c r="D776" s="9">
        <v>6.1</v>
      </c>
      <c r="E776" s="9">
        <v>9</v>
      </c>
      <c r="F776" s="10" t="str">
        <f>IF(AND(NOT(ISBLANK(C776)), NOT(ISBLANK(H776)), NOT(ISBLANK(Q776))), C776-H776-Q776, "")</f>
        <v/>
      </c>
      <c r="G776" s="11" t="str">
        <f>IF(AND(F776&lt;&gt;"", C776&lt;&gt;"", C776&lt;&gt;0), F776*100/C776, "")</f>
        <v/>
      </c>
      <c r="H776" s="10"/>
      <c r="I776" s="12">
        <v>6</v>
      </c>
      <c r="J776" s="11" t="str">
        <f>IF(AND(H776&lt;&gt;"", C776&lt;&gt;"", C776&lt;&gt;0), H776*100/C776, "")</f>
        <v/>
      </c>
      <c r="K776" s="9">
        <v>7.8</v>
      </c>
      <c r="L776" s="9">
        <v>26</v>
      </c>
      <c r="M776" s="13">
        <v>0.3</v>
      </c>
      <c r="N776" s="9">
        <v>79.3</v>
      </c>
      <c r="O776" s="14" t="s">
        <v>16</v>
      </c>
      <c r="P776" s="15">
        <v>5.38</v>
      </c>
      <c r="Q776" s="13">
        <v>6.3959999999999999</v>
      </c>
      <c r="R776" s="15">
        <v>0.43</v>
      </c>
      <c r="S776" s="11">
        <f>IF(AND(Q776&lt;&gt;"", C776&lt;&gt;"", C776&lt;&gt;0), Q776*100/C776, "")</f>
        <v>11.607985480943739</v>
      </c>
      <c r="T776" s="16">
        <v>3</v>
      </c>
      <c r="U776" s="17" t="str">
        <f>IF(C776&gt;=68,"JUMBO",IF(C776&gt;=58,"EXTRA",IF(C776&gt;=48,"GRANDE",IF(C776&gt;=38,"MÉDIO","Fora da faixa"))))</f>
        <v>GRANDE</v>
      </c>
      <c r="V776" s="11">
        <v>60.81</v>
      </c>
      <c r="W776" s="11">
        <v>46.69</v>
      </c>
      <c r="X776" s="11">
        <f>IF(AND(W776&lt;&gt;"", V776&lt;&gt;"", V776&lt;&gt;0), (W776/V776)*100, "")</f>
        <v>76.78013484624239</v>
      </c>
      <c r="Y776" s="8" t="str">
        <f>IF(X776&lt;72,"Pontiagudo",IF(X776&lt;=76,"Padrão","Redondo"))</f>
        <v>Redondo</v>
      </c>
      <c r="Z776" s="11">
        <f>IF(AND(W776&lt;&gt;"", V776&lt;&gt;"", V776&lt;&gt;0), (0.6057-0.0018*W776)*V776*(W776^2)/1000, "")</f>
        <v>69.152617499591187</v>
      </c>
      <c r="AA776" s="11">
        <f>((3.155 - 0.0136*V776 + 0.00155*W776)*V776*W776)/100</f>
        <v>68.151290238811498</v>
      </c>
      <c r="AB776" s="14"/>
      <c r="AC776" s="12">
        <v>21</v>
      </c>
      <c r="AD776" s="18" t="s">
        <v>18</v>
      </c>
    </row>
    <row r="777" spans="1:30" ht="15" x14ac:dyDescent="0.25">
      <c r="A777" s="8">
        <v>776</v>
      </c>
      <c r="B777" s="8">
        <v>49</v>
      </c>
      <c r="C777" s="9">
        <v>68.8</v>
      </c>
      <c r="D777" s="9">
        <v>2.9</v>
      </c>
      <c r="E777" s="9">
        <v>8.6999999999999993</v>
      </c>
      <c r="F777" s="10">
        <f>IF(AND(NOT(ISBLANK(C777)), NOT(ISBLANK(H777)), NOT(ISBLANK(Q777))), C777-H777-Q777, "")</f>
        <v>42.384999999999998</v>
      </c>
      <c r="G777" s="11">
        <f>IF(AND(F777&lt;&gt;"", C777&lt;&gt;"", C777&lt;&gt;0), F777*100/C777, "")</f>
        <v>61.606104651162795</v>
      </c>
      <c r="H777" s="10">
        <v>19.143000000000001</v>
      </c>
      <c r="I777" s="12">
        <v>7</v>
      </c>
      <c r="J777" s="11">
        <f>IF(AND(H777&lt;&gt;"", C777&lt;&gt;"", C777&lt;&gt;0), H777*100/C777, "")</f>
        <v>27.824127906976749</v>
      </c>
      <c r="K777" s="9">
        <v>6.8</v>
      </c>
      <c r="L777" s="9">
        <v>39.700000000000003</v>
      </c>
      <c r="M777" s="13">
        <v>0.17100000000000001</v>
      </c>
      <c r="N777" s="9">
        <v>37.4</v>
      </c>
      <c r="O777" s="14" t="s">
        <v>23</v>
      </c>
      <c r="P777" s="15">
        <v>4.04</v>
      </c>
      <c r="Q777" s="13">
        <v>7.2720000000000002</v>
      </c>
      <c r="R777" s="15">
        <v>0.44</v>
      </c>
      <c r="S777" s="11">
        <f>IF(AND(Q777&lt;&gt;"", C777&lt;&gt;"", C777&lt;&gt;0), Q777*100/C777, "")</f>
        <v>10.569767441860467</v>
      </c>
      <c r="T777" s="16">
        <v>4</v>
      </c>
      <c r="U777" s="17" t="str">
        <f>IF(C777&gt;=68,"JUMBO",IF(C777&gt;=58,"EXTRA",IF(C777&gt;=48,"GRANDE",IF(C777&gt;=38,"MÉDIO","Fora da faixa"))))</f>
        <v>JUMBO</v>
      </c>
      <c r="V777" s="11">
        <v>56.56</v>
      </c>
      <c r="W777" s="11">
        <v>44.66</v>
      </c>
      <c r="X777" s="11">
        <f>IF(AND(W777&lt;&gt;"", V777&lt;&gt;"", V777&lt;&gt;0), (W777/V777)*100, "")</f>
        <v>78.96039603960395</v>
      </c>
      <c r="Y777" s="8" t="str">
        <f>IF(X777&lt;72,"Pontiagudo",IF(X777&lt;=76,"Padrão","Redondo"))</f>
        <v>Redondo</v>
      </c>
      <c r="Z777" s="11">
        <f>IF(AND(W777&lt;&gt;"", V777&lt;&gt;"", V777&lt;&gt;0), (0.6057-0.0018*W777)*V777*(W777^2)/1000, "")</f>
        <v>59.260342884728821</v>
      </c>
      <c r="AA777" s="11">
        <f>((3.155 - 0.0136*V777 + 0.00155*W777)*V777*W777)/100</f>
        <v>62.012730497871999</v>
      </c>
      <c r="AB777" s="14"/>
      <c r="AC777" s="12">
        <v>21</v>
      </c>
      <c r="AD777" s="18" t="s">
        <v>18</v>
      </c>
    </row>
    <row r="778" spans="1:30" ht="15" x14ac:dyDescent="0.25">
      <c r="A778" s="8">
        <v>777</v>
      </c>
      <c r="B778" s="8">
        <v>49</v>
      </c>
      <c r="C778" s="9">
        <v>68.599999999999994</v>
      </c>
      <c r="D778" s="9">
        <v>3.1</v>
      </c>
      <c r="E778" s="9">
        <v>8.6</v>
      </c>
      <c r="F778" s="10">
        <f>IF(AND(NOT(ISBLANK(C778)), NOT(ISBLANK(H778)), NOT(ISBLANK(Q778))), C778-H778-Q778, "")</f>
        <v>41.077999999999989</v>
      </c>
      <c r="G778" s="11">
        <f>IF(AND(F778&lt;&gt;"", C778&lt;&gt;"", C778&lt;&gt;0), F778*100/C778, "")</f>
        <v>59.880466472303205</v>
      </c>
      <c r="H778" s="10">
        <v>20.981000000000002</v>
      </c>
      <c r="I778" s="12">
        <v>6</v>
      </c>
      <c r="J778" s="11">
        <f>IF(AND(H778&lt;&gt;"", C778&lt;&gt;"", C778&lt;&gt;0), H778*100/C778, "")</f>
        <v>30.584548104956276</v>
      </c>
      <c r="K778" s="9">
        <v>12.1</v>
      </c>
      <c r="L778" s="9">
        <v>50.7</v>
      </c>
      <c r="M778" s="13">
        <v>0.23899999999999999</v>
      </c>
      <c r="N778" s="9">
        <v>41.1</v>
      </c>
      <c r="O778" s="14" t="s">
        <v>23</v>
      </c>
      <c r="P778" s="15">
        <v>3.85</v>
      </c>
      <c r="Q778" s="13">
        <v>6.5410000000000004</v>
      </c>
      <c r="R778" s="15">
        <v>0.37</v>
      </c>
      <c r="S778" s="11">
        <f>IF(AND(Q778&lt;&gt;"", C778&lt;&gt;"", C778&lt;&gt;0), Q778*100/C778, "")</f>
        <v>9.534985422740526</v>
      </c>
      <c r="T778" s="16">
        <v>4</v>
      </c>
      <c r="U778" s="17" t="str">
        <f>IF(C778&gt;=68,"JUMBO",IF(C778&gt;=58,"EXTRA",IF(C778&gt;=48,"GRANDE",IF(C778&gt;=38,"MÉDIO","Fora da faixa"))))</f>
        <v>JUMBO</v>
      </c>
      <c r="V778" s="11">
        <v>56.79</v>
      </c>
      <c r="W778" s="11">
        <v>46.82</v>
      </c>
      <c r="X778" s="11">
        <f>IF(AND(W778&lt;&gt;"", V778&lt;&gt;"", V778&lt;&gt;0), (W778/V778)*100, "")</f>
        <v>82.444092269765804</v>
      </c>
      <c r="Y778" s="8" t="str">
        <f>IF(X778&lt;72,"Pontiagudo",IF(X778&lt;=76,"Padrão","Redondo"))</f>
        <v>Redondo</v>
      </c>
      <c r="Z778" s="11">
        <f>IF(AND(W778&lt;&gt;"", V778&lt;&gt;"", V778&lt;&gt;0), (0.6057-0.0018*W778)*V778*(W778^2)/1000, "")</f>
        <v>64.912106711911107</v>
      </c>
      <c r="AA778" s="11">
        <f>((3.155 - 0.0136*V778 + 0.00155*W778)*V778*W778)/100</f>
        <v>65.282222210705996</v>
      </c>
      <c r="AB778" s="14"/>
      <c r="AC778" s="12">
        <v>21</v>
      </c>
      <c r="AD778" s="18" t="s">
        <v>18</v>
      </c>
    </row>
    <row r="779" spans="1:30" ht="15" x14ac:dyDescent="0.25">
      <c r="A779" s="8">
        <v>778</v>
      </c>
      <c r="B779" s="8">
        <v>49</v>
      </c>
      <c r="C779" s="9">
        <v>64.7</v>
      </c>
      <c r="D779" s="9">
        <v>3.4</v>
      </c>
      <c r="E779" s="9">
        <v>8.3000000000000007</v>
      </c>
      <c r="F779" s="10">
        <f>IF(AND(NOT(ISBLANK(C779)), NOT(ISBLANK(H779)), NOT(ISBLANK(Q779))), C779-H779-Q779, "")</f>
        <v>37.242000000000004</v>
      </c>
      <c r="G779" s="11">
        <f>IF(AND(F779&lt;&gt;"", C779&lt;&gt;"", C779&lt;&gt;0), F779*100/C779, "")</f>
        <v>57.561051004636788</v>
      </c>
      <c r="H779" s="10">
        <v>21.54</v>
      </c>
      <c r="I779" s="12">
        <v>8</v>
      </c>
      <c r="J779" s="11">
        <f>IF(AND(H779&lt;&gt;"", C779&lt;&gt;"", C779&lt;&gt;0), H779*100/C779, "")</f>
        <v>33.292117465224109</v>
      </c>
      <c r="K779" s="9">
        <v>13.1</v>
      </c>
      <c r="L779" s="9">
        <v>52</v>
      </c>
      <c r="M779" s="13">
        <v>0.252</v>
      </c>
      <c r="N779" s="9">
        <v>48.4</v>
      </c>
      <c r="O779" s="14" t="s">
        <v>23</v>
      </c>
      <c r="P779" s="15">
        <v>4.1900000000000004</v>
      </c>
      <c r="Q779" s="13">
        <v>5.9180000000000001</v>
      </c>
      <c r="R779" s="15">
        <v>0.4</v>
      </c>
      <c r="S779" s="11">
        <f>IF(AND(Q779&lt;&gt;"", C779&lt;&gt;"", C779&lt;&gt;0), Q779*100/C779, "")</f>
        <v>9.1468315301391048</v>
      </c>
      <c r="T779" s="16">
        <v>1</v>
      </c>
      <c r="U779" s="17" t="str">
        <f>IF(C779&gt;=68,"JUMBO",IF(C779&gt;=58,"EXTRA",IF(C779&gt;=48,"GRANDE",IF(C779&gt;=38,"MÉDIO","Fora da faixa"))))</f>
        <v>EXTRA</v>
      </c>
      <c r="V779" s="11">
        <v>59.85</v>
      </c>
      <c r="W779" s="11">
        <v>46.27</v>
      </c>
      <c r="X779" s="11">
        <f>IF(AND(W779&lt;&gt;"", V779&lt;&gt;"", V779&lt;&gt;0), (W779/V779)*100, "")</f>
        <v>77.309941520467845</v>
      </c>
      <c r="Y779" s="8" t="str">
        <f>IF(X779&lt;72,"Pontiagudo",IF(X779&lt;=76,"Padrão","Redondo"))</f>
        <v>Redondo</v>
      </c>
      <c r="Z779" s="11">
        <f>IF(AND(W779&lt;&gt;"", V779&lt;&gt;"", V779&lt;&gt;0), (0.6057-0.0018*W779)*V779*(W779^2)/1000, "")</f>
        <v>66.938805873674923</v>
      </c>
      <c r="AA779" s="11">
        <f>((3.155 - 0.0136*V779 + 0.00155*W779)*V779*W779)/100</f>
        <v>66.815543973307499</v>
      </c>
      <c r="AB779" s="14"/>
      <c r="AC779" s="12">
        <v>21</v>
      </c>
      <c r="AD779" s="18" t="s">
        <v>18</v>
      </c>
    </row>
    <row r="780" spans="1:30" ht="15" x14ac:dyDescent="0.25">
      <c r="A780" s="8">
        <v>779</v>
      </c>
      <c r="B780" s="8">
        <v>49</v>
      </c>
      <c r="C780" s="9">
        <v>64</v>
      </c>
      <c r="D780" s="9">
        <v>3.5</v>
      </c>
      <c r="E780" s="9">
        <v>8.6999999999999993</v>
      </c>
      <c r="F780" s="10">
        <f>IF(AND(NOT(ISBLANK(C780)), NOT(ISBLANK(H780)), NOT(ISBLANK(Q780))), C780-H780-Q780, "")</f>
        <v>36.435000000000002</v>
      </c>
      <c r="G780" s="11">
        <f>IF(AND(F780&lt;&gt;"", C780&lt;&gt;"", C780&lt;&gt;0), F780*100/C780, "")</f>
        <v>56.9296875</v>
      </c>
      <c r="H780" s="10">
        <v>21.274000000000001</v>
      </c>
      <c r="I780" s="12">
        <v>7</v>
      </c>
      <c r="J780" s="11">
        <f>IF(AND(H780&lt;&gt;"", C780&lt;&gt;"", C780&lt;&gt;0), H780*100/C780, "")</f>
        <v>33.240625000000001</v>
      </c>
      <c r="K780" s="9">
        <v>12</v>
      </c>
      <c r="L780" s="9">
        <v>52</v>
      </c>
      <c r="M780" s="13">
        <v>0.23100000000000001</v>
      </c>
      <c r="N780" s="9">
        <v>50.2</v>
      </c>
      <c r="O780" s="14" t="s">
        <v>23</v>
      </c>
      <c r="P780" s="15">
        <v>4.3600000000000003</v>
      </c>
      <c r="Q780" s="13">
        <v>6.2910000000000004</v>
      </c>
      <c r="R780" s="15">
        <v>0.42</v>
      </c>
      <c r="S780" s="11">
        <f>IF(AND(Q780&lt;&gt;"", C780&lt;&gt;"", C780&lt;&gt;0), Q780*100/C780, "")</f>
        <v>9.8296875000000004</v>
      </c>
      <c r="T780" s="16">
        <v>4</v>
      </c>
      <c r="U780" s="17" t="str">
        <f>IF(C780&gt;=68,"JUMBO",IF(C780&gt;=58,"EXTRA",IF(C780&gt;=48,"GRANDE",IF(C780&gt;=38,"MÉDIO","Fora da faixa"))))</f>
        <v>EXTRA</v>
      </c>
      <c r="V780" s="11">
        <v>57.39</v>
      </c>
      <c r="W780" s="11">
        <v>45.96</v>
      </c>
      <c r="X780" s="11">
        <f>IF(AND(W780&lt;&gt;"", V780&lt;&gt;"", V780&lt;&gt;0), (W780/V780)*100, "")</f>
        <v>80.083638264506007</v>
      </c>
      <c r="Y780" s="8" t="str">
        <f>IF(X780&lt;72,"Pontiagudo",IF(X780&lt;=76,"Padrão","Redondo"))</f>
        <v>Redondo</v>
      </c>
      <c r="Z780" s="11">
        <f>IF(AND(W780&lt;&gt;"", V780&lt;&gt;"", V780&lt;&gt;0), (0.6057-0.0018*W780)*V780*(W780^2)/1000, "")</f>
        <v>63.397875122526536</v>
      </c>
      <c r="AA780" s="11">
        <f>((3.155 - 0.0136*V780 + 0.00155*W780)*V780*W780)/100</f>
        <v>64.509765889896002</v>
      </c>
      <c r="AB780" s="14"/>
      <c r="AC780" s="12">
        <v>21</v>
      </c>
      <c r="AD780" s="18" t="s">
        <v>18</v>
      </c>
    </row>
    <row r="781" spans="1:30" ht="15" x14ac:dyDescent="0.25">
      <c r="A781" s="8">
        <v>780</v>
      </c>
      <c r="B781" s="8">
        <v>49</v>
      </c>
      <c r="C781" s="9">
        <v>62.9</v>
      </c>
      <c r="D781" s="9">
        <v>3.1</v>
      </c>
      <c r="E781" s="9">
        <v>9</v>
      </c>
      <c r="F781" s="10">
        <f>IF(AND(NOT(ISBLANK(C781)), NOT(ISBLANK(H781)), NOT(ISBLANK(Q781))), C781-H781-Q781, "")</f>
        <v>37.381</v>
      </c>
      <c r="G781" s="11">
        <f>IF(AND(F781&lt;&gt;"", C781&lt;&gt;"", C781&lt;&gt;0), F781*100/C781, "")</f>
        <v>59.429252782193956</v>
      </c>
      <c r="H781" s="10">
        <v>19.34</v>
      </c>
      <c r="I781" s="12">
        <v>6</v>
      </c>
      <c r="J781" s="11">
        <f>IF(AND(H781&lt;&gt;"", C781&lt;&gt;"", C781&lt;&gt;0), H781*100/C781, "")</f>
        <v>30.747217806041338</v>
      </c>
      <c r="K781" s="9">
        <v>11.1</v>
      </c>
      <c r="L781" s="9">
        <v>52</v>
      </c>
      <c r="M781" s="13">
        <v>0.21299999999999999</v>
      </c>
      <c r="N781" s="9">
        <v>45.2</v>
      </c>
      <c r="O781" s="14" t="s">
        <v>23</v>
      </c>
      <c r="P781" s="15">
        <v>4.38</v>
      </c>
      <c r="Q781" s="13">
        <v>6.1790000000000003</v>
      </c>
      <c r="R781" s="15">
        <v>0.43</v>
      </c>
      <c r="S781" s="11">
        <f>IF(AND(Q781&lt;&gt;"", C781&lt;&gt;"", C781&lt;&gt;0), Q781*100/C781, "")</f>
        <v>9.8235294117647065</v>
      </c>
      <c r="T781" s="16">
        <v>1</v>
      </c>
      <c r="U781" s="17" t="str">
        <f>IF(C781&gt;=68,"JUMBO",IF(C781&gt;=58,"EXTRA",IF(C781&gt;=48,"GRANDE",IF(C781&gt;=38,"MÉDIO","Fora da faixa"))))</f>
        <v>EXTRA</v>
      </c>
      <c r="V781" s="11">
        <v>59.98</v>
      </c>
      <c r="W781" s="11">
        <v>44.65</v>
      </c>
      <c r="X781" s="11">
        <f>IF(AND(W781&lt;&gt;"", V781&lt;&gt;"", V781&lt;&gt;0), (W781/V781)*100, "")</f>
        <v>74.441480493497835</v>
      </c>
      <c r="Y781" s="8" t="str">
        <f>IF(X781&lt;72,"Pontiagudo",IF(X781&lt;=76,"Padrão","Redondo"))</f>
        <v>Padrão</v>
      </c>
      <c r="Z781" s="11">
        <f>IF(AND(W781&lt;&gt;"", V781&lt;&gt;"", V781&lt;&gt;0), (0.6057-0.0018*W781)*V781*(W781^2)/1000, "")</f>
        <v>62.817636281341507</v>
      </c>
      <c r="AA781" s="11">
        <f>((3.155 - 0.0136*V781 + 0.00155*W781)*V781*W781)/100</f>
        <v>64.501658083064996</v>
      </c>
      <c r="AB781" s="14"/>
      <c r="AC781" s="12">
        <v>21</v>
      </c>
      <c r="AD781" s="18" t="s">
        <v>18</v>
      </c>
    </row>
    <row r="782" spans="1:30" ht="15" x14ac:dyDescent="0.25">
      <c r="A782" s="8">
        <v>781</v>
      </c>
      <c r="B782" s="8">
        <v>49</v>
      </c>
      <c r="C782" s="9">
        <v>60.7</v>
      </c>
      <c r="D782" s="9">
        <v>3.6</v>
      </c>
      <c r="E782" s="9">
        <v>8.5</v>
      </c>
      <c r="F782" s="10">
        <f>IF(AND(NOT(ISBLANK(C782)), NOT(ISBLANK(H782)), NOT(ISBLANK(Q782))), C782-H782-Q782, "")</f>
        <v>32.701000000000001</v>
      </c>
      <c r="G782" s="11">
        <f>IF(AND(F782&lt;&gt;"", C782&lt;&gt;"", C782&lt;&gt;0), F782*100/C782, "")</f>
        <v>53.873146622734758</v>
      </c>
      <c r="H782" s="10">
        <v>21.366</v>
      </c>
      <c r="I782" s="12">
        <v>6</v>
      </c>
      <c r="J782" s="11">
        <f>IF(AND(H782&lt;&gt;"", C782&lt;&gt;"", C782&lt;&gt;0), H782*100/C782, "")</f>
        <v>35.199341021416799</v>
      </c>
      <c r="K782" s="9">
        <v>11.1</v>
      </c>
      <c r="L782" s="9">
        <v>52.7</v>
      </c>
      <c r="M782" s="13">
        <v>0.21099999999999999</v>
      </c>
      <c r="N782" s="9">
        <v>53.6</v>
      </c>
      <c r="O782" s="14" t="s">
        <v>23</v>
      </c>
      <c r="P782" s="15">
        <v>5.19</v>
      </c>
      <c r="Q782" s="13">
        <v>6.633</v>
      </c>
      <c r="R782" s="15">
        <v>0.41</v>
      </c>
      <c r="S782" s="11">
        <f>IF(AND(Q782&lt;&gt;"", C782&lt;&gt;"", C782&lt;&gt;0), Q782*100/C782, "")</f>
        <v>10.927512355848434</v>
      </c>
      <c r="T782" s="16">
        <v>3</v>
      </c>
      <c r="U782" s="17" t="str">
        <f>IF(C782&gt;=68,"JUMBO",IF(C782&gt;=58,"EXTRA",IF(C782&gt;=48,"GRANDE",IF(C782&gt;=38,"MÉDIO","Fora da faixa"))))</f>
        <v>EXTRA</v>
      </c>
      <c r="V782" s="11">
        <v>57.77</v>
      </c>
      <c r="W782" s="11">
        <v>45.34</v>
      </c>
      <c r="X782" s="11">
        <f>IF(AND(W782&lt;&gt;"", V782&lt;&gt;"", V782&lt;&gt;0), (W782/V782)*100, "")</f>
        <v>78.483642028734636</v>
      </c>
      <c r="Y782" s="8" t="str">
        <f>IF(X782&lt;72,"Pontiagudo",IF(X782&lt;=76,"Padrão","Redondo"))</f>
        <v>Redondo</v>
      </c>
      <c r="Z782" s="11">
        <f>IF(AND(W782&lt;&gt;"", V782&lt;&gt;"", V782&lt;&gt;0), (0.6057-0.0018*W782)*V782*(W782^2)/1000, "")</f>
        <v>62.240004435826677</v>
      </c>
      <c r="AA782" s="11">
        <f>((3.155 - 0.0136*V782 + 0.00155*W782)*V782*W782)/100</f>
        <v>63.900373717390003</v>
      </c>
      <c r="AB782" s="14"/>
      <c r="AC782" s="12">
        <v>21</v>
      </c>
      <c r="AD782" s="18" t="s">
        <v>18</v>
      </c>
    </row>
    <row r="783" spans="1:30" ht="15" x14ac:dyDescent="0.25">
      <c r="A783" s="8">
        <v>782</v>
      </c>
      <c r="B783" s="8">
        <v>49</v>
      </c>
      <c r="C783" s="9">
        <v>58.1</v>
      </c>
      <c r="D783" s="9">
        <v>3.9</v>
      </c>
      <c r="E783" s="9">
        <v>8.1999999999999993</v>
      </c>
      <c r="F783" s="10" t="str">
        <f>IF(AND(NOT(ISBLANK(C783)), NOT(ISBLANK(H783)), NOT(ISBLANK(Q783))), C783-H783-Q783, "")</f>
        <v/>
      </c>
      <c r="G783" s="11" t="str">
        <f>IF(AND(F783&lt;&gt;"", C783&lt;&gt;"", C783&lt;&gt;0), F783*100/C783, "")</f>
        <v/>
      </c>
      <c r="H783" s="10"/>
      <c r="I783" s="12">
        <v>7</v>
      </c>
      <c r="J783" s="11" t="str">
        <f>IF(AND(H783&lt;&gt;"", C783&lt;&gt;"", C783&lt;&gt;0), H783*100/C783, "")</f>
        <v/>
      </c>
      <c r="K783" s="9">
        <v>7.9</v>
      </c>
      <c r="L783" s="9">
        <v>46.3</v>
      </c>
      <c r="M783" s="13">
        <v>0.17100000000000001</v>
      </c>
      <c r="N783" s="9">
        <v>58.6</v>
      </c>
      <c r="O783" s="14" t="s">
        <v>23</v>
      </c>
      <c r="P783" s="15">
        <v>6.83</v>
      </c>
      <c r="Q783" s="13">
        <v>7.8449999999999998</v>
      </c>
      <c r="R783" s="15">
        <v>0.45</v>
      </c>
      <c r="S783" s="11">
        <f>IF(AND(Q783&lt;&gt;"", C783&lt;&gt;"", C783&lt;&gt;0), Q783*100/C783, "")</f>
        <v>13.502581755593804</v>
      </c>
      <c r="T783" s="16">
        <v>4</v>
      </c>
      <c r="U783" s="17" t="str">
        <f>IF(C783&gt;=68,"JUMBO",IF(C783&gt;=58,"EXTRA",IF(C783&gt;=48,"GRANDE",IF(C783&gt;=38,"MÉDIO","Fora da faixa"))))</f>
        <v>EXTRA</v>
      </c>
      <c r="V783" s="11">
        <v>58.67</v>
      </c>
      <c r="W783" s="11">
        <v>44.13</v>
      </c>
      <c r="X783" s="11">
        <f>IF(AND(W783&lt;&gt;"", V783&lt;&gt;"", V783&lt;&gt;0), (W783/V783)*100, "")</f>
        <v>75.217317197886487</v>
      </c>
      <c r="Y783" s="8" t="str">
        <f>IF(X783&lt;72,"Pontiagudo",IF(X783&lt;=76,"Padrão","Redondo"))</f>
        <v>Padrão</v>
      </c>
      <c r="Z783" s="11">
        <f>IF(AND(W783&lt;&gt;"", V783&lt;&gt;"", V783&lt;&gt;0), (0.6057-0.0018*W783)*V783*(W783^2)/1000, "")</f>
        <v>60.129730306719928</v>
      </c>
      <c r="AA783" s="11">
        <f>((3.155 - 0.0136*V783 + 0.00155*W783)*V783*W783)/100</f>
        <v>62.798520854254512</v>
      </c>
      <c r="AB783" s="14"/>
      <c r="AC783" s="12">
        <v>21</v>
      </c>
      <c r="AD783" s="18" t="s">
        <v>18</v>
      </c>
    </row>
    <row r="784" spans="1:30" ht="15" x14ac:dyDescent="0.25">
      <c r="A784" s="8">
        <v>783</v>
      </c>
      <c r="B784" s="8">
        <v>49</v>
      </c>
      <c r="C784" s="9">
        <v>59.5</v>
      </c>
      <c r="D784" s="9">
        <v>3</v>
      </c>
      <c r="E784" s="9">
        <v>8.6</v>
      </c>
      <c r="F784" s="10">
        <f>IF(AND(NOT(ISBLANK(C784)), NOT(ISBLANK(H784)), NOT(ISBLANK(Q784))), C784-H784-Q784, "")</f>
        <v>34.392999999999994</v>
      </c>
      <c r="G784" s="11">
        <f>IF(AND(F784&lt;&gt;"", C784&lt;&gt;"", C784&lt;&gt;0), F784*100/C784, "")</f>
        <v>57.803361344537805</v>
      </c>
      <c r="H784" s="10">
        <v>18.254000000000001</v>
      </c>
      <c r="I784" s="12">
        <v>6</v>
      </c>
      <c r="J784" s="11">
        <f>IF(AND(H784&lt;&gt;"", C784&lt;&gt;"", C784&lt;&gt;0), H784*100/C784, "")</f>
        <v>30.678991596638657</v>
      </c>
      <c r="K784" s="9">
        <v>10</v>
      </c>
      <c r="L784" s="9">
        <v>51</v>
      </c>
      <c r="M784" s="13">
        <v>0.19600000000000001</v>
      </c>
      <c r="N784" s="9">
        <v>46.1</v>
      </c>
      <c r="O784" s="14" t="s">
        <v>23</v>
      </c>
      <c r="P784" s="15">
        <v>5.14</v>
      </c>
      <c r="Q784" s="13">
        <v>6.8529999999999998</v>
      </c>
      <c r="R784" s="15">
        <v>0.42</v>
      </c>
      <c r="S784" s="11">
        <f>IF(AND(Q784&lt;&gt;"", C784&lt;&gt;"", C784&lt;&gt;0), Q784*100/C784, "")</f>
        <v>11.517647058823529</v>
      </c>
      <c r="T784" s="16">
        <v>2</v>
      </c>
      <c r="U784" s="17" t="str">
        <f>IF(C784&gt;=68,"JUMBO",IF(C784&gt;=58,"EXTRA",IF(C784&gt;=48,"GRANDE",IF(C784&gt;=38,"MÉDIO","Fora da faixa"))))</f>
        <v>EXTRA</v>
      </c>
      <c r="V784" s="11">
        <v>56.36</v>
      </c>
      <c r="W784" s="11">
        <v>43.62</v>
      </c>
      <c r="X784" s="11">
        <f>IF(AND(W784&lt;&gt;"", V784&lt;&gt;"", V784&lt;&gt;0), (W784/V784)*100, "")</f>
        <v>77.395315826827542</v>
      </c>
      <c r="Y784" s="8" t="str">
        <f>IF(X784&lt;72,"Pontiagudo",IF(X784&lt;=76,"Padrão","Redondo"))</f>
        <v>Redondo</v>
      </c>
      <c r="Z784" s="11">
        <f>IF(AND(W784&lt;&gt;"", V784&lt;&gt;"", V784&lt;&gt;0), (0.6057-0.0018*W784)*V784*(W784^2)/1000, "")</f>
        <v>56.533324832845047</v>
      </c>
      <c r="AA784" s="11">
        <f>((3.155 - 0.0136*V784 + 0.00155*W784)*V784*W784)/100</f>
        <v>60.38170097867998</v>
      </c>
      <c r="AB784" s="14"/>
      <c r="AC784" s="12">
        <v>21</v>
      </c>
      <c r="AD784" s="18" t="s">
        <v>18</v>
      </c>
    </row>
    <row r="785" spans="1:30" ht="15" x14ac:dyDescent="0.25">
      <c r="A785" s="8">
        <v>784</v>
      </c>
      <c r="B785" s="8">
        <v>49</v>
      </c>
      <c r="C785" s="9">
        <v>55.6</v>
      </c>
      <c r="D785" s="9"/>
      <c r="E785" s="9">
        <v>8.8000000000000007</v>
      </c>
      <c r="F785" s="10"/>
      <c r="G785" s="11" t="str">
        <f>IF(AND(F785&lt;&gt;"", C785&lt;&gt;"", C785&lt;&gt;0), F785*100/C785, "")</f>
        <v/>
      </c>
      <c r="H785" s="10"/>
      <c r="I785" s="12"/>
      <c r="J785" s="11" t="str">
        <f>IF(AND(H785&lt;&gt;"", C785&lt;&gt;"", C785&lt;&gt;0), H785*100/C785, "")</f>
        <v/>
      </c>
      <c r="K785" s="9"/>
      <c r="L785" s="9"/>
      <c r="M785" s="13"/>
      <c r="N785" s="9"/>
      <c r="O785" s="14"/>
      <c r="P785" s="15">
        <v>4.22</v>
      </c>
      <c r="Q785" s="13">
        <v>6.726</v>
      </c>
      <c r="R785" s="15">
        <v>0.41</v>
      </c>
      <c r="S785" s="11">
        <f>IF(AND(Q785&lt;&gt;"", C785&lt;&gt;"", C785&lt;&gt;0), Q785*100/C785, "")</f>
        <v>12.097122302158274</v>
      </c>
      <c r="T785" s="16">
        <v>2</v>
      </c>
      <c r="U785" s="17" t="str">
        <f>IF(C785&gt;=68,"JUMBO",IF(C785&gt;=58,"EXTRA",IF(C785&gt;=48,"GRANDE",IF(C785&gt;=38,"MÉDIO","Fora da faixa"))))</f>
        <v>GRANDE</v>
      </c>
      <c r="V785" s="11">
        <v>58.76</v>
      </c>
      <c r="W785" s="11">
        <v>43.31</v>
      </c>
      <c r="X785" s="11">
        <f>IF(AND(W785&lt;&gt;"", V785&lt;&gt;"", V785&lt;&gt;0), (W785/V785)*100, "")</f>
        <v>73.706603131381897</v>
      </c>
      <c r="Y785" s="8" t="str">
        <f>IF(X785&lt;72,"Pontiagudo",IF(X785&lt;=76,"Padrão","Redondo"))</f>
        <v>Padrão</v>
      </c>
      <c r="Z785" s="11">
        <f>IF(AND(W785&lt;&gt;"", V785&lt;&gt;"", V785&lt;&gt;0), (0.6057-0.0018*W785)*V785*(W785^2)/1000, "")</f>
        <v>58.167421601671521</v>
      </c>
      <c r="AA785" s="11">
        <f>((3.155 - 0.0136*V785 + 0.00155*W785)*V785*W785)/100</f>
        <v>61.662680418741999</v>
      </c>
      <c r="AB785" s="14"/>
      <c r="AC785" s="12">
        <v>21</v>
      </c>
      <c r="AD785" s="18" t="s">
        <v>18</v>
      </c>
    </row>
    <row r="786" spans="1:30" ht="15" x14ac:dyDescent="0.25">
      <c r="A786" s="8">
        <v>785</v>
      </c>
      <c r="B786" s="8">
        <v>49</v>
      </c>
      <c r="C786" s="9">
        <v>57.4</v>
      </c>
      <c r="D786" s="9">
        <v>3.3</v>
      </c>
      <c r="E786" s="9">
        <v>8.9</v>
      </c>
      <c r="F786" s="10">
        <f>IF(AND(NOT(ISBLANK(C786)), NOT(ISBLANK(H786)), NOT(ISBLANK(Q786))), C786-H786-Q786, "")</f>
        <v>33.627999999999993</v>
      </c>
      <c r="G786" s="11">
        <f>IF(AND(F786&lt;&gt;"", C786&lt;&gt;"", C786&lt;&gt;0), F786*100/C786, "")</f>
        <v>58.585365853658523</v>
      </c>
      <c r="H786" s="10">
        <v>18.141999999999999</v>
      </c>
      <c r="I786" s="12">
        <v>6</v>
      </c>
      <c r="J786" s="11">
        <f>IF(AND(H786&lt;&gt;"", C786&lt;&gt;"", C786&lt;&gt;0), H786*100/C786, "")</f>
        <v>31.606271777003485</v>
      </c>
      <c r="K786" s="9">
        <v>10</v>
      </c>
      <c r="L786" s="9">
        <v>51.7</v>
      </c>
      <c r="M786" s="13">
        <v>0.193</v>
      </c>
      <c r="N786" s="9">
        <v>51.8</v>
      </c>
      <c r="O786" s="14" t="s">
        <v>23</v>
      </c>
      <c r="P786" s="15">
        <v>3.5</v>
      </c>
      <c r="Q786" s="13">
        <v>5.63</v>
      </c>
      <c r="R786" s="15">
        <v>0.41</v>
      </c>
      <c r="S786" s="11">
        <f>IF(AND(Q786&lt;&gt;"", C786&lt;&gt;"", C786&lt;&gt;0), Q786*100/C786, "")</f>
        <v>9.8083623693379796</v>
      </c>
      <c r="T786" s="16">
        <v>2</v>
      </c>
      <c r="U786" s="17" t="str">
        <f>IF(C786&gt;=68,"JUMBO",IF(C786&gt;=58,"EXTRA",IF(C786&gt;=48,"GRANDE",IF(C786&gt;=38,"MÉDIO","Fora da faixa"))))</f>
        <v>GRANDE</v>
      </c>
      <c r="V786" s="11">
        <v>54.41</v>
      </c>
      <c r="W786" s="11">
        <v>43.61</v>
      </c>
      <c r="X786" s="11">
        <f>IF(AND(W786&lt;&gt;"", V786&lt;&gt;"", V786&lt;&gt;0), (W786/V786)*100, "")</f>
        <v>80.150707590516461</v>
      </c>
      <c r="Y786" s="8" t="str">
        <f>IF(X786&lt;72,"Pontiagudo",IF(X786&lt;=76,"Padrão","Redondo"))</f>
        <v>Redondo</v>
      </c>
      <c r="Z786" s="11">
        <f>IF(AND(W786&lt;&gt;"", V786&lt;&gt;"", V786&lt;&gt;0), (0.6057-0.0018*W786)*V786*(W786^2)/1000, "")</f>
        <v>54.554169457928325</v>
      </c>
      <c r="AA786" s="11">
        <f>((3.155 - 0.0136*V786 + 0.00155*W786)*V786*W786)/100</f>
        <v>58.908094502519489</v>
      </c>
      <c r="AB786" s="14"/>
      <c r="AC786" s="12">
        <v>21</v>
      </c>
      <c r="AD786" s="18" t="s">
        <v>18</v>
      </c>
    </row>
    <row r="787" spans="1:30" ht="15" x14ac:dyDescent="0.25">
      <c r="A787" s="8">
        <v>786</v>
      </c>
      <c r="B787" s="8">
        <v>49</v>
      </c>
      <c r="C787" s="9">
        <v>57.4</v>
      </c>
      <c r="D787" s="9">
        <v>3.3</v>
      </c>
      <c r="E787" s="9">
        <v>9</v>
      </c>
      <c r="F787" s="10">
        <f>IF(AND(NOT(ISBLANK(C787)), NOT(ISBLANK(H787)), NOT(ISBLANK(Q787))), C787-H787-Q787, "")</f>
        <v>32.299999999999997</v>
      </c>
      <c r="G787" s="11">
        <f>IF(AND(F787&lt;&gt;"", C787&lt;&gt;"", C787&lt;&gt;0), F787*100/C787, "")</f>
        <v>56.271777003484317</v>
      </c>
      <c r="H787" s="10">
        <v>19.547000000000001</v>
      </c>
      <c r="I787" s="12">
        <v>8</v>
      </c>
      <c r="J787" s="11">
        <f>IF(AND(H787&lt;&gt;"", C787&lt;&gt;"", C787&lt;&gt;0), H787*100/C787, "")</f>
        <v>34.054006968641119</v>
      </c>
      <c r="K787" s="9">
        <v>11.6</v>
      </c>
      <c r="L787" s="9">
        <v>50.3</v>
      </c>
      <c r="M787" s="13">
        <v>0.23100000000000001</v>
      </c>
      <c r="N787" s="9">
        <v>51.8</v>
      </c>
      <c r="O787" s="14" t="s">
        <v>23</v>
      </c>
      <c r="P787" s="15">
        <v>3.94</v>
      </c>
      <c r="Q787" s="13">
        <v>5.5529999999999999</v>
      </c>
      <c r="R787" s="15">
        <v>0.39</v>
      </c>
      <c r="S787" s="11">
        <f>IF(AND(Q787&lt;&gt;"", C787&lt;&gt;"", C787&lt;&gt;0), Q787*100/C787, "")</f>
        <v>9.6742160278745644</v>
      </c>
      <c r="T787" s="16">
        <v>2</v>
      </c>
      <c r="U787" s="17" t="str">
        <f>IF(C787&gt;=68,"JUMBO",IF(C787&gt;=58,"EXTRA",IF(C787&gt;=48,"GRANDE",IF(C787&gt;=38,"MÉDIO","Fora da faixa"))))</f>
        <v>GRANDE</v>
      </c>
      <c r="V787" s="11">
        <v>57.6</v>
      </c>
      <c r="W787" s="11">
        <v>43.62</v>
      </c>
      <c r="X787" s="11">
        <f>IF(AND(W787&lt;&gt;"", V787&lt;&gt;"", V787&lt;&gt;0), (W787/V787)*100, "")</f>
        <v>75.729166666666657</v>
      </c>
      <c r="Y787" s="8" t="str">
        <f>IF(X787&lt;72,"Pontiagudo",IF(X787&lt;=76,"Padrão","Redondo"))</f>
        <v>Padrão</v>
      </c>
      <c r="Z787" s="11">
        <f>IF(AND(W787&lt;&gt;"", V787&lt;&gt;"", V787&lt;&gt;0), (0.6057-0.0018*W787)*V787*(W787^2)/1000, "")</f>
        <v>57.777138225192957</v>
      </c>
      <c r="AA787" s="11">
        <f>((3.155 - 0.0136*V787 + 0.00155*W787)*V787*W787)/100</f>
        <v>61.286474085119991</v>
      </c>
      <c r="AB787" s="14"/>
      <c r="AC787" s="12">
        <v>21</v>
      </c>
      <c r="AD787" s="18" t="s">
        <v>18</v>
      </c>
    </row>
    <row r="788" spans="1:30" ht="15" x14ac:dyDescent="0.25">
      <c r="A788" s="8">
        <v>787</v>
      </c>
      <c r="B788" s="8">
        <v>49</v>
      </c>
      <c r="C788" s="9">
        <v>60.8</v>
      </c>
      <c r="D788" s="9">
        <v>3.5</v>
      </c>
      <c r="E788" s="9">
        <v>8.4</v>
      </c>
      <c r="F788" s="10">
        <f>IF(AND(NOT(ISBLANK(C788)), NOT(ISBLANK(H788)), NOT(ISBLANK(Q788))), C788-H788-Q788, "")</f>
        <v>35.768000000000001</v>
      </c>
      <c r="G788" s="11">
        <f>IF(AND(F788&lt;&gt;"", C788&lt;&gt;"", C788&lt;&gt;0), F788*100/C788, "")</f>
        <v>58.828947368421055</v>
      </c>
      <c r="H788" s="10">
        <v>19.157</v>
      </c>
      <c r="I788" s="12">
        <v>7</v>
      </c>
      <c r="J788" s="11">
        <f>IF(AND(H788&lt;&gt;"", C788&lt;&gt;"", C788&lt;&gt;0), H788*100/C788, "")</f>
        <v>31.508223684210527</v>
      </c>
      <c r="K788" s="9">
        <v>10.9</v>
      </c>
      <c r="L788" s="9">
        <v>51</v>
      </c>
      <c r="M788" s="13">
        <v>0.214</v>
      </c>
      <c r="N788" s="9">
        <v>52.2</v>
      </c>
      <c r="O788" s="14" t="s">
        <v>23</v>
      </c>
      <c r="P788" s="15">
        <v>4.22</v>
      </c>
      <c r="Q788" s="13">
        <v>5.875</v>
      </c>
      <c r="R788" s="15">
        <v>0.39</v>
      </c>
      <c r="S788" s="11">
        <f>IF(AND(Q788&lt;&gt;"", C788&lt;&gt;"", C788&lt;&gt;0), Q788*100/C788, "")</f>
        <v>9.6628289473684212</v>
      </c>
      <c r="T788" s="16">
        <v>4</v>
      </c>
      <c r="U788" s="17" t="str">
        <f>IF(C788&gt;=68,"JUMBO",IF(C788&gt;=58,"EXTRA",IF(C788&gt;=48,"GRANDE",IF(C788&gt;=38,"MÉDIO","Fora da faixa"))))</f>
        <v>EXTRA</v>
      </c>
      <c r="V788" s="11">
        <v>58.08</v>
      </c>
      <c r="W788" s="11">
        <v>42.55</v>
      </c>
      <c r="X788" s="11">
        <f>IF(AND(W788&lt;&gt;"", V788&lt;&gt;"", V788&lt;&gt;0), (W788/V788)*100, "")</f>
        <v>73.261019283746549</v>
      </c>
      <c r="Y788" s="8" t="str">
        <f>IF(X788&lt;72,"Pontiagudo",IF(X788&lt;=76,"Padrão","Redondo"))</f>
        <v>Padrão</v>
      </c>
      <c r="Z788" s="11">
        <f>IF(AND(W788&lt;&gt;"", V788&lt;&gt;"", V788&lt;&gt;0), (0.6057-0.0018*W788)*V788*(W788^2)/1000, "")</f>
        <v>55.638025109171991</v>
      </c>
      <c r="AA788" s="11">
        <f>((3.155 - 0.0136*V788 + 0.00155*W788)*V788*W788)/100</f>
        <v>60.078994231079989</v>
      </c>
      <c r="AB788" s="14" t="s">
        <v>17</v>
      </c>
      <c r="AC788" s="12">
        <v>21</v>
      </c>
      <c r="AD788" s="18" t="s">
        <v>18</v>
      </c>
    </row>
    <row r="789" spans="1:30" ht="15" x14ac:dyDescent="0.25">
      <c r="A789" s="8">
        <v>788</v>
      </c>
      <c r="B789" s="8">
        <v>49</v>
      </c>
      <c r="C789" s="9">
        <v>59.4</v>
      </c>
      <c r="D789" s="9">
        <v>3.5</v>
      </c>
      <c r="E789" s="9">
        <v>8.5</v>
      </c>
      <c r="F789" s="10">
        <f>IF(AND(NOT(ISBLANK(C789)), NOT(ISBLANK(H789)), NOT(ISBLANK(Q789))), C789-H789-Q789, "")</f>
        <v>33.297999999999995</v>
      </c>
      <c r="G789" s="11">
        <f>IF(AND(F789&lt;&gt;"", C789&lt;&gt;"", C789&lt;&gt;0), F789*100/C789, "")</f>
        <v>56.057239057239045</v>
      </c>
      <c r="H789" s="10">
        <v>19.065000000000001</v>
      </c>
      <c r="I789" s="12">
        <v>6</v>
      </c>
      <c r="J789" s="11">
        <f>IF(AND(H789&lt;&gt;"", C789&lt;&gt;"", C789&lt;&gt;0), H789*100/C789, "")</f>
        <v>32.095959595959599</v>
      </c>
      <c r="K789" s="9">
        <v>11.4</v>
      </c>
      <c r="L789" s="9">
        <v>49</v>
      </c>
      <c r="M789" s="13">
        <v>0.23300000000000001</v>
      </c>
      <c r="N789" s="9">
        <v>53.1</v>
      </c>
      <c r="O789" s="14" t="s">
        <v>23</v>
      </c>
      <c r="P789" s="15">
        <v>4.0999999999999996</v>
      </c>
      <c r="Q789" s="13">
        <v>7.0369999999999999</v>
      </c>
      <c r="R789" s="15">
        <v>0.42</v>
      </c>
      <c r="S789" s="11">
        <f>IF(AND(Q789&lt;&gt;"", C789&lt;&gt;"", C789&lt;&gt;0), Q789*100/C789, "")</f>
        <v>11.846801346801348</v>
      </c>
      <c r="T789" s="16">
        <v>3</v>
      </c>
      <c r="U789" s="17" t="str">
        <f>IF(C789&gt;=68,"JUMBO",IF(C789&gt;=58,"EXTRA",IF(C789&gt;=48,"GRANDE",IF(C789&gt;=38,"MÉDIO","Fora da faixa"))))</f>
        <v>EXTRA</v>
      </c>
      <c r="V789" s="11">
        <v>58.27</v>
      </c>
      <c r="W789" s="11">
        <v>44.72</v>
      </c>
      <c r="X789" s="11">
        <f>IF(AND(W789&lt;&gt;"", V789&lt;&gt;"", V789&lt;&gt;0), (W789/V789)*100, "")</f>
        <v>76.746181568560147</v>
      </c>
      <c r="Y789" s="8" t="str">
        <f>IF(X789&lt;72,"Pontiagudo",IF(X789&lt;=76,"Padrão","Redondo"))</f>
        <v>Redondo</v>
      </c>
      <c r="Z789" s="11">
        <f>IF(AND(W789&lt;&gt;"", V789&lt;&gt;"", V789&lt;&gt;0), (0.6057-0.0018*W789)*V789*(W789^2)/1000, "")</f>
        <v>61.203552757731075</v>
      </c>
      <c r="AA789" s="11">
        <f>((3.155 - 0.0136*V789 + 0.00155*W789)*V789*W789)/100</f>
        <v>63.369827506335994</v>
      </c>
      <c r="AB789" s="14"/>
      <c r="AC789" s="12">
        <v>21</v>
      </c>
      <c r="AD789" s="18" t="s">
        <v>18</v>
      </c>
    </row>
    <row r="790" spans="1:30" ht="15" x14ac:dyDescent="0.25">
      <c r="A790" s="8">
        <v>789</v>
      </c>
      <c r="B790" s="8">
        <v>49</v>
      </c>
      <c r="C790" s="9">
        <v>61</v>
      </c>
      <c r="D790" s="9">
        <v>3.4</v>
      </c>
      <c r="E790" s="9">
        <v>8.9</v>
      </c>
      <c r="F790" s="10">
        <f>IF(AND(NOT(ISBLANK(C790)), NOT(ISBLANK(H790)), NOT(ISBLANK(Q790))), C790-H790-Q790, "")</f>
        <v>37.656000000000006</v>
      </c>
      <c r="G790" s="11">
        <f>IF(AND(F790&lt;&gt;"", C790&lt;&gt;"", C790&lt;&gt;0), F790*100/C790, "")</f>
        <v>61.731147540983613</v>
      </c>
      <c r="H790" s="10">
        <v>17.166</v>
      </c>
      <c r="I790" s="12">
        <v>6</v>
      </c>
      <c r="J790" s="11">
        <f>IF(AND(H790&lt;&gt;"", C790&lt;&gt;"", C790&lt;&gt;0), H790*100/C790, "")</f>
        <v>28.140983606557381</v>
      </c>
      <c r="K790" s="9">
        <v>10.6</v>
      </c>
      <c r="L790" s="9">
        <v>47.7</v>
      </c>
      <c r="M790" s="13">
        <v>0.222</v>
      </c>
      <c r="N790" s="9">
        <v>50.8</v>
      </c>
      <c r="O790" s="14" t="s">
        <v>23</v>
      </c>
      <c r="P790" s="15">
        <v>3.98</v>
      </c>
      <c r="Q790" s="13">
        <v>6.1779999999999999</v>
      </c>
      <c r="R790" s="15">
        <v>0.42</v>
      </c>
      <c r="S790" s="11">
        <f>IF(AND(Q790&lt;&gt;"", C790&lt;&gt;"", C790&lt;&gt;0), Q790*100/C790, "")</f>
        <v>10.127868852459015</v>
      </c>
      <c r="T790" s="16">
        <v>4</v>
      </c>
      <c r="U790" s="17" t="str">
        <f>IF(C790&gt;=68,"JUMBO",IF(C790&gt;=58,"EXTRA",IF(C790&gt;=48,"GRANDE",IF(C790&gt;=38,"MÉDIO","Fora da faixa"))))</f>
        <v>EXTRA</v>
      </c>
      <c r="V790" s="11">
        <v>55.82</v>
      </c>
      <c r="W790" s="11">
        <v>44.62</v>
      </c>
      <c r="X790" s="11">
        <f>IF(AND(W790&lt;&gt;"", V790&lt;&gt;"", V790&lt;&gt;0), (W790/V790)*100, "")</f>
        <v>79.935506986743093</v>
      </c>
      <c r="Y790" s="8" t="str">
        <f>IF(X790&lt;72,"Pontiagudo",IF(X790&lt;=76,"Padrão","Redondo"))</f>
        <v>Redondo</v>
      </c>
      <c r="Z790" s="11">
        <f>IF(AND(W790&lt;&gt;"", V790&lt;&gt;"", V790&lt;&gt;0), (0.6057-0.0018*W790)*V790*(W790^2)/1000, "")</f>
        <v>58.388296768500673</v>
      </c>
      <c r="AA790" s="11">
        <f>((3.155 - 0.0136*V790 + 0.00155*W790)*V790*W790)/100</f>
        <v>61.395693221955987</v>
      </c>
      <c r="AB790" s="14"/>
      <c r="AC790" s="12">
        <v>21</v>
      </c>
      <c r="AD790" s="18" t="s">
        <v>18</v>
      </c>
    </row>
    <row r="791" spans="1:30" ht="15" x14ac:dyDescent="0.25">
      <c r="A791" s="8">
        <v>790</v>
      </c>
      <c r="B791" s="8">
        <v>49</v>
      </c>
      <c r="C791" s="9">
        <v>70.099999999999994</v>
      </c>
      <c r="D791" s="9">
        <v>4.0999999999999996</v>
      </c>
      <c r="E791" s="9">
        <v>9.1</v>
      </c>
      <c r="F791" s="10">
        <f>IF(AND(NOT(ISBLANK(C791)), NOT(ISBLANK(H791)), NOT(ISBLANK(Q791))), C791-H791-Q791, "")</f>
        <v>43.474999999999994</v>
      </c>
      <c r="G791" s="11">
        <f>IF(AND(F791&lt;&gt;"", C791&lt;&gt;"", C791&lt;&gt;0), F791*100/C791, "")</f>
        <v>62.018544935805984</v>
      </c>
      <c r="H791" s="10">
        <v>19.702000000000002</v>
      </c>
      <c r="I791" s="12">
        <v>6</v>
      </c>
      <c r="J791" s="11">
        <f>IF(AND(H791&lt;&gt;"", C791&lt;&gt;"", C791&lt;&gt;0), H791*100/C791, "")</f>
        <v>28.105563480741804</v>
      </c>
      <c r="K791" s="9">
        <v>12.9</v>
      </c>
      <c r="L791" s="9">
        <v>49.3</v>
      </c>
      <c r="M791" s="13">
        <v>0.26200000000000001</v>
      </c>
      <c r="N791" s="9">
        <v>54.5</v>
      </c>
      <c r="O791" s="14" t="s">
        <v>23</v>
      </c>
      <c r="P791" s="15">
        <v>5.29</v>
      </c>
      <c r="Q791" s="13">
        <v>6.923</v>
      </c>
      <c r="R791" s="15">
        <v>0.43</v>
      </c>
      <c r="S791" s="11">
        <f>IF(AND(Q791&lt;&gt;"", C791&lt;&gt;"", C791&lt;&gt;0), Q791*100/C791, "")</f>
        <v>9.8758915834522121</v>
      </c>
      <c r="T791" s="16">
        <v>3</v>
      </c>
      <c r="U791" s="17" t="str">
        <f>IF(C791&gt;=68,"JUMBO",IF(C791&gt;=58,"EXTRA",IF(C791&gt;=48,"GRANDE",IF(C791&gt;=38,"MÉDIO","Fora da faixa"))))</f>
        <v>JUMBO</v>
      </c>
      <c r="V791" s="11">
        <v>59.52</v>
      </c>
      <c r="W791" s="11">
        <v>43.75</v>
      </c>
      <c r="X791" s="11">
        <f>IF(AND(W791&lt;&gt;"", V791&lt;&gt;"", V791&lt;&gt;0), (W791/V791)*100, "")</f>
        <v>73.504704301075265</v>
      </c>
      <c r="Y791" s="8" t="str">
        <f>IF(X791&lt;72,"Pontiagudo",IF(X791&lt;=76,"Padrão","Redondo"))</f>
        <v>Padrão</v>
      </c>
      <c r="Z791" s="11">
        <f>IF(AND(W791&lt;&gt;"", V791&lt;&gt;"", V791&lt;&gt;0), (0.6057-0.0018*W791)*V791*(W791^2)/1000, "")</f>
        <v>60.032778750000006</v>
      </c>
      <c r="AA791" s="11">
        <f>((3.155 - 0.0136*V791 + 0.00155*W791)*V791*W791)/100</f>
        <v>62.843386620000004</v>
      </c>
      <c r="AB791" s="14"/>
      <c r="AC791" s="12">
        <v>21</v>
      </c>
      <c r="AD791" s="18" t="s">
        <v>18</v>
      </c>
    </row>
    <row r="792" spans="1:30" ht="15" x14ac:dyDescent="0.25">
      <c r="A792" s="8">
        <v>791</v>
      </c>
      <c r="B792" s="8">
        <v>49</v>
      </c>
      <c r="C792" s="9">
        <v>57</v>
      </c>
      <c r="D792" s="9">
        <v>3.5</v>
      </c>
      <c r="E792" s="9">
        <v>9.3000000000000007</v>
      </c>
      <c r="F792" s="10">
        <f>IF(AND(NOT(ISBLANK(C792)), NOT(ISBLANK(H792)), NOT(ISBLANK(Q792))), C792-H792-Q792, "")</f>
        <v>33.721999999999994</v>
      </c>
      <c r="G792" s="11">
        <f>IF(AND(F792&lt;&gt;"", C792&lt;&gt;"", C792&lt;&gt;0), F792*100/C792, "")</f>
        <v>59.161403508771919</v>
      </c>
      <c r="H792" s="10">
        <v>17.431999999999999</v>
      </c>
      <c r="I792" s="12">
        <v>6</v>
      </c>
      <c r="J792" s="11">
        <f>IF(AND(H792&lt;&gt;"", C792&lt;&gt;"", C792&lt;&gt;0), H792*100/C792, "")</f>
        <v>30.582456140350875</v>
      </c>
      <c r="K792" s="9">
        <v>10.6</v>
      </c>
      <c r="L792" s="9">
        <v>52</v>
      </c>
      <c r="M792" s="13">
        <v>0.20399999999999999</v>
      </c>
      <c r="N792" s="9">
        <v>54.6</v>
      </c>
      <c r="O792" s="14" t="s">
        <v>23</v>
      </c>
      <c r="P792" s="15">
        <v>3.33</v>
      </c>
      <c r="Q792" s="13">
        <v>5.8460000000000001</v>
      </c>
      <c r="R792" s="15">
        <v>0.4</v>
      </c>
      <c r="S792" s="11">
        <f>IF(AND(Q792&lt;&gt;"", C792&lt;&gt;"", C792&lt;&gt;0), Q792*100/C792, "")</f>
        <v>10.256140350877194</v>
      </c>
      <c r="T792" s="16">
        <v>3</v>
      </c>
      <c r="U792" s="17" t="str">
        <f>IF(C792&gt;=68,"JUMBO",IF(C792&gt;=58,"EXTRA",IF(C792&gt;=48,"GRANDE",IF(C792&gt;=38,"MÉDIO","Fora da faixa"))))</f>
        <v>GRANDE</v>
      </c>
      <c r="V792" s="11">
        <v>59.83</v>
      </c>
      <c r="W792" s="11">
        <v>46.49</v>
      </c>
      <c r="X792" s="11">
        <f>IF(AND(W792&lt;&gt;"", V792&lt;&gt;"", V792&lt;&gt;0), (W792/V792)*100, "")</f>
        <v>77.703493230820669</v>
      </c>
      <c r="Y792" s="8" t="str">
        <f>IF(X792&lt;72,"Pontiagudo",IF(X792&lt;=76,"Padrão","Redondo"))</f>
        <v>Redondo</v>
      </c>
      <c r="Z792" s="11">
        <f>IF(AND(W792&lt;&gt;"", V792&lt;&gt;"", V792&lt;&gt;0), (0.6057-0.0018*W792)*V792*(W792^2)/1000, "")</f>
        <v>67.503077598394512</v>
      </c>
      <c r="AA792" s="11">
        <f>((3.155 - 0.0136*V792 + 0.00155*W792)*V792*W792)/100</f>
        <v>67.127848631240482</v>
      </c>
      <c r="AB792" s="14"/>
      <c r="AC792" s="12">
        <v>21</v>
      </c>
      <c r="AD792" s="18" t="s">
        <v>18</v>
      </c>
    </row>
    <row r="793" spans="1:30" ht="15" x14ac:dyDescent="0.25">
      <c r="A793" s="8">
        <v>792</v>
      </c>
      <c r="B793" s="8">
        <v>49</v>
      </c>
      <c r="C793" s="9">
        <v>66.3</v>
      </c>
      <c r="D793" s="9">
        <v>4.9000000000000004</v>
      </c>
      <c r="E793" s="9">
        <v>8.6</v>
      </c>
      <c r="F793" s="10">
        <f>IF(AND(NOT(ISBLANK(C793)), NOT(ISBLANK(H793)), NOT(ISBLANK(Q793))), C793-H793-Q793, "")</f>
        <v>41.230999999999995</v>
      </c>
      <c r="G793" s="11">
        <f>IF(AND(F793&lt;&gt;"", C793&lt;&gt;"", C793&lt;&gt;0), F793*100/C793, "")</f>
        <v>62.188536953242831</v>
      </c>
      <c r="H793" s="10">
        <v>18.87</v>
      </c>
      <c r="I793" s="12">
        <v>7</v>
      </c>
      <c r="J793" s="11">
        <f>IF(AND(H793&lt;&gt;"", C793&lt;&gt;"", C793&lt;&gt;0), H793*100/C793, "")</f>
        <v>28.461538461538463</v>
      </c>
      <c r="K793" s="9">
        <v>12.6</v>
      </c>
      <c r="L793" s="9">
        <v>43.7</v>
      </c>
      <c r="M793" s="13">
        <v>0.28799999999999998</v>
      </c>
      <c r="N793" s="9">
        <v>65.099999999999994</v>
      </c>
      <c r="O793" s="14" t="s">
        <v>21</v>
      </c>
      <c r="P793" s="15">
        <v>3.59</v>
      </c>
      <c r="Q793" s="13">
        <v>6.1989999999999998</v>
      </c>
      <c r="R793" s="15">
        <v>0.42</v>
      </c>
      <c r="S793" s="11">
        <f>IF(AND(Q793&lt;&gt;"", C793&lt;&gt;"", C793&lt;&gt;0), Q793*100/C793, "")</f>
        <v>9.3499245852187034</v>
      </c>
      <c r="T793" s="16">
        <v>3</v>
      </c>
      <c r="U793" s="17" t="str">
        <f>IF(C793&gt;=68,"JUMBO",IF(C793&gt;=58,"EXTRA",IF(C793&gt;=48,"GRANDE",IF(C793&gt;=38,"MÉDIO","Fora da faixa"))))</f>
        <v>EXTRA</v>
      </c>
      <c r="V793" s="11">
        <v>56.62</v>
      </c>
      <c r="W793" s="11">
        <v>43.88</v>
      </c>
      <c r="X793" s="11">
        <f>IF(AND(W793&lt;&gt;"", V793&lt;&gt;"", V793&lt;&gt;0), (W793/V793)*100, "")</f>
        <v>77.499116919816331</v>
      </c>
      <c r="Y793" s="8" t="str">
        <f>IF(X793&lt;72,"Pontiagudo",IF(X793&lt;=76,"Padrão","Redondo"))</f>
        <v>Redondo</v>
      </c>
      <c r="Z793" s="11">
        <f>IF(AND(W793&lt;&gt;"", V793&lt;&gt;"", V793&lt;&gt;0), (0.6057-0.0018*W793)*V793*(W793^2)/1000, "")</f>
        <v>57.422171762667645</v>
      </c>
      <c r="AA793" s="11">
        <f>((3.155 - 0.0136*V793 + 0.00155*W793)*V793*W793)/100</f>
        <v>60.943984560591986</v>
      </c>
      <c r="AB793" s="14"/>
      <c r="AC793" s="12">
        <v>21</v>
      </c>
      <c r="AD793" s="18" t="s">
        <v>18</v>
      </c>
    </row>
    <row r="794" spans="1:30" ht="15" x14ac:dyDescent="0.25">
      <c r="A794" s="8">
        <v>793</v>
      </c>
      <c r="B794" s="8">
        <v>49</v>
      </c>
      <c r="C794" s="9">
        <v>52.9</v>
      </c>
      <c r="D794" s="9">
        <v>3.5</v>
      </c>
      <c r="E794" s="9">
        <v>9</v>
      </c>
      <c r="F794" s="10">
        <f>IF(AND(NOT(ISBLANK(C794)), NOT(ISBLANK(H794)), NOT(ISBLANK(Q794))), C794-H794-Q794, "")</f>
        <v>26.443999999999996</v>
      </c>
      <c r="G794" s="11">
        <f>IF(AND(F794&lt;&gt;"", C794&lt;&gt;"", C794&lt;&gt;0), F794*100/C794, "")</f>
        <v>49.988657844990541</v>
      </c>
      <c r="H794" s="10">
        <v>20.216000000000001</v>
      </c>
      <c r="I794" s="12">
        <v>7</v>
      </c>
      <c r="J794" s="11">
        <f>IF(AND(H794&lt;&gt;"", C794&lt;&gt;"", C794&lt;&gt;0), H794*100/C794, "")</f>
        <v>38.215500945179585</v>
      </c>
      <c r="K794" s="9">
        <v>10.5</v>
      </c>
      <c r="L794" s="9">
        <v>47.3</v>
      </c>
      <c r="M794" s="13">
        <v>0.222</v>
      </c>
      <c r="N794" s="9">
        <v>57</v>
      </c>
      <c r="O794" s="14" t="s">
        <v>23</v>
      </c>
      <c r="P794" s="15">
        <v>4.8099999999999996</v>
      </c>
      <c r="Q794" s="13">
        <v>6.24</v>
      </c>
      <c r="R794" s="15">
        <v>0.43</v>
      </c>
      <c r="S794" s="11">
        <f>IF(AND(Q794&lt;&gt;"", C794&lt;&gt;"", C794&lt;&gt;0), Q794*100/C794, "")</f>
        <v>11.795841209829868</v>
      </c>
      <c r="T794" s="16">
        <v>3</v>
      </c>
      <c r="U794" s="17" t="str">
        <f>IF(C794&gt;=68,"JUMBO",IF(C794&gt;=58,"EXTRA",IF(C794&gt;=48,"GRANDE",IF(C794&gt;=38,"MÉDIO","Fora da faixa"))))</f>
        <v>GRANDE</v>
      </c>
      <c r="V794" s="11">
        <v>60.05</v>
      </c>
      <c r="W794" s="11">
        <v>45.25</v>
      </c>
      <c r="X794" s="11">
        <f>IF(AND(W794&lt;&gt;"", V794&lt;&gt;"", V794&lt;&gt;0), (W794/V794)*100, "")</f>
        <v>75.353871773522059</v>
      </c>
      <c r="Y794" s="8" t="str">
        <f>IF(X794&lt;72,"Pontiagudo",IF(X794&lt;=76,"Padrão","Redondo"))</f>
        <v>Padrão</v>
      </c>
      <c r="Z794" s="11">
        <f>IF(AND(W794&lt;&gt;"", V794&lt;&gt;"", V794&lt;&gt;0), (0.6057-0.0018*W794)*V794*(W794^2)/1000, "")</f>
        <v>64.459750169531247</v>
      </c>
      <c r="AA794" s="11">
        <f>((3.155 - 0.0136*V794 + 0.00155*W794)*V794*W794)/100</f>
        <v>65.444112475937487</v>
      </c>
      <c r="AB794" s="14"/>
      <c r="AC794" s="12">
        <v>21</v>
      </c>
      <c r="AD794" s="18" t="s">
        <v>18</v>
      </c>
    </row>
    <row r="795" spans="1:30" ht="15" x14ac:dyDescent="0.25">
      <c r="A795" s="8">
        <v>794</v>
      </c>
      <c r="B795" s="8">
        <v>49</v>
      </c>
      <c r="C795" s="9">
        <v>57.4</v>
      </c>
      <c r="D795" s="9">
        <v>3.5</v>
      </c>
      <c r="E795" s="9">
        <v>9</v>
      </c>
      <c r="F795" s="10">
        <f>IF(AND(NOT(ISBLANK(C795)), NOT(ISBLANK(H795)), NOT(ISBLANK(Q795))), C795-H795-Q795, "")</f>
        <v>31.481999999999999</v>
      </c>
      <c r="G795" s="11">
        <f>IF(AND(F795&lt;&gt;"", C795&lt;&gt;"", C795&lt;&gt;0), F795*100/C795, "")</f>
        <v>54.846689895470384</v>
      </c>
      <c r="H795" s="10">
        <v>19.759</v>
      </c>
      <c r="I795" s="12">
        <v>7</v>
      </c>
      <c r="J795" s="11">
        <f>IF(AND(H795&lt;&gt;"", C795&lt;&gt;"", C795&lt;&gt;0), H795*100/C795, "")</f>
        <v>34.423344947735195</v>
      </c>
      <c r="K795" s="9">
        <v>11</v>
      </c>
      <c r="L795" s="9">
        <v>49</v>
      </c>
      <c r="M795" s="13">
        <v>0.224</v>
      </c>
      <c r="N795" s="9">
        <v>54.3</v>
      </c>
      <c r="O795" s="14" t="s">
        <v>23</v>
      </c>
      <c r="P795" s="15">
        <v>4.82</v>
      </c>
      <c r="Q795" s="13">
        <v>6.1589999999999998</v>
      </c>
      <c r="R795" s="15">
        <v>0.41</v>
      </c>
      <c r="S795" s="11">
        <f>IF(AND(Q795&lt;&gt;"", C795&lt;&gt;"", C795&lt;&gt;0), Q795*100/C795, "")</f>
        <v>10.729965156794425</v>
      </c>
      <c r="T795" s="16">
        <v>3</v>
      </c>
      <c r="U795" s="17" t="str">
        <f>IF(C795&gt;=68,"JUMBO",IF(C795&gt;=58,"EXTRA",IF(C795&gt;=48,"GRANDE",IF(C795&gt;=38,"MÉDIO","Fora da faixa"))))</f>
        <v>GRANDE</v>
      </c>
      <c r="V795" s="11">
        <v>54.9</v>
      </c>
      <c r="W795" s="11">
        <v>42.91</v>
      </c>
      <c r="X795" s="11">
        <f>IF(AND(W795&lt;&gt;"", V795&lt;&gt;"", V795&lt;&gt;0), (W795/V795)*100, "")</f>
        <v>78.160291438979954</v>
      </c>
      <c r="Y795" s="8" t="str">
        <f>IF(X795&lt;72,"Pontiagudo",IF(X795&lt;=76,"Padrão","Redondo"))</f>
        <v>Redondo</v>
      </c>
      <c r="Z795" s="11">
        <f>IF(AND(W795&lt;&gt;"", V795&lt;&gt;"", V795&lt;&gt;0), (0.6057-0.0018*W795)*V795*(W795^2)/1000, "")</f>
        <v>53.419908224154774</v>
      </c>
      <c r="AA795" s="11">
        <f>((3.155 - 0.0136*V795 + 0.00155*W795)*V795*W795)/100</f>
        <v>58.301984542094999</v>
      </c>
      <c r="AB795" s="14"/>
      <c r="AC795" s="12">
        <v>21</v>
      </c>
      <c r="AD795" s="18" t="s">
        <v>18</v>
      </c>
    </row>
    <row r="796" spans="1:30" ht="15" x14ac:dyDescent="0.25">
      <c r="A796" s="8">
        <v>795</v>
      </c>
      <c r="B796" s="8">
        <v>49</v>
      </c>
      <c r="C796" s="9">
        <v>54.9</v>
      </c>
      <c r="D796" s="9">
        <v>3.6</v>
      </c>
      <c r="E796" s="9">
        <v>8.9</v>
      </c>
      <c r="F796" s="10">
        <f>IF(AND(NOT(ISBLANK(C796)), NOT(ISBLANK(H796)), NOT(ISBLANK(Q796))), C796-H796-Q796, "")</f>
        <v>32.44</v>
      </c>
      <c r="G796" s="11">
        <f>IF(AND(F796&lt;&gt;"", C796&lt;&gt;"", C796&lt;&gt;0), F796*100/C796, "")</f>
        <v>59.089253187613842</v>
      </c>
      <c r="H796" s="10">
        <v>17.042000000000002</v>
      </c>
      <c r="I796" s="12">
        <v>6</v>
      </c>
      <c r="J796" s="11">
        <f>IF(AND(H796&lt;&gt;"", C796&lt;&gt;"", C796&lt;&gt;0), H796*100/C796, "")</f>
        <v>31.04189435336977</v>
      </c>
      <c r="K796" s="9">
        <v>10.9</v>
      </c>
      <c r="L796" s="9">
        <v>52.3</v>
      </c>
      <c r="M796" s="13">
        <v>0.20799999999999999</v>
      </c>
      <c r="N796" s="9">
        <v>57</v>
      </c>
      <c r="O796" s="14" t="s">
        <v>23</v>
      </c>
      <c r="P796" s="15">
        <v>3.7</v>
      </c>
      <c r="Q796" s="13">
        <v>5.4180000000000001</v>
      </c>
      <c r="R796" s="15">
        <v>0.4</v>
      </c>
      <c r="S796" s="11">
        <f>IF(AND(Q796&lt;&gt;"", C796&lt;&gt;"", C796&lt;&gt;0), Q796*100/C796, "")</f>
        <v>9.8688524590163951</v>
      </c>
      <c r="T796" s="16">
        <v>1</v>
      </c>
      <c r="U796" s="17" t="str">
        <f>IF(C796&gt;=68,"JUMBO",IF(C796&gt;=58,"EXTRA",IF(C796&gt;=48,"GRANDE",IF(C796&gt;=38,"MÉDIO","Fora da faixa"))))</f>
        <v>GRANDE</v>
      </c>
      <c r="V796" s="11">
        <v>58.28</v>
      </c>
      <c r="W796" s="11">
        <v>43.23</v>
      </c>
      <c r="X796" s="11">
        <f>IF(AND(W796&lt;&gt;"", V796&lt;&gt;"", V796&lt;&gt;0), (W796/V796)*100, "")</f>
        <v>74.176389842141376</v>
      </c>
      <c r="Y796" s="8" t="str">
        <f>IF(X796&lt;72,"Pontiagudo",IF(X796&lt;=76,"Padrão","Redondo"))</f>
        <v>Padrão</v>
      </c>
      <c r="Z796" s="11">
        <f>IF(AND(W796&lt;&gt;"", V796&lt;&gt;"", V796&lt;&gt;0), (0.6057-0.0018*W796)*V796*(W796^2)/1000, "")</f>
        <v>57.495010609255033</v>
      </c>
      <c r="AA796" s="11">
        <f>((3.155 - 0.0136*V796 + 0.00155*W796)*V796*W796)/100</f>
        <v>61.207344461933999</v>
      </c>
      <c r="AB796" s="14"/>
      <c r="AC796" s="12">
        <v>21</v>
      </c>
      <c r="AD796" s="18" t="s">
        <v>18</v>
      </c>
    </row>
    <row r="797" spans="1:30" ht="15" x14ac:dyDescent="0.25">
      <c r="A797" s="8">
        <v>796</v>
      </c>
      <c r="B797" s="8">
        <v>49</v>
      </c>
      <c r="C797" s="9">
        <v>70.099999999999994</v>
      </c>
      <c r="D797" s="9">
        <v>3.5</v>
      </c>
      <c r="E797" s="9">
        <v>8.9</v>
      </c>
      <c r="F797" s="10">
        <f>IF(AND(NOT(ISBLANK(C797)), NOT(ISBLANK(H797)), NOT(ISBLANK(Q797))), C797-H797-Q797, "")</f>
        <v>41.892999999999994</v>
      </c>
      <c r="G797" s="11">
        <f>IF(AND(F797&lt;&gt;"", C797&lt;&gt;"", C797&lt;&gt;0), F797*100/C797, "")</f>
        <v>59.761768901569184</v>
      </c>
      <c r="H797" s="10">
        <v>21.219000000000001</v>
      </c>
      <c r="I797" s="12">
        <v>6</v>
      </c>
      <c r="J797" s="11">
        <f>IF(AND(H797&lt;&gt;"", C797&lt;&gt;"", C797&lt;&gt;0), H797*100/C797, "")</f>
        <v>30.269614835948648</v>
      </c>
      <c r="K797" s="9">
        <v>11.4</v>
      </c>
      <c r="L797" s="9">
        <v>52.3</v>
      </c>
      <c r="M797" s="13">
        <v>0.218</v>
      </c>
      <c r="N797" s="9">
        <v>46.4</v>
      </c>
      <c r="O797" s="14" t="s">
        <v>23</v>
      </c>
      <c r="P797" s="15">
        <v>4.5199999999999996</v>
      </c>
      <c r="Q797" s="13">
        <v>6.9880000000000004</v>
      </c>
      <c r="R797" s="15">
        <v>0.42</v>
      </c>
      <c r="S797" s="11">
        <f>IF(AND(Q797&lt;&gt;"", C797&lt;&gt;"", C797&lt;&gt;0), Q797*100/C797, "")</f>
        <v>9.9686162624821701</v>
      </c>
      <c r="T797" s="16">
        <v>4</v>
      </c>
      <c r="U797" s="17" t="str">
        <f>IF(C797&gt;=68,"JUMBO",IF(C797&gt;=58,"EXTRA",IF(C797&gt;=48,"GRANDE",IF(C797&gt;=38,"MÉDIO","Fora da faixa"))))</f>
        <v>JUMBO</v>
      </c>
      <c r="V797" s="11">
        <v>57.81</v>
      </c>
      <c r="W797" s="11">
        <v>43.04</v>
      </c>
      <c r="X797" s="11">
        <f>IF(AND(W797&lt;&gt;"", V797&lt;&gt;"", V797&lt;&gt;0), (W797/V797)*100, "")</f>
        <v>74.450787061062101</v>
      </c>
      <c r="Y797" s="8" t="str">
        <f>IF(X797&lt;72,"Pontiagudo",IF(X797&lt;=76,"Padrão","Redondo"))</f>
        <v>Padrão</v>
      </c>
      <c r="Z797" s="11">
        <f>IF(AND(W797&lt;&gt;"", V797&lt;&gt;"", V797&lt;&gt;0), (0.6057-0.0018*W797)*V797*(W797^2)/1000, "")</f>
        <v>56.567751057036297</v>
      </c>
      <c r="AA797" s="11">
        <f>((3.155 - 0.0136*V797 + 0.00155*W797)*V797*W797)/100</f>
        <v>60.598608626303992</v>
      </c>
      <c r="AB797" s="14"/>
      <c r="AC797" s="12">
        <v>21</v>
      </c>
      <c r="AD797" s="18" t="s">
        <v>18</v>
      </c>
    </row>
    <row r="798" spans="1:30" ht="15" x14ac:dyDescent="0.25">
      <c r="A798" s="8">
        <v>797</v>
      </c>
      <c r="B798" s="8">
        <v>49</v>
      </c>
      <c r="C798" s="9">
        <v>57.6</v>
      </c>
      <c r="D798" s="9">
        <v>3.5</v>
      </c>
      <c r="E798" s="9">
        <v>9</v>
      </c>
      <c r="F798" s="10">
        <f>IF(AND(NOT(ISBLANK(C798)), NOT(ISBLANK(H798)), NOT(ISBLANK(Q798))), C798-H798-Q798, "")</f>
        <v>35.289000000000001</v>
      </c>
      <c r="G798" s="11">
        <f>IF(AND(F798&lt;&gt;"", C798&lt;&gt;"", C798&lt;&gt;0), F798*100/C798, "")</f>
        <v>61.265625</v>
      </c>
      <c r="H798" s="10">
        <v>16.029</v>
      </c>
      <c r="I798" s="12">
        <v>7</v>
      </c>
      <c r="J798" s="11">
        <f>IF(AND(H798&lt;&gt;"", C798&lt;&gt;"", C798&lt;&gt;0), H798*100/C798, "")</f>
        <v>27.828125</v>
      </c>
      <c r="K798" s="9">
        <v>12.4</v>
      </c>
      <c r="L798" s="9">
        <v>44.3</v>
      </c>
      <c r="M798" s="13">
        <v>0.28000000000000003</v>
      </c>
      <c r="N798" s="9">
        <v>54.2</v>
      </c>
      <c r="O798" s="14" t="s">
        <v>23</v>
      </c>
      <c r="P798" s="15">
        <v>5.29</v>
      </c>
      <c r="Q798" s="13">
        <v>6.282</v>
      </c>
      <c r="R798" s="15">
        <v>0.44</v>
      </c>
      <c r="S798" s="11">
        <f>IF(AND(Q798&lt;&gt;"", C798&lt;&gt;"", C798&lt;&gt;0), Q798*100/C798, "")</f>
        <v>10.90625</v>
      </c>
      <c r="T798" s="16">
        <v>2</v>
      </c>
      <c r="U798" s="17" t="str">
        <f>IF(C798&gt;=68,"JUMBO",IF(C798&gt;=58,"EXTRA",IF(C798&gt;=48,"GRANDE",IF(C798&gt;=38,"MÉDIO","Fora da faixa"))))</f>
        <v>GRANDE</v>
      </c>
      <c r="V798" s="11">
        <v>62.24</v>
      </c>
      <c r="W798" s="11">
        <v>47.63</v>
      </c>
      <c r="X798" s="11">
        <f>IF(AND(W798&lt;&gt;"", V798&lt;&gt;"", V798&lt;&gt;0), (W798/V798)*100, "")</f>
        <v>76.526349614395883</v>
      </c>
      <c r="Y798" s="8" t="str">
        <f>IF(X798&lt;72,"Pontiagudo",IF(X798&lt;=76,"Padrão","Redondo"))</f>
        <v>Redondo</v>
      </c>
      <c r="Z798" s="11">
        <f>IF(AND(W798&lt;&gt;"", V798&lt;&gt;"", V798&lt;&gt;0), (0.6057-0.0018*W798)*V798*(W798^2)/1000, "")</f>
        <v>73.418531488780928</v>
      </c>
      <c r="AA798" s="11">
        <f>((3.155 - 0.0136*V798 + 0.00155*W798)*V798*W798)/100</f>
        <v>70.624926664599982</v>
      </c>
      <c r="AB798" s="14"/>
      <c r="AC798" s="12">
        <v>21</v>
      </c>
      <c r="AD798" s="18" t="s">
        <v>18</v>
      </c>
    </row>
    <row r="799" spans="1:30" ht="15" x14ac:dyDescent="0.25">
      <c r="A799" s="8">
        <v>798</v>
      </c>
      <c r="B799" s="8">
        <v>49</v>
      </c>
      <c r="C799" s="9">
        <v>55.1</v>
      </c>
      <c r="D799" s="9">
        <v>3.6</v>
      </c>
      <c r="E799" s="9">
        <v>9</v>
      </c>
      <c r="F799" s="10">
        <f>IF(AND(NOT(ISBLANK(C799)), NOT(ISBLANK(H799)), NOT(ISBLANK(Q799))), C799-H799-Q799, "")</f>
        <v>31.265000000000001</v>
      </c>
      <c r="G799" s="11">
        <f>IF(AND(F799&lt;&gt;"", C799&lt;&gt;"", C799&lt;&gt;0), F799*100/C799, "")</f>
        <v>56.742286751361164</v>
      </c>
      <c r="H799" s="10">
        <v>17.155999999999999</v>
      </c>
      <c r="I799" s="12">
        <v>6</v>
      </c>
      <c r="J799" s="11">
        <f>IF(AND(H799&lt;&gt;"", C799&lt;&gt;"", C799&lt;&gt;0), H799*100/C799, "")</f>
        <v>31.136116152450089</v>
      </c>
      <c r="K799" s="9">
        <v>10</v>
      </c>
      <c r="L799" s="9">
        <v>48.7</v>
      </c>
      <c r="M799" s="13">
        <v>0.20499999999999999</v>
      </c>
      <c r="N799" s="9">
        <v>56.9</v>
      </c>
      <c r="O799" s="14" t="s">
        <v>23</v>
      </c>
      <c r="P799" s="15">
        <v>5.97</v>
      </c>
      <c r="Q799" s="13">
        <v>6.6790000000000003</v>
      </c>
      <c r="R799" s="15">
        <v>0.44</v>
      </c>
      <c r="S799" s="11">
        <f>IF(AND(Q799&lt;&gt;"", C799&lt;&gt;"", C799&lt;&gt;0), Q799*100/C799, "")</f>
        <v>12.121597096188747</v>
      </c>
      <c r="T799" s="16">
        <v>2</v>
      </c>
      <c r="U799" s="17" t="str">
        <f>IF(C799&gt;=68,"JUMBO",IF(C799&gt;=58,"EXTRA",IF(C799&gt;=48,"GRANDE",IF(C799&gt;=38,"MÉDIO","Fora da faixa"))))</f>
        <v>GRANDE</v>
      </c>
      <c r="V799" s="11">
        <v>57.75</v>
      </c>
      <c r="W799" s="11">
        <v>43.39</v>
      </c>
      <c r="X799" s="11">
        <f>IF(AND(W799&lt;&gt;"", V799&lt;&gt;"", V799&lt;&gt;0), (W799/V799)*100, "")</f>
        <v>75.134199134199136</v>
      </c>
      <c r="Y799" s="8" t="str">
        <f>IF(X799&lt;72,"Pontiagudo",IF(X799&lt;=76,"Padrão","Redondo"))</f>
        <v>Padrão</v>
      </c>
      <c r="Z799" s="11">
        <f>IF(AND(W799&lt;&gt;"", V799&lt;&gt;"", V799&lt;&gt;0), (0.6057-0.0018*W799)*V799*(W799^2)/1000, "")</f>
        <v>57.363339874752455</v>
      </c>
      <c r="AA799" s="11">
        <f>((3.155 - 0.0136*V799 + 0.00155*W799)*V799*W799)/100</f>
        <v>61.062029926012499</v>
      </c>
      <c r="AB799" s="14"/>
      <c r="AC799" s="12">
        <v>21</v>
      </c>
      <c r="AD799" s="18" t="s">
        <v>18</v>
      </c>
    </row>
    <row r="800" spans="1:30" ht="15" x14ac:dyDescent="0.25">
      <c r="A800" s="8">
        <v>799</v>
      </c>
      <c r="B800" s="8">
        <v>49</v>
      </c>
      <c r="C800" s="9">
        <v>51.5</v>
      </c>
      <c r="D800" s="9"/>
      <c r="E800" s="9">
        <v>9</v>
      </c>
      <c r="F800" s="10"/>
      <c r="G800" s="11" t="str">
        <f>IF(AND(F800&lt;&gt;"", C800&lt;&gt;"", C800&lt;&gt;0), F800*100/C800, "")</f>
        <v/>
      </c>
      <c r="H800" s="10"/>
      <c r="I800" s="12"/>
      <c r="J800" s="11" t="str">
        <f>IF(AND(H800&lt;&gt;"", C800&lt;&gt;"", C800&lt;&gt;0), H800*100/C800, "")</f>
        <v/>
      </c>
      <c r="K800" s="9"/>
      <c r="L800" s="9"/>
      <c r="M800" s="13"/>
      <c r="N800" s="9"/>
      <c r="O800" s="14"/>
      <c r="P800" s="15">
        <v>4.7699999999999996</v>
      </c>
      <c r="Q800" s="13">
        <v>5.1950000000000003</v>
      </c>
      <c r="R800" s="15">
        <v>0.4</v>
      </c>
      <c r="S800" s="11">
        <f>IF(AND(Q800&lt;&gt;"", C800&lt;&gt;"", C800&lt;&gt;0), Q800*100/C800, "")</f>
        <v>10.087378640776699</v>
      </c>
      <c r="T800" s="16">
        <v>1</v>
      </c>
      <c r="U800" s="17" t="str">
        <f>IF(C800&gt;=68,"JUMBO",IF(C800&gt;=58,"EXTRA",IF(C800&gt;=48,"GRANDE",IF(C800&gt;=38,"MÉDIO","Fora da faixa"))))</f>
        <v>GRANDE</v>
      </c>
      <c r="V800" s="11">
        <v>55.51</v>
      </c>
      <c r="W800" s="11">
        <v>43.36</v>
      </c>
      <c r="X800" s="11">
        <f>IF(AND(W800&lt;&gt;"", V800&lt;&gt;"", V800&lt;&gt;0), (W800/V800)*100, "")</f>
        <v>78.112051882543682</v>
      </c>
      <c r="Y800" s="8" t="str">
        <f>IF(X800&lt;72,"Pontiagudo",IF(X800&lt;=76,"Padrão","Redondo"))</f>
        <v>Redondo</v>
      </c>
      <c r="Z800" s="11">
        <f>IF(AND(W800&lt;&gt;"", V800&lt;&gt;"", V800&lt;&gt;0), (0.6057-0.0018*W800)*V800*(W800^2)/1000, "")</f>
        <v>55.067753918241792</v>
      </c>
      <c r="AA800" s="11">
        <f>((3.155 - 0.0136*V800 + 0.00155*W800)*V800*W800)/100</f>
        <v>59.385105316991996</v>
      </c>
      <c r="AB800" s="14"/>
      <c r="AC800" s="12">
        <v>21</v>
      </c>
      <c r="AD800" s="18" t="s">
        <v>18</v>
      </c>
    </row>
    <row r="801" spans="1:30" ht="15" x14ac:dyDescent="0.25">
      <c r="A801" s="8">
        <v>800</v>
      </c>
      <c r="B801" s="8">
        <v>49</v>
      </c>
      <c r="C801" s="9">
        <v>56.6</v>
      </c>
      <c r="D801" s="9">
        <v>3.3</v>
      </c>
      <c r="E801" s="9">
        <v>8.9</v>
      </c>
      <c r="F801" s="10">
        <f>IF(AND(NOT(ISBLANK(C801)), NOT(ISBLANK(H801)), NOT(ISBLANK(Q801))), C801-H801-Q801, "")</f>
        <v>31.78</v>
      </c>
      <c r="G801" s="11">
        <f>IF(AND(F801&lt;&gt;"", C801&lt;&gt;"", C801&lt;&gt;0), F801*100/C801, "")</f>
        <v>56.148409893992934</v>
      </c>
      <c r="H801" s="10">
        <v>18.640999999999998</v>
      </c>
      <c r="I801" s="12">
        <v>7</v>
      </c>
      <c r="J801" s="11">
        <f>IF(AND(H801&lt;&gt;"", C801&lt;&gt;"", C801&lt;&gt;0), H801*100/C801, "")</f>
        <v>32.934628975265014</v>
      </c>
      <c r="K801" s="9">
        <v>11.4</v>
      </c>
      <c r="L801" s="9">
        <v>48</v>
      </c>
      <c r="M801" s="13">
        <v>0.23799999999999999</v>
      </c>
      <c r="N801" s="9">
        <v>52.3</v>
      </c>
      <c r="O801" s="14" t="s">
        <v>23</v>
      </c>
      <c r="P801" s="15">
        <v>5.62</v>
      </c>
      <c r="Q801" s="13">
        <v>6.1790000000000003</v>
      </c>
      <c r="R801" s="15">
        <v>0.42</v>
      </c>
      <c r="S801" s="11">
        <f>IF(AND(Q801&lt;&gt;"", C801&lt;&gt;"", C801&lt;&gt;0), Q801*100/C801, "")</f>
        <v>10.916961130742049</v>
      </c>
      <c r="T801" s="16">
        <v>1</v>
      </c>
      <c r="U801" s="17" t="str">
        <f>IF(C801&gt;=68,"JUMBO",IF(C801&gt;=58,"EXTRA",IF(C801&gt;=48,"GRANDE",IF(C801&gt;=38,"MÉDIO","Fora da faixa"))))</f>
        <v>GRANDE</v>
      </c>
      <c r="V801" s="11">
        <v>53.71</v>
      </c>
      <c r="W801" s="11">
        <v>42.83</v>
      </c>
      <c r="X801" s="11">
        <f>IF(AND(W801&lt;&gt;"", V801&lt;&gt;"", V801&lt;&gt;0), (W801/V801)*100, "")</f>
        <v>79.743064606218567</v>
      </c>
      <c r="Y801" s="8" t="str">
        <f>IF(X801&lt;72,"Pontiagudo",IF(X801&lt;=76,"Padrão","Redondo"))</f>
        <v>Redondo</v>
      </c>
      <c r="Z801" s="11">
        <f>IF(AND(W801&lt;&gt;"", V801&lt;&gt;"", V801&lt;&gt;0), (0.6057-0.0018*W801)*V801*(W801^2)/1000, "")</f>
        <v>52.081488683855511</v>
      </c>
      <c r="AA801" s="11">
        <f>((3.155 - 0.0136*V801 + 0.00155*W801)*V801*W801)/100</f>
        <v>57.301347785486506</v>
      </c>
      <c r="AB801" s="14"/>
      <c r="AC801" s="12">
        <v>21</v>
      </c>
      <c r="AD801" s="18" t="s">
        <v>18</v>
      </c>
    </row>
    <row r="802" spans="1:30" ht="15" x14ac:dyDescent="0.25">
      <c r="A802" s="8">
        <v>801</v>
      </c>
      <c r="B802" s="8">
        <v>43</v>
      </c>
      <c r="C802" s="9">
        <v>62.5</v>
      </c>
      <c r="D802" s="9">
        <v>3.9</v>
      </c>
      <c r="E802" s="9">
        <v>9.1999999999999993</v>
      </c>
      <c r="F802" s="10" t="str">
        <f>IF(AND(NOT(ISBLANK(C802)), NOT(ISBLANK(H802)), NOT(ISBLANK(Q802))), C802-H802-Q802, "")</f>
        <v/>
      </c>
      <c r="G802" s="11" t="str">
        <f>IF(AND(F802&lt;&gt;"", C802&lt;&gt;"", C802&lt;&gt;0), F802*100/C802, "")</f>
        <v/>
      </c>
      <c r="H802" s="10"/>
      <c r="I802" s="12">
        <v>5</v>
      </c>
      <c r="J802" s="11" t="str">
        <f>IF(AND(H802&lt;&gt;"", C802&lt;&gt;"", C802&lt;&gt;0), H802*100/C802, "")</f>
        <v/>
      </c>
      <c r="K802" s="9">
        <v>6.4</v>
      </c>
      <c r="L802" s="9"/>
      <c r="M802" s="13"/>
      <c r="N802" s="9">
        <v>56.2</v>
      </c>
      <c r="O802" s="14" t="s">
        <v>23</v>
      </c>
      <c r="P802" s="15">
        <v>3.96</v>
      </c>
      <c r="Q802" s="13">
        <v>7.0209999999999999</v>
      </c>
      <c r="R802" s="15">
        <v>0.47</v>
      </c>
      <c r="S802" s="11">
        <f>IF(AND(Q802&lt;&gt;"", C802&lt;&gt;"", C802&lt;&gt;0), Q802*100/C802, "")</f>
        <v>11.233600000000001</v>
      </c>
      <c r="T802" s="16">
        <v>3</v>
      </c>
      <c r="U802" s="17" t="str">
        <f>IF(C802&gt;=68,"JUMBO",IF(C802&gt;=58,"EXTRA",IF(C802&gt;=48,"GRANDE",IF(C802&gt;=38,"MÉDIO","Fora da faixa"))))</f>
        <v>EXTRA</v>
      </c>
      <c r="V802" s="11">
        <v>56.59</v>
      </c>
      <c r="W802" s="11">
        <v>45.18</v>
      </c>
      <c r="X802" s="11">
        <f>IF(AND(W802&lt;&gt;"", V802&lt;&gt;"", V802&lt;&gt;0), (W802/V802)*100, "")</f>
        <v>79.837427107262755</v>
      </c>
      <c r="Y802" s="8" t="str">
        <f>IF(X802&lt;72,"Pontiagudo",IF(X802&lt;=76,"Padrão","Redondo"))</f>
        <v>Redondo</v>
      </c>
      <c r="Z802" s="11">
        <f>IF(AND(W802&lt;&gt;"", V802&lt;&gt;"", V802&lt;&gt;0), (0.6057-0.0018*W802)*V802*(W802^2)/1000, "")</f>
        <v>60.572423970794027</v>
      </c>
      <c r="AA802" s="11">
        <f>((3.155 - 0.0136*V802 + 0.00155*W802)*V802*W802)/100</f>
        <v>62.778228491610001</v>
      </c>
      <c r="AB802" s="14" t="s">
        <v>17</v>
      </c>
      <c r="AC802" s="12">
        <v>28</v>
      </c>
      <c r="AD802" s="18" t="s">
        <v>18</v>
      </c>
    </row>
    <row r="803" spans="1:30" ht="15" x14ac:dyDescent="0.25">
      <c r="A803" s="8">
        <v>802</v>
      </c>
      <c r="B803" s="8">
        <v>43</v>
      </c>
      <c r="C803" s="9">
        <v>63.1</v>
      </c>
      <c r="D803" s="9">
        <v>3.4</v>
      </c>
      <c r="E803" s="9">
        <v>9.3000000000000007</v>
      </c>
      <c r="F803" s="10" t="str">
        <f>IF(AND(NOT(ISBLANK(C803)), NOT(ISBLANK(H803)), NOT(ISBLANK(Q803))), C803-H803-Q803, "")</f>
        <v/>
      </c>
      <c r="G803" s="11" t="str">
        <f>IF(AND(F803&lt;&gt;"", C803&lt;&gt;"", C803&lt;&gt;0), F803*100/C803, "")</f>
        <v/>
      </c>
      <c r="H803" s="10"/>
      <c r="I803" s="12">
        <v>5</v>
      </c>
      <c r="J803" s="11" t="str">
        <f>IF(AND(H803&lt;&gt;"", C803&lt;&gt;"", C803&lt;&gt;0), H803*100/C803, "")</f>
        <v/>
      </c>
      <c r="K803" s="9">
        <v>6</v>
      </c>
      <c r="L803" s="9">
        <v>29</v>
      </c>
      <c r="M803" s="13">
        <v>0.20699999999999999</v>
      </c>
      <c r="N803" s="9">
        <v>49.4</v>
      </c>
      <c r="O803" s="14" t="s">
        <v>23</v>
      </c>
      <c r="P803" s="15">
        <v>6.24</v>
      </c>
      <c r="Q803" s="13">
        <v>6.9850000000000003</v>
      </c>
      <c r="R803" s="15">
        <v>0.49</v>
      </c>
      <c r="S803" s="11">
        <f>IF(AND(Q803&lt;&gt;"", C803&lt;&gt;"", C803&lt;&gt;0), Q803*100/C803, "")</f>
        <v>11.06973058637084</v>
      </c>
      <c r="T803" s="16">
        <v>4</v>
      </c>
      <c r="U803" s="17" t="str">
        <f>IF(C803&gt;=68,"JUMBO",IF(C803&gt;=58,"EXTRA",IF(C803&gt;=48,"GRANDE",IF(C803&gt;=38,"MÉDIO","Fora da faixa"))))</f>
        <v>EXTRA</v>
      </c>
      <c r="V803" s="11">
        <v>56.39</v>
      </c>
      <c r="W803" s="11">
        <v>45.83</v>
      </c>
      <c r="X803" s="11">
        <f>IF(AND(W803&lt;&gt;"", V803&lt;&gt;"", V803&lt;&gt;0), (W803/V803)*100, "")</f>
        <v>81.273275403440323</v>
      </c>
      <c r="Y803" s="8" t="str">
        <f>IF(X803&lt;72,"Pontiagudo",IF(X803&lt;=76,"Padrão","Redondo"))</f>
        <v>Redondo</v>
      </c>
      <c r="Z803" s="11">
        <f>IF(AND(W803&lt;&gt;"", V803&lt;&gt;"", V803&lt;&gt;0), (0.6057-0.0018*W803)*V803*(W803^2)/1000, "")</f>
        <v>61.969005258727634</v>
      </c>
      <c r="AA803" s="11">
        <f>((3.155 - 0.0136*V803 + 0.00155*W803)*V803*W803)/100</f>
        <v>63.552681751652493</v>
      </c>
      <c r="AB803" s="14"/>
      <c r="AC803" s="12">
        <v>28</v>
      </c>
      <c r="AD803" s="18" t="s">
        <v>18</v>
      </c>
    </row>
    <row r="804" spans="1:30" ht="15" x14ac:dyDescent="0.25">
      <c r="A804" s="8">
        <v>803</v>
      </c>
      <c r="B804" s="8">
        <v>43</v>
      </c>
      <c r="C804" s="9">
        <v>60.9</v>
      </c>
      <c r="D804" s="9">
        <v>4.5</v>
      </c>
      <c r="E804" s="9">
        <v>9.4</v>
      </c>
      <c r="F804" s="10">
        <f>IF(AND(NOT(ISBLANK(C804)), NOT(ISBLANK(H804)), NOT(ISBLANK(Q804))), C804-H804-Q804, "")</f>
        <v>34.504000000000005</v>
      </c>
      <c r="G804" s="11">
        <f>IF(AND(F804&lt;&gt;"", C804&lt;&gt;"", C804&lt;&gt;0), F804*100/C804, "")</f>
        <v>56.65681444991791</v>
      </c>
      <c r="H804" s="10">
        <v>19.718</v>
      </c>
      <c r="I804" s="12">
        <v>6</v>
      </c>
      <c r="J804" s="11">
        <f>IF(AND(H804&lt;&gt;"", C804&lt;&gt;"", C804&lt;&gt;0), H804*100/C804, "")</f>
        <v>32.377668308702795</v>
      </c>
      <c r="K804" s="9">
        <v>10.5</v>
      </c>
      <c r="L804" s="9">
        <v>59.9</v>
      </c>
      <c r="M804" s="13">
        <v>0.17499999999999999</v>
      </c>
      <c r="N804" s="9">
        <v>63.6</v>
      </c>
      <c r="O804" s="14" t="s">
        <v>21</v>
      </c>
      <c r="P804" s="15">
        <v>6.27</v>
      </c>
      <c r="Q804" s="13">
        <v>6.6779999999999999</v>
      </c>
      <c r="R804" s="15">
        <v>0.5</v>
      </c>
      <c r="S804" s="11">
        <f>IF(AND(Q804&lt;&gt;"", C804&lt;&gt;"", C804&lt;&gt;0), Q804*100/C804, "")</f>
        <v>10.96551724137931</v>
      </c>
      <c r="T804" s="16">
        <v>2</v>
      </c>
      <c r="U804" s="17" t="str">
        <f>IF(C804&gt;=68,"JUMBO",IF(C804&gt;=58,"EXTRA",IF(C804&gt;=48,"GRANDE",IF(C804&gt;=38,"MÉDIO","Fora da faixa"))))</f>
        <v>EXTRA</v>
      </c>
      <c r="V804" s="11">
        <v>59.83</v>
      </c>
      <c r="W804" s="11">
        <v>43.3</v>
      </c>
      <c r="X804" s="11">
        <f>IF(AND(W804&lt;&gt;"", V804&lt;&gt;"", V804&lt;&gt;0), (W804/V804)*100, "")</f>
        <v>72.371719872973415</v>
      </c>
      <c r="Y804" s="8" t="str">
        <f>IF(X804&lt;72,"Pontiagudo",IF(X804&lt;=76,"Padrão","Redondo"))</f>
        <v>Padrão</v>
      </c>
      <c r="Z804" s="11">
        <f>IF(AND(W804&lt;&gt;"", V804&lt;&gt;"", V804&lt;&gt;0), (0.6057-0.0018*W804)*V804*(W804^2)/1000, "")</f>
        <v>59.201303153111994</v>
      </c>
      <c r="AA804" s="11">
        <f>((3.155 - 0.0136*V804 + 0.00155*W804)*V804*W804)/100</f>
        <v>62.393649148529988</v>
      </c>
      <c r="AB804" s="14" t="s">
        <v>27</v>
      </c>
      <c r="AC804" s="12">
        <v>28</v>
      </c>
      <c r="AD804" s="18" t="s">
        <v>18</v>
      </c>
    </row>
    <row r="805" spans="1:30" ht="15" x14ac:dyDescent="0.25">
      <c r="A805" s="8">
        <v>804</v>
      </c>
      <c r="B805" s="8">
        <v>43</v>
      </c>
      <c r="C805" s="9">
        <v>61.7</v>
      </c>
      <c r="D805" s="9">
        <v>5.0999999999999996</v>
      </c>
      <c r="E805" s="9">
        <v>9.4</v>
      </c>
      <c r="F805" s="10">
        <f>IF(AND(NOT(ISBLANK(C805)), NOT(ISBLANK(H805)), NOT(ISBLANK(Q805))), C805-H805-Q805, "")</f>
        <v>34.999000000000002</v>
      </c>
      <c r="G805" s="11">
        <f>IF(AND(F805&lt;&gt;"", C805&lt;&gt;"", C805&lt;&gt;0), F805*100/C805, "")</f>
        <v>56.724473257698541</v>
      </c>
      <c r="H805" s="10">
        <v>20.497</v>
      </c>
      <c r="I805" s="12">
        <v>6</v>
      </c>
      <c r="J805" s="11">
        <f>IF(AND(H805&lt;&gt;"", C805&lt;&gt;"", C805&lt;&gt;0), H805*100/C805, "")</f>
        <v>33.220421393841164</v>
      </c>
      <c r="K805" s="9">
        <v>10.8</v>
      </c>
      <c r="L805" s="9">
        <v>51.3</v>
      </c>
      <c r="M805" s="13">
        <v>0.21099999999999999</v>
      </c>
      <c r="N805" s="9">
        <v>68.900000000000006</v>
      </c>
      <c r="O805" s="14" t="s">
        <v>21</v>
      </c>
      <c r="P805" s="15">
        <v>4.63</v>
      </c>
      <c r="Q805" s="13">
        <v>6.2039999999999997</v>
      </c>
      <c r="R805" s="15">
        <v>0.48</v>
      </c>
      <c r="S805" s="11">
        <f>IF(AND(Q805&lt;&gt;"", C805&lt;&gt;"", C805&lt;&gt;0), Q805*100/C805, "")</f>
        <v>10.055105348460291</v>
      </c>
      <c r="T805" s="16">
        <v>1</v>
      </c>
      <c r="U805" s="17" t="str">
        <f>IF(C805&gt;=68,"JUMBO",IF(C805&gt;=58,"EXTRA",IF(C805&gt;=48,"GRANDE",IF(C805&gt;=38,"MÉDIO","Fora da faixa"))))</f>
        <v>EXTRA</v>
      </c>
      <c r="V805" s="11">
        <v>57.18</v>
      </c>
      <c r="W805" s="11">
        <v>45.29</v>
      </c>
      <c r="X805" s="11">
        <f>IF(AND(W805&lt;&gt;"", V805&lt;&gt;"", V805&lt;&gt;0), (W805/V805)*100, "")</f>
        <v>79.206016089541791</v>
      </c>
      <c r="Y805" s="8" t="str">
        <f>IF(X805&lt;72,"Pontiagudo",IF(X805&lt;=76,"Padrão","Redondo"))</f>
        <v>Redondo</v>
      </c>
      <c r="Z805" s="11">
        <f>IF(AND(W805&lt;&gt;"", V805&lt;&gt;"", V805&lt;&gt;0), (0.6057-0.0018*W805)*V805*(W805^2)/1000, "")</f>
        <v>61.479111416929172</v>
      </c>
      <c r="AA805" s="11">
        <f>((3.155 - 0.0136*V805 + 0.00155*W805)*V805*W805)/100</f>
        <v>63.383805531333003</v>
      </c>
      <c r="AB805" s="14"/>
      <c r="AC805" s="12">
        <v>28</v>
      </c>
      <c r="AD805" s="18" t="s">
        <v>18</v>
      </c>
    </row>
    <row r="806" spans="1:30" ht="15" x14ac:dyDescent="0.25">
      <c r="A806" s="8">
        <v>805</v>
      </c>
      <c r="B806" s="8">
        <v>43</v>
      </c>
      <c r="C806" s="9">
        <v>67</v>
      </c>
      <c r="D806" s="9">
        <v>4</v>
      </c>
      <c r="E806" s="9">
        <v>8.6</v>
      </c>
      <c r="F806" s="10" t="str">
        <f>IF(AND(NOT(ISBLANK(C806)), NOT(ISBLANK(H806)), NOT(ISBLANK(Q806))), C806-H806-Q806, "")</f>
        <v/>
      </c>
      <c r="G806" s="11" t="str">
        <f>IF(AND(F806&lt;&gt;"", C806&lt;&gt;"", C806&lt;&gt;0), F806*100/C806, "")</f>
        <v/>
      </c>
      <c r="H806" s="10"/>
      <c r="I806" s="12">
        <v>6</v>
      </c>
      <c r="J806" s="11" t="str">
        <f>IF(AND(H806&lt;&gt;"", C806&lt;&gt;"", C806&lt;&gt;0), H806*100/C806, "")</f>
        <v/>
      </c>
      <c r="K806" s="9">
        <v>10.1</v>
      </c>
      <c r="L806" s="9">
        <v>57</v>
      </c>
      <c r="M806" s="13">
        <v>0.17699999999999999</v>
      </c>
      <c r="N806" s="9">
        <v>55</v>
      </c>
      <c r="O806" s="14" t="s">
        <v>23</v>
      </c>
      <c r="P806" s="15">
        <v>5.07</v>
      </c>
      <c r="Q806" s="13">
        <v>6.7359999999999998</v>
      </c>
      <c r="R806" s="15">
        <v>0.49</v>
      </c>
      <c r="S806" s="11">
        <f>IF(AND(Q806&lt;&gt;"", C806&lt;&gt;"", C806&lt;&gt;0), Q806*100/C806, "")</f>
        <v>10.053731343283582</v>
      </c>
      <c r="T806" s="16">
        <v>2</v>
      </c>
      <c r="U806" s="17" t="str">
        <f>IF(C806&gt;=68,"JUMBO",IF(C806&gt;=58,"EXTRA",IF(C806&gt;=48,"GRANDE",IF(C806&gt;=38,"MÉDIO","Fora da faixa"))))</f>
        <v>EXTRA</v>
      </c>
      <c r="V806" s="11">
        <v>60.99</v>
      </c>
      <c r="W806" s="11">
        <v>44.31</v>
      </c>
      <c r="X806" s="11">
        <f>IF(AND(W806&lt;&gt;"", V806&lt;&gt;"", V806&lt;&gt;0), (W806/V806)*100, "")</f>
        <v>72.65125430398426</v>
      </c>
      <c r="Y806" s="8" t="str">
        <f>IF(X806&lt;72,"Pontiagudo",IF(X806&lt;=76,"Padrão","Redondo"))</f>
        <v>Padrão</v>
      </c>
      <c r="Z806" s="11">
        <f>IF(AND(W806&lt;&gt;"", V806&lt;&gt;"", V806&lt;&gt;0), (0.6057-0.0018*W806)*V806*(W806^2)/1000, "")</f>
        <v>62.979612900430354</v>
      </c>
      <c r="AA806" s="11">
        <f>((3.155 - 0.0136*V806 + 0.00155*W806)*V806*W806)/100</f>
        <v>64.702908426838505</v>
      </c>
      <c r="AB806" s="14"/>
      <c r="AC806" s="12">
        <v>28</v>
      </c>
      <c r="AD806" s="18" t="s">
        <v>18</v>
      </c>
    </row>
    <row r="807" spans="1:30" ht="15" x14ac:dyDescent="0.25">
      <c r="A807" s="8">
        <v>806</v>
      </c>
      <c r="B807" s="8">
        <v>43</v>
      </c>
      <c r="C807" s="9">
        <v>68.400000000000006</v>
      </c>
      <c r="D807" s="9"/>
      <c r="E807" s="9">
        <v>8.5</v>
      </c>
      <c r="F807" s="10"/>
      <c r="G807" s="11" t="str">
        <f>IF(AND(F807&lt;&gt;"", C807&lt;&gt;"", C807&lt;&gt;0), F807*100/C807, "")</f>
        <v/>
      </c>
      <c r="H807" s="10"/>
      <c r="I807" s="12"/>
      <c r="J807" s="11" t="str">
        <f>IF(AND(H807&lt;&gt;"", C807&lt;&gt;"", C807&lt;&gt;0), H807*100/C807, "")</f>
        <v/>
      </c>
      <c r="K807" s="9"/>
      <c r="L807" s="9"/>
      <c r="M807" s="13"/>
      <c r="N807" s="9"/>
      <c r="O807" s="14"/>
      <c r="P807" s="15">
        <v>3.97</v>
      </c>
      <c r="Q807" s="13">
        <v>6.6109999999999998</v>
      </c>
      <c r="R807" s="15">
        <v>0.48</v>
      </c>
      <c r="S807" s="11">
        <f>IF(AND(Q807&lt;&gt;"", C807&lt;&gt;"", C807&lt;&gt;0), Q807*100/C807, "")</f>
        <v>9.6652046783625725</v>
      </c>
      <c r="T807" s="16">
        <v>1</v>
      </c>
      <c r="U807" s="17" t="str">
        <f>IF(C807&gt;=68,"JUMBO",IF(C807&gt;=58,"EXTRA",IF(C807&gt;=48,"GRANDE",IF(C807&gt;=38,"MÉDIO","Fora da faixa"))))</f>
        <v>JUMBO</v>
      </c>
      <c r="V807" s="11">
        <v>57.72</v>
      </c>
      <c r="W807" s="11">
        <v>44.29</v>
      </c>
      <c r="X807" s="11">
        <f>IF(AND(W807&lt;&gt;"", V807&lt;&gt;"", V807&lt;&gt;0), (W807/V807)*100, "")</f>
        <v>76.732501732501731</v>
      </c>
      <c r="Y807" s="8" t="str">
        <f>IF(X807&lt;72,"Pontiagudo",IF(X807&lt;=76,"Padrão","Redondo"))</f>
        <v>Redondo</v>
      </c>
      <c r="Z807" s="11">
        <f>IF(AND(W807&lt;&gt;"", V807&lt;&gt;"", V807&lt;&gt;0), (0.6057-0.0018*W807)*V807*(W807^2)/1000, "")</f>
        <v>59.55322190760166</v>
      </c>
      <c r="AA807" s="11">
        <f>((3.155 - 0.0136*V807 + 0.00155*W807)*V807*W807)/100</f>
        <v>62.342298797609985</v>
      </c>
      <c r="AB807" s="14"/>
      <c r="AC807" s="12">
        <v>28</v>
      </c>
      <c r="AD807" s="18" t="s">
        <v>18</v>
      </c>
    </row>
    <row r="808" spans="1:30" ht="15" x14ac:dyDescent="0.25">
      <c r="A808" s="8">
        <v>807</v>
      </c>
      <c r="B808" s="8">
        <v>43</v>
      </c>
      <c r="C808" s="9">
        <v>65.5</v>
      </c>
      <c r="D808" s="9">
        <v>5.3</v>
      </c>
      <c r="E808" s="9">
        <v>8.8000000000000007</v>
      </c>
      <c r="F808" s="10">
        <f>IF(AND(NOT(ISBLANK(C808)), NOT(ISBLANK(H808)), NOT(ISBLANK(Q808))), C808-H808-Q808, "")</f>
        <v>40.128999999999998</v>
      </c>
      <c r="G808" s="11">
        <f>IF(AND(F808&lt;&gt;"", C808&lt;&gt;"", C808&lt;&gt;0), F808*100/C808, "")</f>
        <v>61.265648854961825</v>
      </c>
      <c r="H808" s="10">
        <v>18.744</v>
      </c>
      <c r="I808" s="12">
        <v>6</v>
      </c>
      <c r="J808" s="11">
        <f>IF(AND(H808&lt;&gt;"", C808&lt;&gt;"", C808&lt;&gt;0), H808*100/C808, "")</f>
        <v>28.616793893129774</v>
      </c>
      <c r="K808" s="9">
        <v>9.1</v>
      </c>
      <c r="L808" s="9">
        <v>56.3</v>
      </c>
      <c r="M808" s="13">
        <v>0.16200000000000001</v>
      </c>
      <c r="N808" s="9">
        <v>69.099999999999994</v>
      </c>
      <c r="O808" s="14" t="s">
        <v>21</v>
      </c>
      <c r="P808" s="15">
        <v>4.75</v>
      </c>
      <c r="Q808" s="13">
        <v>6.6269999999999998</v>
      </c>
      <c r="R808" s="15">
        <v>0.47</v>
      </c>
      <c r="S808" s="11">
        <f>IF(AND(Q808&lt;&gt;"", C808&lt;&gt;"", C808&lt;&gt;0), Q808*100/C808, "")</f>
        <v>10.117557251908396</v>
      </c>
      <c r="T808" s="16">
        <v>3</v>
      </c>
      <c r="U808" s="17" t="str">
        <f>IF(C808&gt;=68,"JUMBO",IF(C808&gt;=58,"EXTRA",IF(C808&gt;=48,"GRANDE",IF(C808&gt;=38,"MÉDIO","Fora da faixa"))))</f>
        <v>EXTRA</v>
      </c>
      <c r="V808" s="11">
        <v>58.07</v>
      </c>
      <c r="W808" s="11">
        <v>43.84</v>
      </c>
      <c r="X808" s="11">
        <f>IF(AND(W808&lt;&gt;"", V808&lt;&gt;"", V808&lt;&gt;0), (W808/V808)*100, "")</f>
        <v>75.495092130187714</v>
      </c>
      <c r="Y808" s="8" t="str">
        <f>IF(X808&lt;72,"Pontiagudo",IF(X808&lt;=76,"Padrão","Redondo"))</f>
        <v>Padrão</v>
      </c>
      <c r="Z808" s="11">
        <f>IF(AND(W808&lt;&gt;"", V808&lt;&gt;"", V808&lt;&gt;0), (0.6057-0.0018*W808)*V808*(W808^2)/1000, "")</f>
        <v>58.793429018013704</v>
      </c>
      <c r="AA808" s="11">
        <f>((3.155 - 0.0136*V808 + 0.00155*W808)*V808*W808)/100</f>
        <v>61.9441330816</v>
      </c>
      <c r="AB808" s="14"/>
      <c r="AC808" s="12">
        <v>28</v>
      </c>
      <c r="AD808" s="18" t="s">
        <v>18</v>
      </c>
    </row>
    <row r="809" spans="1:30" ht="15" x14ac:dyDescent="0.25">
      <c r="A809" s="8">
        <v>808</v>
      </c>
      <c r="B809" s="8">
        <v>43</v>
      </c>
      <c r="C809" s="9">
        <v>66.5</v>
      </c>
      <c r="D809" s="9">
        <v>2.9</v>
      </c>
      <c r="E809" s="9">
        <v>8.9</v>
      </c>
      <c r="F809" s="10">
        <f>IF(AND(NOT(ISBLANK(C809)), NOT(ISBLANK(H809)), NOT(ISBLANK(Q809))), C809-H809-Q809, "")</f>
        <v>41.411999999999999</v>
      </c>
      <c r="G809" s="11">
        <f>IF(AND(F809&lt;&gt;"", C809&lt;&gt;"", C809&lt;&gt;0), F809*100/C809, "")</f>
        <v>62.273684210526312</v>
      </c>
      <c r="H809" s="10">
        <v>18.103999999999999</v>
      </c>
      <c r="I809" s="12">
        <v>6</v>
      </c>
      <c r="J809" s="11">
        <f>IF(AND(H809&lt;&gt;"", C809&lt;&gt;"", C809&lt;&gt;0), H809*100/C809, "")</f>
        <v>27.224060150375937</v>
      </c>
      <c r="K809" s="9">
        <v>9.6</v>
      </c>
      <c r="L809" s="9">
        <v>56</v>
      </c>
      <c r="M809" s="13">
        <v>0.17100000000000001</v>
      </c>
      <c r="N809" s="9">
        <v>39.200000000000003</v>
      </c>
      <c r="O809" s="14" t="s">
        <v>23</v>
      </c>
      <c r="P809" s="15">
        <v>2.9</v>
      </c>
      <c r="Q809" s="13">
        <v>6.984</v>
      </c>
      <c r="R809" s="15">
        <v>0.46</v>
      </c>
      <c r="S809" s="11">
        <f>IF(AND(Q809&lt;&gt;"", C809&lt;&gt;"", C809&lt;&gt;0), Q809*100/C809, "")</f>
        <v>10.502255639097744</v>
      </c>
      <c r="T809" s="16">
        <v>3</v>
      </c>
      <c r="U809" s="17" t="str">
        <f>IF(C809&gt;=68,"JUMBO",IF(C809&gt;=58,"EXTRA",IF(C809&gt;=48,"GRANDE",IF(C809&gt;=38,"MÉDIO","Fora da faixa"))))</f>
        <v>EXTRA</v>
      </c>
      <c r="V809" s="11">
        <v>57.23</v>
      </c>
      <c r="W809" s="11">
        <v>44.23</v>
      </c>
      <c r="X809" s="11">
        <f>IF(AND(W809&lt;&gt;"", V809&lt;&gt;"", V809&lt;&gt;0), (W809/V809)*100, "")</f>
        <v>77.284640922593042</v>
      </c>
      <c r="Y809" s="8" t="str">
        <f>IF(X809&lt;72,"Pontiagudo",IF(X809&lt;=76,"Padrão","Redondo"))</f>
        <v>Redondo</v>
      </c>
      <c r="Z809" s="11">
        <f>IF(AND(W809&lt;&gt;"", V809&lt;&gt;"", V809&lt;&gt;0), (0.6057-0.0018*W809)*V809*(W809^2)/1000, "")</f>
        <v>58.899874486111358</v>
      </c>
      <c r="AA809" s="11">
        <f>((3.155 - 0.0136*V809 + 0.00155*W809)*V809*W809)/100</f>
        <v>61.895650886426502</v>
      </c>
      <c r="AB809" s="14"/>
      <c r="AC809" s="12">
        <v>28</v>
      </c>
      <c r="AD809" s="18" t="s">
        <v>18</v>
      </c>
    </row>
    <row r="810" spans="1:30" ht="15" x14ac:dyDescent="0.25">
      <c r="A810" s="8">
        <v>809</v>
      </c>
      <c r="B810" s="8">
        <v>43</v>
      </c>
      <c r="C810" s="9">
        <v>60.1</v>
      </c>
      <c r="D810" s="9"/>
      <c r="E810" s="9">
        <v>8.6999999999999993</v>
      </c>
      <c r="F810" s="10">
        <f>IF(AND(NOT(ISBLANK(C810)), NOT(ISBLANK(H810)), NOT(ISBLANK(Q810))), C810-H810-Q810, "")</f>
        <v>33.924000000000007</v>
      </c>
      <c r="G810" s="11">
        <f>IF(AND(F810&lt;&gt;"", C810&lt;&gt;"", C810&lt;&gt;0), F810*100/C810, "")</f>
        <v>56.445923460898513</v>
      </c>
      <c r="H810" s="10">
        <v>20.515999999999998</v>
      </c>
      <c r="I810" s="12">
        <v>7</v>
      </c>
      <c r="J810" s="11">
        <f>IF(AND(H810&lt;&gt;"", C810&lt;&gt;"", C810&lt;&gt;0), H810*100/C810, "")</f>
        <v>34.13643926788685</v>
      </c>
      <c r="K810" s="9"/>
      <c r="L810" s="9"/>
      <c r="M810" s="13"/>
      <c r="N810" s="9"/>
      <c r="O810" s="14"/>
      <c r="P810" s="15">
        <v>4.83</v>
      </c>
      <c r="Q810" s="13">
        <v>5.66</v>
      </c>
      <c r="R810" s="15">
        <v>0.43</v>
      </c>
      <c r="S810" s="11">
        <f>IF(AND(Q810&lt;&gt;"", C810&lt;&gt;"", C810&lt;&gt;0), Q810*100/C810, "")</f>
        <v>9.4176372712146428</v>
      </c>
      <c r="T810" s="16">
        <v>3</v>
      </c>
      <c r="U810" s="17" t="str">
        <f>IF(C810&gt;=68,"JUMBO",IF(C810&gt;=58,"EXTRA",IF(C810&gt;=48,"GRANDE",IF(C810&gt;=38,"MÉDIO","Fora da faixa"))))</f>
        <v>EXTRA</v>
      </c>
      <c r="V810" s="11">
        <v>58.58</v>
      </c>
      <c r="W810" s="11">
        <v>44.72</v>
      </c>
      <c r="X810" s="11">
        <f>IF(AND(W810&lt;&gt;"", V810&lt;&gt;"", V810&lt;&gt;0), (W810/V810)*100, "")</f>
        <v>76.340047797883244</v>
      </c>
      <c r="Y810" s="8" t="str">
        <f>IF(X810&lt;72,"Pontiagudo",IF(X810&lt;=76,"Padrão","Redondo"))</f>
        <v>Redondo</v>
      </c>
      <c r="Z810" s="11">
        <f>IF(AND(W810&lt;&gt;"", V810&lt;&gt;"", V810&lt;&gt;0), (0.6057-0.0018*W810)*V810*(W810^2)/1000, "")</f>
        <v>61.529159439641084</v>
      </c>
      <c r="AA810" s="11">
        <f>((3.155 - 0.0136*V810 + 0.00155*W810)*V810*W810)/100</f>
        <v>63.596512452927989</v>
      </c>
      <c r="AB810" s="14"/>
      <c r="AC810" s="12">
        <v>28</v>
      </c>
      <c r="AD810" s="18" t="s">
        <v>18</v>
      </c>
    </row>
    <row r="811" spans="1:30" ht="15" x14ac:dyDescent="0.25">
      <c r="A811" s="8">
        <v>810</v>
      </c>
      <c r="B811" s="8">
        <v>43</v>
      </c>
      <c r="C811" s="9">
        <v>63.1</v>
      </c>
      <c r="D811" s="9">
        <v>7.6</v>
      </c>
      <c r="E811" s="9"/>
      <c r="F811" s="10" t="str">
        <f>IF(AND(NOT(ISBLANK(C811)), NOT(ISBLANK(H811)), NOT(ISBLANK(Q811))), C811-H811-Q811, "")</f>
        <v/>
      </c>
      <c r="G811" s="11" t="str">
        <f>IF(AND(F811&lt;&gt;"", C811&lt;&gt;"", C811&lt;&gt;0), F811*100/C811, "")</f>
        <v/>
      </c>
      <c r="H811" s="10"/>
      <c r="I811" s="12">
        <v>7</v>
      </c>
      <c r="J811" s="11" t="str">
        <f>IF(AND(H811&lt;&gt;"", C811&lt;&gt;"", C811&lt;&gt;0), H811*100/C811, "")</f>
        <v/>
      </c>
      <c r="K811" s="9">
        <v>10.8</v>
      </c>
      <c r="L811" s="9">
        <v>41.7</v>
      </c>
      <c r="M811" s="13">
        <v>0.25900000000000001</v>
      </c>
      <c r="N811" s="9">
        <v>86.5</v>
      </c>
      <c r="O811" s="14" t="s">
        <v>16</v>
      </c>
      <c r="P811" s="15">
        <v>4.1500000000000004</v>
      </c>
      <c r="Q811" s="13">
        <v>7.0049999999999999</v>
      </c>
      <c r="R811" s="15">
        <v>0.48</v>
      </c>
      <c r="S811" s="11">
        <f>IF(AND(Q811&lt;&gt;"", C811&lt;&gt;"", C811&lt;&gt;0), Q811*100/C811, "")</f>
        <v>11.101426307448493</v>
      </c>
      <c r="T811" s="16">
        <v>3</v>
      </c>
      <c r="U811" s="17" t="str">
        <f>IF(C811&gt;=68,"JUMBO",IF(C811&gt;=58,"EXTRA",IF(C811&gt;=48,"GRANDE",IF(C811&gt;=38,"MÉDIO","Fora da faixa"))))</f>
        <v>EXTRA</v>
      </c>
      <c r="V811" s="11">
        <v>58.02</v>
      </c>
      <c r="W811" s="11">
        <v>46.04</v>
      </c>
      <c r="X811" s="11">
        <f>IF(AND(W811&lt;&gt;"", V811&lt;&gt;"", V811&lt;&gt;0), (W811/V811)*100, "")</f>
        <v>79.351947604274386</v>
      </c>
      <c r="Y811" s="8" t="str">
        <f>IF(X811&lt;72,"Pontiagudo",IF(X811&lt;=76,"Padrão","Redondo"))</f>
        <v>Redondo</v>
      </c>
      <c r="Z811" s="11">
        <f>IF(AND(W811&lt;&gt;"", V811&lt;&gt;"", V811&lt;&gt;0), (0.6057-0.0018*W811)*V811*(W811^2)/1000, "")</f>
        <v>64.299440288589707</v>
      </c>
      <c r="AA811" s="11">
        <f>((3.155 - 0.0136*V811 + 0.00155*W811)*V811*W811)/100</f>
        <v>65.105884894319999</v>
      </c>
      <c r="AB811" s="14"/>
      <c r="AC811" s="12">
        <v>28</v>
      </c>
      <c r="AD811" s="18" t="s">
        <v>18</v>
      </c>
    </row>
    <row r="812" spans="1:30" ht="15" x14ac:dyDescent="0.25">
      <c r="A812" s="8">
        <v>811</v>
      </c>
      <c r="B812" s="8">
        <v>43</v>
      </c>
      <c r="C812" s="9">
        <v>64.099999999999994</v>
      </c>
      <c r="D812" s="9">
        <v>4.5</v>
      </c>
      <c r="E812" s="9">
        <v>8.5</v>
      </c>
      <c r="F812" s="10">
        <f>IF(AND(NOT(ISBLANK(C812)), NOT(ISBLANK(H812)), NOT(ISBLANK(Q812))), C812-H812-Q812, "")</f>
        <v>38.379999999999995</v>
      </c>
      <c r="G812" s="11">
        <f>IF(AND(F812&lt;&gt;"", C812&lt;&gt;"", C812&lt;&gt;0), F812*100/C812, "")</f>
        <v>59.875195007800308</v>
      </c>
      <c r="H812" s="10">
        <v>19.564</v>
      </c>
      <c r="I812" s="12">
        <v>6</v>
      </c>
      <c r="J812" s="11">
        <f>IF(AND(H812&lt;&gt;"", C812&lt;&gt;"", C812&lt;&gt;0), H812*100/C812, "")</f>
        <v>30.521060842433702</v>
      </c>
      <c r="K812" s="9">
        <v>8.6</v>
      </c>
      <c r="L812" s="9">
        <v>27</v>
      </c>
      <c r="M812" s="13">
        <v>0.31900000000000001</v>
      </c>
      <c r="N812" s="9">
        <v>62.1</v>
      </c>
      <c r="O812" s="14" t="s">
        <v>21</v>
      </c>
      <c r="P812" s="15">
        <v>4.88</v>
      </c>
      <c r="Q812" s="13">
        <v>6.1559999999999997</v>
      </c>
      <c r="R812" s="15">
        <v>0.47</v>
      </c>
      <c r="S812" s="11">
        <f>IF(AND(Q812&lt;&gt;"", C812&lt;&gt;"", C812&lt;&gt;0), Q812*100/C812, "")</f>
        <v>9.6037441497659923</v>
      </c>
      <c r="T812" s="16">
        <v>3</v>
      </c>
      <c r="U812" s="17" t="str">
        <f>IF(C812&gt;=68,"JUMBO",IF(C812&gt;=58,"EXTRA",IF(C812&gt;=48,"GRANDE",IF(C812&gt;=38,"MÉDIO","Fora da faixa"))))</f>
        <v>EXTRA</v>
      </c>
      <c r="V812" s="11">
        <v>57.94</v>
      </c>
      <c r="W812" s="11">
        <v>44.68</v>
      </c>
      <c r="X812" s="11">
        <f>IF(AND(W812&lt;&gt;"", V812&lt;&gt;"", V812&lt;&gt;0), (W812/V812)*100, "")</f>
        <v>77.114256127027957</v>
      </c>
      <c r="Y812" s="8" t="str">
        <f>IF(X812&lt;72,"Pontiagudo",IF(X812&lt;=76,"Padrão","Redondo"))</f>
        <v>Redondo</v>
      </c>
      <c r="Z812" s="11">
        <f>IF(AND(W812&lt;&gt;"", V812&lt;&gt;"", V812&lt;&gt;0), (0.6057-0.0018*W812)*V812*(W812^2)/1000, "")</f>
        <v>60.75644830445146</v>
      </c>
      <c r="AA812" s="11">
        <f>((3.155 - 0.0136*V812 + 0.00155*W812)*V812*W812)/100</f>
        <v>63.069163761840002</v>
      </c>
      <c r="AB812" s="14"/>
      <c r="AC812" s="12">
        <v>28</v>
      </c>
      <c r="AD812" s="18" t="s">
        <v>18</v>
      </c>
    </row>
    <row r="813" spans="1:30" ht="15" x14ac:dyDescent="0.25">
      <c r="A813" s="8">
        <v>812</v>
      </c>
      <c r="B813" s="8">
        <v>43</v>
      </c>
      <c r="C813" s="9">
        <v>61.8</v>
      </c>
      <c r="D813" s="9">
        <v>2.8</v>
      </c>
      <c r="E813" s="9">
        <v>8.1999999999999993</v>
      </c>
      <c r="F813" s="10">
        <f>IF(AND(NOT(ISBLANK(C813)), NOT(ISBLANK(H813)), NOT(ISBLANK(Q813))), C813-H813-Q813, "")</f>
        <v>37.884</v>
      </c>
      <c r="G813" s="11">
        <f>IF(AND(F813&lt;&gt;"", C813&lt;&gt;"", C813&lt;&gt;0), F813*100/C813, "")</f>
        <v>61.300970873786412</v>
      </c>
      <c r="H813" s="10">
        <v>17.332999999999998</v>
      </c>
      <c r="I813" s="12">
        <v>6</v>
      </c>
      <c r="J813" s="11">
        <f>IF(AND(H813&lt;&gt;"", C813&lt;&gt;"", C813&lt;&gt;0), H813*100/C813, "")</f>
        <v>28.046925566343038</v>
      </c>
      <c r="K813" s="9">
        <v>7.9</v>
      </c>
      <c r="L813" s="9">
        <v>25.3</v>
      </c>
      <c r="M813" s="13">
        <v>0.312</v>
      </c>
      <c r="N813" s="9">
        <v>41.2</v>
      </c>
      <c r="O813" s="14" t="s">
        <v>23</v>
      </c>
      <c r="P813" s="15">
        <v>5.35</v>
      </c>
      <c r="Q813" s="13">
        <v>6.5830000000000002</v>
      </c>
      <c r="R813" s="15">
        <v>0.49</v>
      </c>
      <c r="S813" s="11">
        <f>IF(AND(Q813&lt;&gt;"", C813&lt;&gt;"", C813&lt;&gt;0), Q813*100/C813, "")</f>
        <v>10.652103559870552</v>
      </c>
      <c r="T813" s="16">
        <v>3</v>
      </c>
      <c r="U813" s="17" t="str">
        <f>IF(C813&gt;=68,"JUMBO",IF(C813&gt;=58,"EXTRA",IF(C813&gt;=48,"GRANDE",IF(C813&gt;=38,"MÉDIO","Fora da faixa"))))</f>
        <v>EXTRA</v>
      </c>
      <c r="V813" s="11">
        <v>56.67</v>
      </c>
      <c r="W813" s="11">
        <v>44.47</v>
      </c>
      <c r="X813" s="11">
        <f>IF(AND(W813&lt;&gt;"", V813&lt;&gt;"", V813&lt;&gt;0), (W813/V813)*100, "")</f>
        <v>78.471854596788418</v>
      </c>
      <c r="Y813" s="8" t="str">
        <f>IF(X813&lt;72,"Pontiagudo",IF(X813&lt;=76,"Padrão","Redondo"))</f>
        <v>Redondo</v>
      </c>
      <c r="Z813" s="11">
        <f>IF(AND(W813&lt;&gt;"", V813&lt;&gt;"", V813&lt;&gt;0), (0.6057-0.0018*W813)*V813*(W813^2)/1000, "")</f>
        <v>58.90978600085537</v>
      </c>
      <c r="AA813" s="11">
        <f>((3.155 - 0.0136*V813 + 0.00155*W813)*V813*W813)/100</f>
        <v>61.8238745457585</v>
      </c>
      <c r="AB813" s="14"/>
      <c r="AC813" s="12">
        <v>28</v>
      </c>
      <c r="AD813" s="18" t="s">
        <v>18</v>
      </c>
    </row>
    <row r="814" spans="1:30" ht="15" x14ac:dyDescent="0.25">
      <c r="A814" s="8">
        <v>813</v>
      </c>
      <c r="B814" s="8">
        <v>43</v>
      </c>
      <c r="C814" s="9">
        <v>59.1</v>
      </c>
      <c r="D814" s="9">
        <v>3</v>
      </c>
      <c r="E814" s="9">
        <v>8.1999999999999993</v>
      </c>
      <c r="F814" s="10">
        <f>IF(AND(NOT(ISBLANK(C814)), NOT(ISBLANK(H814)), NOT(ISBLANK(Q814))), C814-H814-Q814, "")</f>
        <v>32.475000000000001</v>
      </c>
      <c r="G814" s="11">
        <f>IF(AND(F814&lt;&gt;"", C814&lt;&gt;"", C814&lt;&gt;0), F814*100/C814, "")</f>
        <v>54.949238578680202</v>
      </c>
      <c r="H814" s="10">
        <v>20.141999999999999</v>
      </c>
      <c r="I814" s="12">
        <v>5</v>
      </c>
      <c r="J814" s="11">
        <f>IF(AND(H814&lt;&gt;"", C814&lt;&gt;"", C814&lt;&gt;0), H814*100/C814, "")</f>
        <v>34.081218274111677</v>
      </c>
      <c r="K814" s="9">
        <v>6.5</v>
      </c>
      <c r="L814" s="9">
        <v>54</v>
      </c>
      <c r="M814" s="13">
        <v>0.12</v>
      </c>
      <c r="N814" s="9">
        <v>46.4</v>
      </c>
      <c r="O814" s="14" t="s">
        <v>23</v>
      </c>
      <c r="P814" s="15">
        <v>3.76</v>
      </c>
      <c r="Q814" s="13">
        <v>6.4829999999999997</v>
      </c>
      <c r="R814" s="15">
        <v>0.47</v>
      </c>
      <c r="S814" s="11">
        <f>IF(AND(Q814&lt;&gt;"", C814&lt;&gt;"", C814&lt;&gt;0), Q814*100/C814, "")</f>
        <v>10.969543147208121</v>
      </c>
      <c r="T814" s="16">
        <v>2</v>
      </c>
      <c r="U814" s="17" t="str">
        <f>IF(C814&gt;=68,"JUMBO",IF(C814&gt;=58,"EXTRA",IF(C814&gt;=48,"GRANDE",IF(C814&gt;=38,"MÉDIO","Fora da faixa"))))</f>
        <v>EXTRA</v>
      </c>
      <c r="V814" s="11">
        <v>59.37</v>
      </c>
      <c r="W814" s="11">
        <v>45.23</v>
      </c>
      <c r="X814" s="11">
        <f>IF(AND(W814&lt;&gt;"", V814&lt;&gt;"", V814&lt;&gt;0), (W814/V814)*100, "")</f>
        <v>76.183257537476834</v>
      </c>
      <c r="Y814" s="8" t="str">
        <f>IF(X814&lt;72,"Pontiagudo",IF(X814&lt;=76,"Padrão","Redondo"))</f>
        <v>Redondo</v>
      </c>
      <c r="Z814" s="11">
        <f>IF(AND(W814&lt;&gt;"", V814&lt;&gt;"", V814&lt;&gt;0), (0.6057-0.0018*W814)*V814*(W814^2)/1000, "")</f>
        <v>63.677863744658467</v>
      </c>
      <c r="AA814" s="11">
        <f>((3.155 - 0.0136*V814 + 0.00155*W814)*V814*W814)/100</f>
        <v>64.921936649899493</v>
      </c>
      <c r="AB814" s="14" t="s">
        <v>28</v>
      </c>
      <c r="AC814" s="12">
        <v>28</v>
      </c>
      <c r="AD814" s="18" t="s">
        <v>18</v>
      </c>
    </row>
    <row r="815" spans="1:30" ht="15" x14ac:dyDescent="0.25">
      <c r="A815" s="8">
        <v>814</v>
      </c>
      <c r="B815" s="8">
        <v>43</v>
      </c>
      <c r="C815" s="9">
        <v>62.5</v>
      </c>
      <c r="D815" s="9"/>
      <c r="E815" s="9">
        <v>9.1</v>
      </c>
      <c r="F815" s="10"/>
      <c r="G815" s="11" t="str">
        <f>IF(AND(F815&lt;&gt;"", C815&lt;&gt;"", C815&lt;&gt;0), F815*100/C815, "")</f>
        <v/>
      </c>
      <c r="H815" s="10"/>
      <c r="I815" s="12"/>
      <c r="J815" s="11" t="str">
        <f>IF(AND(H815&lt;&gt;"", C815&lt;&gt;"", C815&lt;&gt;0), H815*100/C815, "")</f>
        <v/>
      </c>
      <c r="K815" s="9"/>
      <c r="L815" s="9"/>
      <c r="M815" s="13"/>
      <c r="N815" s="9"/>
      <c r="O815" s="14"/>
      <c r="P815" s="15">
        <v>4.51</v>
      </c>
      <c r="Q815" s="13">
        <v>5.6779999999999999</v>
      </c>
      <c r="R815" s="15">
        <v>0.44</v>
      </c>
      <c r="S815" s="11">
        <f>IF(AND(Q815&lt;&gt;"", C815&lt;&gt;"", C815&lt;&gt;0), Q815*100/C815, "")</f>
        <v>9.0847999999999995</v>
      </c>
      <c r="T815" s="16">
        <v>1</v>
      </c>
      <c r="U815" s="17" t="str">
        <f>IF(C815&gt;=68,"JUMBO",IF(C815&gt;=58,"EXTRA",IF(C815&gt;=48,"GRANDE",IF(C815&gt;=38,"MÉDIO","Fora da faixa"))))</f>
        <v>EXTRA</v>
      </c>
      <c r="V815" s="11">
        <v>58.37</v>
      </c>
      <c r="W815" s="11">
        <v>44.17</v>
      </c>
      <c r="X815" s="11">
        <f>IF(AND(W815&lt;&gt;"", V815&lt;&gt;"", V815&lt;&gt;0), (W815/V815)*100, "")</f>
        <v>75.672434469761868</v>
      </c>
      <c r="Y815" s="8" t="str">
        <f>IF(X815&lt;72,"Pontiagudo",IF(X815&lt;=76,"Padrão","Redondo"))</f>
        <v>Padrão</v>
      </c>
      <c r="Z815" s="11">
        <f>IF(AND(W815&lt;&gt;"", V815&lt;&gt;"", V815&lt;&gt;0), (0.6057-0.0018*W815)*V815*(W815^2)/1000, "")</f>
        <v>59.922563390004051</v>
      </c>
      <c r="AA815" s="11">
        <f>((3.155 - 0.0136*V815 + 0.00155*W815)*V815*W815)/100</f>
        <v>62.640829792313504</v>
      </c>
      <c r="AB815" s="14"/>
      <c r="AC815" s="12">
        <v>28</v>
      </c>
      <c r="AD815" s="18" t="s">
        <v>18</v>
      </c>
    </row>
    <row r="816" spans="1:30" ht="15" x14ac:dyDescent="0.25">
      <c r="A816" s="8">
        <v>815</v>
      </c>
      <c r="B816" s="8">
        <v>43</v>
      </c>
      <c r="C816" s="9">
        <v>61.1</v>
      </c>
      <c r="D816" s="9">
        <v>3</v>
      </c>
      <c r="E816" s="9">
        <v>9.1</v>
      </c>
      <c r="F816" s="10" t="str">
        <f>IF(AND(NOT(ISBLANK(C816)), NOT(ISBLANK(H816)), NOT(ISBLANK(Q816))), C816-H816-Q816, "")</f>
        <v/>
      </c>
      <c r="G816" s="11" t="str">
        <f>IF(AND(F816&lt;&gt;"", C816&lt;&gt;"", C816&lt;&gt;0), F816*100/C816, "")</f>
        <v/>
      </c>
      <c r="H816" s="10"/>
      <c r="I816" s="12">
        <v>6</v>
      </c>
      <c r="J816" s="11" t="str">
        <f>IF(AND(H816&lt;&gt;"", C816&lt;&gt;"", C816&lt;&gt;0), H816*100/C816, "")</f>
        <v/>
      </c>
      <c r="K816" s="9">
        <v>10.4</v>
      </c>
      <c r="L816" s="9">
        <v>50.3</v>
      </c>
      <c r="M816" s="13">
        <v>0.20699999999999999</v>
      </c>
      <c r="N816" s="9">
        <v>44.9</v>
      </c>
      <c r="O816" s="14" t="s">
        <v>23</v>
      </c>
      <c r="P816" s="15">
        <v>5.18</v>
      </c>
      <c r="Q816" s="13">
        <v>6.5119999999999996</v>
      </c>
      <c r="R816" s="15">
        <v>0.45</v>
      </c>
      <c r="S816" s="11">
        <f>IF(AND(Q816&lt;&gt;"", C816&lt;&gt;"", C816&lt;&gt;0), Q816*100/C816, "")</f>
        <v>10.657937806873976</v>
      </c>
      <c r="T816" s="16">
        <v>4</v>
      </c>
      <c r="U816" s="17" t="str">
        <f>IF(C816&gt;=68,"JUMBO",IF(C816&gt;=58,"EXTRA",IF(C816&gt;=48,"GRANDE",IF(C816&gt;=38,"MÉDIO","Fora da faixa"))))</f>
        <v>EXTRA</v>
      </c>
      <c r="V816" s="11">
        <v>58.08</v>
      </c>
      <c r="W816" s="11">
        <v>45.79</v>
      </c>
      <c r="X816" s="11">
        <f>IF(AND(W816&lt;&gt;"", V816&lt;&gt;"", V816&lt;&gt;0), (W816/V816)*100, "")</f>
        <v>78.839531680440771</v>
      </c>
      <c r="Y816" s="8" t="str">
        <f>IF(X816&lt;72,"Pontiagudo",IF(X816&lt;=76,"Padrão","Redondo"))</f>
        <v>Redondo</v>
      </c>
      <c r="Z816" s="11">
        <f>IF(AND(W816&lt;&gt;"", V816&lt;&gt;"", V816&lt;&gt;0), (0.6057-0.0018*W816)*V816*(W816^2)/1000, "")</f>
        <v>63.72360999627638</v>
      </c>
      <c r="AA816" s="11">
        <f>((3.155 - 0.0136*V816 + 0.00155*W816)*V816*W816)/100</f>
        <v>64.787311204968006</v>
      </c>
      <c r="AB816" s="14"/>
      <c r="AC816" s="12">
        <v>28</v>
      </c>
      <c r="AD816" s="18" t="s">
        <v>18</v>
      </c>
    </row>
    <row r="817" spans="1:30" ht="15" x14ac:dyDescent="0.25">
      <c r="A817" s="8">
        <v>816</v>
      </c>
      <c r="B817" s="8">
        <v>43</v>
      </c>
      <c r="C817" s="9">
        <v>63.4</v>
      </c>
      <c r="D817" s="9">
        <v>3.3</v>
      </c>
      <c r="E817" s="9">
        <v>9.1</v>
      </c>
      <c r="F817" s="10">
        <f>IF(AND(NOT(ISBLANK(C817)), NOT(ISBLANK(H817)), NOT(ISBLANK(Q817))), C817-H817-Q817, "")</f>
        <v>38.055999999999997</v>
      </c>
      <c r="G817" s="11">
        <f>IF(AND(F817&lt;&gt;"", C817&lt;&gt;"", C817&lt;&gt;0), F817*100/C817, "")</f>
        <v>60.025236593059937</v>
      </c>
      <c r="H817" s="10">
        <v>19.141999999999999</v>
      </c>
      <c r="I817" s="12">
        <v>6</v>
      </c>
      <c r="J817" s="11">
        <f>IF(AND(H817&lt;&gt;"", C817&lt;&gt;"", C817&lt;&gt;0), H817*100/C817, "")</f>
        <v>30.19242902208202</v>
      </c>
      <c r="K817" s="9">
        <v>11.5</v>
      </c>
      <c r="L817" s="9">
        <v>46.7</v>
      </c>
      <c r="M817" s="13">
        <v>0.246</v>
      </c>
      <c r="N817" s="9">
        <v>47.8</v>
      </c>
      <c r="O817" s="14" t="s">
        <v>23</v>
      </c>
      <c r="P817" s="15">
        <v>4.68</v>
      </c>
      <c r="Q817" s="13">
        <v>6.202</v>
      </c>
      <c r="R817" s="15">
        <v>0.46</v>
      </c>
      <c r="S817" s="11">
        <f>IF(AND(Q817&lt;&gt;"", C817&lt;&gt;"", C817&lt;&gt;0), Q817*100/C817, "")</f>
        <v>9.7823343848580446</v>
      </c>
      <c r="T817" s="16">
        <v>1</v>
      </c>
      <c r="U817" s="17" t="str">
        <f>IF(C817&gt;=68,"JUMBO",IF(C817&gt;=58,"EXTRA",IF(C817&gt;=48,"GRANDE",IF(C817&gt;=38,"MÉDIO","Fora da faixa"))))</f>
        <v>EXTRA</v>
      </c>
      <c r="V817" s="11">
        <v>57.15</v>
      </c>
      <c r="W817" s="11">
        <v>44.82</v>
      </c>
      <c r="X817" s="11">
        <f>IF(AND(W817&lt;&gt;"", V817&lt;&gt;"", V817&lt;&gt;0), (W817/V817)*100, "")</f>
        <v>78.425196850393704</v>
      </c>
      <c r="Y817" s="8" t="str">
        <f>IF(X817&lt;72,"Pontiagudo",IF(X817&lt;=76,"Padrão","Redondo"))</f>
        <v>Redondo</v>
      </c>
      <c r="Z817" s="11">
        <f>IF(AND(W817&lt;&gt;"", V817&lt;&gt;"", V817&lt;&gt;0), (0.6057-0.0018*W817)*V817*(W817^2)/1000, "")</f>
        <v>60.275260436019849</v>
      </c>
      <c r="AA817" s="11">
        <f>((3.155 - 0.0136*V817 + 0.00155*W817)*V817*W817)/100</f>
        <v>62.684916589530005</v>
      </c>
      <c r="AB817" s="14"/>
      <c r="AC817" s="12">
        <v>28</v>
      </c>
      <c r="AD817" s="18" t="s">
        <v>18</v>
      </c>
    </row>
    <row r="818" spans="1:30" ht="15" x14ac:dyDescent="0.25">
      <c r="A818" s="8">
        <v>817</v>
      </c>
      <c r="B818" s="8">
        <v>43</v>
      </c>
      <c r="C818" s="9">
        <v>62.4</v>
      </c>
      <c r="D818" s="9"/>
      <c r="E818" s="9">
        <v>8</v>
      </c>
      <c r="F818" s="10"/>
      <c r="G818" s="11" t="str">
        <f>IF(AND(F818&lt;&gt;"", C818&lt;&gt;"", C818&lt;&gt;0), F818*100/C818, "")</f>
        <v/>
      </c>
      <c r="H818" s="10"/>
      <c r="I818" s="12"/>
      <c r="J818" s="11" t="str">
        <f>IF(AND(H818&lt;&gt;"", C818&lt;&gt;"", C818&lt;&gt;0), H818*100/C818, "")</f>
        <v/>
      </c>
      <c r="K818" s="9"/>
      <c r="L818" s="9"/>
      <c r="M818" s="13"/>
      <c r="N818" s="9"/>
      <c r="O818" s="14"/>
      <c r="P818" s="15">
        <v>7.36</v>
      </c>
      <c r="Q818" s="13">
        <v>6.7149999999999999</v>
      </c>
      <c r="R818" s="15">
        <v>0.45</v>
      </c>
      <c r="S818" s="11">
        <f>IF(AND(Q818&lt;&gt;"", C818&lt;&gt;"", C818&lt;&gt;0), Q818*100/C818, "")</f>
        <v>10.761217948717949</v>
      </c>
      <c r="T818" s="16">
        <v>4</v>
      </c>
      <c r="U818" s="17" t="str">
        <f>IF(C818&gt;=68,"JUMBO",IF(C818&gt;=58,"EXTRA",IF(C818&gt;=48,"GRANDE",IF(C818&gt;=38,"MÉDIO","Fora da faixa"))))</f>
        <v>EXTRA</v>
      </c>
      <c r="V818" s="11">
        <v>58.92</v>
      </c>
      <c r="W818" s="11">
        <v>43.8</v>
      </c>
      <c r="X818" s="11">
        <f>IF(AND(W818&lt;&gt;"", V818&lt;&gt;"", V818&lt;&gt;0), (W818/V818)*100, "")</f>
        <v>74.338085539714854</v>
      </c>
      <c r="Y818" s="8" t="str">
        <f>IF(X818&lt;72,"Pontiagudo",IF(X818&lt;=76,"Padrão","Redondo"))</f>
        <v>Padrão</v>
      </c>
      <c r="Z818" s="11">
        <f>IF(AND(W818&lt;&gt;"", V818&lt;&gt;"", V818&lt;&gt;0), (0.6057-0.0018*W818)*V818*(W818^2)/1000, "")</f>
        <v>59.553348661727995</v>
      </c>
      <c r="AA818" s="11">
        <f>((3.155 - 0.0136*V818 + 0.00155*W818)*V818*W818)/100</f>
        <v>62.493566582879993</v>
      </c>
      <c r="AB818" s="14" t="s">
        <v>29</v>
      </c>
      <c r="AC818" s="12">
        <v>28</v>
      </c>
      <c r="AD818" s="18" t="s">
        <v>18</v>
      </c>
    </row>
    <row r="819" spans="1:30" ht="15" x14ac:dyDescent="0.25">
      <c r="A819" s="8">
        <v>818</v>
      </c>
      <c r="B819" s="8">
        <v>43</v>
      </c>
      <c r="C819" s="9">
        <v>59.8</v>
      </c>
      <c r="D819" s="9">
        <v>2.6</v>
      </c>
      <c r="E819" s="9">
        <v>9</v>
      </c>
      <c r="F819" s="10">
        <f>IF(AND(NOT(ISBLANK(C819)), NOT(ISBLANK(H819)), NOT(ISBLANK(Q819))), C819-H819-Q819, "")</f>
        <v>35.129999999999995</v>
      </c>
      <c r="G819" s="11">
        <f>IF(AND(F819&lt;&gt;"", C819&lt;&gt;"", C819&lt;&gt;0), F819*100/C819, "")</f>
        <v>58.745819397993309</v>
      </c>
      <c r="H819" s="10">
        <v>18.867000000000001</v>
      </c>
      <c r="I819" s="12">
        <v>5</v>
      </c>
      <c r="J819" s="11">
        <f>IF(AND(H819&lt;&gt;"", C819&lt;&gt;"", C819&lt;&gt;0), H819*100/C819, "")</f>
        <v>31.550167224080269</v>
      </c>
      <c r="K819" s="9">
        <v>6.6</v>
      </c>
      <c r="L819" s="9">
        <v>73</v>
      </c>
      <c r="M819" s="13">
        <v>0.09</v>
      </c>
      <c r="N819" s="9">
        <v>39.4</v>
      </c>
      <c r="O819" s="14" t="s">
        <v>23</v>
      </c>
      <c r="P819" s="15">
        <v>4.2699999999999996</v>
      </c>
      <c r="Q819" s="13">
        <v>5.8029999999999999</v>
      </c>
      <c r="R819" s="15">
        <v>0.42</v>
      </c>
      <c r="S819" s="11">
        <f>IF(AND(Q819&lt;&gt;"", C819&lt;&gt;"", C819&lt;&gt;0), Q819*100/C819, "")</f>
        <v>9.7040133779264206</v>
      </c>
      <c r="T819" s="16">
        <v>3</v>
      </c>
      <c r="U819" s="17" t="str">
        <f>IF(C819&gt;=68,"JUMBO",IF(C819&gt;=58,"EXTRA",IF(C819&gt;=48,"GRANDE",IF(C819&gt;=38,"MÉDIO","Fora da faixa"))))</f>
        <v>EXTRA</v>
      </c>
      <c r="V819" s="11">
        <v>59</v>
      </c>
      <c r="W819" s="11">
        <v>45.76</v>
      </c>
      <c r="X819" s="11">
        <f>IF(AND(W819&lt;&gt;"", V819&lt;&gt;"", V819&lt;&gt;0), (W819/V819)*100, "")</f>
        <v>77.559322033898297</v>
      </c>
      <c r="Y819" s="8" t="str">
        <f>IF(X819&lt;72,"Pontiagudo",IF(X819&lt;=76,"Padrão","Redondo"))</f>
        <v>Redondo</v>
      </c>
      <c r="Z819" s="11">
        <f>IF(AND(W819&lt;&gt;"", V819&lt;&gt;"", V819&lt;&gt;0), (0.6057-0.0018*W819)*V819*(W819^2)/1000, "")</f>
        <v>64.654883636428792</v>
      </c>
      <c r="AA819" s="11">
        <f>((3.155 - 0.0136*V819 + 0.00155*W819)*V819*W819)/100</f>
        <v>65.431378355199982</v>
      </c>
      <c r="AB819" s="14"/>
      <c r="AC819" s="12">
        <v>28</v>
      </c>
      <c r="AD819" s="18" t="s">
        <v>18</v>
      </c>
    </row>
    <row r="820" spans="1:30" ht="15" x14ac:dyDescent="0.25">
      <c r="A820" s="8">
        <v>819</v>
      </c>
      <c r="B820" s="8">
        <v>43</v>
      </c>
      <c r="C820" s="9">
        <v>59.3</v>
      </c>
      <c r="D820" s="9">
        <v>2.9</v>
      </c>
      <c r="E820" s="9">
        <v>9.1999999999999993</v>
      </c>
      <c r="F820" s="10">
        <f>IF(AND(NOT(ISBLANK(C820)), NOT(ISBLANK(H820)), NOT(ISBLANK(Q820))), C820-H820-Q820, "")</f>
        <v>33.902999999999999</v>
      </c>
      <c r="G820" s="11">
        <f>IF(AND(F820&lt;&gt;"", C820&lt;&gt;"", C820&lt;&gt;0), F820*100/C820, "")</f>
        <v>57.172006745362559</v>
      </c>
      <c r="H820" s="10">
        <v>18.782</v>
      </c>
      <c r="I820" s="12">
        <v>7</v>
      </c>
      <c r="J820" s="11">
        <f>IF(AND(H820&lt;&gt;"", C820&lt;&gt;"", C820&lt;&gt;0), H820*100/C820, "")</f>
        <v>31.672849915682971</v>
      </c>
      <c r="K820" s="9">
        <v>9.9</v>
      </c>
      <c r="L820" s="9">
        <v>53</v>
      </c>
      <c r="M820" s="13">
        <v>0.187</v>
      </c>
      <c r="N820" s="9">
        <v>44.7</v>
      </c>
      <c r="O820" s="14" t="s">
        <v>23</v>
      </c>
      <c r="P820" s="15">
        <v>5.44</v>
      </c>
      <c r="Q820" s="13">
        <v>6.6150000000000002</v>
      </c>
      <c r="R820" s="15">
        <v>0.48</v>
      </c>
      <c r="S820" s="11">
        <f>IF(AND(Q820&lt;&gt;"", C820&lt;&gt;"", C820&lt;&gt;0), Q820*100/C820, "")</f>
        <v>11.155143338954469</v>
      </c>
      <c r="T820" s="16">
        <v>4</v>
      </c>
      <c r="U820" s="17" t="str">
        <f>IF(C820&gt;=68,"JUMBO",IF(C820&gt;=58,"EXTRA",IF(C820&gt;=48,"GRANDE",IF(C820&gt;=38,"MÉDIO","Fora da faixa"))))</f>
        <v>EXTRA</v>
      </c>
      <c r="V820" s="11">
        <v>57.3</v>
      </c>
      <c r="W820" s="11">
        <v>43.6</v>
      </c>
      <c r="X820" s="11">
        <f>IF(AND(W820&lt;&gt;"", V820&lt;&gt;"", V820&lt;&gt;0), (W820/V820)*100, "")</f>
        <v>76.090750436300183</v>
      </c>
      <c r="Y820" s="8" t="str">
        <f>IF(X820&lt;72,"Pontiagudo",IF(X820&lt;=76,"Padrão","Redondo"))</f>
        <v>Redondo</v>
      </c>
      <c r="Z820" s="11">
        <f>IF(AND(W820&lt;&gt;"", V820&lt;&gt;"", V820&lt;&gt;0), (0.6057-0.0018*W820)*V820*(W820^2)/1000, "")</f>
        <v>57.427442717760002</v>
      </c>
      <c r="AA820" s="11">
        <f>((3.155 - 0.0136*V820 + 0.00155*W820)*V820*W820)/100</f>
        <v>61.040475239999999</v>
      </c>
      <c r="AB820" s="14"/>
      <c r="AC820" s="12">
        <v>28</v>
      </c>
      <c r="AD820" s="18" t="s">
        <v>18</v>
      </c>
    </row>
    <row r="821" spans="1:30" ht="15" x14ac:dyDescent="0.25">
      <c r="A821" s="8">
        <v>820</v>
      </c>
      <c r="B821" s="8">
        <v>43</v>
      </c>
      <c r="C821" s="9">
        <v>63.6</v>
      </c>
      <c r="D821" s="9">
        <v>4.4000000000000004</v>
      </c>
      <c r="E821" s="9">
        <v>8.3000000000000007</v>
      </c>
      <c r="F821" s="10" t="str">
        <f>IF(AND(NOT(ISBLANK(C821)), NOT(ISBLANK(H821)), NOT(ISBLANK(Q821))), C821-H821-Q821, "")</f>
        <v/>
      </c>
      <c r="G821" s="11" t="str">
        <f>IF(AND(F821&lt;&gt;"", C821&lt;&gt;"", C821&lt;&gt;0), F821*100/C821, "")</f>
        <v/>
      </c>
      <c r="H821" s="10"/>
      <c r="I821" s="12">
        <v>5</v>
      </c>
      <c r="J821" s="11" t="str">
        <f>IF(AND(H821&lt;&gt;"", C821&lt;&gt;"", C821&lt;&gt;0), H821*100/C821, "")</f>
        <v/>
      </c>
      <c r="K821" s="9">
        <v>8.6</v>
      </c>
      <c r="L821" s="9">
        <v>54.3</v>
      </c>
      <c r="M821" s="13">
        <v>0.158</v>
      </c>
      <c r="N821" s="9">
        <v>61.3</v>
      </c>
      <c r="O821" s="14" t="s">
        <v>21</v>
      </c>
      <c r="P821" s="15">
        <v>4.6399999999999997</v>
      </c>
      <c r="Q821" s="13">
        <v>7.45</v>
      </c>
      <c r="R821" s="15">
        <v>0.53</v>
      </c>
      <c r="S821" s="11">
        <f>IF(AND(Q821&lt;&gt;"", C821&lt;&gt;"", C821&lt;&gt;0), Q821*100/C821, "")</f>
        <v>11.713836477987421</v>
      </c>
      <c r="T821" s="16">
        <v>1</v>
      </c>
      <c r="U821" s="17" t="str">
        <f>IF(C821&gt;=68,"JUMBO",IF(C821&gt;=58,"EXTRA",IF(C821&gt;=48,"GRANDE",IF(C821&gt;=38,"MÉDIO","Fora da faixa"))))</f>
        <v>EXTRA</v>
      </c>
      <c r="V821" s="11">
        <v>59.52</v>
      </c>
      <c r="W821" s="11">
        <v>45.86</v>
      </c>
      <c r="X821" s="11">
        <f>IF(AND(W821&lt;&gt;"", V821&lt;&gt;"", V821&lt;&gt;0), (W821/V821)*100, "")</f>
        <v>77.049731182795682</v>
      </c>
      <c r="Y821" s="8" t="str">
        <f>IF(X821&lt;72,"Pontiagudo",IF(X821&lt;=76,"Padrão","Redondo"))</f>
        <v>Redondo</v>
      </c>
      <c r="Z821" s="11">
        <f>IF(AND(W821&lt;&gt;"", V821&lt;&gt;"", V821&lt;&gt;0), (0.6057-0.0018*W821)*V821*(W821^2)/1000, "")</f>
        <v>65.487575670902785</v>
      </c>
      <c r="AA821" s="11">
        <f>((3.155 - 0.0136*V821 + 0.00155*W821)*V821*W821)/100</f>
        <v>65.96350452979199</v>
      </c>
      <c r="AB821" s="14"/>
      <c r="AC821" s="12">
        <v>28</v>
      </c>
      <c r="AD821" s="18" t="s">
        <v>18</v>
      </c>
    </row>
    <row r="822" spans="1:30" ht="15" x14ac:dyDescent="0.25">
      <c r="A822" s="8">
        <v>821</v>
      </c>
      <c r="B822" s="8">
        <v>43</v>
      </c>
      <c r="C822" s="9">
        <v>60.1</v>
      </c>
      <c r="D822" s="9">
        <v>4.8</v>
      </c>
      <c r="E822" s="9">
        <v>9.1999999999999993</v>
      </c>
      <c r="F822" s="10" t="str">
        <f>IF(AND(NOT(ISBLANK(C822)), NOT(ISBLANK(H822)), NOT(ISBLANK(Q822))), C822-H822-Q822, "")</f>
        <v/>
      </c>
      <c r="G822" s="11" t="str">
        <f>IF(AND(F822&lt;&gt;"", C822&lt;&gt;"", C822&lt;&gt;0), F822*100/C822, "")</f>
        <v/>
      </c>
      <c r="H822" s="10"/>
      <c r="I822" s="12">
        <v>6</v>
      </c>
      <c r="J822" s="11" t="str">
        <f>IF(AND(H822&lt;&gt;"", C822&lt;&gt;"", C822&lt;&gt;0), H822*100/C822, "")</f>
        <v/>
      </c>
      <c r="K822" s="9">
        <v>10.5</v>
      </c>
      <c r="L822" s="9">
        <v>50.3</v>
      </c>
      <c r="M822" s="13">
        <v>0.20899999999999999</v>
      </c>
      <c r="N822" s="9">
        <v>66.900000000000006</v>
      </c>
      <c r="O822" s="14" t="s">
        <v>21</v>
      </c>
      <c r="P822" s="15">
        <v>5.5</v>
      </c>
      <c r="Q822" s="13">
        <v>5.87</v>
      </c>
      <c r="R822" s="15">
        <v>0.43</v>
      </c>
      <c r="S822" s="11">
        <f>IF(AND(Q822&lt;&gt;"", C822&lt;&gt;"", C822&lt;&gt;0), Q822*100/C822, "")</f>
        <v>9.7670549084858571</v>
      </c>
      <c r="T822" s="16">
        <v>2</v>
      </c>
      <c r="U822" s="17" t="str">
        <f>IF(C822&gt;=68,"JUMBO",IF(C822&gt;=58,"EXTRA",IF(C822&gt;=48,"GRANDE",IF(C822&gt;=38,"MÉDIO","Fora da faixa"))))</f>
        <v>EXTRA</v>
      </c>
      <c r="V822" s="11">
        <v>60.46</v>
      </c>
      <c r="W822" s="11">
        <v>45.88</v>
      </c>
      <c r="X822" s="11">
        <f>IF(AND(W822&lt;&gt;"", V822&lt;&gt;"", V822&lt;&gt;0), (W822/V822)*100, "")</f>
        <v>75.884882566986448</v>
      </c>
      <c r="Y822" s="8" t="str">
        <f>IF(X822&lt;72,"Pontiagudo",IF(X822&lt;=76,"Padrão","Redondo"))</f>
        <v>Padrão</v>
      </c>
      <c r="Z822" s="11">
        <f>IF(AND(W822&lt;&gt;"", V822&lt;&gt;"", V822&lt;&gt;0), (0.6057-0.0018*W822)*V822*(W822^2)/1000, "")</f>
        <v>66.575274356409992</v>
      </c>
      <c r="AA822" s="11">
        <f>((3.155 - 0.0136*V822 + 0.00155*W822)*V822*W822)/100</f>
        <v>66.680732447183999</v>
      </c>
      <c r="AB822" s="14"/>
      <c r="AC822" s="12">
        <v>28</v>
      </c>
      <c r="AD822" s="18" t="s">
        <v>18</v>
      </c>
    </row>
    <row r="823" spans="1:30" ht="15" x14ac:dyDescent="0.25">
      <c r="A823" s="8">
        <v>822</v>
      </c>
      <c r="B823" s="8">
        <v>43</v>
      </c>
      <c r="C823" s="9">
        <v>58.4</v>
      </c>
      <c r="D823" s="9">
        <v>5.0999999999999996</v>
      </c>
      <c r="E823" s="9">
        <v>9.3000000000000007</v>
      </c>
      <c r="F823" s="10">
        <f>IF(AND(NOT(ISBLANK(C823)), NOT(ISBLANK(H823)), NOT(ISBLANK(Q823))), C823-H823-Q823, "")</f>
        <v>31.476999999999993</v>
      </c>
      <c r="G823" s="11">
        <f>IF(AND(F823&lt;&gt;"", C823&lt;&gt;"", C823&lt;&gt;0), F823*100/C823, "")</f>
        <v>53.898972602739718</v>
      </c>
      <c r="H823" s="10">
        <v>20.181000000000001</v>
      </c>
      <c r="I823" s="12">
        <v>6</v>
      </c>
      <c r="J823" s="11">
        <f>IF(AND(H823&lt;&gt;"", C823&lt;&gt;"", C823&lt;&gt;0), H823*100/C823, "")</f>
        <v>34.55650684931507</v>
      </c>
      <c r="K823" s="9">
        <v>10.9</v>
      </c>
      <c r="L823" s="9">
        <v>50.3</v>
      </c>
      <c r="M823" s="13">
        <v>0.217</v>
      </c>
      <c r="N823" s="9">
        <v>70.3</v>
      </c>
      <c r="O823" s="14" t="s">
        <v>21</v>
      </c>
      <c r="P823" s="15">
        <v>6.19</v>
      </c>
      <c r="Q823" s="13">
        <v>6.742</v>
      </c>
      <c r="R823" s="15">
        <v>0.5</v>
      </c>
      <c r="S823" s="11">
        <f>IF(AND(Q823&lt;&gt;"", C823&lt;&gt;"", C823&lt;&gt;0), Q823*100/C823, "")</f>
        <v>11.544520547945206</v>
      </c>
      <c r="T823" s="16">
        <v>4</v>
      </c>
      <c r="U823" s="17" t="str">
        <f>IF(C823&gt;=68,"JUMBO",IF(C823&gt;=58,"EXTRA",IF(C823&gt;=48,"GRANDE",IF(C823&gt;=38,"MÉDIO","Fora da faixa"))))</f>
        <v>EXTRA</v>
      </c>
      <c r="V823" s="11">
        <v>57.31</v>
      </c>
      <c r="W823" s="11">
        <v>44.7</v>
      </c>
      <c r="X823" s="11">
        <f>IF(AND(W823&lt;&gt;"", V823&lt;&gt;"", V823&lt;&gt;0), (W823/V823)*100, "")</f>
        <v>77.996859186878382</v>
      </c>
      <c r="Y823" s="8" t="str">
        <f>IF(X823&lt;72,"Pontiagudo",IF(X823&lt;=76,"Padrão","Redondo"))</f>
        <v>Redondo</v>
      </c>
      <c r="Z823" s="11">
        <f>IF(AND(W823&lt;&gt;"", V823&lt;&gt;"", V823&lt;&gt;0), (0.6057-0.0018*W823)*V823*(W823^2)/1000, "")</f>
        <v>60.145514926596015</v>
      </c>
      <c r="AA823" s="11">
        <f>((3.155 - 0.0136*V823 + 0.00155*W823)*V823*W823)/100</f>
        <v>62.631602748330003</v>
      </c>
      <c r="AB823" s="14"/>
      <c r="AC823" s="12">
        <v>28</v>
      </c>
      <c r="AD823" s="18" t="s">
        <v>18</v>
      </c>
    </row>
    <row r="824" spans="1:30" ht="15" x14ac:dyDescent="0.25">
      <c r="A824" s="8">
        <v>823</v>
      </c>
      <c r="B824" s="8">
        <v>43</v>
      </c>
      <c r="C824" s="9">
        <v>58.4</v>
      </c>
      <c r="D824" s="9">
        <v>4.0999999999999996</v>
      </c>
      <c r="E824" s="9">
        <v>9.4</v>
      </c>
      <c r="F824" s="10" t="str">
        <f>IF(AND(NOT(ISBLANK(C824)), NOT(ISBLANK(H824)), NOT(ISBLANK(Q824))), C824-H824-Q824, "")</f>
        <v/>
      </c>
      <c r="G824" s="11" t="str">
        <f>IF(AND(F824&lt;&gt;"", C824&lt;&gt;"", C824&lt;&gt;0), F824*100/C824, "")</f>
        <v/>
      </c>
      <c r="H824" s="10"/>
      <c r="I824" s="12">
        <v>7</v>
      </c>
      <c r="J824" s="11" t="str">
        <f>IF(AND(H824&lt;&gt;"", C824&lt;&gt;"", C824&lt;&gt;0), H824*100/C824, "")</f>
        <v/>
      </c>
      <c r="K824" s="9">
        <v>10.4</v>
      </c>
      <c r="L824" s="9">
        <v>47.7</v>
      </c>
      <c r="M824" s="13">
        <v>0.218</v>
      </c>
      <c r="N824" s="9">
        <v>60.7</v>
      </c>
      <c r="O824" s="14" t="s">
        <v>21</v>
      </c>
      <c r="P824" s="15">
        <v>5.25</v>
      </c>
      <c r="Q824" s="13">
        <v>5.931</v>
      </c>
      <c r="R824" s="15">
        <v>0.44</v>
      </c>
      <c r="S824" s="11">
        <f>IF(AND(Q824&lt;&gt;"", C824&lt;&gt;"", C824&lt;&gt;0), Q824*100/C824, "")</f>
        <v>10.15582191780822</v>
      </c>
      <c r="T824" s="16">
        <v>3</v>
      </c>
      <c r="U824" s="17" t="str">
        <f>IF(C824&gt;=68,"JUMBO",IF(C824&gt;=58,"EXTRA",IF(C824&gt;=48,"GRANDE",IF(C824&gt;=38,"MÉDIO","Fora da faixa"))))</f>
        <v>EXTRA</v>
      </c>
      <c r="V824" s="11">
        <v>58.94</v>
      </c>
      <c r="W824" s="11">
        <v>46.37</v>
      </c>
      <c r="X824" s="11">
        <f>IF(AND(W824&lt;&gt;"", V824&lt;&gt;"", V824&lt;&gt;0), (W824/V824)*100, "")</f>
        <v>78.67322701051917</v>
      </c>
      <c r="Y824" s="8" t="str">
        <f>IF(X824&lt;72,"Pontiagudo",IF(X824&lt;=76,"Padrão","Redondo"))</f>
        <v>Redondo</v>
      </c>
      <c r="Z824" s="11">
        <f>IF(AND(W824&lt;&gt;"", V824&lt;&gt;"", V824&lt;&gt;0), (0.6057-0.0018*W824)*V824*(W824^2)/1000, "")</f>
        <v>66.183459779489709</v>
      </c>
      <c r="AA824" s="11">
        <f>((3.155 - 0.0136*V824 + 0.00155*W824)*V824*W824)/100</f>
        <v>66.284321323380993</v>
      </c>
      <c r="AB824" s="14"/>
      <c r="AC824" s="12">
        <v>28</v>
      </c>
      <c r="AD824" s="18" t="s">
        <v>18</v>
      </c>
    </row>
    <row r="825" spans="1:30" ht="15" x14ac:dyDescent="0.25">
      <c r="A825" s="8">
        <v>824</v>
      </c>
      <c r="B825" s="8">
        <v>43</v>
      </c>
      <c r="C825" s="9">
        <v>64.5</v>
      </c>
      <c r="D825" s="9"/>
      <c r="E825" s="9">
        <v>9.4</v>
      </c>
      <c r="F825" s="10">
        <f>IF(AND(NOT(ISBLANK(C825)), NOT(ISBLANK(H825)), NOT(ISBLANK(Q825))), C825-H825-Q825, "")</f>
        <v>38.428999999999995</v>
      </c>
      <c r="G825" s="11">
        <f>IF(AND(F825&lt;&gt;"", C825&lt;&gt;"", C825&lt;&gt;0), F825*100/C825, "")</f>
        <v>59.579844961240305</v>
      </c>
      <c r="H825" s="10">
        <v>19.581</v>
      </c>
      <c r="I825" s="12"/>
      <c r="J825" s="11">
        <f>IF(AND(H825&lt;&gt;"", C825&lt;&gt;"", C825&lt;&gt;0), H825*100/C825, "")</f>
        <v>30.358139534883719</v>
      </c>
      <c r="K825" s="9"/>
      <c r="L825" s="9"/>
      <c r="M825" s="13"/>
      <c r="N825" s="9"/>
      <c r="O825" s="14"/>
      <c r="P825" s="15">
        <v>6.17</v>
      </c>
      <c r="Q825" s="13">
        <v>6.49</v>
      </c>
      <c r="R825" s="15">
        <v>0.46</v>
      </c>
      <c r="S825" s="11">
        <f>IF(AND(Q825&lt;&gt;"", C825&lt;&gt;"", C825&lt;&gt;0), Q825*100/C825, "")</f>
        <v>10.062015503875969</v>
      </c>
      <c r="T825" s="16">
        <v>4</v>
      </c>
      <c r="U825" s="17" t="str">
        <f>IF(C825&gt;=68,"JUMBO",IF(C825&gt;=58,"EXTRA",IF(C825&gt;=48,"GRANDE",IF(C825&gt;=38,"MÉDIO","Fora da faixa"))))</f>
        <v>EXTRA</v>
      </c>
      <c r="V825" s="11">
        <v>58.16</v>
      </c>
      <c r="W825" s="11">
        <v>45.07</v>
      </c>
      <c r="X825" s="11">
        <f>IF(AND(W825&lt;&gt;"", V825&lt;&gt;"", V825&lt;&gt;0), (W825/V825)*100, "")</f>
        <v>77.493122420907838</v>
      </c>
      <c r="Y825" s="8" t="str">
        <f>IF(X825&lt;72,"Pontiagudo",IF(X825&lt;=76,"Padrão","Redondo"))</f>
        <v>Redondo</v>
      </c>
      <c r="Z825" s="11">
        <f>IF(AND(W825&lt;&gt;"", V825&lt;&gt;"", V825&lt;&gt;0), (0.6057-0.0018*W825)*V825*(W825^2)/1000, "")</f>
        <v>61.973535881388813</v>
      </c>
      <c r="AA825" s="11">
        <f>((3.155 - 0.0136*V825 + 0.00155*W825)*V825*W825)/100</f>
        <v>63.798661014339984</v>
      </c>
      <c r="AB825" s="14" t="s">
        <v>28</v>
      </c>
      <c r="AC825" s="12">
        <v>28</v>
      </c>
      <c r="AD825" s="18" t="s">
        <v>18</v>
      </c>
    </row>
    <row r="826" spans="1:30" ht="15" x14ac:dyDescent="0.25">
      <c r="A826" s="8">
        <v>825</v>
      </c>
      <c r="B826" s="8">
        <v>43</v>
      </c>
      <c r="C826" s="9">
        <v>60.8</v>
      </c>
      <c r="D826" s="9">
        <v>4.5999999999999996</v>
      </c>
      <c r="E826" s="9">
        <v>8.6999999999999993</v>
      </c>
      <c r="F826" s="10" t="str">
        <f>IF(AND(NOT(ISBLANK(C826)), NOT(ISBLANK(H826)), NOT(ISBLANK(Q826))), C826-H826-Q826, "")</f>
        <v/>
      </c>
      <c r="G826" s="11" t="str">
        <f>IF(AND(F826&lt;&gt;"", C826&lt;&gt;"", C826&lt;&gt;0), F826*100/C826, "")</f>
        <v/>
      </c>
      <c r="H826" s="10"/>
      <c r="I826" s="12">
        <v>6</v>
      </c>
      <c r="J826" s="11" t="str">
        <f>IF(AND(H826&lt;&gt;"", C826&lt;&gt;"", C826&lt;&gt;0), H826*100/C826, "")</f>
        <v/>
      </c>
      <c r="K826" s="9">
        <v>10.9</v>
      </c>
      <c r="L826" s="9">
        <v>48.7</v>
      </c>
      <c r="M826" s="13">
        <v>0.224</v>
      </c>
      <c r="N826" s="9">
        <v>64.599999999999994</v>
      </c>
      <c r="O826" s="14" t="s">
        <v>21</v>
      </c>
      <c r="P826" s="15">
        <v>7.58</v>
      </c>
      <c r="Q826" s="13">
        <v>6.6360000000000001</v>
      </c>
      <c r="R826" s="15">
        <v>0.49</v>
      </c>
      <c r="S826" s="11">
        <f>IF(AND(Q826&lt;&gt;"", C826&lt;&gt;"", C826&lt;&gt;0), Q826*100/C826, "")</f>
        <v>10.914473684210527</v>
      </c>
      <c r="T826" s="16">
        <v>2</v>
      </c>
      <c r="U826" s="17" t="str">
        <f>IF(C826&gt;=68,"JUMBO",IF(C826&gt;=58,"EXTRA",IF(C826&gt;=48,"GRANDE",IF(C826&gt;=38,"MÉDIO","Fora da faixa"))))</f>
        <v>EXTRA</v>
      </c>
      <c r="V826" s="11">
        <v>55.73</v>
      </c>
      <c r="W826" s="11">
        <v>44.55</v>
      </c>
      <c r="X826" s="11">
        <f>IF(AND(W826&lt;&gt;"", V826&lt;&gt;"", V826&lt;&gt;0), (W826/V826)*100, "")</f>
        <v>79.938991566481249</v>
      </c>
      <c r="Y826" s="8" t="str">
        <f>IF(X826&lt;72,"Pontiagudo",IF(X826&lt;=76,"Padrão","Redondo"))</f>
        <v>Redondo</v>
      </c>
      <c r="Z826" s="11">
        <f>IF(AND(W826&lt;&gt;"", V826&lt;&gt;"", V826&lt;&gt;0), (0.6057-0.0018*W826)*V826*(W826^2)/1000, "")</f>
        <v>58.125331730490743</v>
      </c>
      <c r="AA826" s="11">
        <f>((3.155 - 0.0136*V826 + 0.00155*W826)*V826*W826)/100</f>
        <v>61.228236240517489</v>
      </c>
      <c r="AB826" s="14"/>
      <c r="AC826" s="12">
        <v>28</v>
      </c>
      <c r="AD826" s="18" t="s">
        <v>18</v>
      </c>
    </row>
    <row r="827" spans="1:30" ht="15" x14ac:dyDescent="0.25">
      <c r="A827" s="8">
        <v>826</v>
      </c>
      <c r="B827" s="8">
        <v>43</v>
      </c>
      <c r="C827" s="9">
        <v>61.2</v>
      </c>
      <c r="D827" s="9">
        <v>4.9000000000000004</v>
      </c>
      <c r="E827" s="9">
        <v>8.9</v>
      </c>
      <c r="F827" s="10">
        <f>IF(AND(NOT(ISBLANK(C827)), NOT(ISBLANK(H827)), NOT(ISBLANK(Q827))), C827-H827-Q827, "")</f>
        <v>35.717000000000006</v>
      </c>
      <c r="G827" s="11">
        <f>IF(AND(F827&lt;&gt;"", C827&lt;&gt;"", C827&lt;&gt;0), F827*100/C827, "")</f>
        <v>58.361111111111121</v>
      </c>
      <c r="H827" s="10">
        <v>17.888999999999999</v>
      </c>
      <c r="I827" s="12">
        <v>7</v>
      </c>
      <c r="J827" s="11">
        <f>IF(AND(H827&lt;&gt;"", C827&lt;&gt;"", C827&lt;&gt;0), H827*100/C827, "")</f>
        <v>29.230392156862742</v>
      </c>
      <c r="K827" s="9">
        <v>11.1</v>
      </c>
      <c r="L827" s="9">
        <v>48</v>
      </c>
      <c r="M827" s="13">
        <v>0.23100000000000001</v>
      </c>
      <c r="N827" s="9">
        <v>67.3</v>
      </c>
      <c r="O827" s="14" t="s">
        <v>21</v>
      </c>
      <c r="P827" s="15">
        <v>5.24</v>
      </c>
      <c r="Q827" s="13">
        <v>7.5940000000000003</v>
      </c>
      <c r="R827" s="15">
        <v>0.52</v>
      </c>
      <c r="S827" s="11">
        <f>IF(AND(Q827&lt;&gt;"", C827&lt;&gt;"", C827&lt;&gt;0), Q827*100/C827, "")</f>
        <v>12.408496732026142</v>
      </c>
      <c r="T827" s="16">
        <v>2</v>
      </c>
      <c r="U827" s="17" t="str">
        <f>IF(C827&gt;=68,"JUMBO",IF(C827&gt;=58,"EXTRA",IF(C827&gt;=48,"GRANDE",IF(C827&gt;=38,"MÉDIO","Fora da faixa"))))</f>
        <v>EXTRA</v>
      </c>
      <c r="V827" s="11">
        <v>57.62</v>
      </c>
      <c r="W827" s="11">
        <v>44.49</v>
      </c>
      <c r="X827" s="11">
        <f>IF(AND(W827&lt;&gt;"", V827&lt;&gt;"", V827&lt;&gt;0), (W827/V827)*100, "")</f>
        <v>77.212773342589387</v>
      </c>
      <c r="Y827" s="8" t="str">
        <f>IF(X827&lt;72,"Pontiagudo",IF(X827&lt;=76,"Padrão","Redondo"))</f>
        <v>Redondo</v>
      </c>
      <c r="Z827" s="11">
        <f>IF(AND(W827&lt;&gt;"", V827&lt;&gt;"", V827&lt;&gt;0), (0.6057-0.0018*W827)*V827*(W827^2)/1000, "")</f>
        <v>59.94711605554852</v>
      </c>
      <c r="AA827" s="11">
        <f>((3.155 - 0.0136*V827 + 0.00155*W827)*V827*W827)/100</f>
        <v>62.558132227694998</v>
      </c>
      <c r="AB827" s="14"/>
      <c r="AC827" s="12">
        <v>28</v>
      </c>
      <c r="AD827" s="18" t="s">
        <v>18</v>
      </c>
    </row>
    <row r="828" spans="1:30" ht="15" x14ac:dyDescent="0.25">
      <c r="A828" s="8">
        <v>827</v>
      </c>
      <c r="B828" s="8">
        <v>43</v>
      </c>
      <c r="C828" s="9">
        <v>60.9</v>
      </c>
      <c r="D828" s="9">
        <v>3.6</v>
      </c>
      <c r="E828" s="9">
        <v>9</v>
      </c>
      <c r="F828" s="10">
        <f>IF(AND(NOT(ISBLANK(C828)), NOT(ISBLANK(H828)), NOT(ISBLANK(Q828))), C828-H828-Q828, "")</f>
        <v>37.788999999999994</v>
      </c>
      <c r="G828" s="11">
        <f>IF(AND(F828&lt;&gt;"", C828&lt;&gt;"", C828&lt;&gt;0), F828*100/C828, "")</f>
        <v>62.050903119868636</v>
      </c>
      <c r="H828" s="10">
        <v>16.489999999999998</v>
      </c>
      <c r="I828" s="12">
        <v>7</v>
      </c>
      <c r="J828" s="11">
        <f>IF(AND(H828&lt;&gt;"", C828&lt;&gt;"", C828&lt;&gt;0), H828*100/C828, "")</f>
        <v>27.07717569786535</v>
      </c>
      <c r="K828" s="9">
        <v>8.8000000000000007</v>
      </c>
      <c r="L828" s="9">
        <v>51.3</v>
      </c>
      <c r="M828" s="13">
        <v>0.17199999999999999</v>
      </c>
      <c r="N828" s="9">
        <v>53.5</v>
      </c>
      <c r="O828" s="14" t="s">
        <v>23</v>
      </c>
      <c r="P828" s="15">
        <v>5.52</v>
      </c>
      <c r="Q828" s="13">
        <v>6.6210000000000004</v>
      </c>
      <c r="R828" s="15">
        <v>0.47</v>
      </c>
      <c r="S828" s="11">
        <f>IF(AND(Q828&lt;&gt;"", C828&lt;&gt;"", C828&lt;&gt;0), Q828*100/C828, "")</f>
        <v>10.871921182266011</v>
      </c>
      <c r="T828" s="16">
        <v>3</v>
      </c>
      <c r="U828" s="17" t="str">
        <f>IF(C828&gt;=68,"JUMBO",IF(C828&gt;=58,"EXTRA",IF(C828&gt;=48,"GRANDE",IF(C828&gt;=38,"MÉDIO","Fora da faixa"))))</f>
        <v>EXTRA</v>
      </c>
      <c r="V828" s="11">
        <v>58.43</v>
      </c>
      <c r="W828" s="11">
        <v>44.67</v>
      </c>
      <c r="X828" s="11">
        <f>IF(AND(W828&lt;&gt;"", V828&lt;&gt;"", V828&lt;&gt;0), (W828/V828)*100, "")</f>
        <v>76.450453534143421</v>
      </c>
      <c r="Y828" s="8" t="str">
        <f>IF(X828&lt;72,"Pontiagudo",IF(X828&lt;=76,"Padrão","Redondo"))</f>
        <v>Redondo</v>
      </c>
      <c r="Z828" s="11">
        <f>IF(AND(W828&lt;&gt;"", V828&lt;&gt;"", V828&lt;&gt;0), (0.6057-0.0018*W828)*V828*(W828^2)/1000, "")</f>
        <v>61.244942536330939</v>
      </c>
      <c r="AA828" s="11">
        <f>((3.155 - 0.0136*V828 + 0.00155*W828)*V828*W828)/100</f>
        <v>63.413966601130497</v>
      </c>
      <c r="AB828" s="14"/>
      <c r="AC828" s="12">
        <v>28</v>
      </c>
      <c r="AD828" s="18" t="s">
        <v>18</v>
      </c>
    </row>
    <row r="829" spans="1:30" ht="15" x14ac:dyDescent="0.25">
      <c r="A829" s="8">
        <v>828</v>
      </c>
      <c r="B829" s="8">
        <v>43</v>
      </c>
      <c r="C829" s="9">
        <v>62.6</v>
      </c>
      <c r="D829" s="9">
        <v>5</v>
      </c>
      <c r="E829" s="9">
        <v>9</v>
      </c>
      <c r="F829" s="10" t="str">
        <f>IF(AND(NOT(ISBLANK(C829)), NOT(ISBLANK(H829)), NOT(ISBLANK(Q829))), C829-H829-Q829, "")</f>
        <v/>
      </c>
      <c r="G829" s="11" t="str">
        <f>IF(AND(F829&lt;&gt;"", C829&lt;&gt;"", C829&lt;&gt;0), F829*100/C829, "")</f>
        <v/>
      </c>
      <c r="H829" s="10"/>
      <c r="I829" s="12">
        <v>6</v>
      </c>
      <c r="J829" s="11" t="str">
        <f>IF(AND(H829&lt;&gt;"", C829&lt;&gt;"", C829&lt;&gt;0), H829*100/C829, "")</f>
        <v/>
      </c>
      <c r="K829" s="9">
        <v>9.9</v>
      </c>
      <c r="L829" s="9">
        <v>50.7</v>
      </c>
      <c r="M829" s="13">
        <v>0.19500000000000001</v>
      </c>
      <c r="N829" s="9">
        <v>67.599999999999994</v>
      </c>
      <c r="O829" s="14" t="s">
        <v>21</v>
      </c>
      <c r="P829" s="15">
        <v>6.05</v>
      </c>
      <c r="Q829" s="13">
        <v>6.5860000000000003</v>
      </c>
      <c r="R829" s="15">
        <v>0.46</v>
      </c>
      <c r="S829" s="11">
        <f>IF(AND(Q829&lt;&gt;"", C829&lt;&gt;"", C829&lt;&gt;0), Q829*100/C829, "")</f>
        <v>10.52076677316294</v>
      </c>
      <c r="T829" s="16">
        <v>2</v>
      </c>
      <c r="U829" s="17" t="str">
        <f>IF(C829&gt;=68,"JUMBO",IF(C829&gt;=58,"EXTRA",IF(C829&gt;=48,"GRANDE",IF(C829&gt;=38,"MÉDIO","Fora da faixa"))))</f>
        <v>EXTRA</v>
      </c>
      <c r="V829" s="11">
        <v>57.19</v>
      </c>
      <c r="W829" s="11">
        <v>44.81</v>
      </c>
      <c r="X829" s="11">
        <f>IF(AND(W829&lt;&gt;"", V829&lt;&gt;"", V829&lt;&gt;0), (W829/V829)*100, "")</f>
        <v>78.352858891414584</v>
      </c>
      <c r="Y829" s="8" t="str">
        <f>IF(X829&lt;72,"Pontiagudo",IF(X829&lt;=76,"Padrão","Redondo"))</f>
        <v>Redondo</v>
      </c>
      <c r="Z829" s="11">
        <f>IF(AND(W829&lt;&gt;"", V829&lt;&gt;"", V829&lt;&gt;0), (0.6057-0.0018*W829)*V829*(W829^2)/1000, "")</f>
        <v>60.292602440828482</v>
      </c>
      <c r="AA829" s="11">
        <f>((3.155 - 0.0136*V829 + 0.00155*W829)*V829*W829)/100</f>
        <v>62.7004566163885</v>
      </c>
      <c r="AB829" s="14"/>
      <c r="AC829" s="12">
        <v>28</v>
      </c>
      <c r="AD829" s="18" t="s">
        <v>18</v>
      </c>
    </row>
    <row r="830" spans="1:30" ht="15" x14ac:dyDescent="0.25">
      <c r="A830" s="8">
        <v>829</v>
      </c>
      <c r="B830" s="8">
        <v>43</v>
      </c>
      <c r="C830" s="9">
        <v>60</v>
      </c>
      <c r="D830" s="9">
        <v>2.5</v>
      </c>
      <c r="E830" s="9">
        <v>8.6</v>
      </c>
      <c r="F830" s="10">
        <f>IF(AND(NOT(ISBLANK(C830)), NOT(ISBLANK(H830)), NOT(ISBLANK(Q830))), C830-H830-Q830, "")</f>
        <v>33.377000000000002</v>
      </c>
      <c r="G830" s="11">
        <f>IF(AND(F830&lt;&gt;"", C830&lt;&gt;"", C830&lt;&gt;0), F830*100/C830, "")</f>
        <v>55.628333333333337</v>
      </c>
      <c r="H830" s="10">
        <v>20.541</v>
      </c>
      <c r="I830" s="12">
        <v>6</v>
      </c>
      <c r="J830" s="11">
        <f>IF(AND(H830&lt;&gt;"", C830&lt;&gt;"", C830&lt;&gt;0), H830*100/C830, "")</f>
        <v>34.234999999999999</v>
      </c>
      <c r="K830" s="9">
        <v>11.3</v>
      </c>
      <c r="L830" s="9">
        <v>35</v>
      </c>
      <c r="M830" s="13">
        <v>0.32300000000000001</v>
      </c>
      <c r="N830" s="9">
        <v>37.4</v>
      </c>
      <c r="O830" s="14" t="s">
        <v>23</v>
      </c>
      <c r="P830" s="15">
        <v>5.09</v>
      </c>
      <c r="Q830" s="13">
        <v>6.0819999999999999</v>
      </c>
      <c r="R830" s="15">
        <v>0.42</v>
      </c>
      <c r="S830" s="11">
        <f>IF(AND(Q830&lt;&gt;"", C830&lt;&gt;"", C830&lt;&gt;0), Q830*100/C830, "")</f>
        <v>10.136666666666665</v>
      </c>
      <c r="T830" s="16">
        <v>2</v>
      </c>
      <c r="U830" s="17" t="str">
        <f>IF(C830&gt;=68,"JUMBO",IF(C830&gt;=58,"EXTRA",IF(C830&gt;=48,"GRANDE",IF(C830&gt;=38,"MÉDIO","Fora da faixa"))))</f>
        <v>EXTRA</v>
      </c>
      <c r="V830" s="11">
        <v>60.06</v>
      </c>
      <c r="W830" s="11">
        <v>44.29</v>
      </c>
      <c r="X830" s="11">
        <f>IF(AND(W830&lt;&gt;"", V830&lt;&gt;"", V830&lt;&gt;0), (W830/V830)*100, "")</f>
        <v>73.742923742923736</v>
      </c>
      <c r="Y830" s="8" t="str">
        <f>IF(X830&lt;72,"Pontiagudo",IF(X830&lt;=76,"Padrão","Redondo"))</f>
        <v>Padrão</v>
      </c>
      <c r="Z830" s="11">
        <f>IF(AND(W830&lt;&gt;"", V830&lt;&gt;"", V830&lt;&gt;0), (0.6057-0.0018*W830)*V830*(W830^2)/1000, "")</f>
        <v>61.967541714666602</v>
      </c>
      <c r="AA830" s="11">
        <f>((3.155 - 0.0136*V830 + 0.00155*W830)*V830*W830)/100</f>
        <v>64.023152622428995</v>
      </c>
      <c r="AB830" s="14"/>
      <c r="AC830" s="12">
        <v>28</v>
      </c>
      <c r="AD830" s="18" t="s">
        <v>18</v>
      </c>
    </row>
    <row r="831" spans="1:30" ht="15" x14ac:dyDescent="0.25">
      <c r="A831" s="8">
        <v>830</v>
      </c>
      <c r="B831" s="8">
        <v>43</v>
      </c>
      <c r="C831" s="9">
        <v>59</v>
      </c>
      <c r="D831" s="9"/>
      <c r="E831" s="9">
        <v>8.9</v>
      </c>
      <c r="F831" s="10">
        <f>IF(AND(NOT(ISBLANK(C831)), NOT(ISBLANK(H831)), NOT(ISBLANK(Q831))), C831-H831-Q831, "")</f>
        <v>35.369</v>
      </c>
      <c r="G831" s="11">
        <f>IF(AND(F831&lt;&gt;"", C831&lt;&gt;"", C831&lt;&gt;0), F831*100/C831, "")</f>
        <v>59.947457627118645</v>
      </c>
      <c r="H831" s="10">
        <v>17.172999999999998</v>
      </c>
      <c r="I831" s="12"/>
      <c r="J831" s="11">
        <f>IF(AND(H831&lt;&gt;"", C831&lt;&gt;"", C831&lt;&gt;0), H831*100/C831, "")</f>
        <v>29.106779661016944</v>
      </c>
      <c r="K831" s="9"/>
      <c r="L831" s="9"/>
      <c r="M831" s="13"/>
      <c r="N831" s="9"/>
      <c r="O831" s="14"/>
      <c r="P831" s="15">
        <v>4.5999999999999996</v>
      </c>
      <c r="Q831" s="13">
        <v>6.4580000000000002</v>
      </c>
      <c r="R831" s="15">
        <v>0.46</v>
      </c>
      <c r="S831" s="11">
        <f>IF(AND(Q831&lt;&gt;"", C831&lt;&gt;"", C831&lt;&gt;0), Q831*100/C831, "")</f>
        <v>10.945762711864408</v>
      </c>
      <c r="T831" s="16">
        <v>2</v>
      </c>
      <c r="U831" s="17" t="str">
        <f>IF(C831&gt;=68,"JUMBO",IF(C831&gt;=58,"EXTRA",IF(C831&gt;=48,"GRANDE",IF(C831&gt;=38,"MÉDIO","Fora da faixa"))))</f>
        <v>EXTRA</v>
      </c>
      <c r="V831" s="11">
        <v>57.11</v>
      </c>
      <c r="W831" s="11">
        <v>44.7</v>
      </c>
      <c r="X831" s="11">
        <f>IF(AND(W831&lt;&gt;"", V831&lt;&gt;"", V831&lt;&gt;0), (W831/V831)*100, "")</f>
        <v>78.270005253020486</v>
      </c>
      <c r="Y831" s="8" t="str">
        <f>IF(X831&lt;72,"Pontiagudo",IF(X831&lt;=76,"Padrão","Redondo"))</f>
        <v>Redondo</v>
      </c>
      <c r="Z831" s="11">
        <f>IF(AND(W831&lt;&gt;"", V831&lt;&gt;"", V831&lt;&gt;0), (0.6057-0.0018*W831)*V831*(W831^2)/1000, "")</f>
        <v>59.93561956827601</v>
      </c>
      <c r="AA831" s="11">
        <f>((3.155 - 0.0136*V831 + 0.00155*W831)*V831*W831)/100</f>
        <v>62.482468082129998</v>
      </c>
      <c r="AB831" s="14"/>
      <c r="AC831" s="12">
        <v>28</v>
      </c>
      <c r="AD831" s="18" t="s">
        <v>18</v>
      </c>
    </row>
    <row r="832" spans="1:30" ht="15" x14ac:dyDescent="0.25">
      <c r="A832" s="8">
        <v>831</v>
      </c>
      <c r="B832" s="8">
        <v>43</v>
      </c>
      <c r="C832" s="9">
        <v>56.9</v>
      </c>
      <c r="D832" s="9">
        <v>2.5</v>
      </c>
      <c r="E832" s="9">
        <v>9</v>
      </c>
      <c r="F832" s="10">
        <f>IF(AND(NOT(ISBLANK(C832)), NOT(ISBLANK(H832)), NOT(ISBLANK(Q832))), C832-H832-Q832, "")</f>
        <v>31.382999999999996</v>
      </c>
      <c r="G832" s="11">
        <f>IF(AND(F832&lt;&gt;"", C832&lt;&gt;"", C832&lt;&gt;0), F832*100/C832, "")</f>
        <v>55.154657293497358</v>
      </c>
      <c r="H832" s="10">
        <v>19.446000000000002</v>
      </c>
      <c r="I832" s="12">
        <v>7</v>
      </c>
      <c r="J832" s="11">
        <f>IF(AND(H832&lt;&gt;"", C832&lt;&gt;"", C832&lt;&gt;0), H832*100/C832, "")</f>
        <v>34.175746924428829</v>
      </c>
      <c r="K832" s="9">
        <v>10.3</v>
      </c>
      <c r="L832" s="9">
        <v>32</v>
      </c>
      <c r="M832" s="13">
        <v>0.32200000000000001</v>
      </c>
      <c r="N832" s="9">
        <v>40.1</v>
      </c>
      <c r="O832" s="14" t="s">
        <v>23</v>
      </c>
      <c r="P832" s="15">
        <v>5.97</v>
      </c>
      <c r="Q832" s="13">
        <v>6.0709999999999997</v>
      </c>
      <c r="R832" s="15">
        <v>0.44</v>
      </c>
      <c r="S832" s="11">
        <f>IF(AND(Q832&lt;&gt;"", C832&lt;&gt;"", C832&lt;&gt;0), Q832*100/C832, "")</f>
        <v>10.669595782073815</v>
      </c>
      <c r="T832" s="16">
        <v>1</v>
      </c>
      <c r="U832" s="17" t="str">
        <f>IF(C832&gt;=68,"JUMBO",IF(C832&gt;=58,"EXTRA",IF(C832&gt;=48,"GRANDE",IF(C832&gt;=38,"MÉDIO","Fora da faixa"))))</f>
        <v>GRANDE</v>
      </c>
      <c r="V832" s="11">
        <v>58.19</v>
      </c>
      <c r="W832" s="11">
        <v>45.44</v>
      </c>
      <c r="X832" s="11">
        <f>IF(AND(W832&lt;&gt;"", V832&lt;&gt;"", V832&lt;&gt;0), (W832/V832)*100, "")</f>
        <v>78.08901873174085</v>
      </c>
      <c r="Y832" s="8" t="str">
        <f>IF(X832&lt;72,"Pontiagudo",IF(X832&lt;=76,"Padrão","Redondo"))</f>
        <v>Redondo</v>
      </c>
      <c r="Z832" s="11">
        <f>IF(AND(W832&lt;&gt;"", V832&lt;&gt;"", V832&lt;&gt;0), (0.6057-0.0018*W832)*V832*(W832^2)/1000, "")</f>
        <v>62.947724110774274</v>
      </c>
      <c r="AA832" s="11">
        <f>((3.155 - 0.0136*V832 + 0.00155*W832)*V832*W832)/100</f>
        <v>64.359967817727977</v>
      </c>
      <c r="AB832" s="14"/>
      <c r="AC832" s="12">
        <v>28</v>
      </c>
      <c r="AD832" s="18" t="s">
        <v>18</v>
      </c>
    </row>
    <row r="833" spans="1:30" ht="15" x14ac:dyDescent="0.25">
      <c r="A833" s="8">
        <v>832</v>
      </c>
      <c r="B833" s="8">
        <v>43</v>
      </c>
      <c r="C833" s="9">
        <v>58.8</v>
      </c>
      <c r="D833" s="9">
        <v>5.5</v>
      </c>
      <c r="E833" s="9">
        <v>8</v>
      </c>
      <c r="F833" s="10">
        <f>IF(AND(NOT(ISBLANK(C833)), NOT(ISBLANK(H833)), NOT(ISBLANK(Q833))), C833-H833-Q833, "")</f>
        <v>32.765000000000001</v>
      </c>
      <c r="G833" s="11">
        <f>IF(AND(F833&lt;&gt;"", C833&lt;&gt;"", C833&lt;&gt;0), F833*100/C833, "")</f>
        <v>55.722789115646265</v>
      </c>
      <c r="H833" s="10">
        <v>19.998999999999999</v>
      </c>
      <c r="I833" s="12">
        <v>6</v>
      </c>
      <c r="J833" s="11">
        <f>IF(AND(H833&lt;&gt;"", C833&lt;&gt;"", C833&lt;&gt;0), H833*100/C833, "")</f>
        <v>34.011904761904759</v>
      </c>
      <c r="K833" s="9">
        <v>10.8</v>
      </c>
      <c r="L833" s="9">
        <v>35.700000000000003</v>
      </c>
      <c r="M833" s="13">
        <v>0.30299999999999999</v>
      </c>
      <c r="N833" s="9">
        <v>73.400000000000006</v>
      </c>
      <c r="O833" s="14" t="s">
        <v>16</v>
      </c>
      <c r="P833" s="15">
        <v>2.96</v>
      </c>
      <c r="Q833" s="13">
        <v>6.0359999999999996</v>
      </c>
      <c r="R833" s="15">
        <v>0.44</v>
      </c>
      <c r="S833" s="11">
        <f>IF(AND(Q833&lt;&gt;"", C833&lt;&gt;"", C833&lt;&gt;0), Q833*100/C833, "")</f>
        <v>10.265306122448978</v>
      </c>
      <c r="T833" s="16">
        <v>3</v>
      </c>
      <c r="U833" s="17" t="str">
        <f>IF(C833&gt;=68,"JUMBO",IF(C833&gt;=58,"EXTRA",IF(C833&gt;=48,"GRANDE",IF(C833&gt;=38,"MÉDIO","Fora da faixa"))))</f>
        <v>EXTRA</v>
      </c>
      <c r="V833" s="11">
        <v>60.64</v>
      </c>
      <c r="W833" s="11">
        <v>44.33</v>
      </c>
      <c r="X833" s="11">
        <f>IF(AND(W833&lt;&gt;"", V833&lt;&gt;"", V833&lt;&gt;0), (W833/V833)*100, "")</f>
        <v>73.103562005277041</v>
      </c>
      <c r="Y833" s="8" t="str">
        <f>IF(X833&lt;72,"Pontiagudo",IF(X833&lt;=76,"Padrão","Redondo"))</f>
        <v>Padrão</v>
      </c>
      <c r="Z833" s="11">
        <f>IF(AND(W833&lt;&gt;"", V833&lt;&gt;"", V833&lt;&gt;0), (0.6057-0.0018*W833)*V833*(W833^2)/1000, "")</f>
        <v>62.670445346542166</v>
      </c>
      <c r="AA833" s="11">
        <f>((3.155 - 0.0136*V833 + 0.00155*W833)*V833*W833)/100</f>
        <v>64.489428700839994</v>
      </c>
      <c r="AB833" s="14"/>
      <c r="AC833" s="12">
        <v>28</v>
      </c>
      <c r="AD833" s="18" t="s">
        <v>18</v>
      </c>
    </row>
    <row r="834" spans="1:30" ht="15" x14ac:dyDescent="0.25">
      <c r="A834" s="8">
        <v>833</v>
      </c>
      <c r="B834" s="8">
        <v>43</v>
      </c>
      <c r="C834" s="9">
        <v>60.6</v>
      </c>
      <c r="D834" s="9">
        <v>2.6</v>
      </c>
      <c r="E834" s="9">
        <v>9.1999999999999993</v>
      </c>
      <c r="F834" s="10">
        <f>IF(AND(NOT(ISBLANK(C834)), NOT(ISBLANK(H834)), NOT(ISBLANK(Q834))), C834-H834-Q834, "")</f>
        <v>36.104000000000006</v>
      </c>
      <c r="G834" s="11">
        <f>IF(AND(F834&lt;&gt;"", C834&lt;&gt;"", C834&lt;&gt;0), F834*100/C834, "")</f>
        <v>59.577557755775587</v>
      </c>
      <c r="H834" s="10">
        <v>18.456</v>
      </c>
      <c r="I834" s="12">
        <v>7</v>
      </c>
      <c r="J834" s="11">
        <f>IF(AND(H834&lt;&gt;"", C834&lt;&gt;"", C834&lt;&gt;0), H834*100/C834, "")</f>
        <v>30.455445544554454</v>
      </c>
      <c r="K834" s="9">
        <v>11</v>
      </c>
      <c r="L834" s="9">
        <v>44.7</v>
      </c>
      <c r="M834" s="13">
        <v>0.246</v>
      </c>
      <c r="N834" s="9">
        <v>38.700000000000003</v>
      </c>
      <c r="O834" s="14" t="s">
        <v>23</v>
      </c>
      <c r="P834" s="15">
        <v>5.99</v>
      </c>
      <c r="Q834" s="13">
        <v>6.04</v>
      </c>
      <c r="R834" s="15">
        <v>0.47</v>
      </c>
      <c r="S834" s="11">
        <f>IF(AND(Q834&lt;&gt;"", C834&lt;&gt;"", C834&lt;&gt;0), Q834*100/C834, "")</f>
        <v>9.9669966996699664</v>
      </c>
      <c r="T834" s="16">
        <v>4</v>
      </c>
      <c r="U834" s="17" t="str">
        <f>IF(C834&gt;=68,"JUMBO",IF(C834&gt;=58,"EXTRA",IF(C834&gt;=48,"GRANDE",IF(C834&gt;=38,"MÉDIO","Fora da faixa"))))</f>
        <v>EXTRA</v>
      </c>
      <c r="V834" s="11">
        <v>55.9</v>
      </c>
      <c r="W834" s="11">
        <v>42.88</v>
      </c>
      <c r="X834" s="11">
        <f>IF(AND(W834&lt;&gt;"", V834&lt;&gt;"", V834&lt;&gt;0), (W834/V834)*100, "")</f>
        <v>76.708407871198574</v>
      </c>
      <c r="Y834" s="8" t="str">
        <f>IF(X834&lt;72,"Pontiagudo",IF(X834&lt;=76,"Padrão","Redondo"))</f>
        <v>Redondo</v>
      </c>
      <c r="Z834" s="11">
        <f>IF(AND(W834&lt;&gt;"", V834&lt;&gt;"", V834&lt;&gt;0), (0.6057-0.0018*W834)*V834*(W834^2)/1000, "")</f>
        <v>54.322468991631368</v>
      </c>
      <c r="AA834" s="11">
        <f>((3.155 - 0.0136*V834 + 0.00155*W834)*V834*W834)/100</f>
        <v>58.99534238207999</v>
      </c>
      <c r="AB834" s="14"/>
      <c r="AC834" s="12">
        <v>28</v>
      </c>
      <c r="AD834" s="18" t="s">
        <v>18</v>
      </c>
    </row>
    <row r="835" spans="1:30" ht="15" x14ac:dyDescent="0.25">
      <c r="A835" s="8">
        <v>834</v>
      </c>
      <c r="B835" s="8">
        <v>43</v>
      </c>
      <c r="C835" s="9">
        <v>60.9</v>
      </c>
      <c r="D835" s="9"/>
      <c r="E835" s="9">
        <v>9</v>
      </c>
      <c r="F835" s="10">
        <f>IF(AND(NOT(ISBLANK(C835)), NOT(ISBLANK(H835)), NOT(ISBLANK(Q835))), C835-H835-Q835, "")</f>
        <v>37.128</v>
      </c>
      <c r="G835" s="11">
        <f>IF(AND(F835&lt;&gt;"", C835&lt;&gt;"", C835&lt;&gt;0), F835*100/C835, "")</f>
        <v>60.965517241379317</v>
      </c>
      <c r="H835" s="10">
        <v>17.123000000000001</v>
      </c>
      <c r="I835" s="12"/>
      <c r="J835" s="11">
        <f>IF(AND(H835&lt;&gt;"", C835&lt;&gt;"", C835&lt;&gt;0), H835*100/C835, "")</f>
        <v>28.116584564860432</v>
      </c>
      <c r="K835" s="9"/>
      <c r="L835" s="9"/>
      <c r="M835" s="13"/>
      <c r="N835" s="9"/>
      <c r="O835" s="14"/>
      <c r="P835" s="15">
        <v>5.48</v>
      </c>
      <c r="Q835" s="13">
        <v>6.649</v>
      </c>
      <c r="R835" s="15">
        <v>0.5</v>
      </c>
      <c r="S835" s="11">
        <f>IF(AND(Q835&lt;&gt;"", C835&lt;&gt;"", C835&lt;&gt;0), Q835*100/C835, "")</f>
        <v>10.917898193760262</v>
      </c>
      <c r="T835" s="16">
        <v>4</v>
      </c>
      <c r="U835" s="17" t="str">
        <f>IF(C835&gt;=68,"JUMBO",IF(C835&gt;=58,"EXTRA",IF(C835&gt;=48,"GRANDE",IF(C835&gt;=38,"MÉDIO","Fora da faixa"))))</f>
        <v>EXTRA</v>
      </c>
      <c r="V835" s="11">
        <v>55.67</v>
      </c>
      <c r="W835" s="11">
        <v>43.83</v>
      </c>
      <c r="X835" s="11">
        <f>IF(AND(W835&lt;&gt;"", V835&lt;&gt;"", V835&lt;&gt;0), (W835/V835)*100, "")</f>
        <v>78.731812466319369</v>
      </c>
      <c r="Y835" s="8" t="str">
        <f>IF(X835&lt;72,"Pontiagudo",IF(X835&lt;=76,"Padrão","Redondo"))</f>
        <v>Redondo</v>
      </c>
      <c r="Z835" s="11">
        <f>IF(AND(W835&lt;&gt;"", V835&lt;&gt;"", V835&lt;&gt;0), (0.6057-0.0018*W835)*V835*(W835^2)/1000, "")</f>
        <v>56.339744778702368</v>
      </c>
      <c r="AA835" s="11">
        <f>((3.155 - 0.0136*V835 + 0.00155*W835)*V835*W835)/100</f>
        <v>60.166514797744505</v>
      </c>
      <c r="AB835" s="14"/>
      <c r="AC835" s="12">
        <v>28</v>
      </c>
      <c r="AD835" s="18" t="s">
        <v>18</v>
      </c>
    </row>
    <row r="836" spans="1:30" ht="15" x14ac:dyDescent="0.25">
      <c r="A836" s="8">
        <v>835</v>
      </c>
      <c r="B836" s="8">
        <v>43</v>
      </c>
      <c r="C836" s="9">
        <v>58.3</v>
      </c>
      <c r="D836" s="9">
        <v>2.6</v>
      </c>
      <c r="E836" s="9">
        <v>9.1</v>
      </c>
      <c r="F836" s="10">
        <f>IF(AND(NOT(ISBLANK(C836)), NOT(ISBLANK(H836)), NOT(ISBLANK(Q836))), C836-H836-Q836, "")</f>
        <v>36.131</v>
      </c>
      <c r="G836" s="11">
        <f>IF(AND(F836&lt;&gt;"", C836&lt;&gt;"", C836&lt;&gt;0), F836*100/C836, "")</f>
        <v>61.974271012006859</v>
      </c>
      <c r="H836" s="10">
        <v>16.015000000000001</v>
      </c>
      <c r="I836" s="12">
        <v>7</v>
      </c>
      <c r="J836" s="11">
        <f>IF(AND(H836&lt;&gt;"", C836&lt;&gt;"", C836&lt;&gt;0), H836*100/C836, "")</f>
        <v>27.469982847341338</v>
      </c>
      <c r="K836" s="9">
        <v>8.8000000000000007</v>
      </c>
      <c r="L836" s="9">
        <v>51.3</v>
      </c>
      <c r="M836" s="13">
        <v>0.17199999999999999</v>
      </c>
      <c r="N836" s="9">
        <v>40.6</v>
      </c>
      <c r="O836" s="14" t="s">
        <v>23</v>
      </c>
      <c r="P836" s="15">
        <v>0.81</v>
      </c>
      <c r="Q836" s="13">
        <v>6.1539999999999999</v>
      </c>
      <c r="R836" s="15">
        <v>0.45</v>
      </c>
      <c r="S836" s="11">
        <f>IF(AND(Q836&lt;&gt;"", C836&lt;&gt;"", C836&lt;&gt;0), Q836*100/C836, "")</f>
        <v>10.555746140651801</v>
      </c>
      <c r="T836" s="16">
        <v>4</v>
      </c>
      <c r="U836" s="17" t="str">
        <f>IF(C836&gt;=68,"JUMBO",IF(C836&gt;=58,"EXTRA",IF(C836&gt;=48,"GRANDE",IF(C836&gt;=38,"MÉDIO","Fora da faixa"))))</f>
        <v>EXTRA</v>
      </c>
      <c r="V836" s="11">
        <v>56.31</v>
      </c>
      <c r="W836" s="11">
        <v>44.14</v>
      </c>
      <c r="X836" s="11">
        <f>IF(AND(W836&lt;&gt;"", V836&lt;&gt;"", V836&lt;&gt;0), (W836/V836)*100, "")</f>
        <v>78.387497780145623</v>
      </c>
      <c r="Y836" s="8" t="str">
        <f>IF(X836&lt;72,"Pontiagudo",IF(X836&lt;=76,"Padrão","Redondo"))</f>
        <v>Redondo</v>
      </c>
      <c r="Z836" s="11">
        <f>IF(AND(W836&lt;&gt;"", V836&lt;&gt;"", V836&lt;&gt;0), (0.6057-0.0018*W836)*V836*(W836^2)/1000, "")</f>
        <v>57.735195841489258</v>
      </c>
      <c r="AA836" s="11">
        <f>((3.155 - 0.0136*V836 + 0.00155*W836)*V836*W836)/100</f>
        <v>61.084247933634003</v>
      </c>
      <c r="AB836" s="14" t="s">
        <v>29</v>
      </c>
      <c r="AC836" s="12">
        <v>28</v>
      </c>
      <c r="AD836" s="18" t="s">
        <v>18</v>
      </c>
    </row>
    <row r="837" spans="1:30" ht="15" x14ac:dyDescent="0.25">
      <c r="A837" s="8">
        <v>836</v>
      </c>
      <c r="B837" s="8">
        <v>43</v>
      </c>
      <c r="C837" s="9">
        <v>62.7</v>
      </c>
      <c r="D837" s="9"/>
      <c r="E837" s="9">
        <v>9.1</v>
      </c>
      <c r="F837" s="10"/>
      <c r="G837" s="11" t="str">
        <f>IF(AND(F837&lt;&gt;"", C837&lt;&gt;"", C837&lt;&gt;0), F837*100/C837, "")</f>
        <v/>
      </c>
      <c r="H837" s="10"/>
      <c r="I837" s="12"/>
      <c r="J837" s="11" t="str">
        <f>IF(AND(H837&lt;&gt;"", C837&lt;&gt;"", C837&lt;&gt;0), H837*100/C837, "")</f>
        <v/>
      </c>
      <c r="K837" s="9"/>
      <c r="L837" s="9"/>
      <c r="M837" s="13"/>
      <c r="N837" s="9"/>
      <c r="O837" s="14"/>
      <c r="P837" s="15">
        <v>4.67</v>
      </c>
      <c r="Q837" s="13">
        <v>5.9119999999999999</v>
      </c>
      <c r="R837" s="15">
        <v>0.48</v>
      </c>
      <c r="S837" s="11">
        <f>IF(AND(Q837&lt;&gt;"", C837&lt;&gt;"", C837&lt;&gt;0), Q837*100/C837, "")</f>
        <v>9.4290271132376393</v>
      </c>
      <c r="T837" s="16">
        <v>3</v>
      </c>
      <c r="U837" s="17" t="str">
        <f>IF(C837&gt;=68,"JUMBO",IF(C837&gt;=58,"EXTRA",IF(C837&gt;=48,"GRANDE",IF(C837&gt;=38,"MÉDIO","Fora da faixa"))))</f>
        <v>EXTRA</v>
      </c>
      <c r="V837" s="11">
        <v>53.71</v>
      </c>
      <c r="W837" s="11">
        <v>44.14</v>
      </c>
      <c r="X837" s="11">
        <f>IF(AND(W837&lt;&gt;"", V837&lt;&gt;"", V837&lt;&gt;0), (W837/V837)*100, "")</f>
        <v>82.182088996462483</v>
      </c>
      <c r="Y837" s="8" t="str">
        <f>IF(X837&lt;72,"Pontiagudo",IF(X837&lt;=76,"Padrão","Redondo"))</f>
        <v>Redondo</v>
      </c>
      <c r="Z837" s="11">
        <f>IF(AND(W837&lt;&gt;"", V837&lt;&gt;"", V837&lt;&gt;0), (0.6057-0.0018*W837)*V837*(W837^2)/1000, "")</f>
        <v>55.069390315155175</v>
      </c>
      <c r="AA837" s="11">
        <f>((3.155 - 0.0136*V837 + 0.00155*W837)*V837*W837)/100</f>
        <v>59.102107245834006</v>
      </c>
      <c r="AB837" s="14"/>
      <c r="AC837" s="12">
        <v>28</v>
      </c>
      <c r="AD837" s="18" t="s">
        <v>18</v>
      </c>
    </row>
    <row r="838" spans="1:30" ht="15" x14ac:dyDescent="0.25">
      <c r="A838" s="8">
        <v>837</v>
      </c>
      <c r="B838" s="8">
        <v>43</v>
      </c>
      <c r="C838" s="9">
        <v>62.7</v>
      </c>
      <c r="D838" s="9">
        <v>5.9</v>
      </c>
      <c r="E838" s="9">
        <v>9.1999999999999993</v>
      </c>
      <c r="F838" s="10">
        <f>IF(AND(NOT(ISBLANK(C838)), NOT(ISBLANK(H838)), NOT(ISBLANK(Q838))), C838-H838-Q838, "")</f>
        <v>39.258000000000003</v>
      </c>
      <c r="G838" s="11">
        <f>IF(AND(F838&lt;&gt;"", C838&lt;&gt;"", C838&lt;&gt;0), F838*100/C838, "")</f>
        <v>62.612440191387563</v>
      </c>
      <c r="H838" s="10">
        <v>17.228000000000002</v>
      </c>
      <c r="I838" s="12">
        <v>6</v>
      </c>
      <c r="J838" s="11">
        <f>IF(AND(H838&lt;&gt;"", C838&lt;&gt;"", C838&lt;&gt;0), H838*100/C838, "")</f>
        <v>27.476874003189796</v>
      </c>
      <c r="K838" s="9">
        <v>10.5</v>
      </c>
      <c r="L838" s="9">
        <v>109.2</v>
      </c>
      <c r="M838" s="13">
        <v>9.6000000000000002E-2</v>
      </c>
      <c r="N838" s="9">
        <v>75.099999999999994</v>
      </c>
      <c r="O838" s="14" t="s">
        <v>16</v>
      </c>
      <c r="P838" s="15">
        <v>4.7</v>
      </c>
      <c r="Q838" s="13">
        <v>6.2140000000000004</v>
      </c>
      <c r="R838" s="15">
        <v>0.46</v>
      </c>
      <c r="S838" s="11">
        <f>IF(AND(Q838&lt;&gt;"", C838&lt;&gt;"", C838&lt;&gt;0), Q838*100/C838, "")</f>
        <v>9.9106858054226485</v>
      </c>
      <c r="T838" s="16">
        <v>4</v>
      </c>
      <c r="U838" s="17" t="str">
        <f>IF(C838&gt;=68,"JUMBO",IF(C838&gt;=58,"EXTRA",IF(C838&gt;=48,"GRANDE",IF(C838&gt;=38,"MÉDIO","Fora da faixa"))))</f>
        <v>EXTRA</v>
      </c>
      <c r="V838" s="11">
        <v>58.04</v>
      </c>
      <c r="W838" s="11">
        <v>44.44</v>
      </c>
      <c r="X838" s="11">
        <f>IF(AND(W838&lt;&gt;"", V838&lt;&gt;"", V838&lt;&gt;0), (W838/V838)*100, "")</f>
        <v>76.567884217780829</v>
      </c>
      <c r="Y838" s="8" t="str">
        <f>IF(X838&lt;72,"Pontiagudo",IF(X838&lt;=76,"Padrão","Redondo"))</f>
        <v>Redondo</v>
      </c>
      <c r="Z838" s="11">
        <f>IF(AND(W838&lt;&gt;"", V838&lt;&gt;"", V838&lt;&gt;0), (0.6057-0.0018*W838)*V838*(W838^2)/1000, "")</f>
        <v>60.258746087223557</v>
      </c>
      <c r="AA838" s="11">
        <f>((3.155 - 0.0136*V838 + 0.00155*W838)*V838*W838)/100</f>
        <v>62.79398020508799</v>
      </c>
      <c r="AB838" s="14"/>
      <c r="AC838" s="12">
        <v>28</v>
      </c>
      <c r="AD838" s="18" t="s">
        <v>18</v>
      </c>
    </row>
    <row r="839" spans="1:30" ht="15" x14ac:dyDescent="0.25">
      <c r="A839" s="8">
        <v>838</v>
      </c>
      <c r="B839" s="8">
        <v>43</v>
      </c>
      <c r="C839" s="9">
        <v>62.4</v>
      </c>
      <c r="D839" s="9">
        <v>3.4</v>
      </c>
      <c r="E839" s="9">
        <v>9.3000000000000007</v>
      </c>
      <c r="F839" s="10" t="str">
        <f>IF(AND(NOT(ISBLANK(C839)), NOT(ISBLANK(H839)), NOT(ISBLANK(Q839))), C839-H839-Q839, "")</f>
        <v/>
      </c>
      <c r="G839" s="11" t="str">
        <f>IF(AND(F839&lt;&gt;"", C839&lt;&gt;"", C839&lt;&gt;0), F839*100/C839, "")</f>
        <v/>
      </c>
      <c r="H839" s="10"/>
      <c r="I839" s="12">
        <v>5</v>
      </c>
      <c r="J839" s="11" t="str">
        <f>IF(AND(H839&lt;&gt;"", C839&lt;&gt;"", C839&lt;&gt;0), H839*100/C839, "")</f>
        <v/>
      </c>
      <c r="K839" s="9">
        <v>8.8000000000000007</v>
      </c>
      <c r="L839" s="9">
        <v>51.3</v>
      </c>
      <c r="M839" s="13">
        <v>0.17199999999999999</v>
      </c>
      <c r="N839" s="9">
        <v>49.9</v>
      </c>
      <c r="O839" s="14" t="s">
        <v>23</v>
      </c>
      <c r="P839" s="15">
        <v>4.8499999999999996</v>
      </c>
      <c r="Q839" s="13">
        <v>6.6040000000000001</v>
      </c>
      <c r="R839" s="15">
        <v>0.46</v>
      </c>
      <c r="S839" s="11">
        <f>IF(AND(Q839&lt;&gt;"", C839&lt;&gt;"", C839&lt;&gt;0), Q839*100/C839, "")</f>
        <v>10.583333333333334</v>
      </c>
      <c r="T839" s="16">
        <v>3</v>
      </c>
      <c r="U839" s="17" t="str">
        <f>IF(C839&gt;=68,"JUMBO",IF(C839&gt;=58,"EXTRA",IF(C839&gt;=48,"GRANDE",IF(C839&gt;=38,"MÉDIO","Fora da faixa"))))</f>
        <v>EXTRA</v>
      </c>
      <c r="V839" s="11">
        <v>58.05</v>
      </c>
      <c r="W839" s="11">
        <v>44.81</v>
      </c>
      <c r="X839" s="11">
        <f>IF(AND(W839&lt;&gt;"", V839&lt;&gt;"", V839&lt;&gt;0), (W839/V839)*100, "")</f>
        <v>77.192075796726968</v>
      </c>
      <c r="Y839" s="8" t="str">
        <f>IF(X839&lt;72,"Pontiagudo",IF(X839&lt;=76,"Padrão","Redondo"))</f>
        <v>Redondo</v>
      </c>
      <c r="Z839" s="11">
        <f>IF(AND(W839&lt;&gt;"", V839&lt;&gt;"", V839&lt;&gt;0), (0.6057-0.0018*W839)*V839*(W839^2)/1000, "")</f>
        <v>61.199258116630418</v>
      </c>
      <c r="AA839" s="11">
        <f>((3.155 - 0.0136*V839 + 0.00155*W839)*V839*W839)/100</f>
        <v>63.339081875977506</v>
      </c>
      <c r="AB839" s="14"/>
      <c r="AC839" s="12">
        <v>28</v>
      </c>
      <c r="AD839" s="18" t="s">
        <v>18</v>
      </c>
    </row>
    <row r="840" spans="1:30" ht="15" x14ac:dyDescent="0.25">
      <c r="A840" s="8">
        <v>839</v>
      </c>
      <c r="B840" s="8">
        <v>43</v>
      </c>
      <c r="C840" s="9">
        <v>62.3</v>
      </c>
      <c r="D840" s="9">
        <v>2.6</v>
      </c>
      <c r="E840" s="9">
        <v>9.3000000000000007</v>
      </c>
      <c r="F840" s="10">
        <f>IF(AND(NOT(ISBLANK(C840)), NOT(ISBLANK(H840)), NOT(ISBLANK(Q840))), C840-H840-Q840, "")</f>
        <v>40.570999999999998</v>
      </c>
      <c r="G840" s="11">
        <f>IF(AND(F840&lt;&gt;"", C840&lt;&gt;"", C840&lt;&gt;0), F840*100/C840, "")</f>
        <v>65.121990369181376</v>
      </c>
      <c r="H840" s="10">
        <v>15.563000000000001</v>
      </c>
      <c r="I840" s="12">
        <v>6</v>
      </c>
      <c r="J840" s="11">
        <f>IF(AND(H840&lt;&gt;"", C840&lt;&gt;"", C840&lt;&gt;0), H840*100/C840, "")</f>
        <v>24.980738362760835</v>
      </c>
      <c r="K840" s="9">
        <v>11.9</v>
      </c>
      <c r="L840" s="9">
        <v>37.700000000000003</v>
      </c>
      <c r="M840" s="13">
        <v>0.316</v>
      </c>
      <c r="N840" s="9">
        <v>37.299999999999997</v>
      </c>
      <c r="O840" s="14" t="s">
        <v>23</v>
      </c>
      <c r="P840" s="15">
        <v>4.76</v>
      </c>
      <c r="Q840" s="13">
        <v>6.1660000000000004</v>
      </c>
      <c r="R840" s="15">
        <v>0.46</v>
      </c>
      <c r="S840" s="11">
        <f>IF(AND(Q840&lt;&gt;"", C840&lt;&gt;"", C840&lt;&gt;0), Q840*100/C840, "")</f>
        <v>9.8972712680577857</v>
      </c>
      <c r="T840" s="16">
        <v>2</v>
      </c>
      <c r="U840" s="17" t="str">
        <f>IF(C840&gt;=68,"JUMBO",IF(C840&gt;=58,"EXTRA",IF(C840&gt;=48,"GRANDE",IF(C840&gt;=38,"MÉDIO","Fora da faixa"))))</f>
        <v>EXTRA</v>
      </c>
      <c r="V840" s="11">
        <v>56.83</v>
      </c>
      <c r="W840" s="11">
        <v>44.72</v>
      </c>
      <c r="X840" s="11">
        <f>IF(AND(W840&lt;&gt;"", V840&lt;&gt;"", V840&lt;&gt;0), (W840/V840)*100, "")</f>
        <v>78.690832306880168</v>
      </c>
      <c r="Y840" s="8" t="str">
        <f>IF(X840&lt;72,"Pontiagudo",IF(X840&lt;=76,"Padrão","Redondo"))</f>
        <v>Redondo</v>
      </c>
      <c r="Z840" s="11">
        <f>IF(AND(W840&lt;&gt;"", V840&lt;&gt;"", V840&lt;&gt;0), (0.6057-0.0018*W840)*V840*(W840^2)/1000, "")</f>
        <v>59.691057203052281</v>
      </c>
      <c r="AA840" s="11">
        <f>((3.155 - 0.0136*V840 + 0.00155*W840)*V840*W840)/100</f>
        <v>62.301512928927998</v>
      </c>
      <c r="AB840" s="14" t="s">
        <v>27</v>
      </c>
      <c r="AC840" s="12">
        <v>28</v>
      </c>
      <c r="AD840" s="18" t="s">
        <v>18</v>
      </c>
    </row>
    <row r="841" spans="1:30" ht="15" x14ac:dyDescent="0.25">
      <c r="A841" s="8">
        <v>840</v>
      </c>
      <c r="B841" s="8">
        <v>43</v>
      </c>
      <c r="C841" s="9">
        <v>61</v>
      </c>
      <c r="D841" s="9">
        <v>2.6</v>
      </c>
      <c r="E841" s="9">
        <v>8.1</v>
      </c>
      <c r="F841" s="10">
        <f>IF(AND(NOT(ISBLANK(C841)), NOT(ISBLANK(H841)), NOT(ISBLANK(Q841))), C841-H841-Q841, "")</f>
        <v>36.097000000000001</v>
      </c>
      <c r="G841" s="11">
        <f>IF(AND(F841&lt;&gt;"", C841&lt;&gt;"", C841&lt;&gt;0), F841*100/C841, "")</f>
        <v>59.175409836065576</v>
      </c>
      <c r="H841" s="10">
        <v>18.555</v>
      </c>
      <c r="I841" s="12">
        <v>6</v>
      </c>
      <c r="J841" s="11">
        <f>IF(AND(H841&lt;&gt;"", C841&lt;&gt;"", C841&lt;&gt;0), H841*100/C841, "")</f>
        <v>30.418032786885245</v>
      </c>
      <c r="K841" s="9">
        <v>11.4</v>
      </c>
      <c r="L841" s="9">
        <v>35.700000000000003</v>
      </c>
      <c r="M841" s="13">
        <v>0.31900000000000001</v>
      </c>
      <c r="N841" s="9">
        <v>38.4</v>
      </c>
      <c r="O841" s="14" t="s">
        <v>23</v>
      </c>
      <c r="P841" s="15">
        <v>5.81</v>
      </c>
      <c r="Q841" s="13">
        <v>6.3479999999999999</v>
      </c>
      <c r="R841" s="15">
        <v>0.45</v>
      </c>
      <c r="S841" s="11">
        <f>IF(AND(Q841&lt;&gt;"", C841&lt;&gt;"", C841&lt;&gt;0), Q841*100/C841, "")</f>
        <v>10.406557377049179</v>
      </c>
      <c r="T841" s="16">
        <v>3</v>
      </c>
      <c r="U841" s="17" t="str">
        <f>IF(C841&gt;=68,"JUMBO",IF(C841&gt;=58,"EXTRA",IF(C841&gt;=48,"GRANDE",IF(C841&gt;=38,"MÉDIO","Fora da faixa"))))</f>
        <v>EXTRA</v>
      </c>
      <c r="V841" s="11">
        <v>57.74</v>
      </c>
      <c r="W841" s="11">
        <v>44.74</v>
      </c>
      <c r="X841" s="11">
        <f>IF(AND(W841&lt;&gt;"", V841&lt;&gt;"", V841&lt;&gt;0), (W841/V841)*100, "")</f>
        <v>77.485278836162109</v>
      </c>
      <c r="Y841" s="8" t="str">
        <f>IF(X841&lt;72,"Pontiagudo",IF(X841&lt;=76,"Padrão","Redondo"))</f>
        <v>Redondo</v>
      </c>
      <c r="Z841" s="11">
        <f>IF(AND(W841&lt;&gt;"", V841&lt;&gt;"", V841&lt;&gt;0), (0.6057-0.0018*W841)*V841*(W841^2)/1000, "")</f>
        <v>60.696967608853633</v>
      </c>
      <c r="AA841" s="11">
        <f>((3.155 - 0.0136*V841 + 0.00155*W841)*V841*W841)/100</f>
        <v>63.008528692707998</v>
      </c>
      <c r="AB841" s="14"/>
      <c r="AC841" s="12">
        <v>28</v>
      </c>
      <c r="AD841" s="18" t="s">
        <v>18</v>
      </c>
    </row>
    <row r="842" spans="1:30" ht="15" x14ac:dyDescent="0.25">
      <c r="A842" s="8">
        <v>841</v>
      </c>
      <c r="B842" s="8">
        <v>43</v>
      </c>
      <c r="C842" s="9">
        <v>61</v>
      </c>
      <c r="D842" s="9">
        <v>3.3</v>
      </c>
      <c r="E842" s="9">
        <v>9.1999999999999993</v>
      </c>
      <c r="F842" s="10" t="str">
        <f>IF(AND(NOT(ISBLANK(C842)), NOT(ISBLANK(H842)), NOT(ISBLANK(Q842))), C842-H842-Q842, "")</f>
        <v/>
      </c>
      <c r="G842" s="11" t="str">
        <f>IF(AND(F842&lt;&gt;"", C842&lt;&gt;"", C842&lt;&gt;0), F842*100/C842, "")</f>
        <v/>
      </c>
      <c r="H842" s="10"/>
      <c r="I842" s="12">
        <v>6</v>
      </c>
      <c r="J842" s="11" t="str">
        <f>IF(AND(H842&lt;&gt;"", C842&lt;&gt;"", C842&lt;&gt;0), H842*100/C842, "")</f>
        <v/>
      </c>
      <c r="K842" s="9">
        <v>9.3000000000000007</v>
      </c>
      <c r="L842" s="9">
        <v>53.3</v>
      </c>
      <c r="M842" s="13">
        <v>0.17399999999999999</v>
      </c>
      <c r="N842" s="9">
        <v>49.4</v>
      </c>
      <c r="O842" s="14" t="s">
        <v>23</v>
      </c>
      <c r="P842" s="15">
        <v>4.83</v>
      </c>
      <c r="Q842" s="13">
        <v>6.5750000000000002</v>
      </c>
      <c r="R842" s="15">
        <v>0.46</v>
      </c>
      <c r="S842" s="11">
        <f>IF(AND(Q842&lt;&gt;"", C842&lt;&gt;"", C842&lt;&gt;0), Q842*100/C842, "")</f>
        <v>10.778688524590164</v>
      </c>
      <c r="T842" s="16">
        <v>2</v>
      </c>
      <c r="U842" s="17" t="str">
        <f>IF(C842&gt;=68,"JUMBO",IF(C842&gt;=58,"EXTRA",IF(C842&gt;=48,"GRANDE",IF(C842&gt;=38,"MÉDIO","Fora da faixa"))))</f>
        <v>EXTRA</v>
      </c>
      <c r="V842" s="11">
        <v>56.85</v>
      </c>
      <c r="W842" s="11">
        <v>44.88</v>
      </c>
      <c r="X842" s="11">
        <f>IF(AND(W842&lt;&gt;"", V842&lt;&gt;"", V842&lt;&gt;0), (W842/V842)*100, "")</f>
        <v>78.944591029023741</v>
      </c>
      <c r="Y842" s="8" t="str">
        <f>IF(X842&lt;72,"Pontiagudo",IF(X842&lt;=76,"Padrão","Redondo"))</f>
        <v>Redondo</v>
      </c>
      <c r="Z842" s="11">
        <f>IF(AND(W842&lt;&gt;"", V842&lt;&gt;"", V842&lt;&gt;0), (0.6057-0.0018*W842)*V842*(W842^2)/1000, "")</f>
        <v>60.107127856554257</v>
      </c>
      <c r="AA842" s="11">
        <f>((3.155 - 0.0136*V842 + 0.00155*W842)*V842*W842)/100</f>
        <v>62.545808049120012</v>
      </c>
      <c r="AB842" s="14"/>
      <c r="AC842" s="12">
        <v>28</v>
      </c>
      <c r="AD842" s="18" t="s">
        <v>18</v>
      </c>
    </row>
    <row r="843" spans="1:30" ht="15" x14ac:dyDescent="0.25">
      <c r="A843" s="8">
        <v>842</v>
      </c>
      <c r="B843" s="8">
        <v>43</v>
      </c>
      <c r="C843" s="9">
        <v>62.2</v>
      </c>
      <c r="D843" s="9">
        <v>3.5</v>
      </c>
      <c r="E843" s="9">
        <v>9.1999999999999993</v>
      </c>
      <c r="F843" s="10" t="str">
        <f>IF(AND(NOT(ISBLANK(C843)), NOT(ISBLANK(H843)), NOT(ISBLANK(Q843))), C843-H843-Q843, "")</f>
        <v/>
      </c>
      <c r="G843" s="11" t="str">
        <f>IF(AND(F843&lt;&gt;"", C843&lt;&gt;"", C843&lt;&gt;0), F843*100/C843, "")</f>
        <v/>
      </c>
      <c r="H843" s="10"/>
      <c r="I843" s="12">
        <v>6</v>
      </c>
      <c r="J843" s="11" t="str">
        <f>IF(AND(H843&lt;&gt;"", C843&lt;&gt;"", C843&lt;&gt;0), H843*100/C843, "")</f>
        <v/>
      </c>
      <c r="K843" s="9">
        <v>14.3</v>
      </c>
      <c r="L843" s="9">
        <v>50</v>
      </c>
      <c r="M843" s="13">
        <v>0.28599999999999998</v>
      </c>
      <c r="N843" s="9">
        <v>51.4</v>
      </c>
      <c r="O843" s="14" t="s">
        <v>23</v>
      </c>
      <c r="P843" s="15">
        <v>4.0599999999999996</v>
      </c>
      <c r="Q843" s="13">
        <v>6.8040000000000003</v>
      </c>
      <c r="R843" s="15">
        <v>0.47</v>
      </c>
      <c r="S843" s="11">
        <f>IF(AND(Q843&lt;&gt;"", C843&lt;&gt;"", C843&lt;&gt;0), Q843*100/C843, "")</f>
        <v>10.938906752411574</v>
      </c>
      <c r="T843" s="16">
        <v>3</v>
      </c>
      <c r="U843" s="17" t="str">
        <f>IF(C843&gt;=68,"JUMBO",IF(C843&gt;=58,"EXTRA",IF(C843&gt;=48,"GRANDE",IF(C843&gt;=38,"MÉDIO","Fora da faixa"))))</f>
        <v>EXTRA</v>
      </c>
      <c r="V843" s="11">
        <v>59.07</v>
      </c>
      <c r="W843" s="11">
        <v>44.48</v>
      </c>
      <c r="X843" s="11">
        <f>IF(AND(W843&lt;&gt;"", V843&lt;&gt;"", V843&lt;&gt;0), (W843/V843)*100, "")</f>
        <v>75.30049094294904</v>
      </c>
      <c r="Y843" s="8" t="str">
        <f>IF(X843&lt;72,"Pontiagudo",IF(X843&lt;=76,"Padrão","Redondo"))</f>
        <v>Padrão</v>
      </c>
      <c r="Z843" s="11">
        <f>IF(AND(W843&lt;&gt;"", V843&lt;&gt;"", V843&lt;&gt;0), (0.6057-0.0018*W843)*V843*(W843^2)/1000, "")</f>
        <v>61.430157631991797</v>
      </c>
      <c r="AA843" s="11">
        <f>((3.155 - 0.0136*V843 + 0.00155*W843)*V843*W843)/100</f>
        <v>63.599447526911987</v>
      </c>
      <c r="AB843" s="14"/>
      <c r="AC843" s="12">
        <v>28</v>
      </c>
      <c r="AD843" s="18" t="s">
        <v>18</v>
      </c>
    </row>
    <row r="844" spans="1:30" ht="15" x14ac:dyDescent="0.25">
      <c r="A844" s="8">
        <v>843</v>
      </c>
      <c r="B844" s="8">
        <v>43</v>
      </c>
      <c r="C844" s="9">
        <v>65.5</v>
      </c>
      <c r="D844" s="9">
        <v>3.4</v>
      </c>
      <c r="E844" s="9">
        <v>9.3000000000000007</v>
      </c>
      <c r="F844" s="10" t="str">
        <f>IF(AND(NOT(ISBLANK(C844)), NOT(ISBLANK(H844)), NOT(ISBLANK(Q844))), C844-H844-Q844, "")</f>
        <v/>
      </c>
      <c r="G844" s="11" t="str">
        <f>IF(AND(F844&lt;&gt;"", C844&lt;&gt;"", C844&lt;&gt;0), F844*100/C844, "")</f>
        <v/>
      </c>
      <c r="H844" s="10"/>
      <c r="I844" s="12">
        <v>6</v>
      </c>
      <c r="J844" s="11" t="str">
        <f>IF(AND(H844&lt;&gt;"", C844&lt;&gt;"", C844&lt;&gt;0), H844*100/C844, "")</f>
        <v/>
      </c>
      <c r="K844" s="9">
        <v>10.4</v>
      </c>
      <c r="L844" s="9">
        <v>51.7</v>
      </c>
      <c r="M844" s="13">
        <v>0.20100000000000001</v>
      </c>
      <c r="N844" s="9">
        <v>47.9</v>
      </c>
      <c r="O844" s="14" t="s">
        <v>23</v>
      </c>
      <c r="P844" s="15">
        <v>5.28</v>
      </c>
      <c r="Q844" s="13">
        <v>6.4969999999999999</v>
      </c>
      <c r="R844" s="15">
        <v>0.46</v>
      </c>
      <c r="S844" s="11">
        <f>IF(AND(Q844&lt;&gt;"", C844&lt;&gt;"", C844&lt;&gt;0), Q844*100/C844, "")</f>
        <v>9.9190839694656496</v>
      </c>
      <c r="T844" s="16">
        <v>4</v>
      </c>
      <c r="U844" s="17" t="str">
        <f>IF(C844&gt;=68,"JUMBO",IF(C844&gt;=58,"EXTRA",IF(C844&gt;=48,"GRANDE",IF(C844&gt;=38,"MÉDIO","Fora da faixa"))))</f>
        <v>EXTRA</v>
      </c>
      <c r="V844" s="11">
        <v>56.86</v>
      </c>
      <c r="W844" s="11">
        <v>45.1</v>
      </c>
      <c r="X844" s="11">
        <f>IF(AND(W844&lt;&gt;"", V844&lt;&gt;"", V844&lt;&gt;0), (W844/V844)*100, "")</f>
        <v>79.317622230038694</v>
      </c>
      <c r="Y844" s="8" t="str">
        <f>IF(X844&lt;72,"Pontiagudo",IF(X844&lt;=76,"Padrão","Redondo"))</f>
        <v>Redondo</v>
      </c>
      <c r="Z844" s="11">
        <f>IF(AND(W844&lt;&gt;"", V844&lt;&gt;"", V844&lt;&gt;0), (0.6057-0.0018*W844)*V844*(W844^2)/1000, "")</f>
        <v>60.662735686872011</v>
      </c>
      <c r="AA844" s="11">
        <f>((3.155 - 0.0136*V844 + 0.00155*W844)*V844*W844)/100</f>
        <v>62.868717970740008</v>
      </c>
      <c r="AB844" s="14"/>
      <c r="AC844" s="12">
        <v>28</v>
      </c>
      <c r="AD844" s="18" t="s">
        <v>18</v>
      </c>
    </row>
    <row r="845" spans="1:30" ht="15" x14ac:dyDescent="0.25">
      <c r="A845" s="8">
        <v>844</v>
      </c>
      <c r="B845" s="8">
        <v>43</v>
      </c>
      <c r="C845" s="9">
        <v>67.900000000000006</v>
      </c>
      <c r="D845" s="9"/>
      <c r="E845" s="9">
        <v>9.3000000000000007</v>
      </c>
      <c r="F845" s="10"/>
      <c r="G845" s="11" t="str">
        <f>IF(AND(F845&lt;&gt;"", C845&lt;&gt;"", C845&lt;&gt;0), F845*100/C845, "")</f>
        <v/>
      </c>
      <c r="H845" s="10"/>
      <c r="I845" s="12"/>
      <c r="J845" s="11" t="str">
        <f>IF(AND(H845&lt;&gt;"", C845&lt;&gt;"", C845&lt;&gt;0), H845*100/C845, "")</f>
        <v/>
      </c>
      <c r="K845" s="9"/>
      <c r="L845" s="9"/>
      <c r="M845" s="13"/>
      <c r="N845" s="9"/>
      <c r="O845" s="14"/>
      <c r="P845" s="15">
        <v>5</v>
      </c>
      <c r="Q845" s="13">
        <v>6.2889999999999997</v>
      </c>
      <c r="R845" s="15">
        <v>0.47</v>
      </c>
      <c r="S845" s="11">
        <f>IF(AND(Q845&lt;&gt;"", C845&lt;&gt;"", C845&lt;&gt;0), Q845*100/C845, "")</f>
        <v>9.2621502209131066</v>
      </c>
      <c r="T845" s="16">
        <v>3</v>
      </c>
      <c r="U845" s="17" t="str">
        <f>IF(C845&gt;=68,"JUMBO",IF(C845&gt;=58,"EXTRA",IF(C845&gt;=48,"GRANDE",IF(C845&gt;=38,"MÉDIO","Fora da faixa"))))</f>
        <v>EXTRA</v>
      </c>
      <c r="V845" s="11">
        <v>56.55</v>
      </c>
      <c r="W845" s="11">
        <v>45.05</v>
      </c>
      <c r="X845" s="11">
        <f>IF(AND(W845&lt;&gt;"", V845&lt;&gt;"", V845&lt;&gt;0), (W845/V845)*100, "")</f>
        <v>79.664014146772772</v>
      </c>
      <c r="Y845" s="8" t="str">
        <f>IF(X845&lt;72,"Pontiagudo",IF(X845&lt;=76,"Padrão","Redondo"))</f>
        <v>Redondo</v>
      </c>
      <c r="Z845" s="11">
        <f>IF(AND(W845&lt;&gt;"", V845&lt;&gt;"", V845&lt;&gt;0), (0.6057-0.0018*W845)*V845*(W845^2)/1000, "")</f>
        <v>60.208632683988739</v>
      </c>
      <c r="AA845" s="11">
        <f>((3.155 - 0.0136*V845 + 0.00155*W845)*V845*W845)/100</f>
        <v>62.562070766812496</v>
      </c>
      <c r="AB845" s="14"/>
      <c r="AC845" s="12">
        <v>28</v>
      </c>
      <c r="AD845" s="18" t="s">
        <v>18</v>
      </c>
    </row>
    <row r="846" spans="1:30" ht="15" x14ac:dyDescent="0.25">
      <c r="A846" s="8">
        <v>845</v>
      </c>
      <c r="B846" s="8">
        <v>43</v>
      </c>
      <c r="C846" s="9">
        <v>60.3</v>
      </c>
      <c r="D846" s="9">
        <v>4.0999999999999996</v>
      </c>
      <c r="E846" s="9">
        <v>9</v>
      </c>
      <c r="F846" s="10">
        <f>IF(AND(NOT(ISBLANK(C846)), NOT(ISBLANK(H846)), NOT(ISBLANK(Q846))), C846-H846-Q846, "")</f>
        <v>37.11</v>
      </c>
      <c r="G846" s="11">
        <f>IF(AND(F846&lt;&gt;"", C846&lt;&gt;"", C846&lt;&gt;0), F846*100/C846, "")</f>
        <v>61.542288557213936</v>
      </c>
      <c r="H846" s="10">
        <v>17.370999999999999</v>
      </c>
      <c r="I846" s="12">
        <v>6</v>
      </c>
      <c r="J846" s="11">
        <f>IF(AND(H846&lt;&gt;"", C846&lt;&gt;"", C846&lt;&gt;0), H846*100/C846, "")</f>
        <v>28.807628524046436</v>
      </c>
      <c r="K846" s="9">
        <v>10.5</v>
      </c>
      <c r="L846" s="9">
        <v>48</v>
      </c>
      <c r="M846" s="13">
        <v>0.219</v>
      </c>
      <c r="N846" s="9">
        <v>59.7</v>
      </c>
      <c r="O846" s="14" t="s">
        <v>23</v>
      </c>
      <c r="P846" s="15">
        <v>6.97</v>
      </c>
      <c r="Q846" s="13">
        <v>5.819</v>
      </c>
      <c r="R846" s="15">
        <v>0.44</v>
      </c>
      <c r="S846" s="11">
        <f>IF(AND(Q846&lt;&gt;"", C846&lt;&gt;"", C846&lt;&gt;0), Q846*100/C846, "")</f>
        <v>9.6500829187396349</v>
      </c>
      <c r="T846" s="16">
        <v>3</v>
      </c>
      <c r="U846" s="17" t="str">
        <f>IF(C846&gt;=68,"JUMBO",IF(C846&gt;=58,"EXTRA",IF(C846&gt;=48,"GRANDE",IF(C846&gt;=38,"MÉDIO","Fora da faixa"))))</f>
        <v>EXTRA</v>
      </c>
      <c r="V846" s="11">
        <v>57.23</v>
      </c>
      <c r="W846" s="11">
        <v>44.34</v>
      </c>
      <c r="X846" s="11">
        <f>IF(AND(W846&lt;&gt;"", V846&lt;&gt;"", V846&lt;&gt;0), (W846/V846)*100, "")</f>
        <v>77.476847807094202</v>
      </c>
      <c r="Y846" s="8" t="str">
        <f>IF(X846&lt;72,"Pontiagudo",IF(X846&lt;=76,"Padrão","Redondo"))</f>
        <v>Redondo</v>
      </c>
      <c r="Z846" s="11">
        <f>IF(AND(W846&lt;&gt;"", V846&lt;&gt;"", V846&lt;&gt;0), (0.6057-0.0018*W846)*V846*(W846^2)/1000, "")</f>
        <v>59.17092852974055</v>
      </c>
      <c r="AA846" s="11">
        <f>((3.155 - 0.0136*V846 + 0.00155*W846)*V846*W846)/100</f>
        <v>62.053911927018</v>
      </c>
      <c r="AB846" s="14"/>
      <c r="AC846" s="12">
        <v>28</v>
      </c>
      <c r="AD846" s="18" t="s">
        <v>18</v>
      </c>
    </row>
    <row r="847" spans="1:30" ht="15" x14ac:dyDescent="0.25">
      <c r="A847" s="8">
        <v>846</v>
      </c>
      <c r="B847" s="8">
        <v>43</v>
      </c>
      <c r="C847" s="9">
        <v>62</v>
      </c>
      <c r="D847" s="9">
        <v>6.9</v>
      </c>
      <c r="E847" s="9">
        <v>9.1</v>
      </c>
      <c r="F847" s="10">
        <f>IF(AND(NOT(ISBLANK(C847)), NOT(ISBLANK(H847)), NOT(ISBLANK(Q847))), C847-H847-Q847, "")</f>
        <v>38.268000000000001</v>
      </c>
      <c r="G847" s="11">
        <f>IF(AND(F847&lt;&gt;"", C847&lt;&gt;"", C847&lt;&gt;0), F847*100/C847, "")</f>
        <v>61.722580645161294</v>
      </c>
      <c r="H847" s="10">
        <v>17.408999999999999</v>
      </c>
      <c r="I847" s="12">
        <v>6</v>
      </c>
      <c r="J847" s="11">
        <f>IF(AND(H847&lt;&gt;"", C847&lt;&gt;"", C847&lt;&gt;0), H847*100/C847, "")</f>
        <v>28.079032258064515</v>
      </c>
      <c r="K847" s="9">
        <v>8.8000000000000007</v>
      </c>
      <c r="L847" s="9">
        <v>39.700000000000003</v>
      </c>
      <c r="M847" s="13">
        <v>0.222</v>
      </c>
      <c r="N847" s="9">
        <v>82.4</v>
      </c>
      <c r="O847" s="14" t="s">
        <v>16</v>
      </c>
      <c r="P847" s="15">
        <v>4.9400000000000004</v>
      </c>
      <c r="Q847" s="13">
        <v>6.3230000000000004</v>
      </c>
      <c r="R847" s="15">
        <v>0.48</v>
      </c>
      <c r="S847" s="11">
        <f>IF(AND(Q847&lt;&gt;"", C847&lt;&gt;"", C847&lt;&gt;0), Q847*100/C847, "")</f>
        <v>10.198387096774194</v>
      </c>
      <c r="T847" s="16">
        <v>3</v>
      </c>
      <c r="U847" s="17" t="str">
        <f>IF(C847&gt;=68,"JUMBO",IF(C847&gt;=58,"EXTRA",IF(C847&gt;=48,"GRANDE",IF(C847&gt;=38,"MÉDIO","Fora da faixa"))))</f>
        <v>EXTRA</v>
      </c>
      <c r="V847" s="11">
        <v>59.42</v>
      </c>
      <c r="W847" s="11">
        <v>42.41</v>
      </c>
      <c r="X847" s="11">
        <f>IF(AND(W847&lt;&gt;"", V847&lt;&gt;"", V847&lt;&gt;0), (W847/V847)*100, "")</f>
        <v>71.373274991585305</v>
      </c>
      <c r="Y847" s="8" t="str">
        <f>IF(X847&lt;72,"Pontiagudo",IF(X847&lt;=76,"Padrão","Redondo"))</f>
        <v>Pontiagudo</v>
      </c>
      <c r="Z847" s="11">
        <f>IF(AND(W847&lt;&gt;"", V847&lt;&gt;"", V847&lt;&gt;0), (0.6057-0.0018*W847)*V847*(W847^2)/1000, "")</f>
        <v>56.574660288933316</v>
      </c>
      <c r="AA847" s="11">
        <f>((3.155 - 0.0136*V847 + 0.00155*W847)*V847*W847)/100</f>
        <v>60.798165277717004</v>
      </c>
      <c r="AB847" s="14"/>
      <c r="AC847" s="12">
        <v>28</v>
      </c>
      <c r="AD847" s="18" t="s">
        <v>18</v>
      </c>
    </row>
    <row r="848" spans="1:30" ht="15" x14ac:dyDescent="0.25">
      <c r="A848" s="8">
        <v>847</v>
      </c>
      <c r="B848" s="8">
        <v>43</v>
      </c>
      <c r="C848" s="9">
        <v>60.5</v>
      </c>
      <c r="D848" s="9"/>
      <c r="E848" s="9">
        <v>9.1</v>
      </c>
      <c r="F848" s="10">
        <f>IF(AND(NOT(ISBLANK(C848)), NOT(ISBLANK(H848)), NOT(ISBLANK(Q848))), C848-H848-Q848, "")</f>
        <v>37.233000000000004</v>
      </c>
      <c r="G848" s="11">
        <f>IF(AND(F848&lt;&gt;"", C848&lt;&gt;"", C848&lt;&gt;0), F848*100/C848, "")</f>
        <v>61.542148760330583</v>
      </c>
      <c r="H848" s="10">
        <v>18.021999999999998</v>
      </c>
      <c r="I848" s="12"/>
      <c r="J848" s="11">
        <f>IF(AND(H848&lt;&gt;"", C848&lt;&gt;"", C848&lt;&gt;0), H848*100/C848, "")</f>
        <v>29.788429752066111</v>
      </c>
      <c r="K848" s="9"/>
      <c r="L848" s="9"/>
      <c r="M848" s="13"/>
      <c r="N848" s="9"/>
      <c r="O848" s="14"/>
      <c r="P848" s="15">
        <v>4.9800000000000004</v>
      </c>
      <c r="Q848" s="13">
        <v>5.2450000000000001</v>
      </c>
      <c r="R848" s="15">
        <v>0.38</v>
      </c>
      <c r="S848" s="11">
        <f>IF(AND(Q848&lt;&gt;"", C848&lt;&gt;"", C848&lt;&gt;0), Q848*100/C848, "")</f>
        <v>8.6694214876033051</v>
      </c>
      <c r="T848" s="16">
        <v>2</v>
      </c>
      <c r="U848" s="17" t="str">
        <f>IF(C848&gt;=68,"JUMBO",IF(C848&gt;=58,"EXTRA",IF(C848&gt;=48,"GRANDE",IF(C848&gt;=38,"MÉDIO","Fora da faixa"))))</f>
        <v>EXTRA</v>
      </c>
      <c r="V848" s="11">
        <v>57.21</v>
      </c>
      <c r="W848" s="11">
        <v>44.89</v>
      </c>
      <c r="X848" s="11">
        <f>IF(AND(W848&lt;&gt;"", V848&lt;&gt;"", V848&lt;&gt;0), (W848/V848)*100, "")</f>
        <v>78.465303268659326</v>
      </c>
      <c r="Y848" s="8" t="str">
        <f>IF(X848&lt;72,"Pontiagudo",IF(X848&lt;=76,"Padrão","Redondo"))</f>
        <v>Redondo</v>
      </c>
      <c r="Z848" s="11">
        <f>IF(AND(W848&lt;&gt;"", V848&lt;&gt;"", V848&lt;&gt;0), (0.6057-0.0018*W848)*V848*(W848^2)/1000, "")</f>
        <v>60.512636676074415</v>
      </c>
      <c r="AA848" s="11">
        <f>((3.155 - 0.0136*V848 + 0.00155*W848)*V848*W848)/100</f>
        <v>62.830562075371496</v>
      </c>
      <c r="AB848" s="14"/>
      <c r="AC848" s="12">
        <v>28</v>
      </c>
      <c r="AD848" s="18" t="s">
        <v>18</v>
      </c>
    </row>
    <row r="849" spans="1:30" ht="15" x14ac:dyDescent="0.25">
      <c r="A849" s="8">
        <v>848</v>
      </c>
      <c r="B849" s="8">
        <v>43</v>
      </c>
      <c r="C849" s="9">
        <v>61.5</v>
      </c>
      <c r="D849" s="9">
        <v>4.4000000000000004</v>
      </c>
      <c r="E849" s="9">
        <v>9</v>
      </c>
      <c r="F849" s="10" t="str">
        <f>IF(AND(NOT(ISBLANK(C849)), NOT(ISBLANK(H849)), NOT(ISBLANK(Q849))), C849-H849-Q849, "")</f>
        <v/>
      </c>
      <c r="G849" s="11" t="str">
        <f>IF(AND(F849&lt;&gt;"", C849&lt;&gt;"", C849&lt;&gt;0), F849*100/C849, "")</f>
        <v/>
      </c>
      <c r="H849" s="10"/>
      <c r="I849" s="12">
        <v>7</v>
      </c>
      <c r="J849" s="11" t="str">
        <f>IF(AND(H849&lt;&gt;"", C849&lt;&gt;"", C849&lt;&gt;0), H849*100/C849, "")</f>
        <v/>
      </c>
      <c r="K849" s="9">
        <v>9.8000000000000007</v>
      </c>
      <c r="L849" s="9">
        <v>50</v>
      </c>
      <c r="M849" s="13">
        <v>0.19600000000000001</v>
      </c>
      <c r="N849" s="9">
        <v>62.3</v>
      </c>
      <c r="O849" s="14" t="s">
        <v>21</v>
      </c>
      <c r="P849" s="15">
        <v>5.77</v>
      </c>
      <c r="Q849" s="13">
        <v>6.1150000000000002</v>
      </c>
      <c r="R849" s="15">
        <v>0.44</v>
      </c>
      <c r="S849" s="11">
        <f>IF(AND(Q849&lt;&gt;"", C849&lt;&gt;"", C849&lt;&gt;0), Q849*100/C849, "")</f>
        <v>9.9430894308943092</v>
      </c>
      <c r="T849" s="16">
        <v>3</v>
      </c>
      <c r="U849" s="17" t="str">
        <f>IF(C849&gt;=68,"JUMBO",IF(C849&gt;=58,"EXTRA",IF(C849&gt;=48,"GRANDE",IF(C849&gt;=38,"MÉDIO","Fora da faixa"))))</f>
        <v>EXTRA</v>
      </c>
      <c r="V849" s="11">
        <v>58.72</v>
      </c>
      <c r="W849" s="11">
        <v>44.92</v>
      </c>
      <c r="X849" s="11">
        <f>IF(AND(W849&lt;&gt;"", V849&lt;&gt;"", V849&lt;&gt;0), (W849/V849)*100, "")</f>
        <v>76.498637602179841</v>
      </c>
      <c r="Y849" s="8" t="str">
        <f>IF(X849&lt;72,"Pontiagudo",IF(X849&lt;=76,"Padrão","Redondo"))</f>
        <v>Redondo</v>
      </c>
      <c r="Z849" s="11">
        <f>IF(AND(W849&lt;&gt;"", V849&lt;&gt;"", V849&lt;&gt;0), (0.6057-0.0018*W849)*V849*(W849^2)/1000, "")</f>
        <v>62.186451946877945</v>
      </c>
      <c r="AA849" s="11">
        <f>((3.155 - 0.0136*V849 + 0.00155*W849)*V849*W849)/100</f>
        <v>63.991557042816012</v>
      </c>
      <c r="AB849" s="14"/>
      <c r="AC849" s="12">
        <v>28</v>
      </c>
      <c r="AD849" s="18" t="s">
        <v>18</v>
      </c>
    </row>
    <row r="850" spans="1:30" ht="15" x14ac:dyDescent="0.25">
      <c r="A850" s="8">
        <v>849</v>
      </c>
      <c r="B850" s="8">
        <v>43</v>
      </c>
      <c r="C850" s="9">
        <v>64.5</v>
      </c>
      <c r="D850" s="9">
        <v>2.9</v>
      </c>
      <c r="E850" s="9">
        <v>8.1999999999999993</v>
      </c>
      <c r="F850" s="10" t="str">
        <f>IF(AND(NOT(ISBLANK(C850)), NOT(ISBLANK(H850)), NOT(ISBLANK(Q850))), C850-H850-Q850, "")</f>
        <v/>
      </c>
      <c r="G850" s="11" t="str">
        <f>IF(AND(F850&lt;&gt;"", C850&lt;&gt;"", C850&lt;&gt;0), F850*100/C850, "")</f>
        <v/>
      </c>
      <c r="H850" s="10"/>
      <c r="I850" s="12">
        <v>6</v>
      </c>
      <c r="J850" s="11" t="str">
        <f>IF(AND(H850&lt;&gt;"", C850&lt;&gt;"", C850&lt;&gt;0), H850*100/C850, "")</f>
        <v/>
      </c>
      <c r="K850" s="9">
        <v>7.3</v>
      </c>
      <c r="L850" s="9">
        <v>64</v>
      </c>
      <c r="M850" s="13">
        <v>0.114</v>
      </c>
      <c r="N850" s="9">
        <v>40.799999999999997</v>
      </c>
      <c r="O850" s="14" t="s">
        <v>23</v>
      </c>
      <c r="P850" s="15">
        <v>5.67</v>
      </c>
      <c r="Q850" s="13">
        <v>6.7519999999999998</v>
      </c>
      <c r="R850" s="15">
        <v>0.49</v>
      </c>
      <c r="S850" s="11">
        <f>IF(AND(Q850&lt;&gt;"", C850&lt;&gt;"", C850&lt;&gt;0), Q850*100/C850, "")</f>
        <v>10.468217054263565</v>
      </c>
      <c r="T850" s="16">
        <v>2</v>
      </c>
      <c r="U850" s="17" t="str">
        <f>IF(C850&gt;=68,"JUMBO",IF(C850&gt;=58,"EXTRA",IF(C850&gt;=48,"GRANDE",IF(C850&gt;=38,"MÉDIO","Fora da faixa"))))</f>
        <v>EXTRA</v>
      </c>
      <c r="V850" s="11">
        <v>57.39</v>
      </c>
      <c r="W850" s="11">
        <v>45.9</v>
      </c>
      <c r="X850" s="11">
        <f>IF(AND(W850&lt;&gt;"", V850&lt;&gt;"", V850&lt;&gt;0), (W850/V850)*100, "")</f>
        <v>79.979090433873495</v>
      </c>
      <c r="Y850" s="8" t="str">
        <f>IF(X850&lt;72,"Pontiagudo",IF(X850&lt;=76,"Padrão","Redondo"))</f>
        <v>Redondo</v>
      </c>
      <c r="Z850" s="11">
        <f>IF(AND(W850&lt;&gt;"", V850&lt;&gt;"", V850&lt;&gt;0), (0.6057-0.0018*W850)*V850*(W850^2)/1000, "")</f>
        <v>63.245511731771991</v>
      </c>
      <c r="AA850" s="11">
        <f>((3.155 - 0.0136*V850 + 0.00155*W850)*V850*W850)/100</f>
        <v>64.423099678409983</v>
      </c>
      <c r="AB850" s="14"/>
      <c r="AC850" s="12">
        <v>28</v>
      </c>
      <c r="AD850" s="18" t="s">
        <v>18</v>
      </c>
    </row>
    <row r="851" spans="1:30" ht="15" x14ac:dyDescent="0.25">
      <c r="A851" s="8">
        <v>850</v>
      </c>
      <c r="B851" s="8">
        <v>43</v>
      </c>
      <c r="C851" s="9">
        <v>62.4</v>
      </c>
      <c r="D851" s="9">
        <v>4.3</v>
      </c>
      <c r="E851" s="9">
        <v>8.6999999999999993</v>
      </c>
      <c r="F851" s="10">
        <f>IF(AND(NOT(ISBLANK(C851)), NOT(ISBLANK(H851)), NOT(ISBLANK(Q851))), C851-H851-Q851, "")</f>
        <v>39.052</v>
      </c>
      <c r="G851" s="11">
        <f>IF(AND(F851&lt;&gt;"", C851&lt;&gt;"", C851&lt;&gt;0), F851*100/C851, "")</f>
        <v>62.583333333333329</v>
      </c>
      <c r="H851" s="10">
        <v>16.677</v>
      </c>
      <c r="I851" s="12">
        <v>6</v>
      </c>
      <c r="J851" s="11">
        <f>IF(AND(H851&lt;&gt;"", C851&lt;&gt;"", C851&lt;&gt;0), H851*100/C851, "")</f>
        <v>26.72596153846154</v>
      </c>
      <c r="K851" s="9">
        <v>10.6</v>
      </c>
      <c r="L851" s="9">
        <v>47.7</v>
      </c>
      <c r="M851" s="13">
        <v>0.222</v>
      </c>
      <c r="N851" s="9">
        <v>60.8</v>
      </c>
      <c r="O851" s="14" t="s">
        <v>21</v>
      </c>
      <c r="P851" s="15">
        <v>5</v>
      </c>
      <c r="Q851" s="13">
        <v>6.6710000000000003</v>
      </c>
      <c r="R851" s="15">
        <v>0.46</v>
      </c>
      <c r="S851" s="11">
        <f>IF(AND(Q851&lt;&gt;"", C851&lt;&gt;"", C851&lt;&gt;0), Q851*100/C851, "")</f>
        <v>10.69070512820513</v>
      </c>
      <c r="T851" s="16">
        <v>2</v>
      </c>
      <c r="U851" s="17" t="str">
        <f>IF(C851&gt;=68,"JUMBO",IF(C851&gt;=58,"EXTRA",IF(C851&gt;=48,"GRANDE",IF(C851&gt;=38,"MÉDIO","Fora da faixa"))))</f>
        <v>EXTRA</v>
      </c>
      <c r="V851" s="11">
        <v>58.55</v>
      </c>
      <c r="W851" s="11">
        <v>44.96</v>
      </c>
      <c r="X851" s="11">
        <f>IF(AND(W851&lt;&gt;"", V851&lt;&gt;"", V851&lt;&gt;0), (W851/V851)*100, "")</f>
        <v>76.789069171648165</v>
      </c>
      <c r="Y851" s="8" t="str">
        <f>IF(X851&lt;72,"Pontiagudo",IF(X851&lt;=76,"Padrão","Redondo"))</f>
        <v>Redondo</v>
      </c>
      <c r="Z851" s="11">
        <f>IF(AND(W851&lt;&gt;"", V851&lt;&gt;"", V851&lt;&gt;0), (0.6057-0.0018*W851)*V851*(W851^2)/1000, "")</f>
        <v>62.108373933480962</v>
      </c>
      <c r="AA851" s="11">
        <f>((3.155 - 0.0136*V851 + 0.00155*W851)*V851*W851)/100</f>
        <v>63.925606464640005</v>
      </c>
      <c r="AB851" s="14"/>
      <c r="AC851" s="12">
        <v>28</v>
      </c>
      <c r="AD851" s="18" t="s">
        <v>18</v>
      </c>
    </row>
    <row r="852" spans="1:30" ht="15" x14ac:dyDescent="0.25">
      <c r="A852" s="8">
        <v>851</v>
      </c>
      <c r="B852" s="8">
        <v>43</v>
      </c>
      <c r="C852" s="9">
        <v>63.5</v>
      </c>
      <c r="D852" s="9">
        <v>5.3</v>
      </c>
      <c r="E852" s="9">
        <v>9</v>
      </c>
      <c r="F852" s="10">
        <f>IF(AND(NOT(ISBLANK(C852)), NOT(ISBLANK(H852)), NOT(ISBLANK(Q852))), C852-H852-Q852, "")</f>
        <v>38.247</v>
      </c>
      <c r="G852" s="11">
        <f>IF(AND(F852&lt;&gt;"", C852&lt;&gt;"", C852&lt;&gt;0), F852*100/C852, "")</f>
        <v>60.231496062992122</v>
      </c>
      <c r="H852" s="10">
        <v>18.431999999999999</v>
      </c>
      <c r="I852" s="12">
        <v>7</v>
      </c>
      <c r="J852" s="11">
        <f>IF(AND(H852&lt;&gt;"", C852&lt;&gt;"", C852&lt;&gt;0), H852*100/C852, "")</f>
        <v>29.026771653543303</v>
      </c>
      <c r="K852" s="9">
        <v>10</v>
      </c>
      <c r="L852" s="9">
        <v>51</v>
      </c>
      <c r="M852" s="13">
        <v>0.19600000000000001</v>
      </c>
      <c r="N852" s="9">
        <v>69.900000000000006</v>
      </c>
      <c r="O852" s="14" t="s">
        <v>21</v>
      </c>
      <c r="P852" s="15">
        <v>5.54</v>
      </c>
      <c r="Q852" s="13">
        <v>6.8209999999999997</v>
      </c>
      <c r="R852" s="15">
        <v>0.47</v>
      </c>
      <c r="S852" s="11">
        <f>IF(AND(Q852&lt;&gt;"", C852&lt;&gt;"", C852&lt;&gt;0), Q852*100/C852, "")</f>
        <v>10.741732283464568</v>
      </c>
      <c r="T852" s="16">
        <v>2</v>
      </c>
      <c r="U852" s="17" t="str">
        <f>IF(C852&gt;=68,"JUMBO",IF(C852&gt;=58,"EXTRA",IF(C852&gt;=48,"GRANDE",IF(C852&gt;=38,"MÉDIO","Fora da faixa"))))</f>
        <v>EXTRA</v>
      </c>
      <c r="V852" s="11">
        <v>59.15</v>
      </c>
      <c r="W852" s="11">
        <v>45.42</v>
      </c>
      <c r="X852" s="11">
        <f>IF(AND(W852&lt;&gt;"", V852&lt;&gt;"", V852&lt;&gt;0), (W852/V852)*100, "")</f>
        <v>76.787827557058336</v>
      </c>
      <c r="Y852" s="8" t="str">
        <f>IF(X852&lt;72,"Pontiagudo",IF(X852&lt;=76,"Padrão","Redondo"))</f>
        <v>Redondo</v>
      </c>
      <c r="Z852" s="11">
        <f>IF(AND(W852&lt;&gt;"", V852&lt;&gt;"", V852&lt;&gt;0), (0.6057-0.0018*W852)*V852*(W852^2)/1000, "")</f>
        <v>63.934294924412633</v>
      </c>
      <c r="AA852" s="11">
        <f>((3.155 - 0.0136*V852 + 0.00155*W852)*V852*W852)/100</f>
        <v>65.041368758730002</v>
      </c>
      <c r="AB852" s="14" t="s">
        <v>28</v>
      </c>
      <c r="AC852" s="12">
        <v>28</v>
      </c>
      <c r="AD852" s="18" t="s">
        <v>18</v>
      </c>
    </row>
    <row r="853" spans="1:30" ht="15" x14ac:dyDescent="0.25">
      <c r="A853" s="8">
        <v>852</v>
      </c>
      <c r="B853" s="8">
        <v>43</v>
      </c>
      <c r="C853" s="9">
        <v>62.7</v>
      </c>
      <c r="D853" s="9"/>
      <c r="E853" s="9">
        <v>9.1</v>
      </c>
      <c r="F853" s="10"/>
      <c r="G853" s="11" t="str">
        <f>IF(AND(F853&lt;&gt;"", C853&lt;&gt;"", C853&lt;&gt;0), F853*100/C853, "")</f>
        <v/>
      </c>
      <c r="H853" s="10"/>
      <c r="I853" s="12"/>
      <c r="J853" s="11" t="str">
        <f>IF(AND(H853&lt;&gt;"", C853&lt;&gt;"", C853&lt;&gt;0), H853*100/C853, "")</f>
        <v/>
      </c>
      <c r="K853" s="9"/>
      <c r="L853" s="9"/>
      <c r="M853" s="13"/>
      <c r="N853" s="9"/>
      <c r="O853" s="14"/>
      <c r="P853" s="15">
        <v>4.84</v>
      </c>
      <c r="Q853" s="13">
        <v>5.7649999999999997</v>
      </c>
      <c r="R853" s="15">
        <v>0.43</v>
      </c>
      <c r="S853" s="11">
        <f>IF(AND(Q853&lt;&gt;"", C853&lt;&gt;"", C853&lt;&gt;0), Q853*100/C853, "")</f>
        <v>9.1945773524720895</v>
      </c>
      <c r="T853" s="16">
        <v>3</v>
      </c>
      <c r="U853" s="17" t="str">
        <f>IF(C853&gt;=68,"JUMBO",IF(C853&gt;=58,"EXTRA",IF(C853&gt;=48,"GRANDE",IF(C853&gt;=38,"MÉDIO","Fora da faixa"))))</f>
        <v>EXTRA</v>
      </c>
      <c r="V853" s="11">
        <v>57.93</v>
      </c>
      <c r="W853" s="11">
        <v>45.01</v>
      </c>
      <c r="X853" s="11">
        <f>IF(AND(W853&lt;&gt;"", V853&lt;&gt;"", V853&lt;&gt;0), (W853/V853)*100, "")</f>
        <v>77.697220783704466</v>
      </c>
      <c r="Y853" s="8" t="str">
        <f>IF(X853&lt;72,"Pontiagudo",IF(X853&lt;=76,"Padrão","Redondo"))</f>
        <v>Redondo</v>
      </c>
      <c r="Z853" s="11">
        <f>IF(AND(W853&lt;&gt;"", V853&lt;&gt;"", V853&lt;&gt;0), (0.6057-0.0018*W853)*V853*(W853^2)/1000, "")</f>
        <v>61.576885611416813</v>
      </c>
      <c r="AA853" s="11">
        <f>((3.155 - 0.0136*V853 + 0.00155*W853)*V853*W853)/100</f>
        <v>63.540900911827485</v>
      </c>
      <c r="AB853" s="14"/>
      <c r="AC853" s="12">
        <v>28</v>
      </c>
      <c r="AD853" s="18" t="s">
        <v>18</v>
      </c>
    </row>
    <row r="854" spans="1:30" ht="15" x14ac:dyDescent="0.25">
      <c r="A854" s="8">
        <v>853</v>
      </c>
      <c r="B854" s="8">
        <v>43</v>
      </c>
      <c r="C854" s="9">
        <v>59.4</v>
      </c>
      <c r="D854" s="9">
        <v>3</v>
      </c>
      <c r="E854" s="9">
        <v>8.6</v>
      </c>
      <c r="F854" s="10" t="str">
        <f>IF(AND(NOT(ISBLANK(C854)), NOT(ISBLANK(H854)), NOT(ISBLANK(Q854))), C854-H854-Q854, "")</f>
        <v/>
      </c>
      <c r="G854" s="11" t="str">
        <f>IF(AND(F854&lt;&gt;"", C854&lt;&gt;"", C854&lt;&gt;0), F854*100/C854, "")</f>
        <v/>
      </c>
      <c r="H854" s="10"/>
      <c r="I854" s="12">
        <v>6</v>
      </c>
      <c r="J854" s="11" t="str">
        <f>IF(AND(H854&lt;&gt;"", C854&lt;&gt;"", C854&lt;&gt;0), H854*100/C854, "")</f>
        <v/>
      </c>
      <c r="K854" s="9">
        <v>7.3</v>
      </c>
      <c r="L854" s="9">
        <v>39</v>
      </c>
      <c r="M854" s="13">
        <v>0.187</v>
      </c>
      <c r="N854" s="9">
        <v>46.2</v>
      </c>
      <c r="O854" s="14" t="s">
        <v>23</v>
      </c>
      <c r="P854" s="15">
        <v>5.82</v>
      </c>
      <c r="Q854" s="13">
        <v>6.4210000000000003</v>
      </c>
      <c r="R854" s="15">
        <v>0.48</v>
      </c>
      <c r="S854" s="11">
        <f>IF(AND(Q854&lt;&gt;"", C854&lt;&gt;"", C854&lt;&gt;0), Q854*100/C854, "")</f>
        <v>10.80976430976431</v>
      </c>
      <c r="T854" s="16">
        <v>3</v>
      </c>
      <c r="U854" s="17" t="str">
        <f>IF(C854&gt;=68,"JUMBO",IF(C854&gt;=58,"EXTRA",IF(C854&gt;=48,"GRANDE",IF(C854&gt;=38,"MÉDIO","Fora da faixa"))))</f>
        <v>EXTRA</v>
      </c>
      <c r="V854" s="11">
        <v>57.35</v>
      </c>
      <c r="W854" s="11">
        <v>44.21</v>
      </c>
      <c r="X854" s="11">
        <f>IF(AND(W854&lt;&gt;"", V854&lt;&gt;"", V854&lt;&gt;0), (W854/V854)*100, "")</f>
        <v>77.088055797733219</v>
      </c>
      <c r="Y854" s="8" t="str">
        <f>IF(X854&lt;72,"Pontiagudo",IF(X854&lt;=76,"Padrão","Redondo"))</f>
        <v>Redondo</v>
      </c>
      <c r="Z854" s="11">
        <f>IF(AND(W854&lt;&gt;"", V854&lt;&gt;"", V854&lt;&gt;0), (0.6057-0.0018*W854)*V854*(W854^2)/1000, "")</f>
        <v>58.974044671780476</v>
      </c>
      <c r="AA854" s="11">
        <f>((3.155 - 0.0136*V854 + 0.00155*W854)*V854*W854)/100</f>
        <v>61.955222637992492</v>
      </c>
      <c r="AB854" s="14"/>
      <c r="AC854" s="12">
        <v>28</v>
      </c>
      <c r="AD854" s="18" t="s">
        <v>18</v>
      </c>
    </row>
    <row r="855" spans="1:30" ht="15" x14ac:dyDescent="0.25">
      <c r="A855" s="8">
        <v>854</v>
      </c>
      <c r="B855" s="8">
        <v>43</v>
      </c>
      <c r="C855" s="9">
        <v>62.6</v>
      </c>
      <c r="D855" s="9"/>
      <c r="E855" s="9">
        <v>9.1</v>
      </c>
      <c r="F855" s="10"/>
      <c r="G855" s="11" t="str">
        <f>IF(AND(F855&lt;&gt;"", C855&lt;&gt;"", C855&lt;&gt;0), F855*100/C855, "")</f>
        <v/>
      </c>
      <c r="H855" s="10"/>
      <c r="I855" s="12"/>
      <c r="J855" s="11" t="str">
        <f>IF(AND(H855&lt;&gt;"", C855&lt;&gt;"", C855&lt;&gt;0), H855*100/C855, "")</f>
        <v/>
      </c>
      <c r="K855" s="9"/>
      <c r="L855" s="9"/>
      <c r="M855" s="13"/>
      <c r="N855" s="9"/>
      <c r="O855" s="14"/>
      <c r="P855" s="15">
        <v>3.83</v>
      </c>
      <c r="Q855" s="13">
        <v>6.8280000000000003</v>
      </c>
      <c r="R855" s="15">
        <v>0.48</v>
      </c>
      <c r="S855" s="11">
        <f>IF(AND(Q855&lt;&gt;"", C855&lt;&gt;"", C855&lt;&gt;0), Q855*100/C855, "")</f>
        <v>10.907348242811503</v>
      </c>
      <c r="T855" s="16">
        <v>3</v>
      </c>
      <c r="U855" s="17" t="str">
        <f>IF(C855&gt;=68,"JUMBO",IF(C855&gt;=58,"EXTRA",IF(C855&gt;=48,"GRANDE",IF(C855&gt;=38,"MÉDIO","Fora da faixa"))))</f>
        <v>EXTRA</v>
      </c>
      <c r="V855" s="11">
        <v>58.47</v>
      </c>
      <c r="W855" s="11">
        <v>44.61</v>
      </c>
      <c r="X855" s="11">
        <f>IF(AND(W855&lt;&gt;"", V855&lt;&gt;"", V855&lt;&gt;0), (W855/V855)*100, "")</f>
        <v>76.295536172396112</v>
      </c>
      <c r="Y855" s="8" t="str">
        <f>IF(X855&lt;72,"Pontiagudo",IF(X855&lt;=76,"Padrão","Redondo"))</f>
        <v>Redondo</v>
      </c>
      <c r="Z855" s="11">
        <f>IF(AND(W855&lt;&gt;"", V855&lt;&gt;"", V855&lt;&gt;0), (0.6057-0.0018*W855)*V855*(W855^2)/1000, "")</f>
        <v>61.134907855882368</v>
      </c>
      <c r="AA855" s="11">
        <f>((3.155 - 0.0136*V855 + 0.00155*W855)*V855*W855)/100</f>
        <v>63.355528461784488</v>
      </c>
      <c r="AB855" s="14"/>
      <c r="AC855" s="12">
        <v>28</v>
      </c>
      <c r="AD855" s="18" t="s">
        <v>18</v>
      </c>
    </row>
    <row r="856" spans="1:30" ht="15" x14ac:dyDescent="0.25">
      <c r="A856" s="8">
        <v>855</v>
      </c>
      <c r="B856" s="8">
        <v>43</v>
      </c>
      <c r="C856" s="9">
        <v>62.8</v>
      </c>
      <c r="D856" s="9"/>
      <c r="E856" s="9">
        <v>9.1999999999999993</v>
      </c>
      <c r="F856" s="10"/>
      <c r="G856" s="11" t="str">
        <f>IF(AND(F856&lt;&gt;"", C856&lt;&gt;"", C856&lt;&gt;0), F856*100/C856, "")</f>
        <v/>
      </c>
      <c r="H856" s="10"/>
      <c r="I856" s="12"/>
      <c r="J856" s="11" t="str">
        <f>IF(AND(H856&lt;&gt;"", C856&lt;&gt;"", C856&lt;&gt;0), H856*100/C856, "")</f>
        <v/>
      </c>
      <c r="K856" s="9"/>
      <c r="L856" s="9"/>
      <c r="M856" s="13"/>
      <c r="N856" s="9"/>
      <c r="O856" s="14"/>
      <c r="P856" s="15">
        <v>3.78</v>
      </c>
      <c r="Q856" s="13">
        <v>6.2119999999999997</v>
      </c>
      <c r="R856" s="15">
        <v>0.46</v>
      </c>
      <c r="S856" s="11">
        <f>IF(AND(Q856&lt;&gt;"", C856&lt;&gt;"", C856&lt;&gt;0), Q856*100/C856, "")</f>
        <v>9.8917197452229289</v>
      </c>
      <c r="T856" s="16">
        <v>3</v>
      </c>
      <c r="U856" s="17" t="str">
        <f>IF(C856&gt;=68,"JUMBO",IF(C856&gt;=58,"EXTRA",IF(C856&gt;=48,"GRANDE",IF(C856&gt;=38,"MÉDIO","Fora da faixa"))))</f>
        <v>EXTRA</v>
      </c>
      <c r="V856" s="11">
        <v>58.86</v>
      </c>
      <c r="W856" s="11">
        <v>45.07</v>
      </c>
      <c r="X856" s="11">
        <f>IF(AND(W856&lt;&gt;"", V856&lt;&gt;"", V856&lt;&gt;0), (W856/V856)*100, "")</f>
        <v>76.571525654094458</v>
      </c>
      <c r="Y856" s="8" t="str">
        <f>IF(X856&lt;72,"Pontiagudo",IF(X856&lt;=76,"Padrão","Redondo"))</f>
        <v>Redondo</v>
      </c>
      <c r="Z856" s="11">
        <f>IF(AND(W856&lt;&gt;"", V856&lt;&gt;"", V856&lt;&gt;0), (0.6057-0.0018*W856)*V856*(W856^2)/1000, "")</f>
        <v>62.719434697017633</v>
      </c>
      <c r="AA856" s="11">
        <f>((3.155 - 0.0136*V856 + 0.00155*W856)*V856*W856)/100</f>
        <v>64.313978121225006</v>
      </c>
      <c r="AB856" s="14" t="s">
        <v>27</v>
      </c>
      <c r="AC856" s="12">
        <v>28</v>
      </c>
      <c r="AD856" s="18" t="s">
        <v>18</v>
      </c>
    </row>
    <row r="857" spans="1:30" ht="15" x14ac:dyDescent="0.25">
      <c r="A857" s="8">
        <v>856</v>
      </c>
      <c r="B857" s="8">
        <v>43</v>
      </c>
      <c r="C857" s="9">
        <v>63.6</v>
      </c>
      <c r="D857" s="9">
        <v>9.5</v>
      </c>
      <c r="E857" s="9">
        <v>9.3000000000000007</v>
      </c>
      <c r="F857" s="10">
        <f>IF(AND(NOT(ISBLANK(C857)), NOT(ISBLANK(H857)), NOT(ISBLANK(Q857))), C857-H857-Q857, "")</f>
        <v>35.700000000000003</v>
      </c>
      <c r="G857" s="11">
        <f>IF(AND(F857&lt;&gt;"", C857&lt;&gt;"", C857&lt;&gt;0), F857*100/C857, "")</f>
        <v>56.132075471698116</v>
      </c>
      <c r="H857" s="10">
        <v>21.524000000000001</v>
      </c>
      <c r="I857" s="12">
        <v>7</v>
      </c>
      <c r="J857" s="11">
        <f>IF(AND(H857&lt;&gt;"", C857&lt;&gt;"", C857&lt;&gt;0), H857*100/C857, "")</f>
        <v>33.842767295597483</v>
      </c>
      <c r="K857" s="9">
        <v>11.1</v>
      </c>
      <c r="L857" s="9">
        <v>48.3</v>
      </c>
      <c r="M857" s="13">
        <v>0.23</v>
      </c>
      <c r="N857" s="9">
        <v>96.4</v>
      </c>
      <c r="O857" s="14" t="s">
        <v>16</v>
      </c>
      <c r="P857" s="15">
        <v>4.8499999999999996</v>
      </c>
      <c r="Q857" s="13">
        <v>6.3760000000000003</v>
      </c>
      <c r="R857" s="15">
        <v>0.44</v>
      </c>
      <c r="S857" s="11">
        <f>IF(AND(Q857&lt;&gt;"", C857&lt;&gt;"", C857&lt;&gt;0), Q857*100/C857, "")</f>
        <v>10.025157232704403</v>
      </c>
      <c r="T857" s="16">
        <v>3</v>
      </c>
      <c r="U857" s="17" t="str">
        <f>IF(C857&gt;=68,"JUMBO",IF(C857&gt;=58,"EXTRA",IF(C857&gt;=48,"GRANDE",IF(C857&gt;=38,"MÉDIO","Fora da faixa"))))</f>
        <v>EXTRA</v>
      </c>
      <c r="V857" s="11">
        <v>58.59</v>
      </c>
      <c r="W857" s="11">
        <v>45.01</v>
      </c>
      <c r="X857" s="11">
        <f>IF(AND(W857&lt;&gt;"", V857&lt;&gt;"", V857&lt;&gt;0), (W857/V857)*100, "")</f>
        <v>76.821983273596175</v>
      </c>
      <c r="Y857" s="8" t="str">
        <f>IF(X857&lt;72,"Pontiagudo",IF(X857&lt;=76,"Padrão","Redondo"))</f>
        <v>Redondo</v>
      </c>
      <c r="Z857" s="11">
        <f>IF(AND(W857&lt;&gt;"", V857&lt;&gt;"", V857&lt;&gt;0), (0.6057-0.0018*W857)*V857*(W857^2)/1000, "")</f>
        <v>62.278434800153832</v>
      </c>
      <c r="AA857" s="11">
        <f>((3.155 - 0.0136*V857 + 0.00155*W857)*V857*W857)/100</f>
        <v>64.028116927498502</v>
      </c>
      <c r="AB857" s="14"/>
      <c r="AC857" s="12">
        <v>28</v>
      </c>
      <c r="AD857" s="18" t="s">
        <v>18</v>
      </c>
    </row>
    <row r="858" spans="1:30" ht="15" x14ac:dyDescent="0.25">
      <c r="A858" s="8">
        <v>857</v>
      </c>
      <c r="B858" s="8">
        <v>43</v>
      </c>
      <c r="C858" s="9">
        <v>65.099999999999994</v>
      </c>
      <c r="D858" s="9">
        <v>4.5</v>
      </c>
      <c r="E858" s="9">
        <v>9.1999999999999993</v>
      </c>
      <c r="F858" s="10">
        <f>IF(AND(NOT(ISBLANK(C858)), NOT(ISBLANK(H858)), NOT(ISBLANK(Q858))), C858-H858-Q858, "")</f>
        <v>37.355999999999995</v>
      </c>
      <c r="G858" s="11">
        <f>IF(AND(F858&lt;&gt;"", C858&lt;&gt;"", C858&lt;&gt;0), F858*100/C858, "")</f>
        <v>57.382488479262669</v>
      </c>
      <c r="H858" s="10">
        <v>20.791</v>
      </c>
      <c r="I858" s="12">
        <v>6</v>
      </c>
      <c r="J858" s="11">
        <f>IF(AND(H858&lt;&gt;"", C858&lt;&gt;"", C858&lt;&gt;0), H858*100/C858, "")</f>
        <v>31.937019969278037</v>
      </c>
      <c r="K858" s="9">
        <v>10</v>
      </c>
      <c r="L858" s="9">
        <v>55.7</v>
      </c>
      <c r="M858" s="13">
        <v>0.18</v>
      </c>
      <c r="N858" s="9">
        <v>61.6</v>
      </c>
      <c r="O858" s="14" t="s">
        <v>21</v>
      </c>
      <c r="P858" s="15">
        <v>4.9800000000000004</v>
      </c>
      <c r="Q858" s="13">
        <v>6.9530000000000003</v>
      </c>
      <c r="R858" s="15">
        <v>0.49</v>
      </c>
      <c r="S858" s="11">
        <f>IF(AND(Q858&lt;&gt;"", C858&lt;&gt;"", C858&lt;&gt;0), Q858*100/C858, "")</f>
        <v>10.680491551459296</v>
      </c>
      <c r="T858" s="16">
        <v>2</v>
      </c>
      <c r="U858" s="17" t="str">
        <f>IF(C858&gt;=68,"JUMBO",IF(C858&gt;=58,"EXTRA",IF(C858&gt;=48,"GRANDE",IF(C858&gt;=38,"MÉDIO","Fora da faixa"))))</f>
        <v>EXTRA</v>
      </c>
      <c r="V858" s="11">
        <v>59.26</v>
      </c>
      <c r="W858" s="11">
        <v>45.13</v>
      </c>
      <c r="X858" s="11">
        <f>IF(AND(W858&lt;&gt;"", V858&lt;&gt;"", V858&lt;&gt;0), (W858/V858)*100, "")</f>
        <v>76.155923050961874</v>
      </c>
      <c r="Y858" s="8" t="str">
        <f>IF(X858&lt;72,"Pontiagudo",IF(X858&lt;=76,"Padrão","Redondo"))</f>
        <v>Redondo</v>
      </c>
      <c r="Z858" s="11">
        <f>IF(AND(W858&lt;&gt;"", V858&lt;&gt;"", V858&lt;&gt;0), (0.6057-0.0018*W858)*V858*(W858^2)/1000, "")</f>
        <v>63.300866253924198</v>
      </c>
      <c r="AA858" s="11">
        <f>((3.155 - 0.0136*V858 + 0.00155*W858)*V858*W858)/100</f>
        <v>64.694242454588988</v>
      </c>
      <c r="AB858" s="14" t="s">
        <v>27</v>
      </c>
      <c r="AC858" s="12">
        <v>28</v>
      </c>
      <c r="AD858" s="18" t="s">
        <v>18</v>
      </c>
    </row>
    <row r="859" spans="1:30" ht="15" x14ac:dyDescent="0.25">
      <c r="A859" s="8">
        <v>858</v>
      </c>
      <c r="B859" s="8">
        <v>43</v>
      </c>
      <c r="C859" s="9">
        <v>60.1</v>
      </c>
      <c r="D859" s="9">
        <v>4</v>
      </c>
      <c r="E859" s="9">
        <v>9.1</v>
      </c>
      <c r="F859" s="10">
        <f>IF(AND(NOT(ISBLANK(C859)), NOT(ISBLANK(H859)), NOT(ISBLANK(Q859))), C859-H859-Q859, "")</f>
        <v>36.461000000000006</v>
      </c>
      <c r="G859" s="11">
        <f>IF(AND(F859&lt;&gt;"", C859&lt;&gt;"", C859&lt;&gt;0), F859*100/C859, "")</f>
        <v>60.667221297836946</v>
      </c>
      <c r="H859" s="10">
        <v>17.280999999999999</v>
      </c>
      <c r="I859" s="12">
        <v>6</v>
      </c>
      <c r="J859" s="11">
        <f>IF(AND(H859&lt;&gt;"", C859&lt;&gt;"", C859&lt;&gt;0), H859*100/C859, "")</f>
        <v>28.753743760399331</v>
      </c>
      <c r="K859" s="9">
        <v>9.6</v>
      </c>
      <c r="L859" s="9">
        <v>50</v>
      </c>
      <c r="M859" s="13">
        <v>0.192</v>
      </c>
      <c r="N859" s="9">
        <v>58.7</v>
      </c>
      <c r="O859" s="14" t="s">
        <v>23</v>
      </c>
      <c r="P859" s="15">
        <v>6.01</v>
      </c>
      <c r="Q859" s="13">
        <v>6.3579999999999997</v>
      </c>
      <c r="R859" s="15">
        <v>0.47</v>
      </c>
      <c r="S859" s="11">
        <f>IF(AND(Q859&lt;&gt;"", C859&lt;&gt;"", C859&lt;&gt;0), Q859*100/C859, "")</f>
        <v>10.579034941763727</v>
      </c>
      <c r="T859" s="16">
        <v>2</v>
      </c>
      <c r="U859" s="17" t="str">
        <f>IF(C859&gt;=68,"JUMBO",IF(C859&gt;=58,"EXTRA",IF(C859&gt;=48,"GRANDE",IF(C859&gt;=38,"MÉDIO","Fora da faixa"))))</f>
        <v>EXTRA</v>
      </c>
      <c r="V859" s="11">
        <v>57.62</v>
      </c>
      <c r="W859" s="11">
        <v>44.53</v>
      </c>
      <c r="X859" s="11">
        <f>IF(AND(W859&lt;&gt;"", V859&lt;&gt;"", V859&lt;&gt;0), (W859/V859)*100, "")</f>
        <v>77.282193682749053</v>
      </c>
      <c r="Y859" s="8" t="str">
        <f>IF(X859&lt;72,"Pontiagudo",IF(X859&lt;=76,"Padrão","Redondo"))</f>
        <v>Redondo</v>
      </c>
      <c r="Z859" s="11">
        <f>IF(AND(W859&lt;&gt;"", V859&lt;&gt;"", V859&lt;&gt;0), (0.6057-0.0018*W859)*V859*(W859^2)/1000, "")</f>
        <v>60.046732408082875</v>
      </c>
      <c r="AA859" s="11">
        <f>((3.155 - 0.0136*V859 + 0.00155*W859)*V859*W859)/100</f>
        <v>62.615967703446998</v>
      </c>
      <c r="AB859" s="14"/>
      <c r="AC859" s="12">
        <v>28</v>
      </c>
      <c r="AD859" s="18" t="s">
        <v>18</v>
      </c>
    </row>
    <row r="860" spans="1:30" ht="15" x14ac:dyDescent="0.25">
      <c r="A860" s="8">
        <v>859</v>
      </c>
      <c r="B860" s="8">
        <v>43</v>
      </c>
      <c r="C860" s="9">
        <v>65.5</v>
      </c>
      <c r="D860" s="9">
        <v>5.5</v>
      </c>
      <c r="E860" s="9">
        <v>8.9</v>
      </c>
      <c r="F860" s="10">
        <f>IF(AND(NOT(ISBLANK(C860)), NOT(ISBLANK(H860)), NOT(ISBLANK(Q860))), C860-H860-Q860, "")</f>
        <v>39.439</v>
      </c>
      <c r="G860" s="11">
        <f>IF(AND(F860&lt;&gt;"", C860&lt;&gt;"", C860&lt;&gt;0), F860*100/C860, "")</f>
        <v>60.212213740458019</v>
      </c>
      <c r="H860" s="10">
        <v>19.847000000000001</v>
      </c>
      <c r="I860" s="12">
        <v>6</v>
      </c>
      <c r="J860" s="11">
        <f>IF(AND(H860&lt;&gt;"", C860&lt;&gt;"", C860&lt;&gt;0), H860*100/C860, "")</f>
        <v>30.300763358778628</v>
      </c>
      <c r="K860" s="9">
        <v>9.8000000000000007</v>
      </c>
      <c r="L860" s="9">
        <v>24.1</v>
      </c>
      <c r="M860" s="13">
        <v>0.40699999999999997</v>
      </c>
      <c r="N860" s="9">
        <v>70.900000000000006</v>
      </c>
      <c r="O860" s="14" t="s">
        <v>21</v>
      </c>
      <c r="P860" s="15">
        <v>5.79</v>
      </c>
      <c r="Q860" s="13">
        <v>6.2140000000000004</v>
      </c>
      <c r="R860" s="15">
        <v>0.48</v>
      </c>
      <c r="S860" s="11">
        <f>IF(AND(Q860&lt;&gt;"", C860&lt;&gt;"", C860&lt;&gt;0), Q860*100/C860, "")</f>
        <v>9.4870229007633604</v>
      </c>
      <c r="T860" s="16">
        <v>2</v>
      </c>
      <c r="U860" s="17" t="str">
        <f>IF(C860&gt;=68,"JUMBO",IF(C860&gt;=58,"EXTRA",IF(C860&gt;=48,"GRANDE",IF(C860&gt;=38,"MÉDIO","Fora da faixa"))))</f>
        <v>EXTRA</v>
      </c>
      <c r="V860" s="11">
        <v>58.32</v>
      </c>
      <c r="W860" s="11">
        <v>46.25</v>
      </c>
      <c r="X860" s="11">
        <f>IF(AND(W860&lt;&gt;"", V860&lt;&gt;"", V860&lt;&gt;0), (W860/V860)*100, "")</f>
        <v>79.303840877914951</v>
      </c>
      <c r="Y860" s="8" t="str">
        <f>IF(X860&lt;72,"Pontiagudo",IF(X860&lt;=76,"Padrão","Redondo"))</f>
        <v>Redondo</v>
      </c>
      <c r="Z860" s="11">
        <f>IF(AND(W860&lt;&gt;"", V860&lt;&gt;"", V860&lt;&gt;0), (0.6057-0.0018*W860)*V860*(W860^2)/1000, "")</f>
        <v>65.175702806250001</v>
      </c>
      <c r="AA860" s="11">
        <f>((3.155 - 0.0136*V860 + 0.00155*W860)*V860*W860)/100</f>
        <v>65.639753041499986</v>
      </c>
      <c r="AB860" s="14" t="s">
        <v>27</v>
      </c>
      <c r="AC860" s="12">
        <v>28</v>
      </c>
      <c r="AD860" s="18" t="s">
        <v>18</v>
      </c>
    </row>
    <row r="861" spans="1:30" ht="15" x14ac:dyDescent="0.25">
      <c r="A861" s="8">
        <v>860</v>
      </c>
      <c r="B861" s="8">
        <v>43</v>
      </c>
      <c r="C861" s="9">
        <v>58.3</v>
      </c>
      <c r="D861" s="9">
        <v>5.9</v>
      </c>
      <c r="E861" s="9">
        <v>9.1999999999999993</v>
      </c>
      <c r="F861" s="10">
        <f>IF(AND(NOT(ISBLANK(C861)), NOT(ISBLANK(H861)), NOT(ISBLANK(Q861))), C861-H861-Q861, "")</f>
        <v>31.466999999999999</v>
      </c>
      <c r="G861" s="11">
        <f>IF(AND(F861&lt;&gt;"", C861&lt;&gt;"", C861&lt;&gt;0), F861*100/C861, "")</f>
        <v>53.974271012006859</v>
      </c>
      <c r="H861" s="10">
        <v>20.422000000000001</v>
      </c>
      <c r="I861" s="12">
        <v>6</v>
      </c>
      <c r="J861" s="11">
        <f>IF(AND(H861&lt;&gt;"", C861&lt;&gt;"", C861&lt;&gt;0), H861*100/C861, "")</f>
        <v>35.02915951972556</v>
      </c>
      <c r="K861" s="9">
        <v>10.1</v>
      </c>
      <c r="L861" s="9">
        <v>32.1</v>
      </c>
      <c r="M861" s="13">
        <v>0.315</v>
      </c>
      <c r="N861" s="9">
        <v>76.7</v>
      </c>
      <c r="O861" s="14" t="s">
        <v>16</v>
      </c>
      <c r="P861" s="15">
        <v>5.77</v>
      </c>
      <c r="Q861" s="13">
        <v>6.4109999999999996</v>
      </c>
      <c r="R861" s="15">
        <v>0.51</v>
      </c>
      <c r="S861" s="11">
        <f>IF(AND(Q861&lt;&gt;"", C861&lt;&gt;"", C861&lt;&gt;0), Q861*100/C861, "")</f>
        <v>10.99656946826758</v>
      </c>
      <c r="T861" s="16">
        <v>3</v>
      </c>
      <c r="U861" s="17" t="str">
        <f>IF(C861&gt;=68,"JUMBO",IF(C861&gt;=58,"EXTRA",IF(C861&gt;=48,"GRANDE",IF(C861&gt;=38,"MÉDIO","Fora da faixa"))))</f>
        <v>EXTRA</v>
      </c>
      <c r="V861" s="11">
        <v>57.38</v>
      </c>
      <c r="W861" s="11">
        <v>43.95</v>
      </c>
      <c r="X861" s="11">
        <f>IF(AND(W861&lt;&gt;"", V861&lt;&gt;"", V861&lt;&gt;0), (W861/V861)*100, "")</f>
        <v>76.594632276054369</v>
      </c>
      <c r="Y861" s="8" t="str">
        <f>IF(X861&lt;72,"Pontiagudo",IF(X861&lt;=76,"Padrão","Redondo"))</f>
        <v>Redondo</v>
      </c>
      <c r="Z861" s="11">
        <f>IF(AND(W861&lt;&gt;"", V861&lt;&gt;"", V861&lt;&gt;0), (0.6057-0.0018*W861)*V861*(W861^2)/1000, "")</f>
        <v>58.36478772005551</v>
      </c>
      <c r="AA861" s="11">
        <f>((3.155 - 0.0136*V861 + 0.00155*W861)*V861*W861)/100</f>
        <v>61.602628785795005</v>
      </c>
      <c r="AB861" s="14" t="s">
        <v>27</v>
      </c>
      <c r="AC861" s="12">
        <v>28</v>
      </c>
      <c r="AD861" s="18" t="s">
        <v>18</v>
      </c>
    </row>
    <row r="862" spans="1:30" ht="15" x14ac:dyDescent="0.25">
      <c r="A862" s="8">
        <v>861</v>
      </c>
      <c r="B862" s="8">
        <v>43</v>
      </c>
      <c r="C862" s="9">
        <v>62.8</v>
      </c>
      <c r="D862" s="9">
        <v>4.0999999999999996</v>
      </c>
      <c r="E862" s="9">
        <v>8</v>
      </c>
      <c r="F862" s="10">
        <f>IF(AND(NOT(ISBLANK(C862)), NOT(ISBLANK(H862)), NOT(ISBLANK(Q862))), C862-H862-Q862, "")</f>
        <v>38.240999999999993</v>
      </c>
      <c r="G862" s="11">
        <f>IF(AND(F862&lt;&gt;"", C862&lt;&gt;"", C862&lt;&gt;0), F862*100/C862, "")</f>
        <v>60.893312101910823</v>
      </c>
      <c r="H862" s="10">
        <v>17.852</v>
      </c>
      <c r="I862" s="12">
        <v>6</v>
      </c>
      <c r="J862" s="11">
        <f>IF(AND(H862&lt;&gt;"", C862&lt;&gt;"", C862&lt;&gt;0), H862*100/C862, "")</f>
        <v>28.426751592356691</v>
      </c>
      <c r="K862" s="9">
        <v>9.3000000000000007</v>
      </c>
      <c r="L862" s="9">
        <v>47.1</v>
      </c>
      <c r="M862" s="13">
        <v>0.19700000000000001</v>
      </c>
      <c r="N862" s="9">
        <v>58.4</v>
      </c>
      <c r="O862" s="14" t="s">
        <v>23</v>
      </c>
      <c r="P862" s="15"/>
      <c r="Q862" s="13">
        <v>6.7069999999999999</v>
      </c>
      <c r="R862" s="15">
        <v>0.49</v>
      </c>
      <c r="S862" s="11">
        <f>IF(AND(Q862&lt;&gt;"", C862&lt;&gt;"", C862&lt;&gt;0), Q862*100/C862, "")</f>
        <v>10.679936305732484</v>
      </c>
      <c r="T862" s="16">
        <v>2</v>
      </c>
      <c r="U862" s="17" t="str">
        <f>IF(C862&gt;=68,"JUMBO",IF(C862&gt;=58,"EXTRA",IF(C862&gt;=48,"GRANDE",IF(C862&gt;=38,"MÉDIO","Fora da faixa"))))</f>
        <v>EXTRA</v>
      </c>
      <c r="V862" s="11">
        <v>56.27</v>
      </c>
      <c r="W862" s="11">
        <v>45.75</v>
      </c>
      <c r="X862" s="11">
        <f>IF(AND(W862&lt;&gt;"", V862&lt;&gt;"", V862&lt;&gt;0), (W862/V862)*100, "")</f>
        <v>81.304425093300154</v>
      </c>
      <c r="Y862" s="8" t="str">
        <f>IF(X862&lt;72,"Pontiagudo",IF(X862&lt;=76,"Padrão","Redondo"))</f>
        <v>Redondo</v>
      </c>
      <c r="Z862" s="11">
        <f>IF(AND(W862&lt;&gt;"", V862&lt;&gt;"", V862&lt;&gt;0), (0.6057-0.0018*W862)*V862*(W862^2)/1000, "")</f>
        <v>61.63839767503125</v>
      </c>
      <c r="AA862" s="11">
        <f>((3.155 - 0.0136*V862 + 0.00155*W862)*V862*W862)/100</f>
        <v>63.345560227762498</v>
      </c>
      <c r="AB862" s="14"/>
      <c r="AC862" s="12">
        <v>28</v>
      </c>
      <c r="AD862" s="18" t="s">
        <v>18</v>
      </c>
    </row>
    <row r="863" spans="1:30" ht="15" x14ac:dyDescent="0.25">
      <c r="A863" s="8">
        <v>862</v>
      </c>
      <c r="B863" s="8">
        <v>43</v>
      </c>
      <c r="C863" s="9">
        <v>62.8</v>
      </c>
      <c r="D863" s="9"/>
      <c r="E863" s="9">
        <v>8.6</v>
      </c>
      <c r="F863" s="10"/>
      <c r="G863" s="11" t="str">
        <f>IF(AND(F863&lt;&gt;"", C863&lt;&gt;"", C863&lt;&gt;0), F863*100/C863, "")</f>
        <v/>
      </c>
      <c r="H863" s="10"/>
      <c r="I863" s="12"/>
      <c r="J863" s="11" t="str">
        <f>IF(AND(H863&lt;&gt;"", C863&lt;&gt;"", C863&lt;&gt;0), H863*100/C863, "")</f>
        <v/>
      </c>
      <c r="K863" s="9"/>
      <c r="L863" s="9"/>
      <c r="M863" s="13"/>
      <c r="N863" s="9"/>
      <c r="O863" s="14"/>
      <c r="P863" s="15">
        <v>5.0999999999999996</v>
      </c>
      <c r="Q863" s="13">
        <v>6.8090000000000002</v>
      </c>
      <c r="R863" s="15">
        <v>0.47</v>
      </c>
      <c r="S863" s="11">
        <f>IF(AND(Q863&lt;&gt;"", C863&lt;&gt;"", C863&lt;&gt;0), Q863*100/C863, "")</f>
        <v>10.842356687898089</v>
      </c>
      <c r="T863" s="16">
        <v>3</v>
      </c>
      <c r="U863" s="17" t="str">
        <f>IF(C863&gt;=68,"JUMBO",IF(C863&gt;=58,"EXTRA",IF(C863&gt;=48,"GRANDE",IF(C863&gt;=38,"MÉDIO","Fora da faixa"))))</f>
        <v>EXTRA</v>
      </c>
      <c r="V863" s="11">
        <v>58.17</v>
      </c>
      <c r="W863" s="11">
        <v>45.73</v>
      </c>
      <c r="X863" s="11">
        <f>IF(AND(W863&lt;&gt;"", V863&lt;&gt;"", V863&lt;&gt;0), (W863/V863)*100, "")</f>
        <v>78.614406051229153</v>
      </c>
      <c r="Y863" s="8" t="str">
        <f>IF(X863&lt;72,"Pontiagudo",IF(X863&lt;=76,"Padrão","Redondo"))</f>
        <v>Redondo</v>
      </c>
      <c r="Z863" s="11">
        <f>IF(AND(W863&lt;&gt;"", V863&lt;&gt;"", V863&lt;&gt;0), (0.6057-0.0018*W863)*V863*(W863^2)/1000, "")</f>
        <v>63.668346054607085</v>
      </c>
      <c r="AA863" s="11">
        <f>((3.155 - 0.0136*V863 + 0.00155*W863)*V863*W863)/100</f>
        <v>64.767646771999495</v>
      </c>
      <c r="AB863" s="14"/>
      <c r="AC863" s="12">
        <v>28</v>
      </c>
      <c r="AD863" s="18" t="s">
        <v>18</v>
      </c>
    </row>
    <row r="864" spans="1:30" ht="15" x14ac:dyDescent="0.25">
      <c r="A864" s="8">
        <v>863</v>
      </c>
      <c r="B864" s="8">
        <v>43</v>
      </c>
      <c r="C864" s="9">
        <v>60.8</v>
      </c>
      <c r="D864" s="9">
        <v>3.6</v>
      </c>
      <c r="E864" s="9">
        <v>9</v>
      </c>
      <c r="F864" s="10" t="str">
        <f>IF(AND(NOT(ISBLANK(C864)), NOT(ISBLANK(H864)), NOT(ISBLANK(Q864))), C864-H864-Q864, "")</f>
        <v/>
      </c>
      <c r="G864" s="11" t="str">
        <f>IF(AND(F864&lt;&gt;"", C864&lt;&gt;"", C864&lt;&gt;0), F864*100/C864, "")</f>
        <v/>
      </c>
      <c r="H864" s="10"/>
      <c r="I864" s="12">
        <v>6</v>
      </c>
      <c r="J864" s="11" t="str">
        <f>IF(AND(H864&lt;&gt;"", C864&lt;&gt;"", C864&lt;&gt;0), H864*100/C864, "")</f>
        <v/>
      </c>
      <c r="K864" s="9">
        <v>8.3000000000000007</v>
      </c>
      <c r="L864" s="9">
        <v>55</v>
      </c>
      <c r="M864" s="13">
        <v>0.151</v>
      </c>
      <c r="N864" s="9">
        <v>53.5</v>
      </c>
      <c r="O864" s="14" t="s">
        <v>23</v>
      </c>
      <c r="P864" s="15">
        <v>4.04</v>
      </c>
      <c r="Q864" s="13">
        <v>6.5010000000000003</v>
      </c>
      <c r="R864" s="15">
        <v>0.49</v>
      </c>
      <c r="S864" s="11">
        <f>IF(AND(Q864&lt;&gt;"", C864&lt;&gt;"", C864&lt;&gt;0), Q864*100/C864, "")</f>
        <v>10.692434210526317</v>
      </c>
      <c r="T864" s="16">
        <v>2</v>
      </c>
      <c r="U864" s="17" t="str">
        <f>IF(C864&gt;=68,"JUMBO",IF(C864&gt;=58,"EXTRA",IF(C864&gt;=48,"GRANDE",IF(C864&gt;=38,"MÉDIO","Fora da faixa"))))</f>
        <v>EXTRA</v>
      </c>
      <c r="V864" s="11">
        <v>57.33</v>
      </c>
      <c r="W864" s="11">
        <v>45.23</v>
      </c>
      <c r="X864" s="11">
        <f>IF(AND(W864&lt;&gt;"", V864&lt;&gt;"", V864&lt;&gt;0), (W864/V864)*100, "")</f>
        <v>78.894121751264606</v>
      </c>
      <c r="Y864" s="8" t="str">
        <f>IF(X864&lt;72,"Pontiagudo",IF(X864&lt;=76,"Padrão","Redondo"))</f>
        <v>Redondo</v>
      </c>
      <c r="Z864" s="11">
        <f>IF(AND(W864&lt;&gt;"", V864&lt;&gt;"", V864&lt;&gt;0), (0.6057-0.0018*W864)*V864*(W864^2)/1000, "")</f>
        <v>61.489842150602492</v>
      </c>
      <c r="AA864" s="11">
        <f>((3.155 - 0.0136*V864 + 0.00155*W864)*V864*W864)/100</f>
        <v>63.410579610241491</v>
      </c>
      <c r="AB864" s="14"/>
      <c r="AC864" s="12">
        <v>28</v>
      </c>
      <c r="AD864" s="18" t="s">
        <v>18</v>
      </c>
    </row>
    <row r="865" spans="1:30" ht="15" x14ac:dyDescent="0.25">
      <c r="A865" s="8">
        <v>864</v>
      </c>
      <c r="B865" s="8">
        <v>43</v>
      </c>
      <c r="C865" s="9">
        <v>59.1</v>
      </c>
      <c r="D865" s="9">
        <v>6.9</v>
      </c>
      <c r="E865" s="9">
        <v>9.1999999999999993</v>
      </c>
      <c r="F865" s="10" t="str">
        <f>IF(AND(NOT(ISBLANK(C865)), NOT(ISBLANK(H865)), NOT(ISBLANK(Q865))), C865-H865-Q865, "")</f>
        <v/>
      </c>
      <c r="G865" s="11" t="str">
        <f>IF(AND(F865&lt;&gt;"", C865&lt;&gt;"", C865&lt;&gt;0), F865*100/C865, "")</f>
        <v/>
      </c>
      <c r="H865" s="10"/>
      <c r="I865" s="12">
        <v>5</v>
      </c>
      <c r="J865" s="11" t="str">
        <f>IF(AND(H865&lt;&gt;"", C865&lt;&gt;"", C865&lt;&gt;0), H865*100/C865, "")</f>
        <v/>
      </c>
      <c r="K865" s="9">
        <v>9</v>
      </c>
      <c r="L865" s="9">
        <v>29</v>
      </c>
      <c r="M865" s="13">
        <v>0.31</v>
      </c>
      <c r="N865" s="9">
        <v>83.3</v>
      </c>
      <c r="O865" s="14" t="s">
        <v>16</v>
      </c>
      <c r="P865" s="15">
        <v>3.95</v>
      </c>
      <c r="Q865" s="13">
        <v>5.9089999999999998</v>
      </c>
      <c r="R865" s="15">
        <v>0.44</v>
      </c>
      <c r="S865" s="11">
        <f>IF(AND(Q865&lt;&gt;"", C865&lt;&gt;"", C865&lt;&gt;0), Q865*100/C865, "")</f>
        <v>9.9983079526226728</v>
      </c>
      <c r="T865" s="16">
        <v>2</v>
      </c>
      <c r="U865" s="17" t="str">
        <f>IF(C865&gt;=68,"JUMBO",IF(C865&gt;=58,"EXTRA",IF(C865&gt;=48,"GRANDE",IF(C865&gt;=38,"MÉDIO","Fora da faixa"))))</f>
        <v>EXTRA</v>
      </c>
      <c r="V865" s="11">
        <v>59.3</v>
      </c>
      <c r="W865" s="11">
        <v>43.37</v>
      </c>
      <c r="X865" s="11">
        <f>IF(AND(W865&lt;&gt;"", V865&lt;&gt;"", V865&lt;&gt;0), (W865/V865)*100, "")</f>
        <v>73.136593591905566</v>
      </c>
      <c r="Y865" s="8" t="str">
        <f>IF(X865&lt;72,"Pontiagudo",IF(X865&lt;=76,"Padrão","Redondo"))</f>
        <v>Padrão</v>
      </c>
      <c r="Z865" s="11">
        <f>IF(AND(W865&lt;&gt;"", V865&lt;&gt;"", V865&lt;&gt;0), (0.6057-0.0018*W865)*V865*(W865^2)/1000, "")</f>
        <v>58.852689009393771</v>
      </c>
      <c r="AA865" s="11">
        <f>((3.155 - 0.0136*V865 + 0.00155*W865)*V865*W865)/100</f>
        <v>62.129081787834977</v>
      </c>
      <c r="AB865" s="14"/>
      <c r="AC865" s="12">
        <v>28</v>
      </c>
      <c r="AD865" s="18" t="s">
        <v>18</v>
      </c>
    </row>
    <row r="866" spans="1:30" ht="15" x14ac:dyDescent="0.25">
      <c r="A866" s="8">
        <v>865</v>
      </c>
      <c r="B866" s="8">
        <v>43</v>
      </c>
      <c r="C866" s="9">
        <v>60.9</v>
      </c>
      <c r="D866" s="9">
        <v>3.8</v>
      </c>
      <c r="E866" s="9">
        <v>8.6</v>
      </c>
      <c r="F866" s="10">
        <f>IF(AND(NOT(ISBLANK(C866)), NOT(ISBLANK(H866)), NOT(ISBLANK(Q866))), C866-H866-Q866, "")</f>
        <v>35.147000000000006</v>
      </c>
      <c r="G866" s="11">
        <f>IF(AND(F866&lt;&gt;"", C866&lt;&gt;"", C866&lt;&gt;0), F866*100/C866, "")</f>
        <v>57.71264367816093</v>
      </c>
      <c r="H866" s="10">
        <v>19.559999999999999</v>
      </c>
      <c r="I866" s="12">
        <v>5</v>
      </c>
      <c r="J866" s="11">
        <f>IF(AND(H866&lt;&gt;"", C866&lt;&gt;"", C866&lt;&gt;0), H866*100/C866, "")</f>
        <v>32.118226600985217</v>
      </c>
      <c r="K866" s="9">
        <v>6.9</v>
      </c>
      <c r="L866" s="9">
        <v>60.3</v>
      </c>
      <c r="M866" s="13">
        <v>0.114</v>
      </c>
      <c r="N866" s="9">
        <v>55.9</v>
      </c>
      <c r="O866" s="14" t="s">
        <v>23</v>
      </c>
      <c r="P866" s="15">
        <v>4.45</v>
      </c>
      <c r="Q866" s="13">
        <v>6.1929999999999996</v>
      </c>
      <c r="R866" s="15">
        <v>0.46</v>
      </c>
      <c r="S866" s="11">
        <f>IF(AND(Q866&lt;&gt;"", C866&lt;&gt;"", C866&lt;&gt;0), Q866*100/C866, "")</f>
        <v>10.169129720853858</v>
      </c>
      <c r="T866" s="16">
        <v>1</v>
      </c>
      <c r="U866" s="17" t="str">
        <f>IF(C866&gt;=68,"JUMBO",IF(C866&gt;=58,"EXTRA",IF(C866&gt;=48,"GRANDE",IF(C866&gt;=38,"MÉDIO","Fora da faixa"))))</f>
        <v>EXTRA</v>
      </c>
      <c r="V866" s="11">
        <v>57.74</v>
      </c>
      <c r="W866" s="11">
        <v>45.92</v>
      </c>
      <c r="X866" s="11">
        <f>IF(AND(W866&lt;&gt;"", V866&lt;&gt;"", V866&lt;&gt;0), (W866/V866)*100, "")</f>
        <v>79.528922757187388</v>
      </c>
      <c r="Y866" s="8" t="str">
        <f>IF(X866&lt;72,"Pontiagudo",IF(X866&lt;=76,"Padrão","Redondo"))</f>
        <v>Redondo</v>
      </c>
      <c r="Z866" s="11">
        <f>IF(AND(W866&lt;&gt;"", V866&lt;&gt;"", V866&lt;&gt;0), (0.6057-0.0018*W866)*V866*(W866^2)/1000, "")</f>
        <v>63.682303302825993</v>
      </c>
      <c r="AA866" s="11">
        <f>((3.155 - 0.0136*V866 + 0.00155*W866)*V866*W866)/100</f>
        <v>64.718848477695985</v>
      </c>
      <c r="AB866" s="14"/>
      <c r="AC866" s="12">
        <v>28</v>
      </c>
      <c r="AD866" s="18" t="s">
        <v>18</v>
      </c>
    </row>
    <row r="867" spans="1:30" ht="15" x14ac:dyDescent="0.25">
      <c r="A867" s="8">
        <v>866</v>
      </c>
      <c r="B867" s="8">
        <v>43</v>
      </c>
      <c r="C867" s="9">
        <v>62.1</v>
      </c>
      <c r="D867" s="9">
        <v>3.4</v>
      </c>
      <c r="E867" s="9">
        <v>8.9</v>
      </c>
      <c r="F867" s="10" t="str">
        <f>IF(AND(NOT(ISBLANK(C867)), NOT(ISBLANK(H867)), NOT(ISBLANK(Q867))), C867-H867-Q867, "")</f>
        <v/>
      </c>
      <c r="G867" s="11" t="str">
        <f>IF(AND(F867&lt;&gt;"", C867&lt;&gt;"", C867&lt;&gt;0), F867*100/C867, "")</f>
        <v/>
      </c>
      <c r="H867" s="10"/>
      <c r="I867" s="12">
        <v>6</v>
      </c>
      <c r="J867" s="11" t="str">
        <f>IF(AND(H867&lt;&gt;"", C867&lt;&gt;"", C867&lt;&gt;0), H867*100/C867, "")</f>
        <v/>
      </c>
      <c r="K867" s="9">
        <v>11</v>
      </c>
      <c r="L867" s="9">
        <v>53.3</v>
      </c>
      <c r="M867" s="13">
        <v>0.20599999999999999</v>
      </c>
      <c r="N867" s="9">
        <v>50.1</v>
      </c>
      <c r="O867" s="14" t="s">
        <v>23</v>
      </c>
      <c r="P867" s="15">
        <v>4.71</v>
      </c>
      <c r="Q867" s="13">
        <v>5.9109999999999996</v>
      </c>
      <c r="R867" s="15">
        <v>0.46</v>
      </c>
      <c r="S867" s="11">
        <f>IF(AND(Q867&lt;&gt;"", C867&lt;&gt;"", C867&lt;&gt;0), Q867*100/C867, "")</f>
        <v>9.5185185185185173</v>
      </c>
      <c r="T867" s="16">
        <v>1</v>
      </c>
      <c r="U867" s="17" t="str">
        <f>IF(C867&gt;=68,"JUMBO",IF(C867&gt;=58,"EXTRA",IF(C867&gt;=48,"GRANDE",IF(C867&gt;=38,"MÉDIO","Fora da faixa"))))</f>
        <v>EXTRA</v>
      </c>
      <c r="V867" s="11">
        <v>56.26</v>
      </c>
      <c r="W867" s="11">
        <v>45.5</v>
      </c>
      <c r="X867" s="11">
        <f>IF(AND(W867&lt;&gt;"", V867&lt;&gt;"", V867&lt;&gt;0), (W867/V867)*100, "")</f>
        <v>80.874511198009245</v>
      </c>
      <c r="Y867" s="8" t="str">
        <f>IF(X867&lt;72,"Pontiagudo",IF(X867&lt;=76,"Padrão","Redondo"))</f>
        <v>Redondo</v>
      </c>
      <c r="Z867" s="11">
        <f>IF(AND(W867&lt;&gt;"", V867&lt;&gt;"", V867&lt;&gt;0), (0.6057-0.0018*W867)*V867*(W867^2)/1000, "")</f>
        <v>61.008172407000004</v>
      </c>
      <c r="AA867" s="11">
        <f>((3.155 - 0.0136*V867 + 0.00155*W867)*V867*W867)/100</f>
        <v>62.981775738700001</v>
      </c>
      <c r="AB867" s="14" t="s">
        <v>29</v>
      </c>
      <c r="AC867" s="12">
        <v>28</v>
      </c>
      <c r="AD867" s="18" t="s">
        <v>18</v>
      </c>
    </row>
    <row r="868" spans="1:30" ht="15" x14ac:dyDescent="0.25">
      <c r="A868" s="8">
        <v>867</v>
      </c>
      <c r="B868" s="8">
        <v>43</v>
      </c>
      <c r="C868" s="9">
        <v>62.8</v>
      </c>
      <c r="D868" s="9"/>
      <c r="E868" s="9">
        <v>7.9</v>
      </c>
      <c r="F868" s="10">
        <f>IF(AND(NOT(ISBLANK(C868)), NOT(ISBLANK(H868)), NOT(ISBLANK(Q868))), C868-H868-Q868, "")</f>
        <v>36.277000000000001</v>
      </c>
      <c r="G868" s="11">
        <f>IF(AND(F868&lt;&gt;"", C868&lt;&gt;"", C868&lt;&gt;0), F868*100/C868, "")</f>
        <v>57.765923566878989</v>
      </c>
      <c r="H868" s="10">
        <v>19.744</v>
      </c>
      <c r="I868" s="12"/>
      <c r="J868" s="11">
        <f>IF(AND(H868&lt;&gt;"", C868&lt;&gt;"", C868&lt;&gt;0), H868*100/C868, "")</f>
        <v>31.439490445859875</v>
      </c>
      <c r="K868" s="9"/>
      <c r="L868" s="9"/>
      <c r="M868" s="13"/>
      <c r="N868" s="9"/>
      <c r="O868" s="14"/>
      <c r="P868" s="15">
        <v>3.57</v>
      </c>
      <c r="Q868" s="13">
        <v>6.7789999999999999</v>
      </c>
      <c r="R868" s="15">
        <v>0.49</v>
      </c>
      <c r="S868" s="11">
        <f>IF(AND(Q868&lt;&gt;"", C868&lt;&gt;"", C868&lt;&gt;0), Q868*100/C868, "")</f>
        <v>10.794585987261147</v>
      </c>
      <c r="T868" s="16">
        <v>2</v>
      </c>
      <c r="U868" s="17" t="str">
        <f>IF(C868&gt;=68,"JUMBO",IF(C868&gt;=58,"EXTRA",IF(C868&gt;=48,"GRANDE",IF(C868&gt;=38,"MÉDIO","Fora da faixa"))))</f>
        <v>EXTRA</v>
      </c>
      <c r="V868" s="11">
        <v>57.2</v>
      </c>
      <c r="W868" s="11">
        <v>46.17</v>
      </c>
      <c r="X868" s="11">
        <f>IF(AND(W868&lt;&gt;"", V868&lt;&gt;"", V868&lt;&gt;0), (W868/V868)*100, "")</f>
        <v>80.716783216783213</v>
      </c>
      <c r="Y868" s="8" t="str">
        <f>IF(X868&lt;72,"Pontiagudo",IF(X868&lt;=76,"Padrão","Redondo"))</f>
        <v>Redondo</v>
      </c>
      <c r="Z868" s="11">
        <f>IF(AND(W868&lt;&gt;"", V868&lt;&gt;"", V868&lt;&gt;0), (0.6057-0.0018*W868)*V868*(W868^2)/1000, "")</f>
        <v>63.720649971641528</v>
      </c>
      <c r="AA868" s="11">
        <f>((3.155 - 0.0136*V868 + 0.00155*W868)*V868*W868)/100</f>
        <v>64.66681386594</v>
      </c>
      <c r="AB868" s="14"/>
      <c r="AC868" s="12">
        <v>28</v>
      </c>
      <c r="AD868" s="18" t="s">
        <v>18</v>
      </c>
    </row>
    <row r="869" spans="1:30" ht="15" x14ac:dyDescent="0.25">
      <c r="A869" s="8">
        <v>868</v>
      </c>
      <c r="B869" s="8">
        <v>43</v>
      </c>
      <c r="C869" s="9">
        <v>65.599999999999994</v>
      </c>
      <c r="D869" s="9">
        <v>4.5999999999999996</v>
      </c>
      <c r="E869" s="9">
        <v>8.3000000000000007</v>
      </c>
      <c r="F869" s="10" t="str">
        <f>IF(AND(NOT(ISBLANK(C869)), NOT(ISBLANK(H869)), NOT(ISBLANK(Q869))), C869-H869-Q869, "")</f>
        <v/>
      </c>
      <c r="G869" s="11" t="str">
        <f>IF(AND(F869&lt;&gt;"", C869&lt;&gt;"", C869&lt;&gt;0), F869*100/C869, "")</f>
        <v/>
      </c>
      <c r="H869" s="10"/>
      <c r="I869" s="12">
        <v>6</v>
      </c>
      <c r="J869" s="11" t="str">
        <f>IF(AND(H869&lt;&gt;"", C869&lt;&gt;"", C869&lt;&gt;0), H869*100/C869, "")</f>
        <v/>
      </c>
      <c r="K869" s="9">
        <v>10.8</v>
      </c>
      <c r="L869" s="9">
        <v>51.7</v>
      </c>
      <c r="M869" s="13">
        <v>0.20899999999999999</v>
      </c>
      <c r="N869" s="9">
        <v>62.4</v>
      </c>
      <c r="O869" s="14" t="s">
        <v>21</v>
      </c>
      <c r="P869" s="15">
        <v>5.31</v>
      </c>
      <c r="Q869" s="13">
        <v>6.4630000000000001</v>
      </c>
      <c r="R869" s="15">
        <v>0.5</v>
      </c>
      <c r="S869" s="11">
        <f>IF(AND(Q869&lt;&gt;"", C869&lt;&gt;"", C869&lt;&gt;0), Q869*100/C869, "")</f>
        <v>9.8521341463414629</v>
      </c>
      <c r="T869" s="16">
        <v>1</v>
      </c>
      <c r="U869" s="17" t="str">
        <f>IF(C869&gt;=68,"JUMBO",IF(C869&gt;=58,"EXTRA",IF(C869&gt;=48,"GRANDE",IF(C869&gt;=38,"MÉDIO","Fora da faixa"))))</f>
        <v>EXTRA</v>
      </c>
      <c r="V869" s="11">
        <v>57.51</v>
      </c>
      <c r="W869" s="11">
        <v>45.05</v>
      </c>
      <c r="X869" s="11">
        <f>IF(AND(W869&lt;&gt;"", V869&lt;&gt;"", V869&lt;&gt;0), (W869/V869)*100, "")</f>
        <v>78.334202747348286</v>
      </c>
      <c r="Y869" s="8" t="str">
        <f>IF(X869&lt;72,"Pontiagudo",IF(X869&lt;=76,"Padrão","Redondo"))</f>
        <v>Redondo</v>
      </c>
      <c r="Z869" s="11">
        <f>IF(AND(W869&lt;&gt;"", V869&lt;&gt;"", V869&lt;&gt;0), (0.6057-0.0018*W869)*V869*(W869^2)/1000, "")</f>
        <v>61.23074209825274</v>
      </c>
      <c r="AA869" s="11">
        <f>((3.155 - 0.0136*V869 + 0.00155*W869)*V869*W869)/100</f>
        <v>63.285874268332492</v>
      </c>
      <c r="AB869" s="14"/>
      <c r="AC869" s="12">
        <v>28</v>
      </c>
      <c r="AD869" s="18" t="s">
        <v>18</v>
      </c>
    </row>
    <row r="870" spans="1:30" ht="15" x14ac:dyDescent="0.25">
      <c r="A870" s="8">
        <v>869</v>
      </c>
      <c r="B870" s="8">
        <v>43</v>
      </c>
      <c r="C870" s="9">
        <v>60.7</v>
      </c>
      <c r="D870" s="9">
        <v>5.9</v>
      </c>
      <c r="E870" s="9">
        <v>9.1</v>
      </c>
      <c r="F870" s="10">
        <f>IF(AND(NOT(ISBLANK(C870)), NOT(ISBLANK(H870)), NOT(ISBLANK(Q870))), C870-H870-Q870, "")</f>
        <v>34.365000000000002</v>
      </c>
      <c r="G870" s="11">
        <f>IF(AND(F870&lt;&gt;"", C870&lt;&gt;"", C870&lt;&gt;0), F870*100/C870, "")</f>
        <v>56.614497528830313</v>
      </c>
      <c r="H870" s="10">
        <v>20.161000000000001</v>
      </c>
      <c r="I870" s="12">
        <v>6</v>
      </c>
      <c r="J870" s="11">
        <f>IF(AND(H870&lt;&gt;"", C870&lt;&gt;"", C870&lt;&gt;0), H870*100/C870, "")</f>
        <v>33.214168039538713</v>
      </c>
      <c r="K870" s="9">
        <v>9.8000000000000007</v>
      </c>
      <c r="L870" s="9">
        <v>48.9</v>
      </c>
      <c r="M870" s="13">
        <v>0.2</v>
      </c>
      <c r="N870" s="9">
        <v>75.8</v>
      </c>
      <c r="O870" s="14" t="s">
        <v>16</v>
      </c>
      <c r="P870" s="15">
        <v>4.79</v>
      </c>
      <c r="Q870" s="13">
        <v>6.1740000000000004</v>
      </c>
      <c r="R870" s="15">
        <v>0.44</v>
      </c>
      <c r="S870" s="11">
        <f>IF(AND(Q870&lt;&gt;"", C870&lt;&gt;"", C870&lt;&gt;0), Q870*100/C870, "")</f>
        <v>10.171334431630973</v>
      </c>
      <c r="T870" s="16">
        <v>4</v>
      </c>
      <c r="U870" s="17" t="str">
        <f>IF(C870&gt;=68,"JUMBO",IF(C870&gt;=58,"EXTRA",IF(C870&gt;=48,"GRANDE",IF(C870&gt;=38,"MÉDIO","Fora da faixa"))))</f>
        <v>EXTRA</v>
      </c>
      <c r="V870" s="11">
        <v>57.99</v>
      </c>
      <c r="W870" s="11">
        <v>44.8</v>
      </c>
      <c r="X870" s="11">
        <f>IF(AND(W870&lt;&gt;"", V870&lt;&gt;"", V870&lt;&gt;0), (W870/V870)*100, "")</f>
        <v>77.254699086049314</v>
      </c>
      <c r="Y870" s="8" t="str">
        <f>IF(X870&lt;72,"Pontiagudo",IF(X870&lt;=76,"Padrão","Redondo"))</f>
        <v>Redondo</v>
      </c>
      <c r="Z870" s="11">
        <f>IF(AND(W870&lt;&gt;"", V870&lt;&gt;"", V870&lt;&gt;0), (0.6057-0.0018*W870)*V870*(W870^2)/1000, "")</f>
        <v>61.110814334976006</v>
      </c>
      <c r="AA870" s="11">
        <f>((3.155 - 0.0136*V870 + 0.00155*W870)*V870*W870)/100</f>
        <v>63.280291307519995</v>
      </c>
      <c r="AB870" s="14" t="s">
        <v>30</v>
      </c>
      <c r="AC870" s="12">
        <v>28</v>
      </c>
      <c r="AD870" s="18" t="s">
        <v>18</v>
      </c>
    </row>
    <row r="871" spans="1:30" ht="15" x14ac:dyDescent="0.25">
      <c r="A871" s="8">
        <v>870</v>
      </c>
      <c r="B871" s="8">
        <v>43</v>
      </c>
      <c r="C871" s="9">
        <v>62.1</v>
      </c>
      <c r="D871" s="9">
        <v>4.4000000000000004</v>
      </c>
      <c r="E871" s="9">
        <v>9.3000000000000007</v>
      </c>
      <c r="F871" s="10">
        <f>IF(AND(NOT(ISBLANK(C871)), NOT(ISBLANK(H871)), NOT(ISBLANK(Q871))), C871-H871-Q871, "")</f>
        <v>36.274000000000001</v>
      </c>
      <c r="G871" s="11">
        <f>IF(AND(F871&lt;&gt;"", C871&lt;&gt;"", C871&lt;&gt;0), F871*100/C871, "")</f>
        <v>58.412238325281805</v>
      </c>
      <c r="H871" s="10">
        <v>19.265000000000001</v>
      </c>
      <c r="I871" s="12">
        <v>6</v>
      </c>
      <c r="J871" s="11">
        <f>IF(AND(H871&lt;&gt;"", C871&lt;&gt;"", C871&lt;&gt;0), H871*100/C871, "")</f>
        <v>31.022544283413847</v>
      </c>
      <c r="K871" s="9">
        <v>10.9</v>
      </c>
      <c r="L871" s="9">
        <v>50.7</v>
      </c>
      <c r="M871" s="13">
        <v>0.215</v>
      </c>
      <c r="N871" s="9">
        <v>62</v>
      </c>
      <c r="O871" s="14" t="s">
        <v>21</v>
      </c>
      <c r="P871" s="15">
        <v>4.8099999999999996</v>
      </c>
      <c r="Q871" s="13">
        <v>6.5609999999999999</v>
      </c>
      <c r="R871" s="15">
        <v>0.47</v>
      </c>
      <c r="S871" s="11">
        <f>IF(AND(Q871&lt;&gt;"", C871&lt;&gt;"", C871&lt;&gt;0), Q871*100/C871, "")</f>
        <v>10.565217391304348</v>
      </c>
      <c r="T871" s="16">
        <v>3</v>
      </c>
      <c r="U871" s="17" t="str">
        <f>IF(C871&gt;=68,"JUMBO",IF(C871&gt;=58,"EXTRA",IF(C871&gt;=48,"GRANDE",IF(C871&gt;=38,"MÉDIO","Fora da faixa"))))</f>
        <v>EXTRA</v>
      </c>
      <c r="V871" s="11">
        <v>58.83</v>
      </c>
      <c r="W871" s="11">
        <v>45.88</v>
      </c>
      <c r="X871" s="11">
        <f>IF(AND(W871&lt;&gt;"", V871&lt;&gt;"", V871&lt;&gt;0), (W871/V871)*100, "")</f>
        <v>77.987421383647799</v>
      </c>
      <c r="Y871" s="8" t="str">
        <f>IF(X871&lt;72,"Pontiagudo",IF(X871&lt;=76,"Padrão","Redondo"))</f>
        <v>Redondo</v>
      </c>
      <c r="Z871" s="11">
        <f>IF(AND(W871&lt;&gt;"", V871&lt;&gt;"", V871&lt;&gt;0), (0.6057-0.0018*W871)*V871*(W871^2)/1000, "")</f>
        <v>64.780406721594431</v>
      </c>
      <c r="AA871" s="11">
        <f>((3.155 - 0.0136*V871 + 0.00155*W871)*V871*W871)/100</f>
        <v>65.481362675303984</v>
      </c>
      <c r="AB871" s="14"/>
      <c r="AC871" s="12">
        <v>28</v>
      </c>
      <c r="AD871" s="18" t="s">
        <v>18</v>
      </c>
    </row>
    <row r="872" spans="1:30" ht="15" x14ac:dyDescent="0.25">
      <c r="A872" s="8">
        <v>871</v>
      </c>
      <c r="B872" s="8">
        <v>43</v>
      </c>
      <c r="C872" s="9">
        <v>62.3</v>
      </c>
      <c r="D872" s="9">
        <v>4.3</v>
      </c>
      <c r="E872" s="9">
        <v>9.4</v>
      </c>
      <c r="F872" s="10">
        <f>IF(AND(NOT(ISBLANK(C872)), NOT(ISBLANK(H872)), NOT(ISBLANK(Q872))), C872-H872-Q872, "")</f>
        <v>37.232999999999997</v>
      </c>
      <c r="G872" s="11">
        <f>IF(AND(F872&lt;&gt;"", C872&lt;&gt;"", C872&lt;&gt;0), F872*100/C872, "")</f>
        <v>59.764044943820224</v>
      </c>
      <c r="H872" s="10">
        <v>18.689</v>
      </c>
      <c r="I872" s="12">
        <v>7</v>
      </c>
      <c r="J872" s="11">
        <f>IF(AND(H872&lt;&gt;"", C872&lt;&gt;"", C872&lt;&gt;0), H872*100/C872, "")</f>
        <v>29.998394863563405</v>
      </c>
      <c r="K872" s="9">
        <v>10.4</v>
      </c>
      <c r="L872" s="9">
        <v>49.7</v>
      </c>
      <c r="M872" s="13">
        <v>0.20899999999999999</v>
      </c>
      <c r="N872" s="9">
        <v>60.8</v>
      </c>
      <c r="O872" s="14" t="s">
        <v>21</v>
      </c>
      <c r="P872" s="15">
        <v>4.13</v>
      </c>
      <c r="Q872" s="13">
        <v>6.3780000000000001</v>
      </c>
      <c r="R872" s="15">
        <v>0.46</v>
      </c>
      <c r="S872" s="11">
        <f>IF(AND(Q872&lt;&gt;"", C872&lt;&gt;"", C872&lt;&gt;0), Q872*100/C872, "")</f>
        <v>10.237560192616373</v>
      </c>
      <c r="T872" s="48"/>
      <c r="U872" s="17" t="str">
        <f>IF(C872&gt;=68,"JUMBO",IF(C872&gt;=58,"EXTRA",IF(C872&gt;=48,"GRANDE",IF(C872&gt;=38,"MÉDIO","Fora da faixa"))))</f>
        <v>EXTRA</v>
      </c>
      <c r="V872" s="11">
        <v>60.54</v>
      </c>
      <c r="W872" s="11">
        <v>44.3</v>
      </c>
      <c r="X872" s="11">
        <f>IF(AND(W872&lt;&gt;"", V872&lt;&gt;"", V872&lt;&gt;0), (W872/V872)*100, "")</f>
        <v>73.174760488932932</v>
      </c>
      <c r="Y872" s="8" t="str">
        <f>IF(X872&lt;72,"Pontiagudo",IF(X872&lt;=76,"Padrão","Redondo"))</f>
        <v>Padrão</v>
      </c>
      <c r="Z872" s="11">
        <f>IF(AND(W872&lt;&gt;"", V872&lt;&gt;"", V872&lt;&gt;0), (0.6057-0.0018*W872)*V872*(W872^2)/1000, "")</f>
        <v>62.488857693815987</v>
      </c>
      <c r="AA872" s="11">
        <f>((3.155 - 0.0136*V872 + 0.00155*W872)*V872*W872)/100</f>
        <v>64.374736969620002</v>
      </c>
      <c r="AB872" s="14" t="s">
        <v>28</v>
      </c>
      <c r="AC872" s="12">
        <v>28</v>
      </c>
      <c r="AD872" s="18" t="s">
        <v>18</v>
      </c>
    </row>
    <row r="873" spans="1:30" ht="15" x14ac:dyDescent="0.25">
      <c r="A873" s="8">
        <v>872</v>
      </c>
      <c r="B873" s="8">
        <v>43</v>
      </c>
      <c r="C873" s="9">
        <v>59.8</v>
      </c>
      <c r="D873" s="9">
        <v>5</v>
      </c>
      <c r="E873" s="9">
        <v>9.3000000000000007</v>
      </c>
      <c r="F873" s="10">
        <f>IF(AND(NOT(ISBLANK(C873)), NOT(ISBLANK(H873)), NOT(ISBLANK(Q873))), C873-H873-Q873, "")</f>
        <v>34.472999999999992</v>
      </c>
      <c r="G873" s="11">
        <f>IF(AND(F873&lt;&gt;"", C873&lt;&gt;"", C873&lt;&gt;0), F873*100/C873, "")</f>
        <v>57.64715719063544</v>
      </c>
      <c r="H873" s="10">
        <v>19.227</v>
      </c>
      <c r="I873" s="12">
        <v>6</v>
      </c>
      <c r="J873" s="11">
        <f>IF(AND(H873&lt;&gt;"", C873&lt;&gt;"", C873&lt;&gt;0), H873*100/C873, "")</f>
        <v>32.152173913043484</v>
      </c>
      <c r="K873" s="9">
        <v>10.6</v>
      </c>
      <c r="L873" s="9">
        <v>51</v>
      </c>
      <c r="M873" s="13">
        <v>0.20799999999999999</v>
      </c>
      <c r="N873" s="9">
        <v>68.8</v>
      </c>
      <c r="O873" s="14" t="s">
        <v>21</v>
      </c>
      <c r="P873" s="15">
        <v>4.5599999999999996</v>
      </c>
      <c r="Q873" s="13">
        <v>6.1</v>
      </c>
      <c r="R873" s="15">
        <v>0.45</v>
      </c>
      <c r="S873" s="11">
        <f>IF(AND(Q873&lt;&gt;"", C873&lt;&gt;"", C873&lt;&gt;0), Q873*100/C873, "")</f>
        <v>10.200668896321071</v>
      </c>
      <c r="T873" s="16">
        <v>3</v>
      </c>
      <c r="U873" s="17" t="str">
        <f>IF(C873&gt;=68,"JUMBO",IF(C873&gt;=58,"EXTRA",IF(C873&gt;=48,"GRANDE",IF(C873&gt;=38,"MÉDIO","Fora da faixa"))))</f>
        <v>EXTRA</v>
      </c>
      <c r="V873" s="11">
        <v>57.61</v>
      </c>
      <c r="W873" s="11">
        <v>45.02</v>
      </c>
      <c r="X873" s="11">
        <f>IF(AND(W873&lt;&gt;"", V873&lt;&gt;"", V873&lt;&gt;0), (W873/V873)*100, "")</f>
        <v>78.146155181392132</v>
      </c>
      <c r="Y873" s="8" t="str">
        <f>IF(X873&lt;72,"Pontiagudo",IF(X873&lt;=76,"Padrão","Redondo"))</f>
        <v>Redondo</v>
      </c>
      <c r="Z873" s="11">
        <f>IF(AND(W873&lt;&gt;"", V873&lt;&gt;"", V873&lt;&gt;0), (0.6057-0.0018*W873)*V873*(W873^2)/1000, "")</f>
        <v>61.261852103829234</v>
      </c>
      <c r="AA873" s="11">
        <f>((3.155 - 0.0136*V873 + 0.00155*W873)*V873*W873)/100</f>
        <v>63.317221468269999</v>
      </c>
      <c r="AB873" s="14" t="s">
        <v>28</v>
      </c>
      <c r="AC873" s="12">
        <v>28</v>
      </c>
      <c r="AD873" s="18" t="s">
        <v>18</v>
      </c>
    </row>
    <row r="874" spans="1:30" ht="15" x14ac:dyDescent="0.25">
      <c r="A874" s="8">
        <v>873</v>
      </c>
      <c r="B874" s="8">
        <v>43</v>
      </c>
      <c r="C874" s="9">
        <v>64</v>
      </c>
      <c r="D874" s="9">
        <v>3.8</v>
      </c>
      <c r="E874" s="9">
        <v>8.9</v>
      </c>
      <c r="F874" s="10">
        <f>IF(AND(NOT(ISBLANK(C874)), NOT(ISBLANK(H874)), NOT(ISBLANK(Q874))), C874-H874-Q874, "")</f>
        <v>39.016999999999996</v>
      </c>
      <c r="G874" s="11">
        <f>IF(AND(F874&lt;&gt;"", C874&lt;&gt;"", C874&lt;&gt;0), F874*100/C874, "")</f>
        <v>60.964062499999997</v>
      </c>
      <c r="H874" s="10">
        <v>18.006</v>
      </c>
      <c r="I874" s="12">
        <v>7</v>
      </c>
      <c r="J874" s="11">
        <f>IF(AND(H874&lt;&gt;"", C874&lt;&gt;"", C874&lt;&gt;0), H874*100/C874, "")</f>
        <v>28.134374999999999</v>
      </c>
      <c r="K874" s="9">
        <v>10.3</v>
      </c>
      <c r="L874" s="9">
        <v>50</v>
      </c>
      <c r="M874" s="13">
        <v>0.20599999999999999</v>
      </c>
      <c r="N874" s="9">
        <v>54.2</v>
      </c>
      <c r="O874" s="14" t="s">
        <v>23</v>
      </c>
      <c r="P874" s="15">
        <v>4.82</v>
      </c>
      <c r="Q874" s="13">
        <v>6.9770000000000003</v>
      </c>
      <c r="R874" s="15">
        <v>0.49</v>
      </c>
      <c r="S874" s="11">
        <f>IF(AND(Q874&lt;&gt;"", C874&lt;&gt;"", C874&lt;&gt;0), Q874*100/C874, "")</f>
        <v>10.901562500000001</v>
      </c>
      <c r="T874" s="16">
        <v>2</v>
      </c>
      <c r="U874" s="17" t="str">
        <f>IF(C874&gt;=68,"JUMBO",IF(C874&gt;=58,"EXTRA",IF(C874&gt;=48,"GRANDE",IF(C874&gt;=38,"MÉDIO","Fora da faixa"))))</f>
        <v>EXTRA</v>
      </c>
      <c r="V874" s="11">
        <v>58.41</v>
      </c>
      <c r="W874" s="11">
        <v>44.61</v>
      </c>
      <c r="X874" s="11">
        <f>IF(AND(W874&lt;&gt;"", V874&lt;&gt;"", V874&lt;&gt;0), (W874/V874)*100, "")</f>
        <v>76.373908577298408</v>
      </c>
      <c r="Y874" s="8" t="str">
        <f>IF(X874&lt;72,"Pontiagudo",IF(X874&lt;=76,"Padrão","Redondo"))</f>
        <v>Redondo</v>
      </c>
      <c r="Z874" s="11">
        <f>IF(AND(W874&lt;&gt;"", V874&lt;&gt;"", V874&lt;&gt;0), (0.6057-0.0018*W874)*V874*(W874^2)/1000, "")</f>
        <v>61.072173214675722</v>
      </c>
      <c r="AA874" s="11">
        <f>((3.155 - 0.0136*V874 + 0.00155*W874)*V874*W874)/100</f>
        <v>63.311777360419491</v>
      </c>
      <c r="AB874" s="14" t="s">
        <v>28</v>
      </c>
      <c r="AC874" s="12">
        <v>28</v>
      </c>
      <c r="AD874" s="18" t="s">
        <v>18</v>
      </c>
    </row>
    <row r="875" spans="1:30" ht="15" x14ac:dyDescent="0.25">
      <c r="A875" s="8">
        <v>874</v>
      </c>
      <c r="B875" s="8">
        <v>43</v>
      </c>
      <c r="C875" s="9">
        <v>65.2</v>
      </c>
      <c r="D875" s="9">
        <v>6.3</v>
      </c>
      <c r="E875" s="9">
        <v>9.1</v>
      </c>
      <c r="F875" s="10">
        <f>IF(AND(NOT(ISBLANK(C875)), NOT(ISBLANK(H875)), NOT(ISBLANK(Q875))), C875-H875-Q875, "")</f>
        <v>40.033000000000001</v>
      </c>
      <c r="G875" s="11">
        <f>IF(AND(F875&lt;&gt;"", C875&lt;&gt;"", C875&lt;&gt;0), F875*100/C875, "")</f>
        <v>61.400306748466257</v>
      </c>
      <c r="H875" s="10">
        <v>18.268000000000001</v>
      </c>
      <c r="I875" s="12">
        <v>7</v>
      </c>
      <c r="J875" s="11">
        <f>IF(AND(H875&lt;&gt;"", C875&lt;&gt;"", C875&lt;&gt;0), H875*100/C875, "")</f>
        <v>28.018404907975462</v>
      </c>
      <c r="K875" s="9">
        <v>10.4</v>
      </c>
      <c r="L875" s="9">
        <v>52</v>
      </c>
      <c r="M875" s="13">
        <v>0.2</v>
      </c>
      <c r="N875" s="9">
        <v>77.3</v>
      </c>
      <c r="O875" s="14" t="s">
        <v>16</v>
      </c>
      <c r="P875" s="15">
        <v>4.53</v>
      </c>
      <c r="Q875" s="13">
        <v>6.899</v>
      </c>
      <c r="R875" s="15">
        <v>0.5</v>
      </c>
      <c r="S875" s="11">
        <f>IF(AND(Q875&lt;&gt;"", C875&lt;&gt;"", C875&lt;&gt;0), Q875*100/C875, "")</f>
        <v>10.581288343558281</v>
      </c>
      <c r="T875" s="16">
        <v>2</v>
      </c>
      <c r="U875" s="17" t="str">
        <f>IF(C875&gt;=68,"JUMBO",IF(C875&gt;=58,"EXTRA",IF(C875&gt;=48,"GRANDE",IF(C875&gt;=38,"MÉDIO","Fora da faixa"))))</f>
        <v>EXTRA</v>
      </c>
      <c r="V875" s="11">
        <v>60.87</v>
      </c>
      <c r="W875" s="11">
        <v>44.34</v>
      </c>
      <c r="X875" s="11">
        <f>IF(AND(W875&lt;&gt;"", V875&lt;&gt;"", V875&lt;&gt;0), (W875/V875)*100, "")</f>
        <v>72.843765401675711</v>
      </c>
      <c r="Y875" s="8" t="str">
        <f>IF(X875&lt;72,"Pontiagudo",IF(X875&lt;=76,"Padrão","Redondo"))</f>
        <v>Padrão</v>
      </c>
      <c r="Z875" s="11">
        <f>IF(AND(W875&lt;&gt;"", V875&lt;&gt;"", V875&lt;&gt;0), (0.6057-0.0018*W875)*V875*(W875^2)/1000, "")</f>
        <v>62.934377417531152</v>
      </c>
      <c r="AA875" s="11">
        <f>((3.155 - 0.0136*V875 + 0.00155*W875)*V875*W875)/100</f>
        <v>64.664626243409998</v>
      </c>
      <c r="AB875" s="14"/>
      <c r="AC875" s="12">
        <v>28</v>
      </c>
      <c r="AD875" s="18" t="s">
        <v>18</v>
      </c>
    </row>
    <row r="876" spans="1:30" ht="15" x14ac:dyDescent="0.25">
      <c r="A876" s="8">
        <v>875</v>
      </c>
      <c r="B876" s="8">
        <v>43</v>
      </c>
      <c r="C876" s="9">
        <v>60.6</v>
      </c>
      <c r="D876" s="9">
        <v>2.8</v>
      </c>
      <c r="E876" s="9">
        <v>8</v>
      </c>
      <c r="F876" s="10">
        <f>IF(AND(NOT(ISBLANK(C876)), NOT(ISBLANK(H876)), NOT(ISBLANK(Q876))), C876-H876-Q876, "")</f>
        <v>33.958999999999996</v>
      </c>
      <c r="G876" s="11">
        <f>IF(AND(F876&lt;&gt;"", C876&lt;&gt;"", C876&lt;&gt;0), F876*100/C876, "")</f>
        <v>56.037953795379529</v>
      </c>
      <c r="H876" s="10">
        <v>19.803000000000001</v>
      </c>
      <c r="I876" s="12">
        <v>7</v>
      </c>
      <c r="J876" s="11">
        <f>IF(AND(H876&lt;&gt;"", C876&lt;&gt;"", C876&lt;&gt;0), H876*100/C876, "")</f>
        <v>32.678217821782184</v>
      </c>
      <c r="K876" s="9">
        <v>11.1</v>
      </c>
      <c r="L876" s="9">
        <v>49.7</v>
      </c>
      <c r="M876" s="13">
        <v>0.223</v>
      </c>
      <c r="N876" s="9">
        <v>42.1</v>
      </c>
      <c r="O876" s="14" t="s">
        <v>23</v>
      </c>
      <c r="P876" s="15">
        <v>4.3</v>
      </c>
      <c r="Q876" s="13">
        <v>6.8380000000000001</v>
      </c>
      <c r="R876" s="15">
        <v>0.5</v>
      </c>
      <c r="S876" s="11">
        <f>IF(AND(Q876&lt;&gt;"", C876&lt;&gt;"", C876&lt;&gt;0), Q876*100/C876, "")</f>
        <v>11.283828382838283</v>
      </c>
      <c r="T876" s="16">
        <v>1</v>
      </c>
      <c r="U876" s="17" t="str">
        <f>IF(C876&gt;=68,"JUMBO",IF(C876&gt;=58,"EXTRA",IF(C876&gt;=48,"GRANDE",IF(C876&gt;=38,"MÉDIO","Fora da faixa"))))</f>
        <v>EXTRA</v>
      </c>
      <c r="V876" s="11">
        <v>59.56</v>
      </c>
      <c r="W876" s="11">
        <v>45.05</v>
      </c>
      <c r="X876" s="11">
        <f>IF(AND(W876&lt;&gt;"", V876&lt;&gt;"", V876&lt;&gt;0), (W876/V876)*100, "")</f>
        <v>75.6380120886501</v>
      </c>
      <c r="Y876" s="8" t="str">
        <f>IF(X876&lt;72,"Pontiagudo",IF(X876&lt;=76,"Padrão","Redondo"))</f>
        <v>Padrão</v>
      </c>
      <c r="Z876" s="11">
        <f>IF(AND(W876&lt;&gt;"", V876&lt;&gt;"", V876&lt;&gt;0), (0.6057-0.0018*W876)*V876*(W876^2)/1000, "")</f>
        <v>63.413371576628997</v>
      </c>
      <c r="AA876" s="11">
        <f>((3.155 - 0.0136*V876 + 0.00155*W876)*V876*W876)/100</f>
        <v>64.793690909470001</v>
      </c>
      <c r="AB876" s="14"/>
      <c r="AC876" s="12">
        <v>28</v>
      </c>
      <c r="AD876" s="18" t="s">
        <v>18</v>
      </c>
    </row>
    <row r="877" spans="1:30" ht="15" x14ac:dyDescent="0.25">
      <c r="A877" s="8">
        <v>876</v>
      </c>
      <c r="B877" s="8">
        <v>43</v>
      </c>
      <c r="C877" s="9">
        <v>61.3</v>
      </c>
      <c r="D877" s="9">
        <v>4.3</v>
      </c>
      <c r="E877" s="9">
        <v>8.6</v>
      </c>
      <c r="F877" s="10">
        <f>IF(AND(NOT(ISBLANK(C877)), NOT(ISBLANK(H877)), NOT(ISBLANK(Q877))), C877-H877-Q877, "")</f>
        <v>36.309999999999995</v>
      </c>
      <c r="G877" s="11">
        <f>IF(AND(F877&lt;&gt;"", C877&lt;&gt;"", C877&lt;&gt;0), F877*100/C877, "")</f>
        <v>59.233278955954319</v>
      </c>
      <c r="H877" s="10">
        <v>19.001000000000001</v>
      </c>
      <c r="I877" s="12">
        <v>6</v>
      </c>
      <c r="J877" s="11">
        <f>IF(AND(H877&lt;&gt;"", C877&lt;&gt;"", C877&lt;&gt;0), H877*100/C877, "")</f>
        <v>30.996737357259384</v>
      </c>
      <c r="K877" s="9">
        <v>9.8000000000000007</v>
      </c>
      <c r="L877" s="9">
        <v>79.5</v>
      </c>
      <c r="M877" s="13">
        <v>0.123</v>
      </c>
      <c r="N877" s="9">
        <v>61.3</v>
      </c>
      <c r="O877" s="14" t="s">
        <v>21</v>
      </c>
      <c r="P877" s="15">
        <v>6.34</v>
      </c>
      <c r="Q877" s="13">
        <v>5.9889999999999999</v>
      </c>
      <c r="R877" s="15">
        <v>0.46</v>
      </c>
      <c r="S877" s="11">
        <f>IF(AND(Q877&lt;&gt;"", C877&lt;&gt;"", C877&lt;&gt;0), Q877*100/C877, "")</f>
        <v>9.769983686786297</v>
      </c>
      <c r="T877" s="16">
        <v>1</v>
      </c>
      <c r="U877" s="17" t="str">
        <f>IF(C877&gt;=68,"JUMBO",IF(C877&gt;=58,"EXTRA",IF(C877&gt;=48,"GRANDE",IF(C877&gt;=38,"MÉDIO","Fora da faixa"))))</f>
        <v>EXTRA</v>
      </c>
      <c r="V877" s="11">
        <v>58.62</v>
      </c>
      <c r="W877" s="11">
        <v>44.12</v>
      </c>
      <c r="X877" s="11">
        <f>IF(AND(W877&lt;&gt;"", V877&lt;&gt;"", V877&lt;&gt;0), (W877/V877)*100, "")</f>
        <v>75.264414875469114</v>
      </c>
      <c r="Y877" s="8" t="str">
        <f>IF(X877&lt;72,"Pontiagudo",IF(X877&lt;=76,"Padrão","Redondo"))</f>
        <v>Padrão</v>
      </c>
      <c r="Z877" s="11">
        <f>IF(AND(W877&lt;&gt;"", V877&lt;&gt;"", V877&lt;&gt;0), (0.6057-0.0018*W877)*V877*(W877^2)/1000, "")</f>
        <v>60.053315364865142</v>
      </c>
      <c r="AA877" s="11">
        <f>((3.155 - 0.0136*V877 + 0.00155*W877)*V877*W877)/100</f>
        <v>62.747970268175983</v>
      </c>
      <c r="AB877" s="14"/>
      <c r="AC877" s="12">
        <v>28</v>
      </c>
      <c r="AD877" s="18" t="s">
        <v>18</v>
      </c>
    </row>
    <row r="878" spans="1:30" ht="15" x14ac:dyDescent="0.25">
      <c r="A878" s="8">
        <v>877</v>
      </c>
      <c r="B878" s="8">
        <v>43</v>
      </c>
      <c r="C878" s="9">
        <v>59.1</v>
      </c>
      <c r="D878" s="9">
        <v>4.5999999999999996</v>
      </c>
      <c r="E878" s="9">
        <v>9.4</v>
      </c>
      <c r="F878" s="10" t="str">
        <f>IF(AND(NOT(ISBLANK(C878)), NOT(ISBLANK(H878)), NOT(ISBLANK(Q878))), C878-H878-Q878, "")</f>
        <v/>
      </c>
      <c r="G878" s="11" t="str">
        <f>IF(AND(F878&lt;&gt;"", C878&lt;&gt;"", C878&lt;&gt;0), F878*100/C878, "")</f>
        <v/>
      </c>
      <c r="H878" s="10"/>
      <c r="I878" s="12">
        <v>6</v>
      </c>
      <c r="J878" s="11" t="str">
        <f>IF(AND(H878&lt;&gt;"", C878&lt;&gt;"", C878&lt;&gt;0), H878*100/C878, "")</f>
        <v/>
      </c>
      <c r="K878" s="9">
        <v>9.5</v>
      </c>
      <c r="L878" s="9">
        <v>58</v>
      </c>
      <c r="M878" s="13">
        <v>0.16400000000000001</v>
      </c>
      <c r="N878" s="9">
        <v>65.400000000000006</v>
      </c>
      <c r="O878" s="14" t="s">
        <v>21</v>
      </c>
      <c r="P878" s="15">
        <v>4.37</v>
      </c>
      <c r="Q878" s="13">
        <v>6.26</v>
      </c>
      <c r="R878" s="15">
        <v>0.46</v>
      </c>
      <c r="S878" s="11">
        <f>IF(AND(Q878&lt;&gt;"", C878&lt;&gt;"", C878&lt;&gt;0), Q878*100/C878, "")</f>
        <v>10.592216582064298</v>
      </c>
      <c r="T878" s="16">
        <v>2</v>
      </c>
      <c r="U878" s="17" t="str">
        <f>IF(C878&gt;=68,"JUMBO",IF(C878&gt;=58,"EXTRA",IF(C878&gt;=48,"GRANDE",IF(C878&gt;=38,"MÉDIO","Fora da faixa"))))</f>
        <v>EXTRA</v>
      </c>
      <c r="V878" s="11">
        <v>59.8</v>
      </c>
      <c r="W878" s="11">
        <v>44.88</v>
      </c>
      <c r="X878" s="11">
        <f>IF(AND(W878&lt;&gt;"", V878&lt;&gt;"", V878&lt;&gt;0), (W878/V878)*100, "")</f>
        <v>75.050167224080283</v>
      </c>
      <c r="Y878" s="8" t="str">
        <f>IF(X878&lt;72,"Pontiagudo",IF(X878&lt;=76,"Padrão","Redondo"))</f>
        <v>Padrão</v>
      </c>
      <c r="Z878" s="11">
        <f>IF(AND(W878&lt;&gt;"", V878&lt;&gt;"", V878&lt;&gt;0), (0.6057-0.0018*W878)*V878*(W878^2)/1000, "")</f>
        <v>63.226143286225941</v>
      </c>
      <c r="AA878" s="11">
        <f>((3.155 - 0.0136*V878 + 0.00155*W878)*V878*W878)/100</f>
        <v>64.714618700160003</v>
      </c>
      <c r="AB878" s="14"/>
      <c r="AC878" s="12">
        <v>28</v>
      </c>
      <c r="AD878" s="18" t="s">
        <v>18</v>
      </c>
    </row>
    <row r="879" spans="1:30" ht="15" x14ac:dyDescent="0.25">
      <c r="A879" s="8">
        <v>878</v>
      </c>
      <c r="B879" s="8">
        <v>43</v>
      </c>
      <c r="C879" s="9">
        <v>61.5</v>
      </c>
      <c r="D879" s="9">
        <v>6.3</v>
      </c>
      <c r="E879" s="9">
        <v>9.3000000000000007</v>
      </c>
      <c r="F879" s="10">
        <f>IF(AND(NOT(ISBLANK(C879)), NOT(ISBLANK(H879)), NOT(ISBLANK(Q879))), C879-H879-Q879, "")</f>
        <v>36.827999999999996</v>
      </c>
      <c r="G879" s="11">
        <f>IF(AND(F879&lt;&gt;"", C879&lt;&gt;"", C879&lt;&gt;0), F879*100/C879, "")</f>
        <v>59.882926829268285</v>
      </c>
      <c r="H879" s="10">
        <v>17.734000000000002</v>
      </c>
      <c r="I879" s="12">
        <v>6</v>
      </c>
      <c r="J879" s="11">
        <f>IF(AND(H879&lt;&gt;"", C879&lt;&gt;"", C879&lt;&gt;0), H879*100/C879, "")</f>
        <v>28.835772357723577</v>
      </c>
      <c r="K879" s="9">
        <v>8.9</v>
      </c>
      <c r="L879" s="9">
        <v>53</v>
      </c>
      <c r="M879" s="13">
        <v>0.16800000000000001</v>
      </c>
      <c r="N879" s="9">
        <v>78.5</v>
      </c>
      <c r="O879" s="14" t="s">
        <v>16</v>
      </c>
      <c r="P879" s="15">
        <v>4.12</v>
      </c>
      <c r="Q879" s="13">
        <v>6.9379999999999997</v>
      </c>
      <c r="R879" s="15">
        <v>0.48</v>
      </c>
      <c r="S879" s="11">
        <f>IF(AND(Q879&lt;&gt;"", C879&lt;&gt;"", C879&lt;&gt;0), Q879*100/C879, "")</f>
        <v>11.28130081300813</v>
      </c>
      <c r="T879" s="16">
        <v>3</v>
      </c>
      <c r="U879" s="17" t="str">
        <f>IF(C879&gt;=68,"JUMBO",IF(C879&gt;=58,"EXTRA",IF(C879&gt;=48,"GRANDE",IF(C879&gt;=38,"MÉDIO","Fora da faixa"))))</f>
        <v>EXTRA</v>
      </c>
      <c r="V879" s="11">
        <v>58.93</v>
      </c>
      <c r="W879" s="11">
        <v>44.51</v>
      </c>
      <c r="X879" s="11">
        <f>IF(AND(W879&lt;&gt;"", V879&lt;&gt;"", V879&lt;&gt;0), (W879/V879)*100, "")</f>
        <v>75.530290174783644</v>
      </c>
      <c r="Y879" s="8" t="str">
        <f>IF(X879&lt;72,"Pontiagudo",IF(X879&lt;=76,"Padrão","Redondo"))</f>
        <v>Padrão</v>
      </c>
      <c r="Z879" s="11">
        <f>IF(AND(W879&lt;&gt;"", V879&lt;&gt;"", V879&lt;&gt;0), (0.6057-0.0018*W879)*V879*(W879^2)/1000, "")</f>
        <v>61.36095537593112</v>
      </c>
      <c r="AA879" s="11">
        <f>((3.155 - 0.0136*V879 + 0.00155*W879)*V879*W879)/100</f>
        <v>63.542667181577492</v>
      </c>
      <c r="AB879" s="14"/>
      <c r="AC879" s="12">
        <v>28</v>
      </c>
      <c r="AD879" s="18" t="s">
        <v>18</v>
      </c>
    </row>
    <row r="880" spans="1:30" ht="15" x14ac:dyDescent="0.25">
      <c r="A880" s="8">
        <v>879</v>
      </c>
      <c r="B880" s="8">
        <v>43</v>
      </c>
      <c r="C880" s="9">
        <v>60.1</v>
      </c>
      <c r="D880" s="9">
        <v>8.5</v>
      </c>
      <c r="E880" s="9">
        <v>9.4</v>
      </c>
      <c r="F880" s="10">
        <f>IF(AND(NOT(ISBLANK(C880)), NOT(ISBLANK(H880)), NOT(ISBLANK(Q880))), C880-H880-Q880, "")</f>
        <v>34.551000000000002</v>
      </c>
      <c r="G880" s="11">
        <f>IF(AND(F880&lt;&gt;"", C880&lt;&gt;"", C880&lt;&gt;0), F880*100/C880, "")</f>
        <v>57.489184692179705</v>
      </c>
      <c r="H880" s="10">
        <v>19.036000000000001</v>
      </c>
      <c r="I880" s="12">
        <v>6</v>
      </c>
      <c r="J880" s="11">
        <f>IF(AND(H880&lt;&gt;"", C880&lt;&gt;"", C880&lt;&gt;0), H880*100/C880, "")</f>
        <v>31.6738768718802</v>
      </c>
      <c r="K880" s="9">
        <v>11.4</v>
      </c>
      <c r="L880" s="9">
        <v>49.3</v>
      </c>
      <c r="M880" s="13">
        <v>0.23100000000000001</v>
      </c>
      <c r="N880" s="9">
        <v>92.2</v>
      </c>
      <c r="O880" s="14" t="s">
        <v>16</v>
      </c>
      <c r="P880" s="15">
        <v>3.87</v>
      </c>
      <c r="Q880" s="13">
        <v>6.5129999999999999</v>
      </c>
      <c r="R880" s="15">
        <v>0.47</v>
      </c>
      <c r="S880" s="11">
        <f>IF(AND(Q880&lt;&gt;"", C880&lt;&gt;"", C880&lt;&gt;0), Q880*100/C880, "")</f>
        <v>10.836938435940098</v>
      </c>
      <c r="T880" s="16">
        <v>2</v>
      </c>
      <c r="U880" s="17" t="str">
        <f>IF(C880&gt;=68,"JUMBO",IF(C880&gt;=58,"EXTRA",IF(C880&gt;=48,"GRANDE",IF(C880&gt;=38,"MÉDIO","Fora da faixa"))))</f>
        <v>EXTRA</v>
      </c>
      <c r="V880" s="11">
        <v>57.66</v>
      </c>
      <c r="W880" s="11">
        <v>44.98</v>
      </c>
      <c r="X880" s="11">
        <f>IF(AND(W880&lt;&gt;"", V880&lt;&gt;"", V880&lt;&gt;0), (W880/V880)*100, "")</f>
        <v>78.00901838362816</v>
      </c>
      <c r="Y880" s="8" t="str">
        <f>IF(X880&lt;72,"Pontiagudo",IF(X880&lt;=76,"Padrão","Redondo"))</f>
        <v>Redondo</v>
      </c>
      <c r="Z880" s="11">
        <f>IF(AND(W880&lt;&gt;"", V880&lt;&gt;"", V880&lt;&gt;0), (0.6057-0.0018*W880)*V880*(W880^2)/1000, "")</f>
        <v>61.214513266543086</v>
      </c>
      <c r="AA880" s="11">
        <f>((3.155 - 0.0136*V880 + 0.00155*W880)*V880*W880)/100</f>
        <v>63.296624879123989</v>
      </c>
      <c r="AB880" s="14"/>
      <c r="AC880" s="12">
        <v>28</v>
      </c>
      <c r="AD880" s="18" t="s">
        <v>18</v>
      </c>
    </row>
    <row r="881" spans="1:30" ht="15" x14ac:dyDescent="0.25">
      <c r="A881" s="8">
        <v>880</v>
      </c>
      <c r="B881" s="8">
        <v>43</v>
      </c>
      <c r="C881" s="9">
        <v>63.7</v>
      </c>
      <c r="D881" s="9"/>
      <c r="E881" s="9">
        <v>9.3000000000000007</v>
      </c>
      <c r="F881" s="10">
        <f>IF(AND(NOT(ISBLANK(C881)), NOT(ISBLANK(H881)), NOT(ISBLANK(Q881))), C881-H881-Q881, "")</f>
        <v>38.865000000000002</v>
      </c>
      <c r="G881" s="11">
        <f>IF(AND(F881&lt;&gt;"", C881&lt;&gt;"", C881&lt;&gt;0), F881*100/C881, "")</f>
        <v>61.012558869701721</v>
      </c>
      <c r="H881" s="10">
        <v>18.052</v>
      </c>
      <c r="I881" s="12"/>
      <c r="J881" s="11">
        <f>IF(AND(H881&lt;&gt;"", C881&lt;&gt;"", C881&lt;&gt;0), H881*100/C881, "")</f>
        <v>28.339089481946623</v>
      </c>
      <c r="K881" s="9"/>
      <c r="L881" s="9"/>
      <c r="M881" s="13"/>
      <c r="N881" s="9"/>
      <c r="O881" s="14"/>
      <c r="P881" s="15">
        <v>5.48</v>
      </c>
      <c r="Q881" s="13">
        <v>6.7830000000000004</v>
      </c>
      <c r="R881" s="15">
        <v>0.48</v>
      </c>
      <c r="S881" s="11">
        <f>IF(AND(Q881&lt;&gt;"", C881&lt;&gt;"", C881&lt;&gt;0), Q881*100/C881, "")</f>
        <v>10.64835164835165</v>
      </c>
      <c r="T881" s="16">
        <v>2</v>
      </c>
      <c r="U881" s="17" t="str">
        <f>IF(C881&gt;=68,"JUMBO",IF(C881&gt;=58,"EXTRA",IF(C881&gt;=48,"GRANDE",IF(C881&gt;=38,"MÉDIO","Fora da faixa"))))</f>
        <v>EXTRA</v>
      </c>
      <c r="V881" s="11">
        <v>57.83</v>
      </c>
      <c r="W881" s="11">
        <v>44.71</v>
      </c>
      <c r="X881" s="11">
        <f>IF(AND(W881&lt;&gt;"", V881&lt;&gt;"", V881&lt;&gt;0), (W881/V881)*100, "")</f>
        <v>77.312813418640843</v>
      </c>
      <c r="Y881" s="8" t="str">
        <f>IF(X881&lt;72,"Pontiagudo",IF(X881&lt;=76,"Padrão","Redondo"))</f>
        <v>Redondo</v>
      </c>
      <c r="Z881" s="11">
        <f>IF(AND(W881&lt;&gt;"", V881&lt;&gt;"", V881&lt;&gt;0), (0.6057-0.0018*W881)*V881*(W881^2)/1000, "")</f>
        <v>60.716319991686682</v>
      </c>
      <c r="AA881" s="11">
        <f>((3.155 - 0.0136*V881 + 0.00155*W881)*V881*W881)/100</f>
        <v>63.031575372812505</v>
      </c>
      <c r="AB881" s="14"/>
      <c r="AC881" s="12">
        <v>28</v>
      </c>
      <c r="AD881" s="18" t="s">
        <v>18</v>
      </c>
    </row>
    <row r="882" spans="1:30" ht="15" x14ac:dyDescent="0.25">
      <c r="A882" s="8">
        <v>881</v>
      </c>
      <c r="B882" s="8">
        <v>43</v>
      </c>
      <c r="C882" s="9">
        <v>61.7</v>
      </c>
      <c r="D882" s="9">
        <v>3.4</v>
      </c>
      <c r="E882" s="9">
        <v>9.1999999999999993</v>
      </c>
      <c r="F882" s="10" t="str">
        <f>IF(AND(NOT(ISBLANK(C882)), NOT(ISBLANK(H882)), NOT(ISBLANK(Q882))), C882-H882-Q882, "")</f>
        <v/>
      </c>
      <c r="G882" s="11" t="str">
        <f>IF(AND(F882&lt;&gt;"", C882&lt;&gt;"", C882&lt;&gt;0), F882*100/C882, "")</f>
        <v/>
      </c>
      <c r="H882" s="10"/>
      <c r="I882" s="12">
        <v>6</v>
      </c>
      <c r="J882" s="11" t="str">
        <f>IF(AND(H882&lt;&gt;"", C882&lt;&gt;"", C882&lt;&gt;0), H882*100/C882, "")</f>
        <v/>
      </c>
      <c r="K882" s="9">
        <v>12.1</v>
      </c>
      <c r="L882" s="9">
        <v>54.7</v>
      </c>
      <c r="M882" s="13">
        <v>0.221</v>
      </c>
      <c r="N882" s="9">
        <v>50.3</v>
      </c>
      <c r="O882" s="14" t="s">
        <v>23</v>
      </c>
      <c r="P882" s="15">
        <v>3.82</v>
      </c>
      <c r="Q882" s="13">
        <v>6.9669999999999996</v>
      </c>
      <c r="R882" s="15">
        <v>0.48</v>
      </c>
      <c r="S882" s="11">
        <f>IF(AND(Q882&lt;&gt;"", C882&lt;&gt;"", C882&lt;&gt;0), Q882*100/C882, "")</f>
        <v>11.291734197730955</v>
      </c>
      <c r="T882" s="16">
        <v>3</v>
      </c>
      <c r="U882" s="17" t="str">
        <f>IF(C882&gt;=68,"JUMBO",IF(C882&gt;=58,"EXTRA",IF(C882&gt;=48,"GRANDE",IF(C882&gt;=38,"MÉDIO","Fora da faixa"))))</f>
        <v>EXTRA</v>
      </c>
      <c r="V882" s="11">
        <v>59.35</v>
      </c>
      <c r="W882" s="11">
        <v>43.93</v>
      </c>
      <c r="X882" s="11">
        <f>IF(AND(W882&lt;&gt;"", V882&lt;&gt;"", V882&lt;&gt;0), (W882/V882)*100, "")</f>
        <v>74.018534119629322</v>
      </c>
      <c r="Y882" s="8" t="str">
        <f>IF(X882&lt;72,"Pontiagudo",IF(X882&lt;=76,"Padrão","Redondo"))</f>
        <v>Padrão</v>
      </c>
      <c r="Z882" s="11">
        <f>IF(AND(W882&lt;&gt;"", V882&lt;&gt;"", V882&lt;&gt;0), (0.6057-0.0018*W882)*V882*(W882^2)/1000, "")</f>
        <v>60.3177907932442</v>
      </c>
      <c r="AA882" s="11">
        <f>((3.155 - 0.0136*V882 + 0.00155*W882)*V882*W882)/100</f>
        <v>62.989265316832501</v>
      </c>
      <c r="AB882" s="14"/>
      <c r="AC882" s="12">
        <v>28</v>
      </c>
      <c r="AD882" s="18" t="s">
        <v>18</v>
      </c>
    </row>
    <row r="883" spans="1:30" ht="15" x14ac:dyDescent="0.25">
      <c r="A883" s="8">
        <v>882</v>
      </c>
      <c r="B883" s="8">
        <v>43</v>
      </c>
      <c r="C883" s="9">
        <v>61</v>
      </c>
      <c r="D883" s="9">
        <v>4.0999999999999996</v>
      </c>
      <c r="E883" s="9">
        <v>9.1999999999999993</v>
      </c>
      <c r="F883" s="10">
        <f>IF(AND(NOT(ISBLANK(C883)), NOT(ISBLANK(H883)), NOT(ISBLANK(Q883))), C883-H883-Q883, "")</f>
        <v>37.378999999999998</v>
      </c>
      <c r="G883" s="11">
        <f>IF(AND(F883&lt;&gt;"", C883&lt;&gt;"", C883&lt;&gt;0), F883*100/C883, "")</f>
        <v>61.277049180327865</v>
      </c>
      <c r="H883" s="10">
        <v>16.849</v>
      </c>
      <c r="I883" s="12">
        <v>6</v>
      </c>
      <c r="J883" s="11">
        <f>IF(AND(H883&lt;&gt;"", C883&lt;&gt;"", C883&lt;&gt;0), H883*100/C883, "")</f>
        <v>27.621311475409836</v>
      </c>
      <c r="K883" s="9">
        <v>10.3</v>
      </c>
      <c r="L883" s="9">
        <v>53.7</v>
      </c>
      <c r="M883" s="13">
        <v>0.192</v>
      </c>
      <c r="N883" s="9">
        <v>59.3</v>
      </c>
      <c r="O883" s="14" t="s">
        <v>23</v>
      </c>
      <c r="P883" s="15">
        <v>5.18</v>
      </c>
      <c r="Q883" s="13">
        <v>6.7720000000000002</v>
      </c>
      <c r="R883" s="15">
        <v>0.49</v>
      </c>
      <c r="S883" s="11">
        <f>IF(AND(Q883&lt;&gt;"", C883&lt;&gt;"", C883&lt;&gt;0), Q883*100/C883, "")</f>
        <v>11.101639344262296</v>
      </c>
      <c r="T883" s="16">
        <v>4</v>
      </c>
      <c r="U883" s="17" t="str">
        <f>IF(C883&gt;=68,"JUMBO",IF(C883&gt;=58,"EXTRA",IF(C883&gt;=48,"GRANDE",IF(C883&gt;=38,"MÉDIO","Fora da faixa"))))</f>
        <v>EXTRA</v>
      </c>
      <c r="V883" s="11">
        <v>58.23</v>
      </c>
      <c r="W883" s="11">
        <v>44.14</v>
      </c>
      <c r="X883" s="11">
        <f>IF(AND(W883&lt;&gt;"", V883&lt;&gt;"", V883&lt;&gt;0), (W883/V883)*100, "")</f>
        <v>75.802850764210888</v>
      </c>
      <c r="Y883" s="8" t="str">
        <f>IF(X883&lt;72,"Pontiagudo",IF(X883&lt;=76,"Padrão","Redondo"))</f>
        <v>Padrão</v>
      </c>
      <c r="Z883" s="11">
        <f>IF(AND(W883&lt;&gt;"", V883&lt;&gt;"", V883&lt;&gt;0), (0.6057-0.0018*W883)*V883*(W883^2)/1000, "")</f>
        <v>59.70379069170518</v>
      </c>
      <c r="AA883" s="11">
        <f>((3.155 - 0.0136*V883 + 0.00155*W883)*V883*W883)/100</f>
        <v>62.495885813057996</v>
      </c>
      <c r="AB883" s="14"/>
      <c r="AC883" s="12">
        <v>28</v>
      </c>
      <c r="AD883" s="18" t="s">
        <v>18</v>
      </c>
    </row>
    <row r="884" spans="1:30" ht="15" x14ac:dyDescent="0.25">
      <c r="A884" s="8">
        <v>883</v>
      </c>
      <c r="B884" s="8">
        <v>43</v>
      </c>
      <c r="C884" s="9">
        <v>62.2</v>
      </c>
      <c r="D884" s="9">
        <v>2.9</v>
      </c>
      <c r="E884" s="9">
        <v>9.1999999999999993</v>
      </c>
      <c r="F884" s="10" t="str">
        <f>IF(AND(NOT(ISBLANK(C884)), NOT(ISBLANK(H884)), NOT(ISBLANK(Q884))), C884-H884-Q884, "")</f>
        <v/>
      </c>
      <c r="G884" s="11" t="str">
        <f>IF(AND(F884&lt;&gt;"", C884&lt;&gt;"", C884&lt;&gt;0), F884*100/C884, "")</f>
        <v/>
      </c>
      <c r="H884" s="10"/>
      <c r="I884" s="12">
        <v>7</v>
      </c>
      <c r="J884" s="11" t="str">
        <f>IF(AND(H884&lt;&gt;"", C884&lt;&gt;"", C884&lt;&gt;0), H884*100/C884, "")</f>
        <v/>
      </c>
      <c r="K884" s="9">
        <v>10.6</v>
      </c>
      <c r="L884" s="9">
        <v>51.3</v>
      </c>
      <c r="M884" s="13">
        <v>0.20699999999999999</v>
      </c>
      <c r="N884" s="9">
        <v>42.5</v>
      </c>
      <c r="O884" s="14" t="s">
        <v>23</v>
      </c>
      <c r="P884" s="15">
        <v>3.92</v>
      </c>
      <c r="Q884" s="13">
        <v>6.4930000000000003</v>
      </c>
      <c r="R884" s="15">
        <v>0.48</v>
      </c>
      <c r="S884" s="11">
        <f>IF(AND(Q884&lt;&gt;"", C884&lt;&gt;"", C884&lt;&gt;0), Q884*100/C884, "")</f>
        <v>10.438906752411576</v>
      </c>
      <c r="T884" s="16">
        <v>3</v>
      </c>
      <c r="U884" s="17" t="str">
        <f>IF(C884&gt;=68,"JUMBO",IF(C884&gt;=58,"EXTRA",IF(C884&gt;=48,"GRANDE",IF(C884&gt;=38,"MÉDIO","Fora da faixa"))))</f>
        <v>EXTRA</v>
      </c>
      <c r="V884" s="11">
        <v>58.12</v>
      </c>
      <c r="W884" s="11">
        <v>44.85</v>
      </c>
      <c r="X884" s="11">
        <f>IF(AND(W884&lt;&gt;"", V884&lt;&gt;"", V884&lt;&gt;0), (W884/V884)*100, "")</f>
        <v>77.167928423950443</v>
      </c>
      <c r="Y884" s="8" t="str">
        <f>IF(X884&lt;72,"Pontiagudo",IF(X884&lt;=76,"Padrão","Redondo"))</f>
        <v>Redondo</v>
      </c>
      <c r="Z884" s="11">
        <f>IF(AND(W884&lt;&gt;"", V884&lt;&gt;"", V884&lt;&gt;0), (0.6057-0.0018*W884)*V884*(W884^2)/1000, "")</f>
        <v>61.374078751869007</v>
      </c>
      <c r="AA884" s="11">
        <f>((3.155 - 0.0136*V884 + 0.00155*W884)*V884*W884)/100</f>
        <v>63.448868593109985</v>
      </c>
      <c r="AB884" s="14"/>
      <c r="AC884" s="12">
        <v>28</v>
      </c>
      <c r="AD884" s="18" t="s">
        <v>18</v>
      </c>
    </row>
    <row r="885" spans="1:30" ht="15" x14ac:dyDescent="0.25">
      <c r="A885" s="8">
        <v>884</v>
      </c>
      <c r="B885" s="8">
        <v>43</v>
      </c>
      <c r="C885" s="9">
        <v>63.9</v>
      </c>
      <c r="D885" s="9">
        <v>4.5</v>
      </c>
      <c r="E885" s="9">
        <v>9.1999999999999993</v>
      </c>
      <c r="F885" s="10">
        <f>IF(AND(NOT(ISBLANK(C885)), NOT(ISBLANK(H885)), NOT(ISBLANK(Q885))), C885-H885-Q885, "")</f>
        <v>37.863999999999997</v>
      </c>
      <c r="G885" s="11">
        <f>IF(AND(F885&lt;&gt;"", C885&lt;&gt;"", C885&lt;&gt;0), F885*100/C885, "")</f>
        <v>59.255086071987478</v>
      </c>
      <c r="H885" s="10">
        <v>18.536000000000001</v>
      </c>
      <c r="I885" s="12">
        <v>6</v>
      </c>
      <c r="J885" s="11">
        <f>IF(AND(H885&lt;&gt;"", C885&lt;&gt;"", C885&lt;&gt;0), H885*100/C885, "")</f>
        <v>29.007824726134587</v>
      </c>
      <c r="K885" s="9">
        <v>10.8</v>
      </c>
      <c r="L885" s="9">
        <v>51.7</v>
      </c>
      <c r="M885" s="13">
        <v>0.20899999999999999</v>
      </c>
      <c r="N885" s="9">
        <v>62.2</v>
      </c>
      <c r="O885" s="14" t="s">
        <v>21</v>
      </c>
      <c r="P885" s="15">
        <v>4.3099999999999996</v>
      </c>
      <c r="Q885" s="13">
        <v>7.5</v>
      </c>
      <c r="R885" s="15">
        <v>0.46</v>
      </c>
      <c r="S885" s="11">
        <f>IF(AND(Q885&lt;&gt;"", C885&lt;&gt;"", C885&lt;&gt;0), Q885*100/C885, "")</f>
        <v>11.737089201877934</v>
      </c>
      <c r="T885" s="16">
        <v>1</v>
      </c>
      <c r="U885" s="17" t="str">
        <f>IF(C885&gt;=68,"JUMBO",IF(C885&gt;=58,"EXTRA",IF(C885&gt;=48,"GRANDE",IF(C885&gt;=38,"MÉDIO","Fora da faixa"))))</f>
        <v>EXTRA</v>
      </c>
      <c r="V885" s="11">
        <v>55.9</v>
      </c>
      <c r="W885" s="11">
        <v>45.32</v>
      </c>
      <c r="X885" s="11">
        <f>IF(AND(W885&lt;&gt;"", V885&lt;&gt;"", V885&lt;&gt;0), (W885/V885)*100, "")</f>
        <v>81.073345259391772</v>
      </c>
      <c r="Y885" s="8" t="str">
        <f>IF(X885&lt;72,"Pontiagudo",IF(X885&lt;=76,"Padrão","Redondo"))</f>
        <v>Redondo</v>
      </c>
      <c r="Z885" s="11">
        <f>IF(AND(W885&lt;&gt;"", V885&lt;&gt;"", V885&lt;&gt;0), (0.6057-0.0018*W885)*V885*(W885^2)/1000, "")</f>
        <v>60.176324369715843</v>
      </c>
      <c r="AA885" s="11">
        <f>((3.155 - 0.0136*V885 + 0.00155*W885)*V885*W885)/100</f>
        <v>62.448166203279989</v>
      </c>
      <c r="AB885" s="14"/>
      <c r="AC885" s="12">
        <v>28</v>
      </c>
      <c r="AD885" s="18" t="s">
        <v>18</v>
      </c>
    </row>
    <row r="886" spans="1:30" ht="15" x14ac:dyDescent="0.25">
      <c r="A886" s="8">
        <v>885</v>
      </c>
      <c r="B886" s="8">
        <v>43</v>
      </c>
      <c r="C886" s="9">
        <v>62.4</v>
      </c>
      <c r="D886" s="9">
        <v>4.5999999999999996</v>
      </c>
      <c r="E886" s="9">
        <v>9.4</v>
      </c>
      <c r="F886" s="10" t="str">
        <f>IF(AND(NOT(ISBLANK(C886)), NOT(ISBLANK(H886)), NOT(ISBLANK(Q886))), C886-H886-Q886, "")</f>
        <v/>
      </c>
      <c r="G886" s="11" t="str">
        <f>IF(AND(F886&lt;&gt;"", C886&lt;&gt;"", C886&lt;&gt;0), F886*100/C886, "")</f>
        <v/>
      </c>
      <c r="H886" s="10"/>
      <c r="I886" s="12">
        <v>7</v>
      </c>
      <c r="J886" s="11" t="str">
        <f>IF(AND(H886&lt;&gt;"", C886&lt;&gt;"", C886&lt;&gt;0), H886*100/C886, "")</f>
        <v/>
      </c>
      <c r="K886" s="9">
        <v>10.4</v>
      </c>
      <c r="L886" s="9">
        <v>50.3</v>
      </c>
      <c r="M886" s="13">
        <v>0.20699999999999999</v>
      </c>
      <c r="N886" s="9">
        <v>63.9</v>
      </c>
      <c r="O886" s="14" t="s">
        <v>21</v>
      </c>
      <c r="P886" s="15">
        <v>5.16</v>
      </c>
      <c r="Q886" s="13">
        <v>6.5979999999999999</v>
      </c>
      <c r="R886" s="15">
        <v>0.46</v>
      </c>
      <c r="S886" s="11">
        <f>IF(AND(Q886&lt;&gt;"", C886&lt;&gt;"", C886&lt;&gt;0), Q886*100/C886, "")</f>
        <v>10.573717948717949</v>
      </c>
      <c r="T886" s="16">
        <v>2</v>
      </c>
      <c r="U886" s="17" t="str">
        <f>IF(C886&gt;=68,"JUMBO",IF(C886&gt;=58,"EXTRA",IF(C886&gt;=48,"GRANDE",IF(C886&gt;=38,"MÉDIO","Fora da faixa"))))</f>
        <v>EXTRA</v>
      </c>
      <c r="V886" s="11">
        <v>60.32</v>
      </c>
      <c r="W886" s="11">
        <v>44.19</v>
      </c>
      <c r="X886" s="11">
        <f>IF(AND(W886&lt;&gt;"", V886&lt;&gt;"", V886&lt;&gt;0), (W886/V886)*100, "")</f>
        <v>73.259283819628635</v>
      </c>
      <c r="Y886" s="8" t="str">
        <f>IF(X886&lt;72,"Pontiagudo",IF(X886&lt;=76,"Padrão","Redondo"))</f>
        <v>Padrão</v>
      </c>
      <c r="Z886" s="11">
        <f>IF(AND(W886&lt;&gt;"", V886&lt;&gt;"", V886&lt;&gt;0), (0.6057-0.0018*W886)*V886*(W886^2)/1000, "")</f>
        <v>61.976281281928415</v>
      </c>
      <c r="AA886" s="11">
        <f>((3.155 - 0.0136*V886 + 0.00155*W886)*V886*W886)/100</f>
        <v>64.056743819639991</v>
      </c>
      <c r="AB886" s="14"/>
      <c r="AC886" s="12">
        <v>28</v>
      </c>
      <c r="AD886" s="18" t="s">
        <v>18</v>
      </c>
    </row>
    <row r="887" spans="1:30" ht="15" x14ac:dyDescent="0.25">
      <c r="A887" s="8">
        <v>886</v>
      </c>
      <c r="B887" s="8">
        <v>43</v>
      </c>
      <c r="C887" s="9">
        <v>61.8</v>
      </c>
      <c r="D887" s="9">
        <v>3.5</v>
      </c>
      <c r="E887" s="9">
        <v>8.3000000000000007</v>
      </c>
      <c r="F887" s="10">
        <f>IF(AND(NOT(ISBLANK(C887)), NOT(ISBLANK(H887)), NOT(ISBLANK(Q887))), C887-H887-Q887, "")</f>
        <v>38.422999999999995</v>
      </c>
      <c r="G887" s="11">
        <f>IF(AND(F887&lt;&gt;"", C887&lt;&gt;"", C887&lt;&gt;0), F887*100/C887, "")</f>
        <v>62.173139158576042</v>
      </c>
      <c r="H887" s="10">
        <v>17</v>
      </c>
      <c r="I887" s="12">
        <v>5</v>
      </c>
      <c r="J887" s="11">
        <f>IF(AND(H887&lt;&gt;"", C887&lt;&gt;"", C887&lt;&gt;0), H887*100/C887, "")</f>
        <v>27.508090614886733</v>
      </c>
      <c r="K887" s="9">
        <v>8</v>
      </c>
      <c r="L887" s="9">
        <v>64.7</v>
      </c>
      <c r="M887" s="13">
        <v>0.124</v>
      </c>
      <c r="N887" s="9">
        <v>51.6</v>
      </c>
      <c r="O887" s="14" t="s">
        <v>23</v>
      </c>
      <c r="P887" s="15">
        <v>5.53</v>
      </c>
      <c r="Q887" s="13">
        <v>6.3769999999999998</v>
      </c>
      <c r="R887" s="15">
        <v>0.45</v>
      </c>
      <c r="S887" s="11">
        <f>IF(AND(Q887&lt;&gt;"", C887&lt;&gt;"", C887&lt;&gt;0), Q887*100/C887, "")</f>
        <v>10.318770226537216</v>
      </c>
      <c r="T887" s="16">
        <v>3</v>
      </c>
      <c r="U887" s="17" t="str">
        <f>IF(C887&gt;=68,"JUMBO",IF(C887&gt;=58,"EXTRA",IF(C887&gt;=48,"GRANDE",IF(C887&gt;=38,"MÉDIO","Fora da faixa"))))</f>
        <v>EXTRA</v>
      </c>
      <c r="V887" s="11">
        <v>59.58</v>
      </c>
      <c r="W887" s="11">
        <v>44.63</v>
      </c>
      <c r="X887" s="11">
        <f>IF(AND(W887&lt;&gt;"", V887&lt;&gt;"", V887&lt;&gt;0), (W887/V887)*100, "")</f>
        <v>74.907687143336702</v>
      </c>
      <c r="Y887" s="8" t="str">
        <f>IF(X887&lt;72,"Pontiagudo",IF(X887&lt;=76,"Padrão","Redondo"))</f>
        <v>Padrão</v>
      </c>
      <c r="Z887" s="11">
        <f>IF(AND(W887&lt;&gt;"", V887&lt;&gt;"", V887&lt;&gt;0), (0.6057-0.0018*W887)*V887*(W887^2)/1000, "")</f>
        <v>62.347096866705741</v>
      </c>
      <c r="AA887" s="11">
        <f>((3.155 - 0.0136*V887 + 0.00155*W887)*V887*W887)/100</f>
        <v>64.186632509229014</v>
      </c>
      <c r="AB887" s="14"/>
      <c r="AC887" s="12">
        <v>28</v>
      </c>
      <c r="AD887" s="18" t="s">
        <v>18</v>
      </c>
    </row>
    <row r="888" spans="1:30" ht="15" x14ac:dyDescent="0.25">
      <c r="A888" s="8">
        <v>887</v>
      </c>
      <c r="B888" s="8">
        <v>43</v>
      </c>
      <c r="C888" s="9">
        <v>62.1</v>
      </c>
      <c r="D888" s="9">
        <v>5.0999999999999996</v>
      </c>
      <c r="E888" s="9">
        <v>8.9</v>
      </c>
      <c r="F888" s="10">
        <f>IF(AND(NOT(ISBLANK(C888)), NOT(ISBLANK(H888)), NOT(ISBLANK(Q888))), C888-H888-Q888, "")</f>
        <v>34.678999999999995</v>
      </c>
      <c r="G888" s="11">
        <f>IF(AND(F888&lt;&gt;"", C888&lt;&gt;"", C888&lt;&gt;0), F888*100/C888, "")</f>
        <v>55.843800322061185</v>
      </c>
      <c r="H888" s="10">
        <v>20.815000000000001</v>
      </c>
      <c r="I888" s="12">
        <v>6</v>
      </c>
      <c r="J888" s="11">
        <f>IF(AND(H888&lt;&gt;"", C888&lt;&gt;"", C888&lt;&gt;0), H888*100/C888, "")</f>
        <v>33.518518518518519</v>
      </c>
      <c r="K888" s="9">
        <v>10.6</v>
      </c>
      <c r="L888" s="9">
        <v>52</v>
      </c>
      <c r="M888" s="13">
        <v>0.20399999999999999</v>
      </c>
      <c r="N888" s="9">
        <v>68.7</v>
      </c>
      <c r="O888" s="14" t="s">
        <v>21</v>
      </c>
      <c r="P888" s="15">
        <v>4.74</v>
      </c>
      <c r="Q888" s="13">
        <v>6.6059999999999999</v>
      </c>
      <c r="R888" s="15">
        <v>0.48</v>
      </c>
      <c r="S888" s="11">
        <f>IF(AND(Q888&lt;&gt;"", C888&lt;&gt;"", C888&lt;&gt;0), Q888*100/C888, "")</f>
        <v>10.637681159420289</v>
      </c>
      <c r="T888" s="16">
        <v>3</v>
      </c>
      <c r="U888" s="17" t="str">
        <f>IF(C888&gt;=68,"JUMBO",IF(C888&gt;=58,"EXTRA",IF(C888&gt;=48,"GRANDE",IF(C888&gt;=38,"MÉDIO","Fora da faixa"))))</f>
        <v>EXTRA</v>
      </c>
      <c r="V888" s="11">
        <v>56.36</v>
      </c>
      <c r="W888" s="11">
        <v>45.19</v>
      </c>
      <c r="X888" s="11">
        <f>IF(AND(W888&lt;&gt;"", V888&lt;&gt;"", V888&lt;&gt;0), (W888/V888)*100, "")</f>
        <v>80.180979418026965</v>
      </c>
      <c r="Y888" s="8" t="str">
        <f>IF(X888&lt;72,"Pontiagudo",IF(X888&lt;=76,"Padrão","Redondo"))</f>
        <v>Redondo</v>
      </c>
      <c r="Z888" s="11">
        <f>IF(AND(W888&lt;&gt;"", V888&lt;&gt;"", V888&lt;&gt;0), (0.6057-0.0018*W888)*V888*(W888^2)/1000, "")</f>
        <v>60.350874207337355</v>
      </c>
      <c r="AA888" s="11">
        <f>((3.155 - 0.0136*V888 + 0.00155*W888)*V888*W888)/100</f>
        <v>62.61697826457398</v>
      </c>
      <c r="AB888" s="14"/>
      <c r="AC888" s="12">
        <v>28</v>
      </c>
      <c r="AD888" s="18" t="s">
        <v>18</v>
      </c>
    </row>
    <row r="889" spans="1:30" ht="15" x14ac:dyDescent="0.25">
      <c r="A889" s="8">
        <v>888</v>
      </c>
      <c r="B889" s="8">
        <v>43</v>
      </c>
      <c r="C889" s="9">
        <v>61.1</v>
      </c>
      <c r="D889" s="9">
        <v>5.6</v>
      </c>
      <c r="E889" s="9">
        <v>9.1999999999999993</v>
      </c>
      <c r="F889" s="10" t="str">
        <f>IF(AND(NOT(ISBLANK(C889)), NOT(ISBLANK(H889)), NOT(ISBLANK(Q889))), C889-H889-Q889, "")</f>
        <v/>
      </c>
      <c r="G889" s="11" t="str">
        <f>IF(AND(F889&lt;&gt;"", C889&lt;&gt;"", C889&lt;&gt;0), F889*100/C889, "")</f>
        <v/>
      </c>
      <c r="H889" s="10"/>
      <c r="I889" s="12">
        <v>6</v>
      </c>
      <c r="J889" s="11" t="str">
        <f>IF(AND(H889&lt;&gt;"", C889&lt;&gt;"", C889&lt;&gt;0), H889*100/C889, "")</f>
        <v/>
      </c>
      <c r="K889" s="9">
        <v>10.9</v>
      </c>
      <c r="L889" s="9">
        <v>53</v>
      </c>
      <c r="M889" s="13">
        <v>0.20599999999999999</v>
      </c>
      <c r="N889" s="9">
        <v>73.400000000000006</v>
      </c>
      <c r="O889" s="14" t="s">
        <v>16</v>
      </c>
      <c r="P889" s="15">
        <v>4.9800000000000004</v>
      </c>
      <c r="Q889" s="13">
        <v>6.3330000000000002</v>
      </c>
      <c r="R889" s="15">
        <v>0.46</v>
      </c>
      <c r="S889" s="11">
        <f>IF(AND(Q889&lt;&gt;"", C889&lt;&gt;"", C889&lt;&gt;0), Q889*100/C889, "")</f>
        <v>10.364975450081834</v>
      </c>
      <c r="T889" s="16">
        <v>3</v>
      </c>
      <c r="U889" s="17" t="str">
        <f>IF(C889&gt;=68,"JUMBO",IF(C889&gt;=58,"EXTRA",IF(C889&gt;=48,"GRANDE",IF(C889&gt;=38,"MÉDIO","Fora da faixa"))))</f>
        <v>EXTRA</v>
      </c>
      <c r="V889" s="11">
        <v>59.18</v>
      </c>
      <c r="W889" s="11">
        <v>43.9</v>
      </c>
      <c r="X889" s="11">
        <f>IF(AND(W889&lt;&gt;"", V889&lt;&gt;"", V889&lt;&gt;0), (W889/V889)*100, "")</f>
        <v>74.180466373774919</v>
      </c>
      <c r="Y889" s="8" t="str">
        <f>IF(X889&lt;72,"Pontiagudo",IF(X889&lt;=76,"Padrão","Redondo"))</f>
        <v>Padrão</v>
      </c>
      <c r="Z889" s="11">
        <f>IF(AND(W889&lt;&gt;"", V889&lt;&gt;"", V889&lt;&gt;0), (0.6057-0.0018*W889)*V889*(W889^2)/1000, "")</f>
        <v>60.069058938504</v>
      </c>
      <c r="AA889" s="11">
        <f>((3.155 - 0.0136*V889 + 0.00155*W889)*V889*W889)/100</f>
        <v>62.824806423939997</v>
      </c>
      <c r="AB889" s="14"/>
      <c r="AC889" s="12">
        <v>28</v>
      </c>
      <c r="AD889" s="18" t="s">
        <v>18</v>
      </c>
    </row>
    <row r="890" spans="1:30" ht="15" x14ac:dyDescent="0.25">
      <c r="A890" s="8">
        <v>889</v>
      </c>
      <c r="B890" s="8">
        <v>43</v>
      </c>
      <c r="C890" s="9">
        <v>63.3</v>
      </c>
      <c r="D890" s="9">
        <v>7.4</v>
      </c>
      <c r="E890" s="9">
        <v>9.1999999999999993</v>
      </c>
      <c r="F890" s="10" t="str">
        <f>IF(AND(NOT(ISBLANK(C890)), NOT(ISBLANK(H890)), NOT(ISBLANK(Q890))), C890-H890-Q890, "")</f>
        <v/>
      </c>
      <c r="G890" s="11" t="str">
        <f>IF(AND(F890&lt;&gt;"", C890&lt;&gt;"", C890&lt;&gt;0), F890*100/C890, "")</f>
        <v/>
      </c>
      <c r="H890" s="10"/>
      <c r="I890" s="12">
        <v>6</v>
      </c>
      <c r="J890" s="11" t="str">
        <f>IF(AND(H890&lt;&gt;"", C890&lt;&gt;"", C890&lt;&gt;0), H890*100/C890, "")</f>
        <v/>
      </c>
      <c r="K890" s="9">
        <v>10.1</v>
      </c>
      <c r="L890" s="9">
        <v>45.3</v>
      </c>
      <c r="M890" s="13">
        <v>0.223</v>
      </c>
      <c r="N890" s="9">
        <v>85.2</v>
      </c>
      <c r="O890" s="14" t="s">
        <v>16</v>
      </c>
      <c r="P890" s="15">
        <v>6.05</v>
      </c>
      <c r="Q890" s="13">
        <v>6.6909999999999998</v>
      </c>
      <c r="R890" s="15">
        <v>0.48</v>
      </c>
      <c r="S890" s="11">
        <f>IF(AND(Q890&lt;&gt;"", C890&lt;&gt;"", C890&lt;&gt;0), Q890*100/C890, "")</f>
        <v>10.570300157977885</v>
      </c>
      <c r="T890" s="16">
        <v>2</v>
      </c>
      <c r="U890" s="17" t="str">
        <f>IF(C890&gt;=68,"JUMBO",IF(C890&gt;=58,"EXTRA",IF(C890&gt;=48,"GRANDE",IF(C890&gt;=38,"MÉDIO","Fora da faixa"))))</f>
        <v>EXTRA</v>
      </c>
      <c r="V890" s="11">
        <v>58.31</v>
      </c>
      <c r="W890" s="11">
        <v>44.94</v>
      </c>
      <c r="X890" s="11">
        <f>IF(AND(W890&lt;&gt;"", V890&lt;&gt;"", V890&lt;&gt;0), (W890/V890)*100, "")</f>
        <v>77.070828331332535</v>
      </c>
      <c r="Y890" s="8" t="str">
        <f>IF(X890&lt;72,"Pontiagudo",IF(X890&lt;=76,"Padrão","Redondo"))</f>
        <v>Redondo</v>
      </c>
      <c r="Z890" s="11">
        <f>IF(AND(W890&lt;&gt;"", V890&lt;&gt;"", V890&lt;&gt;0), (0.6057-0.0018*W890)*V890*(W890^2)/1000, "")</f>
        <v>61.803009593404127</v>
      </c>
      <c r="AA890" s="11">
        <f>((3.155 - 0.0136*V890 + 0.00155*W890)*V890*W890)/100</f>
        <v>63.719970627473998</v>
      </c>
      <c r="AB890" s="14"/>
      <c r="AC890" s="12">
        <v>28</v>
      </c>
      <c r="AD890" s="18" t="s">
        <v>18</v>
      </c>
    </row>
    <row r="891" spans="1:30" ht="15" x14ac:dyDescent="0.25">
      <c r="A891" s="8">
        <v>890</v>
      </c>
      <c r="B891" s="8">
        <v>43</v>
      </c>
      <c r="C891" s="9">
        <v>59.6</v>
      </c>
      <c r="D891" s="9">
        <v>5.8</v>
      </c>
      <c r="E891" s="9">
        <v>9.3000000000000007</v>
      </c>
      <c r="F891" s="10">
        <f>IF(AND(NOT(ISBLANK(C891)), NOT(ISBLANK(H891)), NOT(ISBLANK(Q891))), C891-H891-Q891, "")</f>
        <v>33.262999999999998</v>
      </c>
      <c r="G891" s="11">
        <f>IF(AND(F891&lt;&gt;"", C891&lt;&gt;"", C891&lt;&gt;0), F891*100/C891, "")</f>
        <v>55.810402684563755</v>
      </c>
      <c r="H891" s="10">
        <v>20.157</v>
      </c>
      <c r="I891" s="12">
        <v>7</v>
      </c>
      <c r="J891" s="11">
        <f>IF(AND(H891&lt;&gt;"", C891&lt;&gt;"", C891&lt;&gt;0), H891*100/C891, "")</f>
        <v>33.820469798657719</v>
      </c>
      <c r="K891" s="9">
        <v>10.9</v>
      </c>
      <c r="L891" s="9">
        <v>104.1</v>
      </c>
      <c r="M891" s="13">
        <v>0.105</v>
      </c>
      <c r="N891" s="9">
        <v>75.5</v>
      </c>
      <c r="O891" s="14" t="s">
        <v>16</v>
      </c>
      <c r="P891" s="15">
        <v>5.48</v>
      </c>
      <c r="Q891" s="13">
        <v>6.18</v>
      </c>
      <c r="R891" s="15">
        <v>0.46</v>
      </c>
      <c r="S891" s="11">
        <f>IF(AND(Q891&lt;&gt;"", C891&lt;&gt;"", C891&lt;&gt;0), Q891*100/C891, "")</f>
        <v>10.369127516778523</v>
      </c>
      <c r="T891" s="16">
        <v>2</v>
      </c>
      <c r="U891" s="17" t="str">
        <f>IF(C891&gt;=68,"JUMBO",IF(C891&gt;=58,"EXTRA",IF(C891&gt;=48,"GRANDE",IF(C891&gt;=38,"MÉDIO","Fora da faixa"))))</f>
        <v>EXTRA</v>
      </c>
      <c r="V891" s="11">
        <v>57.87</v>
      </c>
      <c r="W891" s="11">
        <v>43.96</v>
      </c>
      <c r="X891" s="11">
        <f>IF(AND(W891&lt;&gt;"", V891&lt;&gt;"", V891&lt;&gt;0), (W891/V891)*100, "")</f>
        <v>75.963366165543462</v>
      </c>
      <c r="Y891" s="8" t="str">
        <f>IF(X891&lt;72,"Pontiagudo",IF(X891&lt;=76,"Padrão","Redondo"))</f>
        <v>Padrão</v>
      </c>
      <c r="Z891" s="11">
        <f>IF(AND(W891&lt;&gt;"", V891&lt;&gt;"", V891&lt;&gt;0), (0.6057-0.0018*W891)*V891*(W891^2)/1000, "")</f>
        <v>58.887973871221824</v>
      </c>
      <c r="AA891" s="11">
        <f>((3.155 - 0.0136*V891 + 0.00155*W891)*V891*W891)/100</f>
        <v>61.973688875111982</v>
      </c>
      <c r="AB891" s="14"/>
      <c r="AC891" s="12">
        <v>28</v>
      </c>
      <c r="AD891" s="18" t="s">
        <v>18</v>
      </c>
    </row>
    <row r="892" spans="1:30" ht="15" x14ac:dyDescent="0.25">
      <c r="A892" s="8">
        <v>891</v>
      </c>
      <c r="B892" s="8">
        <v>43</v>
      </c>
      <c r="C892" s="9">
        <v>62.8</v>
      </c>
      <c r="D892" s="9">
        <v>5</v>
      </c>
      <c r="E892" s="9">
        <v>9.1999999999999993</v>
      </c>
      <c r="F892" s="10">
        <f>IF(AND(NOT(ISBLANK(C892)), NOT(ISBLANK(H892)), NOT(ISBLANK(Q892))), C892-H892-Q892, "")</f>
        <v>37.459000000000003</v>
      </c>
      <c r="G892" s="11">
        <f>IF(AND(F892&lt;&gt;"", C892&lt;&gt;"", C892&lt;&gt;0), F892*100/C892, "")</f>
        <v>59.648089171974533</v>
      </c>
      <c r="H892" s="10">
        <v>19.126999999999999</v>
      </c>
      <c r="I892" s="12">
        <v>6</v>
      </c>
      <c r="J892" s="11">
        <f>IF(AND(H892&lt;&gt;"", C892&lt;&gt;"", C892&lt;&gt;0), H892*100/C892, "")</f>
        <v>30.45700636942675</v>
      </c>
      <c r="K892" s="9">
        <v>12.6</v>
      </c>
      <c r="L892" s="9">
        <v>48.7</v>
      </c>
      <c r="M892" s="13">
        <v>0.25900000000000001</v>
      </c>
      <c r="N892" s="9">
        <v>67.5</v>
      </c>
      <c r="O892" s="14" t="s">
        <v>21</v>
      </c>
      <c r="P892" s="15">
        <v>2.96</v>
      </c>
      <c r="Q892" s="13">
        <v>6.2140000000000004</v>
      </c>
      <c r="R892" s="15">
        <v>0.45</v>
      </c>
      <c r="S892" s="11">
        <f>IF(AND(Q892&lt;&gt;"", C892&lt;&gt;"", C892&lt;&gt;0), Q892*100/C892, "")</f>
        <v>9.8949044585987274</v>
      </c>
      <c r="T892" s="16">
        <v>2</v>
      </c>
      <c r="U892" s="17" t="str">
        <f>IF(C892&gt;=68,"JUMBO",IF(C892&gt;=58,"EXTRA",IF(C892&gt;=48,"GRANDE",IF(C892&gt;=38,"MÉDIO","Fora da faixa"))))</f>
        <v>EXTRA</v>
      </c>
      <c r="V892" s="11">
        <v>59.06</v>
      </c>
      <c r="W892" s="11">
        <v>45.34</v>
      </c>
      <c r="X892" s="11">
        <f>IF(AND(W892&lt;&gt;"", V892&lt;&gt;"", V892&lt;&gt;0), (W892/V892)*100, "")</f>
        <v>76.769387064002714</v>
      </c>
      <c r="Y892" s="8" t="str">
        <f>IF(X892&lt;72,"Pontiagudo",IF(X892&lt;=76,"Padrão","Redondo"))</f>
        <v>Redondo</v>
      </c>
      <c r="Z892" s="11">
        <f>IF(AND(W892&lt;&gt;"", V892&lt;&gt;"", V892&lt;&gt;0), (0.6057-0.0018*W892)*V892*(W892^2)/1000, "")</f>
        <v>63.629819317637583</v>
      </c>
      <c r="AA892" s="11">
        <f>((3.155 - 0.0136*V892 + 0.00155*W892)*V892*W892)/100</f>
        <v>64.857474734044004</v>
      </c>
      <c r="AB892" s="14"/>
      <c r="AC892" s="12">
        <v>28</v>
      </c>
      <c r="AD892" s="18" t="s">
        <v>18</v>
      </c>
    </row>
    <row r="893" spans="1:30" ht="15" x14ac:dyDescent="0.25">
      <c r="A893" s="8">
        <v>892</v>
      </c>
      <c r="B893" s="8">
        <v>43</v>
      </c>
      <c r="C893" s="9">
        <v>64.2</v>
      </c>
      <c r="D893" s="9">
        <v>4.5999999999999996</v>
      </c>
      <c r="E893" s="9">
        <v>9.1999999999999993</v>
      </c>
      <c r="F893" s="10">
        <f>IF(AND(NOT(ISBLANK(C893)), NOT(ISBLANK(H893)), NOT(ISBLANK(Q893))), C893-H893-Q893, "")</f>
        <v>37.424000000000007</v>
      </c>
      <c r="G893" s="11">
        <f>IF(AND(F893&lt;&gt;"", C893&lt;&gt;"", C893&lt;&gt;0), F893*100/C893, "")</f>
        <v>58.292834890965736</v>
      </c>
      <c r="H893" s="10">
        <v>19.91</v>
      </c>
      <c r="I893" s="12">
        <v>6</v>
      </c>
      <c r="J893" s="11">
        <f>IF(AND(H893&lt;&gt;"", C893&lt;&gt;"", C893&lt;&gt;0), H893*100/C893, "")</f>
        <v>31.012461059190031</v>
      </c>
      <c r="K893" s="9">
        <v>10.6</v>
      </c>
      <c r="L893" s="9">
        <v>53</v>
      </c>
      <c r="M893" s="13">
        <v>0.2</v>
      </c>
      <c r="N893" s="9">
        <v>63</v>
      </c>
      <c r="O893" s="14" t="s">
        <v>21</v>
      </c>
      <c r="P893" s="15">
        <v>4.9000000000000004</v>
      </c>
      <c r="Q893" s="13">
        <v>6.8659999999999997</v>
      </c>
      <c r="R893" s="15">
        <v>0.49</v>
      </c>
      <c r="S893" s="11">
        <f>IF(AND(Q893&lt;&gt;"", C893&lt;&gt;"", C893&lt;&gt;0), Q893*100/C893, "")</f>
        <v>10.694704049844235</v>
      </c>
      <c r="T893" s="16">
        <v>3</v>
      </c>
      <c r="U893" s="17" t="str">
        <f>IF(C893&gt;=68,"JUMBO",IF(C893&gt;=58,"EXTRA",IF(C893&gt;=48,"GRANDE",IF(C893&gt;=38,"MÉDIO","Fora da faixa"))))</f>
        <v>EXTRA</v>
      </c>
      <c r="V893" s="11">
        <v>60.53</v>
      </c>
      <c r="W893" s="11">
        <v>44.81</v>
      </c>
      <c r="X893" s="11">
        <f>IF(AND(W893&lt;&gt;"", V893&lt;&gt;"", V893&lt;&gt;0), (W893/V893)*100, "")</f>
        <v>74.029406905666619</v>
      </c>
      <c r="Y893" s="8" t="str">
        <f>IF(X893&lt;72,"Pontiagudo",IF(X893&lt;=76,"Padrão","Redondo"))</f>
        <v>Padrão</v>
      </c>
      <c r="Z893" s="11">
        <f>IF(AND(W893&lt;&gt;"", V893&lt;&gt;"", V893&lt;&gt;0), (0.6057-0.0018*W893)*V893*(W893^2)/1000, "")</f>
        <v>63.813800065454593</v>
      </c>
      <c r="AA893" s="11">
        <f>((3.155 - 0.0136*V893 + 0.00155*W893)*V893*W893)/100</f>
        <v>65.130219757517523</v>
      </c>
      <c r="AB893" s="14"/>
      <c r="AC893" s="12">
        <v>28</v>
      </c>
      <c r="AD893" s="18" t="s">
        <v>18</v>
      </c>
    </row>
    <row r="894" spans="1:30" ht="15" x14ac:dyDescent="0.25">
      <c r="A894" s="8">
        <v>893</v>
      </c>
      <c r="B894" s="8">
        <v>43</v>
      </c>
      <c r="C894" s="9">
        <v>63.3</v>
      </c>
      <c r="D894" s="9">
        <v>5.6</v>
      </c>
      <c r="E894" s="9">
        <v>8.6999999999999993</v>
      </c>
      <c r="F894" s="10">
        <f>IF(AND(NOT(ISBLANK(C894)), NOT(ISBLANK(H894)), NOT(ISBLANK(Q894))), C894-H894-Q894, "")</f>
        <v>37.497</v>
      </c>
      <c r="G894" s="11">
        <f>IF(AND(F894&lt;&gt;"", C894&lt;&gt;"", C894&lt;&gt;0), F894*100/C894, "")</f>
        <v>59.236966824644547</v>
      </c>
      <c r="H894" s="10">
        <v>19.259</v>
      </c>
      <c r="I894" s="12">
        <v>6</v>
      </c>
      <c r="J894" s="11">
        <f>IF(AND(H894&lt;&gt;"", C894&lt;&gt;"", C894&lt;&gt;0), H894*100/C894, "")</f>
        <v>30.424960505529228</v>
      </c>
      <c r="K894" s="9">
        <v>12.5</v>
      </c>
      <c r="L894" s="9">
        <v>50</v>
      </c>
      <c r="M894" s="13">
        <v>0.25</v>
      </c>
      <c r="N894" s="9">
        <v>72.5</v>
      </c>
      <c r="O894" s="14" t="s">
        <v>16</v>
      </c>
      <c r="P894" s="15">
        <v>4.54</v>
      </c>
      <c r="Q894" s="13">
        <v>6.5439999999999996</v>
      </c>
      <c r="R894" s="15">
        <v>0.47</v>
      </c>
      <c r="S894" s="11">
        <f>IF(AND(Q894&lt;&gt;"", C894&lt;&gt;"", C894&lt;&gt;0), Q894*100/C894, "")</f>
        <v>10.338072669826225</v>
      </c>
      <c r="T894" s="16">
        <v>2</v>
      </c>
      <c r="U894" s="17" t="str">
        <f>IF(C894&gt;=68,"JUMBO",IF(C894&gt;=58,"EXTRA",IF(C894&gt;=48,"GRANDE",IF(C894&gt;=38,"MÉDIO","Fora da faixa"))))</f>
        <v>EXTRA</v>
      </c>
      <c r="V894" s="11">
        <v>55.77</v>
      </c>
      <c r="W894" s="11">
        <v>45.69</v>
      </c>
      <c r="X894" s="11">
        <f>IF(AND(W894&lt;&gt;"", V894&lt;&gt;"", V894&lt;&gt;0), (W894/V894)*100, "")</f>
        <v>81.925766541151148</v>
      </c>
      <c r="Y894" s="8" t="str">
        <f>IF(X894&lt;72,"Pontiagudo",IF(X894&lt;=76,"Padrão","Redondo"))</f>
        <v>Redondo</v>
      </c>
      <c r="Z894" s="11">
        <f>IF(AND(W894&lt;&gt;"", V894&lt;&gt;"", V894&lt;&gt;0), (0.6057-0.0018*W894)*V894*(W894^2)/1000, "")</f>
        <v>60.943136534277414</v>
      </c>
      <c r="AA894" s="11">
        <f>((3.155 - 0.0136*V894 + 0.00155*W894)*V894*W894)/100</f>
        <v>62.871253927267496</v>
      </c>
      <c r="AB894" s="14"/>
      <c r="AC894" s="12">
        <v>28</v>
      </c>
      <c r="AD894" s="18" t="s">
        <v>18</v>
      </c>
    </row>
    <row r="895" spans="1:30" ht="15" x14ac:dyDescent="0.25">
      <c r="A895" s="8">
        <v>894</v>
      </c>
      <c r="B895" s="8">
        <v>43</v>
      </c>
      <c r="C895" s="9">
        <v>63</v>
      </c>
      <c r="D895" s="9">
        <v>6.9</v>
      </c>
      <c r="E895" s="9">
        <v>8.9</v>
      </c>
      <c r="F895" s="10">
        <f>IF(AND(NOT(ISBLANK(C895)), NOT(ISBLANK(H895)), NOT(ISBLANK(Q895))), C895-H895-Q895, "")</f>
        <v>37.845000000000006</v>
      </c>
      <c r="G895" s="11">
        <f>IF(AND(F895&lt;&gt;"", C895&lt;&gt;"", C895&lt;&gt;0), F895*100/C895, "")</f>
        <v>60.071428571428577</v>
      </c>
      <c r="H895" s="10">
        <v>19.02</v>
      </c>
      <c r="I895" s="12">
        <v>7</v>
      </c>
      <c r="J895" s="11">
        <f>IF(AND(H895&lt;&gt;"", C895&lt;&gt;"", C895&lt;&gt;0), H895*100/C895, "")</f>
        <v>30.19047619047619</v>
      </c>
      <c r="K895" s="9">
        <v>10.3</v>
      </c>
      <c r="L895" s="9">
        <v>49.3</v>
      </c>
      <c r="M895" s="13">
        <v>0.20899999999999999</v>
      </c>
      <c r="N895" s="9">
        <v>82.1</v>
      </c>
      <c r="O895" s="14" t="s">
        <v>16</v>
      </c>
      <c r="P895" s="15">
        <v>5.79</v>
      </c>
      <c r="Q895" s="13">
        <v>6.1349999999999998</v>
      </c>
      <c r="R895" s="15">
        <v>0.45</v>
      </c>
      <c r="S895" s="11">
        <f>IF(AND(Q895&lt;&gt;"", C895&lt;&gt;"", C895&lt;&gt;0), Q895*100/C895, "")</f>
        <v>9.7380952380952372</v>
      </c>
      <c r="T895" s="16">
        <v>2</v>
      </c>
      <c r="U895" s="17" t="str">
        <f>IF(C895&gt;=68,"JUMBO",IF(C895&gt;=58,"EXTRA",IF(C895&gt;=48,"GRANDE",IF(C895&gt;=38,"MÉDIO","Fora da faixa"))))</f>
        <v>EXTRA</v>
      </c>
      <c r="V895" s="11">
        <v>56.58</v>
      </c>
      <c r="W895" s="11">
        <v>44.68</v>
      </c>
      <c r="X895" s="11">
        <f>IF(AND(W895&lt;&gt;"", V895&lt;&gt;"", V895&lt;&gt;0), (W895/V895)*100, "")</f>
        <v>78.967833156592434</v>
      </c>
      <c r="Y895" s="8" t="str">
        <f>IF(X895&lt;72,"Pontiagudo",IF(X895&lt;=76,"Padrão","Redondo"))</f>
        <v>Redondo</v>
      </c>
      <c r="Z895" s="11">
        <f>IF(AND(W895&lt;&gt;"", V895&lt;&gt;"", V895&lt;&gt;0), (0.6057-0.0018*W895)*V895*(W895^2)/1000, "")</f>
        <v>59.330339058782599</v>
      </c>
      <c r="AA895" s="11">
        <f>((3.155 - 0.0136*V895 + 0.00155*W895)*V895*W895)/100</f>
        <v>62.056347013103995</v>
      </c>
      <c r="AB895" s="14"/>
      <c r="AC895" s="12">
        <v>28</v>
      </c>
      <c r="AD895" s="18" t="s">
        <v>18</v>
      </c>
    </row>
    <row r="896" spans="1:30" ht="15" x14ac:dyDescent="0.25">
      <c r="A896" s="8">
        <v>895</v>
      </c>
      <c r="B896" s="8">
        <v>43</v>
      </c>
      <c r="C896" s="9">
        <v>62.1</v>
      </c>
      <c r="D896" s="9">
        <v>5</v>
      </c>
      <c r="E896" s="9">
        <v>8.6</v>
      </c>
      <c r="F896" s="10">
        <f>IF(AND(NOT(ISBLANK(C896)), NOT(ISBLANK(H896)), NOT(ISBLANK(Q896))), C896-H896-Q896, "")</f>
        <v>38.138000000000005</v>
      </c>
      <c r="G896" s="11">
        <f>IF(AND(F896&lt;&gt;"", C896&lt;&gt;"", C896&lt;&gt;0), F896*100/C896, "")</f>
        <v>61.413848631239944</v>
      </c>
      <c r="H896" s="10">
        <v>17.468</v>
      </c>
      <c r="I896" s="12">
        <v>6</v>
      </c>
      <c r="J896" s="11">
        <f>IF(AND(H896&lt;&gt;"", C896&lt;&gt;"", C896&lt;&gt;0), H896*100/C896, "")</f>
        <v>28.128824476650561</v>
      </c>
      <c r="K896" s="9">
        <v>9.5</v>
      </c>
      <c r="L896" s="9">
        <v>51</v>
      </c>
      <c r="M896" s="13">
        <v>0.186</v>
      </c>
      <c r="N896" s="9">
        <v>67.8</v>
      </c>
      <c r="O896" s="14" t="s">
        <v>21</v>
      </c>
      <c r="P896" s="15">
        <v>5.39</v>
      </c>
      <c r="Q896" s="13">
        <v>6.4939999999999998</v>
      </c>
      <c r="R896" s="15">
        <v>0.47</v>
      </c>
      <c r="S896" s="11">
        <f>IF(AND(Q896&lt;&gt;"", C896&lt;&gt;"", C896&lt;&gt;0), Q896*100/C896, "")</f>
        <v>10.457326892109501</v>
      </c>
      <c r="T896" s="16">
        <v>3</v>
      </c>
      <c r="U896" s="17" t="str">
        <f>IF(C896&gt;=68,"JUMBO",IF(C896&gt;=58,"EXTRA",IF(C896&gt;=48,"GRANDE",IF(C896&gt;=38,"MÉDIO","Fora da faixa"))))</f>
        <v>EXTRA</v>
      </c>
      <c r="V896" s="11">
        <v>56.45</v>
      </c>
      <c r="W896" s="11">
        <v>44.3</v>
      </c>
      <c r="X896" s="11">
        <f>IF(AND(W896&lt;&gt;"", V896&lt;&gt;"", V896&lt;&gt;0), (W896/V896)*100, "")</f>
        <v>78.476527900797151</v>
      </c>
      <c r="Y896" s="8" t="str">
        <f>IF(X896&lt;72,"Pontiagudo",IF(X896&lt;=76,"Padrão","Redondo"))</f>
        <v>Redondo</v>
      </c>
      <c r="Z896" s="11">
        <f>IF(AND(W896&lt;&gt;"", V896&lt;&gt;"", V896&lt;&gt;0), (0.6057-0.0018*W896)*V896*(W896^2)/1000, "")</f>
        <v>58.267195520579996</v>
      </c>
      <c r="AA896" s="11">
        <f>((3.155 - 0.0136*V896 + 0.00155*W896)*V896*W896)/100</f>
        <v>61.41667619575</v>
      </c>
      <c r="AB896" s="14"/>
      <c r="AC896" s="12">
        <v>28</v>
      </c>
      <c r="AD896" s="18" t="s">
        <v>18</v>
      </c>
    </row>
    <row r="897" spans="1:30" ht="15" x14ac:dyDescent="0.25">
      <c r="A897" s="8">
        <v>896</v>
      </c>
      <c r="B897" s="8">
        <v>43</v>
      </c>
      <c r="C897" s="9">
        <v>64.5</v>
      </c>
      <c r="D897" s="9">
        <v>3.8</v>
      </c>
      <c r="E897" s="9">
        <v>8.6999999999999993</v>
      </c>
      <c r="F897" s="10">
        <f>IF(AND(NOT(ISBLANK(C897)), NOT(ISBLANK(H897)), NOT(ISBLANK(Q897))), C897-H897-Q897, "")</f>
        <v>41.733999999999995</v>
      </c>
      <c r="G897" s="11">
        <f>IF(AND(F897&lt;&gt;"", C897&lt;&gt;"", C897&lt;&gt;0), F897*100/C897, "")</f>
        <v>64.703875968992236</v>
      </c>
      <c r="H897" s="10">
        <v>16.577999999999999</v>
      </c>
      <c r="I897" s="12">
        <v>6</v>
      </c>
      <c r="J897" s="11">
        <f>IF(AND(H897&lt;&gt;"", C897&lt;&gt;"", C897&lt;&gt;0), H897*100/C897, "")</f>
        <v>25.70232558139535</v>
      </c>
      <c r="K897" s="9">
        <v>12.5</v>
      </c>
      <c r="L897" s="9">
        <v>52.3</v>
      </c>
      <c r="M897" s="13">
        <v>0.23899999999999999</v>
      </c>
      <c r="N897" s="9">
        <v>53.9</v>
      </c>
      <c r="O897" s="14" t="s">
        <v>23</v>
      </c>
      <c r="P897" s="15">
        <v>4.67</v>
      </c>
      <c r="Q897" s="13">
        <v>6.1879999999999997</v>
      </c>
      <c r="R897" s="15">
        <v>0.47</v>
      </c>
      <c r="S897" s="11">
        <f>IF(AND(Q897&lt;&gt;"", C897&lt;&gt;"", C897&lt;&gt;0), Q897*100/C897, "")</f>
        <v>9.593798449612402</v>
      </c>
      <c r="T897" s="16">
        <v>4</v>
      </c>
      <c r="U897" s="17" t="str">
        <f>IF(C897&gt;=68,"JUMBO",IF(C897&gt;=58,"EXTRA",IF(C897&gt;=48,"GRANDE",IF(C897&gt;=38,"MÉDIO","Fora da faixa"))))</f>
        <v>EXTRA</v>
      </c>
      <c r="V897" s="11">
        <v>58.41</v>
      </c>
      <c r="W897" s="11">
        <v>43.74</v>
      </c>
      <c r="X897" s="11">
        <f>IF(AND(W897&lt;&gt;"", V897&lt;&gt;"", V897&lt;&gt;0), (W897/V897)*100, "")</f>
        <v>74.884437596302007</v>
      </c>
      <c r="Y897" s="8" t="str">
        <f>IF(X897&lt;72,"Pontiagudo",IF(X897&lt;=76,"Padrão","Redondo"))</f>
        <v>Padrão</v>
      </c>
      <c r="Z897" s="11">
        <f>IF(AND(W897&lt;&gt;"", V897&lt;&gt;"", V897&lt;&gt;0), (0.6057-0.0018*W897)*V897*(W897^2)/1000, "")</f>
        <v>58.88829864912509</v>
      </c>
      <c r="AA897" s="11">
        <f>((3.155 - 0.0136*V897 + 0.00155*W897)*V897*W897)/100</f>
        <v>62.042596484813991</v>
      </c>
      <c r="AB897" s="14"/>
      <c r="AC897" s="12">
        <v>28</v>
      </c>
      <c r="AD897" s="18" t="s">
        <v>18</v>
      </c>
    </row>
    <row r="898" spans="1:30" ht="15" x14ac:dyDescent="0.25">
      <c r="A898" s="8">
        <v>897</v>
      </c>
      <c r="B898" s="8">
        <v>43</v>
      </c>
      <c r="C898" s="9">
        <v>60.6</v>
      </c>
      <c r="D898" s="9">
        <v>4.5999999999999996</v>
      </c>
      <c r="E898" s="9">
        <v>9.1999999999999993</v>
      </c>
      <c r="F898" s="10">
        <f>IF(AND(NOT(ISBLANK(C898)), NOT(ISBLANK(H898)), NOT(ISBLANK(Q898))), C898-H898-Q898, "")</f>
        <v>34.927000000000007</v>
      </c>
      <c r="G898" s="11">
        <f>IF(AND(F898&lt;&gt;"", C898&lt;&gt;"", C898&lt;&gt;0), F898*100/C898, "")</f>
        <v>57.635313531353148</v>
      </c>
      <c r="H898" s="10">
        <v>19.181999999999999</v>
      </c>
      <c r="I898" s="12">
        <v>6</v>
      </c>
      <c r="J898" s="11">
        <f>IF(AND(H898&lt;&gt;"", C898&lt;&gt;"", C898&lt;&gt;0), H898*100/C898, "")</f>
        <v>31.653465346534649</v>
      </c>
      <c r="K898" s="9">
        <v>10.1</v>
      </c>
      <c r="L898" s="9">
        <v>51.7</v>
      </c>
      <c r="M898" s="13">
        <v>0.19500000000000001</v>
      </c>
      <c r="N898" s="9">
        <v>64.7</v>
      </c>
      <c r="O898" s="14" t="s">
        <v>21</v>
      </c>
      <c r="P898" s="15">
        <v>5.89</v>
      </c>
      <c r="Q898" s="13">
        <v>6.4909999999999997</v>
      </c>
      <c r="R898" s="15">
        <v>0.49</v>
      </c>
      <c r="S898" s="11">
        <f>IF(AND(Q898&lt;&gt;"", C898&lt;&gt;"", C898&lt;&gt;0), Q898*100/C898, "")</f>
        <v>10.71122112211221</v>
      </c>
      <c r="T898" s="16">
        <v>3</v>
      </c>
      <c r="U898" s="17" t="str">
        <f>IF(C898&gt;=68,"JUMBO",IF(C898&gt;=58,"EXTRA",IF(C898&gt;=48,"GRANDE",IF(C898&gt;=38,"MÉDIO","Fora da faixa"))))</f>
        <v>EXTRA</v>
      </c>
      <c r="V898" s="11">
        <v>57.88</v>
      </c>
      <c r="W898" s="11">
        <v>44.54</v>
      </c>
      <c r="X898" s="11">
        <f>IF(AND(W898&lt;&gt;"", V898&lt;&gt;"", V898&lt;&gt;0), (W898/V898)*100, "")</f>
        <v>76.952315134761577</v>
      </c>
      <c r="Y898" s="8" t="str">
        <f>IF(X898&lt;72,"Pontiagudo",IF(X898&lt;=76,"Padrão","Redondo"))</f>
        <v>Redondo</v>
      </c>
      <c r="Z898" s="11">
        <f>IF(AND(W898&lt;&gt;"", V898&lt;&gt;"", V898&lt;&gt;0), (0.6057-0.0018*W898)*V898*(W898^2)/1000, "")</f>
        <v>60.342709641335432</v>
      </c>
      <c r="AA898" s="11">
        <f>((3.155 - 0.0136*V898 + 0.00155*W898)*V898*W898)/100</f>
        <v>62.821878476488003</v>
      </c>
      <c r="AB898" s="14"/>
      <c r="AC898" s="12">
        <v>28</v>
      </c>
      <c r="AD898" s="18" t="s">
        <v>18</v>
      </c>
    </row>
    <row r="899" spans="1:30" ht="15" x14ac:dyDescent="0.25">
      <c r="A899" s="8">
        <v>898</v>
      </c>
      <c r="B899" s="8">
        <v>43</v>
      </c>
      <c r="C899" s="9">
        <v>58.9</v>
      </c>
      <c r="D899" s="9">
        <v>2.8</v>
      </c>
      <c r="E899" s="9">
        <v>9.3000000000000007</v>
      </c>
      <c r="F899" s="10">
        <f>IF(AND(NOT(ISBLANK(C899)), NOT(ISBLANK(H899)), NOT(ISBLANK(Q899))), C899-H899-Q899, "")</f>
        <v>33.707000000000001</v>
      </c>
      <c r="G899" s="11">
        <f>IF(AND(F899&lt;&gt;"", C899&lt;&gt;"", C899&lt;&gt;0), F899*100/C899, "")</f>
        <v>57.227504244482176</v>
      </c>
      <c r="H899" s="10">
        <v>18.564</v>
      </c>
      <c r="I899" s="12">
        <v>5</v>
      </c>
      <c r="J899" s="11">
        <f>IF(AND(H899&lt;&gt;"", C899&lt;&gt;"", C899&lt;&gt;0), H899*100/C899, "")</f>
        <v>31.517826825127337</v>
      </c>
      <c r="K899" s="9">
        <v>6.5</v>
      </c>
      <c r="L899" s="9">
        <v>49.7</v>
      </c>
      <c r="M899" s="13">
        <v>0.13100000000000001</v>
      </c>
      <c r="N899" s="9">
        <v>43.4</v>
      </c>
      <c r="O899" s="14" t="s">
        <v>23</v>
      </c>
      <c r="P899" s="15">
        <v>1.53</v>
      </c>
      <c r="Q899" s="13">
        <v>6.6289999999999996</v>
      </c>
      <c r="R899" s="15">
        <v>0.44</v>
      </c>
      <c r="S899" s="11">
        <f>IF(AND(Q899&lt;&gt;"", C899&lt;&gt;"", C899&lt;&gt;0), Q899*100/C899, "")</f>
        <v>11.254668930390492</v>
      </c>
      <c r="T899" s="16">
        <v>2</v>
      </c>
      <c r="U899" s="17" t="str">
        <f>IF(C899&gt;=68,"JUMBO",IF(C899&gt;=58,"EXTRA",IF(C899&gt;=48,"GRANDE",IF(C899&gt;=38,"MÉDIO","Fora da faixa"))))</f>
        <v>EXTRA</v>
      </c>
      <c r="V899" s="11">
        <v>59.08</v>
      </c>
      <c r="W899" s="11">
        <v>43.84</v>
      </c>
      <c r="X899" s="11">
        <f>IF(AND(W899&lt;&gt;"", V899&lt;&gt;"", V899&lt;&gt;0), (W899/V899)*100, "")</f>
        <v>74.204468517264729</v>
      </c>
      <c r="Y899" s="8" t="str">
        <f>IF(X899&lt;72,"Pontiagudo",IF(X899&lt;=76,"Padrão","Redondo"))</f>
        <v>Padrão</v>
      </c>
      <c r="Z899" s="11">
        <f>IF(AND(W899&lt;&gt;"", V899&lt;&gt;"", V899&lt;&gt;0), (0.6057-0.0018*W899)*V899*(W899^2)/1000, "")</f>
        <v>59.816011475533834</v>
      </c>
      <c r="AA899" s="11">
        <f>((3.155 - 0.0136*V899 + 0.00155*W899)*V899*W899)/100</f>
        <v>62.665743479807986</v>
      </c>
      <c r="AB899" s="14"/>
      <c r="AC899" s="12">
        <v>28</v>
      </c>
      <c r="AD899" s="18" t="s">
        <v>18</v>
      </c>
    </row>
    <row r="900" spans="1:30" ht="15" x14ac:dyDescent="0.25">
      <c r="A900" s="8">
        <v>899</v>
      </c>
      <c r="B900" s="8">
        <v>43</v>
      </c>
      <c r="C900" s="9">
        <v>59</v>
      </c>
      <c r="D900" s="9">
        <v>5.0999999999999996</v>
      </c>
      <c r="E900" s="9">
        <v>9.3000000000000007</v>
      </c>
      <c r="F900" s="10" t="str">
        <f>IF(AND(NOT(ISBLANK(C900)), NOT(ISBLANK(H900)), NOT(ISBLANK(Q900))), C900-H900-Q900, "")</f>
        <v/>
      </c>
      <c r="G900" s="11" t="str">
        <f>IF(AND(F900&lt;&gt;"", C900&lt;&gt;"", C900&lt;&gt;0), F900*100/C900, "")</f>
        <v/>
      </c>
      <c r="H900" s="10"/>
      <c r="I900" s="12">
        <v>6</v>
      </c>
      <c r="J900" s="11" t="str">
        <f>IF(AND(H900&lt;&gt;"", C900&lt;&gt;"", C900&lt;&gt;0), H900*100/C900, "")</f>
        <v/>
      </c>
      <c r="K900" s="9">
        <v>10.3</v>
      </c>
      <c r="L900" s="9">
        <v>50.7</v>
      </c>
      <c r="M900" s="13">
        <v>0.20300000000000001</v>
      </c>
      <c r="N900" s="9">
        <v>70</v>
      </c>
      <c r="O900" s="14" t="s">
        <v>21</v>
      </c>
      <c r="P900" s="15">
        <v>3.97</v>
      </c>
      <c r="Q900" s="13">
        <v>7.774</v>
      </c>
      <c r="R900" s="15">
        <v>0.5</v>
      </c>
      <c r="S900" s="11">
        <f>IF(AND(Q900&lt;&gt;"", C900&lt;&gt;"", C900&lt;&gt;0), Q900*100/C900, "")</f>
        <v>13.176271186440678</v>
      </c>
      <c r="T900" s="16">
        <v>2</v>
      </c>
      <c r="U900" s="17" t="str">
        <f>IF(C900&gt;=68,"JUMBO",IF(C900&gt;=58,"EXTRA",IF(C900&gt;=48,"GRANDE",IF(C900&gt;=38,"MÉDIO","Fora da faixa"))))</f>
        <v>EXTRA</v>
      </c>
      <c r="V900" s="11">
        <v>57.77</v>
      </c>
      <c r="W900" s="11">
        <v>44.2</v>
      </c>
      <c r="X900" s="11">
        <f>IF(AND(W900&lt;&gt;"", V900&lt;&gt;"", V900&lt;&gt;0), (W900/V900)*100, "")</f>
        <v>76.510299463389302</v>
      </c>
      <c r="Y900" s="8" t="str">
        <f>IF(X900&lt;72,"Pontiagudo",IF(X900&lt;=76,"Padrão","Redondo"))</f>
        <v>Redondo</v>
      </c>
      <c r="Z900" s="11">
        <f>IF(AND(W900&lt;&gt;"", V900&lt;&gt;"", V900&lt;&gt;0), (0.6057-0.0018*W900)*V900*(W900^2)/1000, "")</f>
        <v>59.38109840239202</v>
      </c>
      <c r="AA900" s="11">
        <f>((3.155 - 0.0136*V900 + 0.00155*W900)*V900*W900)/100</f>
        <v>62.248584356920013</v>
      </c>
      <c r="AB900" s="14"/>
      <c r="AC900" s="12">
        <v>28</v>
      </c>
      <c r="AD900" s="18" t="s">
        <v>18</v>
      </c>
    </row>
    <row r="901" spans="1:30" ht="15" x14ac:dyDescent="0.25">
      <c r="A901" s="8">
        <v>900</v>
      </c>
      <c r="B901" s="8">
        <v>43</v>
      </c>
      <c r="C901" s="9">
        <v>64.400000000000006</v>
      </c>
      <c r="D901" s="9">
        <v>3</v>
      </c>
      <c r="E901" s="9">
        <v>9.1999999999999993</v>
      </c>
      <c r="F901" s="10">
        <f>IF(AND(NOT(ISBLANK(C901)), NOT(ISBLANK(H901)), NOT(ISBLANK(Q901))), C901-H901-Q901, "")</f>
        <v>38.966000000000008</v>
      </c>
      <c r="G901" s="11">
        <f>IF(AND(F901&lt;&gt;"", C901&lt;&gt;"", C901&lt;&gt;0), F901*100/C901, "")</f>
        <v>60.506211180124232</v>
      </c>
      <c r="H901" s="10">
        <v>18.91</v>
      </c>
      <c r="I901" s="12">
        <v>6</v>
      </c>
      <c r="J901" s="11">
        <f>IF(AND(H901&lt;&gt;"", C901&lt;&gt;"", C901&lt;&gt;0), H901*100/C901, "")</f>
        <v>29.363354037267079</v>
      </c>
      <c r="K901" s="9">
        <v>11.1</v>
      </c>
      <c r="L901" s="9">
        <v>50.3</v>
      </c>
      <c r="M901" s="13">
        <v>0.221</v>
      </c>
      <c r="N901" s="9">
        <v>42.5</v>
      </c>
      <c r="O901" s="14" t="s">
        <v>23</v>
      </c>
      <c r="P901" s="15">
        <v>3.48</v>
      </c>
      <c r="Q901" s="13">
        <v>6.524</v>
      </c>
      <c r="R901" s="15">
        <v>0.44</v>
      </c>
      <c r="S901" s="11">
        <f>IF(AND(Q901&lt;&gt;"", C901&lt;&gt;"", C901&lt;&gt;0), Q901*100/C901, "")</f>
        <v>10.130434782608694</v>
      </c>
      <c r="T901" s="16">
        <v>2</v>
      </c>
      <c r="U901" s="17" t="str">
        <f>IF(C901&gt;=68,"JUMBO",IF(C901&gt;=58,"EXTRA",IF(C901&gt;=48,"GRANDE",IF(C901&gt;=38,"MÉDIO","Fora da faixa"))))</f>
        <v>EXTRA</v>
      </c>
      <c r="V901" s="11">
        <v>57.35</v>
      </c>
      <c r="W901" s="11">
        <v>45.09</v>
      </c>
      <c r="X901" s="11">
        <f>IF(AND(W901&lt;&gt;"", V901&lt;&gt;"", V901&lt;&gt;0), (W901/V901)*100, "")</f>
        <v>78.622493461203149</v>
      </c>
      <c r="Y901" s="8" t="str">
        <f>IF(X901&lt;72,"Pontiagudo",IF(X901&lt;=76,"Padrão","Redondo"))</f>
        <v>Redondo</v>
      </c>
      <c r="Z901" s="11">
        <f>IF(AND(W901&lt;&gt;"", V901&lt;&gt;"", V901&lt;&gt;0), (0.6057-0.0018*W901)*V901*(W901^2)/1000, "")</f>
        <v>61.160474883589849</v>
      </c>
      <c r="AA901" s="11">
        <f>((3.155 - 0.0136*V901 + 0.00155*W901)*V901*W901)/100</f>
        <v>63.223713107392499</v>
      </c>
      <c r="AB901" s="14"/>
      <c r="AC901" s="12">
        <v>28</v>
      </c>
      <c r="AD901" s="18" t="s">
        <v>18</v>
      </c>
    </row>
    <row r="902" spans="1:30" ht="15" x14ac:dyDescent="0.25">
      <c r="A902" s="8">
        <v>901</v>
      </c>
      <c r="B902" s="8">
        <v>43</v>
      </c>
      <c r="C902" s="9">
        <v>62.7</v>
      </c>
      <c r="D902" s="9">
        <v>2.5</v>
      </c>
      <c r="E902" s="9">
        <v>9.1999999999999993</v>
      </c>
      <c r="F902" s="10">
        <f>IF(AND(NOT(ISBLANK(C902)), NOT(ISBLANK(H902)), NOT(ISBLANK(Q902))), C902-H902-Q902, "")</f>
        <v>36.774999999999999</v>
      </c>
      <c r="G902" s="11">
        <f>IF(AND(F902&lt;&gt;"", C902&lt;&gt;"", C902&lt;&gt;0), F902*100/C902, "")</f>
        <v>58.652312599681018</v>
      </c>
      <c r="H902" s="10">
        <v>18.831</v>
      </c>
      <c r="I902" s="12">
        <v>6</v>
      </c>
      <c r="J902" s="11">
        <f>IF(AND(H902&lt;&gt;"", C902&lt;&gt;"", C902&lt;&gt;0), H902*100/C902, "")</f>
        <v>30.033492822966505</v>
      </c>
      <c r="K902" s="9">
        <v>11.6</v>
      </c>
      <c r="L902" s="9">
        <v>52</v>
      </c>
      <c r="M902" s="13">
        <v>0.223</v>
      </c>
      <c r="N902" s="9">
        <v>35</v>
      </c>
      <c r="O902" s="14" t="s">
        <v>23</v>
      </c>
      <c r="P902" s="15">
        <v>3.94</v>
      </c>
      <c r="Q902" s="13">
        <v>7.0940000000000003</v>
      </c>
      <c r="R902" s="15">
        <v>0.47</v>
      </c>
      <c r="S902" s="11">
        <f>IF(AND(Q902&lt;&gt;"", C902&lt;&gt;"", C902&lt;&gt;0), Q902*100/C902, "")</f>
        <v>11.31419457735247</v>
      </c>
      <c r="T902" s="16">
        <v>3</v>
      </c>
      <c r="U902" s="17" t="str">
        <f>IF(C902&gt;=68,"JUMBO",IF(C902&gt;=58,"EXTRA",IF(C902&gt;=48,"GRANDE",IF(C902&gt;=38,"MÉDIO","Fora da faixa"))))</f>
        <v>EXTRA</v>
      </c>
      <c r="V902" s="11">
        <v>56.86</v>
      </c>
      <c r="W902" s="11">
        <v>45.44</v>
      </c>
      <c r="X902" s="11">
        <f>IF(AND(W902&lt;&gt;"", V902&lt;&gt;"", V902&lt;&gt;0), (W902/V902)*100, "")</f>
        <v>79.915582131551176</v>
      </c>
      <c r="Y902" s="8" t="str">
        <f>IF(X902&lt;72,"Pontiagudo",IF(X902&lt;=76,"Padrão","Redondo"))</f>
        <v>Redondo</v>
      </c>
      <c r="Z902" s="11">
        <f>IF(AND(W902&lt;&gt;"", V902&lt;&gt;"", V902&lt;&gt;0), (0.6057-0.0018*W902)*V902*(W902^2)/1000, "")</f>
        <v>61.508980803207173</v>
      </c>
      <c r="AA902" s="11">
        <f>((3.155 - 0.0136*V902 + 0.00155*W902)*V902*W902)/100</f>
        <v>63.35628902502399</v>
      </c>
      <c r="AB902" s="14"/>
      <c r="AC902" s="12">
        <v>28</v>
      </c>
      <c r="AD902" s="18" t="s">
        <v>18</v>
      </c>
    </row>
    <row r="903" spans="1:30" ht="15" x14ac:dyDescent="0.25">
      <c r="A903" s="8">
        <v>902</v>
      </c>
      <c r="B903" s="8">
        <v>43</v>
      </c>
      <c r="C903" s="9">
        <v>60.3</v>
      </c>
      <c r="D903" s="9"/>
      <c r="E903" s="9">
        <v>9.1</v>
      </c>
      <c r="F903" s="10">
        <f>IF(AND(NOT(ISBLANK(C903)), NOT(ISBLANK(H903)), NOT(ISBLANK(Q903))), C903-H903-Q903, "")</f>
        <v>33.760999999999996</v>
      </c>
      <c r="G903" s="11">
        <f>IF(AND(F903&lt;&gt;"", C903&lt;&gt;"", C903&lt;&gt;0), F903*100/C903, "")</f>
        <v>55.988391376451069</v>
      </c>
      <c r="H903" s="10">
        <v>19.872</v>
      </c>
      <c r="I903" s="12"/>
      <c r="J903" s="11">
        <f>IF(AND(H903&lt;&gt;"", C903&lt;&gt;"", C903&lt;&gt;0), H903*100/C903, "")</f>
        <v>32.955223880597018</v>
      </c>
      <c r="K903" s="9"/>
      <c r="L903" s="9"/>
      <c r="M903" s="13"/>
      <c r="N903" s="9"/>
      <c r="O903" s="14"/>
      <c r="P903" s="15">
        <v>3.71</v>
      </c>
      <c r="Q903" s="13">
        <v>6.6669999999999998</v>
      </c>
      <c r="R903" s="15">
        <v>0.45</v>
      </c>
      <c r="S903" s="11">
        <f>IF(AND(Q903&lt;&gt;"", C903&lt;&gt;"", C903&lt;&gt;0), Q903*100/C903, "")</f>
        <v>11.056384742951906</v>
      </c>
      <c r="T903" s="16">
        <v>3</v>
      </c>
      <c r="U903" s="17" t="str">
        <f>IF(C903&gt;=68,"JUMBO",IF(C903&gt;=58,"EXTRA",IF(C903&gt;=48,"GRANDE",IF(C903&gt;=38,"MÉDIO","Fora da faixa"))))</f>
        <v>EXTRA</v>
      </c>
      <c r="V903" s="11">
        <v>57.96</v>
      </c>
      <c r="W903" s="11">
        <v>45.94</v>
      </c>
      <c r="X903" s="11">
        <f>IF(AND(W903&lt;&gt;"", V903&lt;&gt;"", V903&lt;&gt;0), (W903/V903)*100, "")</f>
        <v>79.261559696342303</v>
      </c>
      <c r="Y903" s="8" t="str">
        <f>IF(X903&lt;72,"Pontiagudo",IF(X903&lt;=76,"Padrão","Redondo"))</f>
        <v>Redondo</v>
      </c>
      <c r="Z903" s="11">
        <f>IF(AND(W903&lt;&gt;"", V903&lt;&gt;"", V903&lt;&gt;0), (0.6057-0.0018*W903)*V903*(W903^2)/1000, "")</f>
        <v>63.976236794523643</v>
      </c>
      <c r="AA903" s="11">
        <f>((3.155 - 0.0136*V903 + 0.00155*W903)*V903*W903)/100</f>
        <v>64.914892197623985</v>
      </c>
      <c r="AB903" s="14"/>
      <c r="AC903" s="12">
        <v>28</v>
      </c>
      <c r="AD903" s="18" t="s">
        <v>18</v>
      </c>
    </row>
    <row r="904" spans="1:30" ht="15" x14ac:dyDescent="0.25">
      <c r="A904" s="8">
        <v>903</v>
      </c>
      <c r="B904" s="8">
        <v>43</v>
      </c>
      <c r="C904" s="9">
        <v>66.7</v>
      </c>
      <c r="D904" s="9"/>
      <c r="E904" s="9">
        <v>8.4</v>
      </c>
      <c r="F904" s="10">
        <f>IF(AND(NOT(ISBLANK(C904)), NOT(ISBLANK(H904)), NOT(ISBLANK(Q904))), C904-H904-Q904, "")</f>
        <v>41.651000000000003</v>
      </c>
      <c r="G904" s="11">
        <f>IF(AND(F904&lt;&gt;"", C904&lt;&gt;"", C904&lt;&gt;0), F904*100/C904, "")</f>
        <v>62.445277361319341</v>
      </c>
      <c r="H904" s="10">
        <v>17.981999999999999</v>
      </c>
      <c r="I904" s="12"/>
      <c r="J904" s="11">
        <f>IF(AND(H904&lt;&gt;"", C904&lt;&gt;"", C904&lt;&gt;0), H904*100/C904, "")</f>
        <v>26.959520239880057</v>
      </c>
      <c r="K904" s="9"/>
      <c r="L904" s="9"/>
      <c r="M904" s="13"/>
      <c r="N904" s="9"/>
      <c r="O904" s="14"/>
      <c r="P904" s="15">
        <v>3.15</v>
      </c>
      <c r="Q904" s="13">
        <v>7.0670000000000002</v>
      </c>
      <c r="R904" s="15">
        <v>0.47</v>
      </c>
      <c r="S904" s="11">
        <f>IF(AND(Q904&lt;&gt;"", C904&lt;&gt;"", C904&lt;&gt;0), Q904*100/C904, "")</f>
        <v>10.5952023988006</v>
      </c>
      <c r="T904" s="16">
        <v>4</v>
      </c>
      <c r="U904" s="17" t="str">
        <f>IF(C904&gt;=68,"JUMBO",IF(C904&gt;=58,"EXTRA",IF(C904&gt;=48,"GRANDE",IF(C904&gt;=38,"MÉDIO","Fora da faixa"))))</f>
        <v>EXTRA</v>
      </c>
      <c r="V904" s="11">
        <v>58.4</v>
      </c>
      <c r="W904" s="11">
        <v>45.24</v>
      </c>
      <c r="X904" s="11">
        <f>IF(AND(W904&lt;&gt;"", V904&lt;&gt;"", V904&lt;&gt;0), (W904/V904)*100, "")</f>
        <v>77.465753424657535</v>
      </c>
      <c r="Y904" s="8" t="str">
        <f>IF(X904&lt;72,"Pontiagudo",IF(X904&lt;=76,"Padrão","Redondo"))</f>
        <v>Redondo</v>
      </c>
      <c r="Z904" s="11">
        <f>IF(AND(W904&lt;&gt;"", V904&lt;&gt;"", V904&lt;&gt;0), (0.6057-0.0018*W904)*V904*(W904^2)/1000, "")</f>
        <v>62.663029859589123</v>
      </c>
      <c r="AA904" s="11">
        <f>((3.155 - 0.0136*V904 + 0.00155*W904)*V904*W904)/100</f>
        <v>64.224291381119997</v>
      </c>
      <c r="AB904" s="14"/>
      <c r="AC904" s="12">
        <v>28</v>
      </c>
      <c r="AD904" s="18" t="s">
        <v>18</v>
      </c>
    </row>
    <row r="905" spans="1:30" ht="15" x14ac:dyDescent="0.25">
      <c r="A905" s="8">
        <v>904</v>
      </c>
      <c r="B905" s="8">
        <v>43</v>
      </c>
      <c r="C905" s="9">
        <v>61.2</v>
      </c>
      <c r="D905" s="9">
        <v>2.6</v>
      </c>
      <c r="E905" s="9">
        <v>8.6</v>
      </c>
      <c r="F905" s="10">
        <f>IF(AND(NOT(ISBLANK(C905)), NOT(ISBLANK(H905)), NOT(ISBLANK(Q905))), C905-H905-Q905, "")</f>
        <v>37.026000000000003</v>
      </c>
      <c r="G905" s="11">
        <f>IF(AND(F905&lt;&gt;"", C905&lt;&gt;"", C905&lt;&gt;0), F905*100/C905, "")</f>
        <v>60.5</v>
      </c>
      <c r="H905" s="10">
        <v>17.318000000000001</v>
      </c>
      <c r="I905" s="12">
        <v>6</v>
      </c>
      <c r="J905" s="11">
        <f>IF(AND(H905&lt;&gt;"", C905&lt;&gt;"", C905&lt;&gt;0), H905*100/C905, "")</f>
        <v>28.297385620915033</v>
      </c>
      <c r="K905" s="9">
        <v>9.4</v>
      </c>
      <c r="L905" s="9">
        <v>54.3</v>
      </c>
      <c r="M905" s="13">
        <v>0.17299999999999999</v>
      </c>
      <c r="N905" s="9">
        <v>38.200000000000003</v>
      </c>
      <c r="O905" s="14" t="s">
        <v>23</v>
      </c>
      <c r="P905" s="15">
        <v>3.94</v>
      </c>
      <c r="Q905" s="13">
        <v>6.8559999999999999</v>
      </c>
      <c r="R905" s="15">
        <v>0.47</v>
      </c>
      <c r="S905" s="11">
        <f>IF(AND(Q905&lt;&gt;"", C905&lt;&gt;"", C905&lt;&gt;0), Q905*100/C905, "")</f>
        <v>11.202614379084967</v>
      </c>
      <c r="T905" s="16">
        <v>4</v>
      </c>
      <c r="U905" s="17" t="str">
        <f>IF(C905&gt;=68,"JUMBO",IF(C905&gt;=58,"EXTRA",IF(C905&gt;=48,"GRANDE",IF(C905&gt;=38,"MÉDIO","Fora da faixa"))))</f>
        <v>EXTRA</v>
      </c>
      <c r="V905" s="11">
        <v>59.16</v>
      </c>
      <c r="W905" s="11">
        <v>44.66</v>
      </c>
      <c r="X905" s="11">
        <f>IF(AND(W905&lt;&gt;"", V905&lt;&gt;"", V905&lt;&gt;0), (W905/V905)*100, "")</f>
        <v>75.490196078431367</v>
      </c>
      <c r="Y905" s="8" t="str">
        <f>IF(X905&lt;72,"Pontiagudo",IF(X905&lt;=76,"Padrão","Redondo"))</f>
        <v>Padrão</v>
      </c>
      <c r="Z905" s="11">
        <f>IF(AND(W905&lt;&gt;"", V905&lt;&gt;"", V905&lt;&gt;0), (0.6057-0.0018*W905)*V905*(W905^2)/1000, "")</f>
        <v>61.984474629783534</v>
      </c>
      <c r="AA905" s="11">
        <f>((3.155 - 0.0136*V905 + 0.00155*W905)*V905*W905)/100</f>
        <v>63.929144957831987</v>
      </c>
      <c r="AB905" s="14"/>
      <c r="AC905" s="12">
        <v>28</v>
      </c>
      <c r="AD905" s="18" t="s">
        <v>18</v>
      </c>
    </row>
    <row r="906" spans="1:30" ht="15" x14ac:dyDescent="0.25">
      <c r="A906" s="8">
        <v>905</v>
      </c>
      <c r="B906" s="8">
        <v>43</v>
      </c>
      <c r="C906" s="9">
        <v>56.5</v>
      </c>
      <c r="D906" s="9">
        <v>4.4000000000000004</v>
      </c>
      <c r="E906" s="9">
        <v>8.9</v>
      </c>
      <c r="F906" s="10">
        <f>IF(AND(NOT(ISBLANK(C906)), NOT(ISBLANK(H906)), NOT(ISBLANK(Q906))), C906-H906-Q906, "")</f>
        <v>28.715000000000003</v>
      </c>
      <c r="G906" s="11">
        <f>IF(AND(F906&lt;&gt;"", C906&lt;&gt;"", C906&lt;&gt;0), F906*100/C906, "")</f>
        <v>50.823008849557532</v>
      </c>
      <c r="H906" s="10">
        <v>21.143999999999998</v>
      </c>
      <c r="I906" s="12">
        <v>7</v>
      </c>
      <c r="J906" s="11">
        <f>IF(AND(H906&lt;&gt;"", C906&lt;&gt;"", C906&lt;&gt;0), H906*100/C906, "")</f>
        <v>37.423008849557519</v>
      </c>
      <c r="K906" s="9">
        <v>10.3</v>
      </c>
      <c r="L906" s="9">
        <v>49.7</v>
      </c>
      <c r="M906" s="13">
        <v>0.20699999999999999</v>
      </c>
      <c r="N906" s="9">
        <v>64.7</v>
      </c>
      <c r="O906" s="14" t="s">
        <v>21</v>
      </c>
      <c r="P906" s="15">
        <v>7.12</v>
      </c>
      <c r="Q906" s="13">
        <v>6.641</v>
      </c>
      <c r="R906" s="15">
        <v>0.47</v>
      </c>
      <c r="S906" s="11">
        <f>IF(AND(Q906&lt;&gt;"", C906&lt;&gt;"", C906&lt;&gt;0), Q906*100/C906, "")</f>
        <v>11.753982300884957</v>
      </c>
      <c r="T906" s="16">
        <v>4</v>
      </c>
      <c r="U906" s="17" t="str">
        <f>IF(C906&gt;=68,"JUMBO",IF(C906&gt;=58,"EXTRA",IF(C906&gt;=48,"GRANDE",IF(C906&gt;=38,"MÉDIO","Fora da faixa"))))</f>
        <v>GRANDE</v>
      </c>
      <c r="V906" s="11">
        <v>58.49</v>
      </c>
      <c r="W906" s="11">
        <v>44.47</v>
      </c>
      <c r="X906" s="11">
        <f>IF(AND(W906&lt;&gt;"", V906&lt;&gt;"", V906&lt;&gt;0), (W906/V906)*100, "")</f>
        <v>76.030090613780132</v>
      </c>
      <c r="Y906" s="8" t="str">
        <f>IF(X906&lt;72,"Pontiagudo",IF(X906&lt;=76,"Padrão","Redondo"))</f>
        <v>Redondo</v>
      </c>
      <c r="Z906" s="11">
        <f>IF(AND(W906&lt;&gt;"", V906&lt;&gt;"", V906&lt;&gt;0), (0.6057-0.0018*W906)*V906*(W906^2)/1000, "")</f>
        <v>60.801718425799024</v>
      </c>
      <c r="AA906" s="11">
        <f>((3.155 - 0.0136*V906 + 0.00155*W906)*V906*W906)/100</f>
        <v>63.165583162643507</v>
      </c>
      <c r="AB906" s="14" t="s">
        <v>28</v>
      </c>
      <c r="AC906" s="12">
        <v>28</v>
      </c>
      <c r="AD906" s="18" t="s">
        <v>18</v>
      </c>
    </row>
    <row r="907" spans="1:30" ht="15" x14ac:dyDescent="0.25">
      <c r="A907" s="8">
        <v>906</v>
      </c>
      <c r="B907" s="8">
        <v>43</v>
      </c>
      <c r="C907" s="9">
        <v>56.9</v>
      </c>
      <c r="D907" s="9">
        <v>4.5</v>
      </c>
      <c r="E907" s="9">
        <v>8.9</v>
      </c>
      <c r="F907" s="10">
        <f>IF(AND(NOT(ISBLANK(C907)), NOT(ISBLANK(H907)), NOT(ISBLANK(Q907))), C907-H907-Q907, "")</f>
        <v>30.280999999999999</v>
      </c>
      <c r="G907" s="11">
        <f>IF(AND(F907&lt;&gt;"", C907&lt;&gt;"", C907&lt;&gt;0), F907*100/C907, "")</f>
        <v>53.217926186291741</v>
      </c>
      <c r="H907" s="10">
        <v>20.731999999999999</v>
      </c>
      <c r="I907" s="12">
        <v>6</v>
      </c>
      <c r="J907" s="11">
        <f>IF(AND(H907&lt;&gt;"", C907&lt;&gt;"", C907&lt;&gt;0), H907*100/C907, "")</f>
        <v>36.435852372583476</v>
      </c>
      <c r="K907" s="9">
        <v>10.6</v>
      </c>
      <c r="L907" s="9">
        <v>46.7</v>
      </c>
      <c r="M907" s="13">
        <v>0.22700000000000001</v>
      </c>
      <c r="N907" s="9">
        <v>65.5</v>
      </c>
      <c r="O907" s="14" t="s">
        <v>21</v>
      </c>
      <c r="P907" s="15">
        <v>3.85</v>
      </c>
      <c r="Q907" s="13">
        <v>5.8869999999999996</v>
      </c>
      <c r="R907" s="15">
        <v>0.42</v>
      </c>
      <c r="S907" s="11">
        <f>IF(AND(Q907&lt;&gt;"", C907&lt;&gt;"", C907&lt;&gt;0), Q907*100/C907, "")</f>
        <v>10.346221441124779</v>
      </c>
      <c r="T907" s="16">
        <v>3</v>
      </c>
      <c r="U907" s="17" t="str">
        <f>IF(C907&gt;=68,"JUMBO",IF(C907&gt;=58,"EXTRA",IF(C907&gt;=48,"GRANDE",IF(C907&gt;=38,"MÉDIO","Fora da faixa"))))</f>
        <v>GRANDE</v>
      </c>
      <c r="V907" s="11">
        <v>58.88</v>
      </c>
      <c r="W907" s="11">
        <v>45.01</v>
      </c>
      <c r="X907" s="11">
        <f>IF(AND(W907&lt;&gt;"", V907&lt;&gt;"", V907&lt;&gt;0), (W907/V907)*100, "")</f>
        <v>76.443614130434781</v>
      </c>
      <c r="Y907" s="8" t="str">
        <f>IF(X907&lt;72,"Pontiagudo",IF(X907&lt;=76,"Padrão","Redondo"))</f>
        <v>Redondo</v>
      </c>
      <c r="Z907" s="11">
        <f>IF(AND(W907&lt;&gt;"", V907&lt;&gt;"", V907&lt;&gt;0), (0.6057-0.0018*W907)*V907*(W907^2)/1000, "")</f>
        <v>62.586691261871607</v>
      </c>
      <c r="AA907" s="11">
        <f>((3.155 - 0.0136*V907 + 0.00155*W907)*V907*W907)/100</f>
        <v>64.240510257279993</v>
      </c>
      <c r="AB907" s="14"/>
      <c r="AC907" s="12">
        <v>28</v>
      </c>
      <c r="AD907" s="18" t="s">
        <v>18</v>
      </c>
    </row>
    <row r="908" spans="1:30" ht="15" x14ac:dyDescent="0.25">
      <c r="A908" s="8">
        <v>907</v>
      </c>
      <c r="B908" s="8">
        <v>43</v>
      </c>
      <c r="C908" s="9">
        <v>55.1</v>
      </c>
      <c r="D908" s="9">
        <v>3.3</v>
      </c>
      <c r="E908" s="9">
        <v>9</v>
      </c>
      <c r="F908" s="10" t="str">
        <f>IF(AND(NOT(ISBLANK(C908)), NOT(ISBLANK(H908)), NOT(ISBLANK(Q908))), C908-H908-Q908, "")</f>
        <v/>
      </c>
      <c r="G908" s="11" t="str">
        <f>IF(AND(F908&lt;&gt;"", C908&lt;&gt;"", C908&lt;&gt;0), F908*100/C908, "")</f>
        <v/>
      </c>
      <c r="H908" s="10"/>
      <c r="I908" s="12">
        <v>5</v>
      </c>
      <c r="J908" s="11" t="str">
        <f>IF(AND(H908&lt;&gt;"", C908&lt;&gt;"", C908&lt;&gt;0), H908*100/C908, "")</f>
        <v/>
      </c>
      <c r="K908" s="9">
        <v>7.1</v>
      </c>
      <c r="L908" s="9">
        <v>40.299999999999997</v>
      </c>
      <c r="M908" s="13">
        <v>0.17599999999999999</v>
      </c>
      <c r="N908" s="9">
        <v>53.2</v>
      </c>
      <c r="O908" s="14" t="s">
        <v>23</v>
      </c>
      <c r="P908" s="15">
        <v>5.81</v>
      </c>
      <c r="Q908" s="13">
        <v>6.476</v>
      </c>
      <c r="R908" s="15">
        <v>0.46</v>
      </c>
      <c r="S908" s="11">
        <f>IF(AND(Q908&lt;&gt;"", C908&lt;&gt;"", C908&lt;&gt;0), Q908*100/C908, "")</f>
        <v>11.753176043557168</v>
      </c>
      <c r="T908" s="16">
        <v>2</v>
      </c>
      <c r="U908" s="17" t="str">
        <f>IF(C908&gt;=68,"JUMBO",IF(C908&gt;=58,"EXTRA",IF(C908&gt;=48,"GRANDE",IF(C908&gt;=38,"MÉDIO","Fora da faixa"))))</f>
        <v>GRANDE</v>
      </c>
      <c r="V908" s="11">
        <v>57.35</v>
      </c>
      <c r="W908" s="11">
        <v>44.82</v>
      </c>
      <c r="X908" s="11">
        <f>IF(AND(W908&lt;&gt;"", V908&lt;&gt;"", V908&lt;&gt;0), (W908/V908)*100, "")</f>
        <v>78.151700087183968</v>
      </c>
      <c r="Y908" s="8" t="str">
        <f>IF(X908&lt;72,"Pontiagudo",IF(X908&lt;=76,"Padrão","Redondo"))</f>
        <v>Redondo</v>
      </c>
      <c r="Z908" s="11">
        <f>IF(AND(W908&lt;&gt;"", V908&lt;&gt;"", V908&lt;&gt;0), (0.6057-0.0018*W908)*V908*(W908^2)/1000, "")</f>
        <v>60.486197480415363</v>
      </c>
      <c r="AA908" s="11">
        <f>((3.155 - 0.0136*V908 + 0.00155*W908)*V908*W908)/100</f>
        <v>62.834370761970007</v>
      </c>
      <c r="AB908" s="14"/>
      <c r="AC908" s="12">
        <v>28</v>
      </c>
      <c r="AD908" s="18" t="s">
        <v>18</v>
      </c>
    </row>
    <row r="909" spans="1:30" ht="15" x14ac:dyDescent="0.25">
      <c r="A909" s="8">
        <v>908</v>
      </c>
      <c r="B909" s="8">
        <v>43</v>
      </c>
      <c r="C909" s="9">
        <v>60.5</v>
      </c>
      <c r="D909" s="9">
        <v>3.4</v>
      </c>
      <c r="E909" s="9">
        <v>8.6999999999999993</v>
      </c>
      <c r="F909" s="10">
        <f>IF(AND(NOT(ISBLANK(C909)), NOT(ISBLANK(H909)), NOT(ISBLANK(Q909))), C909-H909-Q909, "")</f>
        <v>34.753</v>
      </c>
      <c r="G909" s="11">
        <f>IF(AND(F909&lt;&gt;"", C909&lt;&gt;"", C909&lt;&gt;0), F909*100/C909, "")</f>
        <v>57.442975206611571</v>
      </c>
      <c r="H909" s="10">
        <v>19.065999999999999</v>
      </c>
      <c r="I909" s="12">
        <v>6</v>
      </c>
      <c r="J909" s="11">
        <f>IF(AND(H909&lt;&gt;"", C909&lt;&gt;"", C909&lt;&gt;0), H909*100/C909, "")</f>
        <v>31.514049586776856</v>
      </c>
      <c r="K909" s="9">
        <v>5.8</v>
      </c>
      <c r="L909" s="9">
        <v>99.5</v>
      </c>
      <c r="M909" s="13">
        <v>5.8000000000000003E-2</v>
      </c>
      <c r="N909" s="9">
        <v>51.1</v>
      </c>
      <c r="O909" s="14" t="s">
        <v>23</v>
      </c>
      <c r="P909" s="15">
        <v>5.0999999999999996</v>
      </c>
      <c r="Q909" s="13">
        <v>6.681</v>
      </c>
      <c r="R909" s="15">
        <v>0.48</v>
      </c>
      <c r="S909" s="11">
        <f>IF(AND(Q909&lt;&gt;"", C909&lt;&gt;"", C909&lt;&gt;0), Q909*100/C909, "")</f>
        <v>11.042975206611571</v>
      </c>
      <c r="T909" s="16">
        <v>1</v>
      </c>
      <c r="U909" s="17" t="str">
        <f>IF(C909&gt;=68,"JUMBO",IF(C909&gt;=58,"EXTRA",IF(C909&gt;=48,"GRANDE",IF(C909&gt;=38,"MÉDIO","Fora da faixa"))))</f>
        <v>EXTRA</v>
      </c>
      <c r="V909" s="11">
        <v>58.4</v>
      </c>
      <c r="W909" s="11">
        <v>44.63</v>
      </c>
      <c r="X909" s="11">
        <f>IF(AND(W909&lt;&gt;"", V909&lt;&gt;"", V909&lt;&gt;0), (W909/V909)*100, "")</f>
        <v>76.421232876712324</v>
      </c>
      <c r="Y909" s="8" t="str">
        <f>IF(X909&lt;72,"Pontiagudo",IF(X909&lt;=76,"Padrão","Redondo"))</f>
        <v>Redondo</v>
      </c>
      <c r="Z909" s="11">
        <f>IF(AND(W909&lt;&gt;"", V909&lt;&gt;"", V909&lt;&gt;0), (0.6057-0.0018*W909)*V909*(W909^2)/1000, "")</f>
        <v>61.112293672635367</v>
      </c>
      <c r="AA909" s="11">
        <f>((3.155 - 0.0136*V909 + 0.00155*W909)*V909*W909)/100</f>
        <v>63.333670541080011</v>
      </c>
      <c r="AB909" s="14"/>
      <c r="AC909" s="12">
        <v>28</v>
      </c>
      <c r="AD909" s="18" t="s">
        <v>18</v>
      </c>
    </row>
    <row r="910" spans="1:30" ht="15" x14ac:dyDescent="0.25">
      <c r="A910" s="8">
        <v>909</v>
      </c>
      <c r="B910" s="8">
        <v>43</v>
      </c>
      <c r="C910" s="9">
        <v>65</v>
      </c>
      <c r="D910" s="9">
        <v>4.5999999999999996</v>
      </c>
      <c r="E910" s="9">
        <v>9.1</v>
      </c>
      <c r="F910" s="10">
        <f>IF(AND(NOT(ISBLANK(C910)), NOT(ISBLANK(H910)), NOT(ISBLANK(Q910))), C910-H910-Q910, "")</f>
        <v>39.68</v>
      </c>
      <c r="G910" s="11">
        <f>IF(AND(F910&lt;&gt;"", C910&lt;&gt;"", C910&lt;&gt;0), F910*100/C910, "")</f>
        <v>61.04615384615385</v>
      </c>
      <c r="H910" s="10">
        <v>18.195</v>
      </c>
      <c r="I910" s="12">
        <v>7</v>
      </c>
      <c r="J910" s="11">
        <f>IF(AND(H910&lt;&gt;"", C910&lt;&gt;"", C910&lt;&gt;0), H910*100/C910, "")</f>
        <v>27.992307692307691</v>
      </c>
      <c r="K910" s="9">
        <v>10.6</v>
      </c>
      <c r="L910" s="9">
        <v>39</v>
      </c>
      <c r="M910" s="13">
        <v>0.27200000000000002</v>
      </c>
      <c r="N910" s="9">
        <v>62.7</v>
      </c>
      <c r="O910" s="14" t="s">
        <v>21</v>
      </c>
      <c r="P910" s="15"/>
      <c r="Q910" s="13">
        <v>7.125</v>
      </c>
      <c r="R910" s="15">
        <v>0.49</v>
      </c>
      <c r="S910" s="11">
        <f>IF(AND(Q910&lt;&gt;"", C910&lt;&gt;"", C910&lt;&gt;0), Q910*100/C910, "")</f>
        <v>10.961538461538462</v>
      </c>
      <c r="T910" s="16">
        <v>3</v>
      </c>
      <c r="U910" s="17" t="str">
        <f>IF(C910&gt;=68,"JUMBO",IF(C910&gt;=58,"EXTRA",IF(C910&gt;=48,"GRANDE",IF(C910&gt;=38,"MÉDIO","Fora da faixa"))))</f>
        <v>EXTRA</v>
      </c>
      <c r="V910" s="11">
        <v>58.77</v>
      </c>
      <c r="W910" s="11">
        <v>45.18</v>
      </c>
      <c r="X910" s="11">
        <f>IF(AND(W910&lt;&gt;"", V910&lt;&gt;"", V910&lt;&gt;0), (W910/V910)*100, "")</f>
        <v>76.87595712098009</v>
      </c>
      <c r="Y910" s="8" t="str">
        <f>IF(X910&lt;72,"Pontiagudo",IF(X910&lt;=76,"Padrão","Redondo"))</f>
        <v>Redondo</v>
      </c>
      <c r="Z910" s="11">
        <f>IF(AND(W910&lt;&gt;"", V910&lt;&gt;"", V910&lt;&gt;0), (0.6057-0.0018*W910)*V910*(W910^2)/1000, "")</f>
        <v>62.905837723335651</v>
      </c>
      <c r="AA910" s="11">
        <f>((3.155 - 0.0136*V910 + 0.00155*W910)*V910*W910)/100</f>
        <v>64.409393630502009</v>
      </c>
      <c r="AB910" s="14"/>
      <c r="AC910" s="12">
        <v>28</v>
      </c>
      <c r="AD910" s="18" t="s">
        <v>18</v>
      </c>
    </row>
    <row r="911" spans="1:30" ht="15" x14ac:dyDescent="0.25">
      <c r="A911" s="8">
        <v>910</v>
      </c>
      <c r="B911" s="8">
        <v>43</v>
      </c>
      <c r="C911" s="9">
        <v>64.599999999999994</v>
      </c>
      <c r="D911" s="9">
        <v>4.5</v>
      </c>
      <c r="E911" s="9">
        <v>9.1</v>
      </c>
      <c r="F911" s="10">
        <f>IF(AND(NOT(ISBLANK(C911)), NOT(ISBLANK(H911)), NOT(ISBLANK(Q911))), C911-H911-Q911, "")</f>
        <v>40.61099999999999</v>
      </c>
      <c r="G911" s="11">
        <f>IF(AND(F911&lt;&gt;"", C911&lt;&gt;"", C911&lt;&gt;0), F911*100/C911, "")</f>
        <v>62.865325077399369</v>
      </c>
      <c r="H911" s="10">
        <v>17.466000000000001</v>
      </c>
      <c r="I911" s="12">
        <v>7</v>
      </c>
      <c r="J911" s="11">
        <f>IF(AND(H911&lt;&gt;"", C911&lt;&gt;"", C911&lt;&gt;0), H911*100/C911, "")</f>
        <v>27.037151702786382</v>
      </c>
      <c r="K911" s="9">
        <v>10.8</v>
      </c>
      <c r="L911" s="9">
        <v>38.700000000000003</v>
      </c>
      <c r="M911" s="13">
        <v>0.27900000000000003</v>
      </c>
      <c r="N911" s="9">
        <v>61.8</v>
      </c>
      <c r="O911" s="14" t="s">
        <v>21</v>
      </c>
      <c r="P911" s="15">
        <v>5.85</v>
      </c>
      <c r="Q911" s="13">
        <v>6.5229999999999997</v>
      </c>
      <c r="R911" s="15">
        <v>0.46</v>
      </c>
      <c r="S911" s="11">
        <f>IF(AND(Q911&lt;&gt;"", C911&lt;&gt;"", C911&lt;&gt;0), Q911*100/C911, "")</f>
        <v>10.097523219814242</v>
      </c>
      <c r="T911" s="16">
        <v>2</v>
      </c>
      <c r="U911" s="17" t="str">
        <f>IF(C911&gt;=68,"JUMBO",IF(C911&gt;=58,"EXTRA",IF(C911&gt;=48,"GRANDE",IF(C911&gt;=38,"MÉDIO","Fora da faixa"))))</f>
        <v>EXTRA</v>
      </c>
      <c r="V911" s="11">
        <v>59.41</v>
      </c>
      <c r="W911" s="11">
        <v>45.18</v>
      </c>
      <c r="X911" s="11">
        <f>IF(AND(W911&lt;&gt;"", V911&lt;&gt;"", V911&lt;&gt;0), (W911/V911)*100, "")</f>
        <v>76.047803400101003</v>
      </c>
      <c r="Y911" s="8" t="str">
        <f>IF(X911&lt;72,"Pontiagudo",IF(X911&lt;=76,"Padrão","Redondo"))</f>
        <v>Redondo</v>
      </c>
      <c r="Z911" s="11">
        <f>IF(AND(W911&lt;&gt;"", V911&lt;&gt;"", V911&lt;&gt;0), (0.6057-0.0018*W911)*V911*(W911^2)/1000, "")</f>
        <v>63.590876623164391</v>
      </c>
      <c r="AA911" s="11">
        <f>((3.155 - 0.0136*V911 + 0.00155*W911)*V911*W911)/100</f>
        <v>64.877178242213986</v>
      </c>
      <c r="AB911" s="14" t="s">
        <v>27</v>
      </c>
      <c r="AC911" s="12">
        <v>28</v>
      </c>
      <c r="AD911" s="18" t="s">
        <v>18</v>
      </c>
    </row>
    <row r="912" spans="1:30" ht="15" x14ac:dyDescent="0.25">
      <c r="A912" s="8">
        <v>911</v>
      </c>
      <c r="B912" s="8">
        <v>43</v>
      </c>
      <c r="C912" s="9">
        <v>66.2</v>
      </c>
      <c r="D912" s="9"/>
      <c r="E912" s="9">
        <v>9</v>
      </c>
      <c r="F912" s="10"/>
      <c r="G912" s="11" t="str">
        <f>IF(AND(F912&lt;&gt;"", C912&lt;&gt;"", C912&lt;&gt;0), F912*100/C912, "")</f>
        <v/>
      </c>
      <c r="H912" s="10"/>
      <c r="I912" s="12"/>
      <c r="J912" s="11" t="str">
        <f>IF(AND(H912&lt;&gt;"", C912&lt;&gt;"", C912&lt;&gt;0), H912*100/C912, "")</f>
        <v/>
      </c>
      <c r="K912" s="9"/>
      <c r="L912" s="9"/>
      <c r="M912" s="13"/>
      <c r="N912" s="9"/>
      <c r="O912" s="14"/>
      <c r="P912" s="15">
        <v>5.8</v>
      </c>
      <c r="Q912" s="13">
        <v>6.6539999999999999</v>
      </c>
      <c r="R912" s="15">
        <v>0.46</v>
      </c>
      <c r="S912" s="11">
        <f>IF(AND(Q912&lt;&gt;"", C912&lt;&gt;"", C912&lt;&gt;0), Q912*100/C912, "")</f>
        <v>10.051359516616314</v>
      </c>
      <c r="T912" s="16">
        <v>2</v>
      </c>
      <c r="U912" s="17" t="str">
        <f>IF(C912&gt;=68,"JUMBO",IF(C912&gt;=58,"EXTRA",IF(C912&gt;=48,"GRANDE",IF(C912&gt;=38,"MÉDIO","Fora da faixa"))))</f>
        <v>EXTRA</v>
      </c>
      <c r="V912" s="11">
        <v>59.72</v>
      </c>
      <c r="W912" s="11">
        <v>45.47</v>
      </c>
      <c r="X912" s="11">
        <f>IF(AND(W912&lt;&gt;"", V912&lt;&gt;"", V912&lt;&gt;0), (W912/V912)*100, "")</f>
        <v>76.138647019423971</v>
      </c>
      <c r="Y912" s="8" t="str">
        <f>IF(X912&lt;72,"Pontiagudo",IF(X912&lt;=76,"Padrão","Redondo"))</f>
        <v>Redondo</v>
      </c>
      <c r="Z912" s="11">
        <f>IF(AND(W912&lt;&gt;"", V912&lt;&gt;"", V912&lt;&gt;0), (0.6057-0.0018*W912)*V912*(W912^2)/1000, "")</f>
        <v>64.681483466722398</v>
      </c>
      <c r="AA912" s="11">
        <f>((3.155 - 0.0136*V912 + 0.00155*W912)*V912*W912)/100</f>
        <v>65.532032308965995</v>
      </c>
      <c r="AB912" s="14"/>
      <c r="AC912" s="12">
        <v>28</v>
      </c>
      <c r="AD912" s="18" t="s">
        <v>18</v>
      </c>
    </row>
    <row r="913" spans="1:30" ht="15" x14ac:dyDescent="0.25">
      <c r="A913" s="8">
        <v>912</v>
      </c>
      <c r="B913" s="8">
        <v>43</v>
      </c>
      <c r="C913" s="9">
        <v>63.1</v>
      </c>
      <c r="D913" s="9">
        <v>5</v>
      </c>
      <c r="E913" s="9">
        <v>8.9</v>
      </c>
      <c r="F913" s="10">
        <f>IF(AND(NOT(ISBLANK(C913)), NOT(ISBLANK(H913)), NOT(ISBLANK(Q913))), C913-H913-Q913, "")</f>
        <v>36.462999999999994</v>
      </c>
      <c r="G913" s="11">
        <f>IF(AND(F913&lt;&gt;"", C913&lt;&gt;"", C913&lt;&gt;0), F913*100/C913, "")</f>
        <v>57.786053882725817</v>
      </c>
      <c r="H913" s="10">
        <v>20.172000000000001</v>
      </c>
      <c r="I913" s="12">
        <v>7</v>
      </c>
      <c r="J913" s="11">
        <f>IF(AND(H913&lt;&gt;"", C913&lt;&gt;"", C913&lt;&gt;0), H913*100/C913, "")</f>
        <v>31.968304278922346</v>
      </c>
      <c r="K913" s="9">
        <v>10.5</v>
      </c>
      <c r="L913" s="9">
        <v>40.299999999999997</v>
      </c>
      <c r="M913" s="13">
        <v>0.26100000000000001</v>
      </c>
      <c r="N913" s="9">
        <v>67.400000000000006</v>
      </c>
      <c r="O913" s="14" t="s">
        <v>21</v>
      </c>
      <c r="P913" s="15">
        <v>5.74</v>
      </c>
      <c r="Q913" s="13">
        <v>6.4649999999999999</v>
      </c>
      <c r="R913" s="15">
        <v>0.47</v>
      </c>
      <c r="S913" s="11">
        <f>IF(AND(Q913&lt;&gt;"", C913&lt;&gt;"", C913&lt;&gt;0), Q913*100/C913, "")</f>
        <v>10.245641838351823</v>
      </c>
      <c r="T913" s="16">
        <v>2</v>
      </c>
      <c r="U913" s="17" t="str">
        <f>IF(C913&gt;=68,"JUMBO",IF(C913&gt;=58,"EXTRA",IF(C913&gt;=48,"GRANDE",IF(C913&gt;=38,"MÉDIO","Fora da faixa"))))</f>
        <v>EXTRA</v>
      </c>
      <c r="V913" s="11">
        <v>59.73</v>
      </c>
      <c r="W913" s="11">
        <v>44.56</v>
      </c>
      <c r="X913" s="11">
        <f>IF(AND(W913&lt;&gt;"", V913&lt;&gt;"", V913&lt;&gt;0), (W913/V913)*100, "")</f>
        <v>74.602377364808319</v>
      </c>
      <c r="Y913" s="8" t="str">
        <f>IF(X913&lt;72,"Pontiagudo",IF(X913&lt;=76,"Padrão","Redondo"))</f>
        <v>Padrão</v>
      </c>
      <c r="Z913" s="11">
        <f>IF(AND(W913&lt;&gt;"", V913&lt;&gt;"", V913&lt;&gt;0), (0.6057-0.0018*W913)*V913*(W913^2)/1000, "")</f>
        <v>62.323091464018191</v>
      </c>
      <c r="AA913" s="11">
        <f>((3.155 - 0.0136*V913 + 0.00155*W913)*V913*W913)/100</f>
        <v>64.190119377119998</v>
      </c>
      <c r="AB913" s="14"/>
      <c r="AC913" s="12">
        <v>28</v>
      </c>
      <c r="AD913" s="18" t="s">
        <v>18</v>
      </c>
    </row>
    <row r="914" spans="1:30" ht="15" x14ac:dyDescent="0.25">
      <c r="A914" s="8">
        <v>913</v>
      </c>
      <c r="B914" s="8">
        <v>43</v>
      </c>
      <c r="C914" s="9">
        <v>58.4</v>
      </c>
      <c r="D914" s="9">
        <v>5.4</v>
      </c>
      <c r="E914" s="9">
        <v>9.1</v>
      </c>
      <c r="F914" s="10">
        <f>IF(AND(NOT(ISBLANK(C914)), NOT(ISBLANK(H914)), NOT(ISBLANK(Q914))), C914-H914-Q914, "")</f>
        <v>32.397999999999996</v>
      </c>
      <c r="G914" s="11">
        <f>IF(AND(F914&lt;&gt;"", C914&lt;&gt;"", C914&lt;&gt;0), F914*100/C914, "")</f>
        <v>55.476027397260268</v>
      </c>
      <c r="H914" s="10">
        <v>19.902999999999999</v>
      </c>
      <c r="I914" s="12">
        <v>6</v>
      </c>
      <c r="J914" s="11">
        <f>IF(AND(H914&lt;&gt;"", C914&lt;&gt;"", C914&lt;&gt;0), H914*100/C914, "")</f>
        <v>34.080479452054796</v>
      </c>
      <c r="K914" s="9">
        <v>11.6</v>
      </c>
      <c r="L914" s="9">
        <v>61</v>
      </c>
      <c r="M914" s="13">
        <v>0.19</v>
      </c>
      <c r="N914" s="9">
        <v>72.8</v>
      </c>
      <c r="O914" s="14" t="s">
        <v>16</v>
      </c>
      <c r="P914" s="15">
        <v>4.7</v>
      </c>
      <c r="Q914" s="13">
        <v>6.0990000000000002</v>
      </c>
      <c r="R914" s="15">
        <v>0.5</v>
      </c>
      <c r="S914" s="11">
        <f>IF(AND(Q914&lt;&gt;"", C914&lt;&gt;"", C914&lt;&gt;0), Q914*100/C914, "")</f>
        <v>10.443493150684931</v>
      </c>
      <c r="T914" s="16">
        <v>4</v>
      </c>
      <c r="U914" s="17" t="str">
        <f>IF(C914&gt;=68,"JUMBO",IF(C914&gt;=58,"EXTRA",IF(C914&gt;=48,"GRANDE",IF(C914&gt;=38,"MÉDIO","Fora da faixa"))))</f>
        <v>EXTRA</v>
      </c>
      <c r="V914" s="11">
        <v>58.77</v>
      </c>
      <c r="W914" s="11">
        <v>44.93</v>
      </c>
      <c r="X914" s="11">
        <f>IF(AND(W914&lt;&gt;"", V914&lt;&gt;"", V914&lt;&gt;0), (W914/V914)*100, "")</f>
        <v>76.450570018717031</v>
      </c>
      <c r="Y914" s="8" t="str">
        <f>IF(X914&lt;72,"Pontiagudo",IF(X914&lt;=76,"Padrão","Redondo"))</f>
        <v>Redondo</v>
      </c>
      <c r="Z914" s="11">
        <f>IF(AND(W914&lt;&gt;"", V914&lt;&gt;"", V914&lt;&gt;0), (0.6057-0.0018*W914)*V914*(W914^2)/1000, "")</f>
        <v>62.264982424891699</v>
      </c>
      <c r="AA914" s="11">
        <f>((3.155 - 0.0136*V914 + 0.00155*W914)*V914*W914)/100</f>
        <v>64.042757205889501</v>
      </c>
      <c r="AB914" s="14"/>
      <c r="AC914" s="12">
        <v>28</v>
      </c>
      <c r="AD914" s="18" t="s">
        <v>18</v>
      </c>
    </row>
    <row r="915" spans="1:30" ht="15" x14ac:dyDescent="0.25">
      <c r="A915" s="8">
        <v>914</v>
      </c>
      <c r="B915" s="8">
        <v>43</v>
      </c>
      <c r="C915" s="9">
        <v>62.4</v>
      </c>
      <c r="D915" s="9">
        <v>3</v>
      </c>
      <c r="E915" s="9">
        <v>9.1999999999999993</v>
      </c>
      <c r="F915" s="10" t="str">
        <f>IF(AND(NOT(ISBLANK(C915)), NOT(ISBLANK(H915)), NOT(ISBLANK(Q915))), C915-H915-Q915, "")</f>
        <v/>
      </c>
      <c r="G915" s="11" t="str">
        <f>IF(AND(F915&lt;&gt;"", C915&lt;&gt;"", C915&lt;&gt;0), F915*100/C915, "")</f>
        <v/>
      </c>
      <c r="H915" s="10"/>
      <c r="I915" s="12">
        <v>7</v>
      </c>
      <c r="J915" s="11" t="str">
        <f>IF(AND(H915&lt;&gt;"", C915&lt;&gt;"", C915&lt;&gt;0), H915*100/C915, "")</f>
        <v/>
      </c>
      <c r="K915" s="9">
        <v>11.1</v>
      </c>
      <c r="L915" s="9">
        <v>51.3</v>
      </c>
      <c r="M915" s="13">
        <v>0.216</v>
      </c>
      <c r="N915" s="9">
        <v>44</v>
      </c>
      <c r="O915" s="14" t="s">
        <v>23</v>
      </c>
      <c r="P915" s="15">
        <v>4.21</v>
      </c>
      <c r="Q915" s="13">
        <v>5.6360000000000001</v>
      </c>
      <c r="R915" s="15">
        <v>0.5</v>
      </c>
      <c r="S915" s="11">
        <f>IF(AND(Q915&lt;&gt;"", C915&lt;&gt;"", C915&lt;&gt;0), Q915*100/C915, "")</f>
        <v>9.0320512820512828</v>
      </c>
      <c r="T915" s="16">
        <v>3</v>
      </c>
      <c r="U915" s="17" t="str">
        <f>IF(C915&gt;=68,"JUMBO",IF(C915&gt;=58,"EXTRA",IF(C915&gt;=48,"GRANDE",IF(C915&gt;=38,"MÉDIO","Fora da faixa"))))</f>
        <v>EXTRA</v>
      </c>
      <c r="V915" s="11">
        <v>58.15</v>
      </c>
      <c r="W915" s="11">
        <v>46.65</v>
      </c>
      <c r="X915" s="11">
        <f>IF(AND(W915&lt;&gt;"", V915&lt;&gt;"", V915&lt;&gt;0), (W915/V915)*100, "")</f>
        <v>80.223559759243329</v>
      </c>
      <c r="Y915" s="8" t="str">
        <f>IF(X915&lt;72,"Pontiagudo",IF(X915&lt;=76,"Padrão","Redondo"))</f>
        <v>Redondo</v>
      </c>
      <c r="Z915" s="11">
        <f>IF(AND(W915&lt;&gt;"", V915&lt;&gt;"", V915&lt;&gt;0), (0.6057-0.0018*W915)*V915*(W915^2)/1000, "")</f>
        <v>66.02354285038875</v>
      </c>
      <c r="AA915" s="11">
        <f>((3.155 - 0.0136*V915 + 0.00155*W915)*V915*W915)/100</f>
        <v>66.0939929608125</v>
      </c>
      <c r="AB915" s="14"/>
      <c r="AC915" s="12">
        <v>28</v>
      </c>
      <c r="AD915" s="18" t="s">
        <v>18</v>
      </c>
    </row>
    <row r="916" spans="1:30" ht="15" x14ac:dyDescent="0.25">
      <c r="A916" s="8">
        <v>915</v>
      </c>
      <c r="B916" s="8">
        <v>43</v>
      </c>
      <c r="C916" s="9">
        <v>62.4</v>
      </c>
      <c r="D916" s="9">
        <v>5.0999999999999996</v>
      </c>
      <c r="E916" s="9">
        <v>9.1</v>
      </c>
      <c r="F916" s="10" t="str">
        <f>IF(AND(NOT(ISBLANK(C916)), NOT(ISBLANK(H916)), NOT(ISBLANK(Q916))), C916-H916-Q916, "")</f>
        <v/>
      </c>
      <c r="G916" s="11" t="str">
        <f>IF(AND(F916&lt;&gt;"", C916&lt;&gt;"", C916&lt;&gt;0), F916*100/C916, "")</f>
        <v/>
      </c>
      <c r="H916" s="10"/>
      <c r="I916" s="12">
        <v>6</v>
      </c>
      <c r="J916" s="11" t="str">
        <f>IF(AND(H916&lt;&gt;"", C916&lt;&gt;"", C916&lt;&gt;0), H916*100/C916, "")</f>
        <v/>
      </c>
      <c r="K916" s="9">
        <v>7.5</v>
      </c>
      <c r="L916" s="9">
        <v>49.7</v>
      </c>
      <c r="M916" s="13">
        <v>0.151</v>
      </c>
      <c r="N916" s="9">
        <v>68.599999999999994</v>
      </c>
      <c r="O916" s="14" t="s">
        <v>21</v>
      </c>
      <c r="P916" s="15">
        <v>4.9000000000000004</v>
      </c>
      <c r="Q916" s="13">
        <v>6.1680000000000001</v>
      </c>
      <c r="R916" s="15">
        <v>0.46</v>
      </c>
      <c r="S916" s="11">
        <f>IF(AND(Q916&lt;&gt;"", C916&lt;&gt;"", C916&lt;&gt;0), Q916*100/C916, "")</f>
        <v>9.8846153846153868</v>
      </c>
      <c r="T916" s="16">
        <v>3</v>
      </c>
      <c r="U916" s="17" t="str">
        <f>IF(C916&gt;=68,"JUMBO",IF(C916&gt;=58,"EXTRA",IF(C916&gt;=48,"GRANDE",IF(C916&gt;=38,"MÉDIO","Fora da faixa"))))</f>
        <v>EXTRA</v>
      </c>
      <c r="V916" s="11">
        <v>57.91</v>
      </c>
      <c r="W916" s="11">
        <v>45.29</v>
      </c>
      <c r="X916" s="11">
        <f>IF(AND(W916&lt;&gt;"", V916&lt;&gt;"", V916&lt;&gt;0), (W916/V916)*100, "")</f>
        <v>78.207563460542232</v>
      </c>
      <c r="Y916" s="8" t="str">
        <f>IF(X916&lt;72,"Pontiagudo",IF(X916&lt;=76,"Padrão","Redondo"))</f>
        <v>Redondo</v>
      </c>
      <c r="Z916" s="11">
        <f>IF(AND(W916&lt;&gt;"", V916&lt;&gt;"", V916&lt;&gt;0), (0.6057-0.0018*W916)*V916*(W916^2)/1000, "")</f>
        <v>62.263996889723124</v>
      </c>
      <c r="AA916" s="11">
        <f>((3.155 - 0.0136*V916 + 0.00155*W916)*V916*W916)/100</f>
        <v>63.932621651216493</v>
      </c>
      <c r="AB916" s="14"/>
      <c r="AC916" s="12">
        <v>28</v>
      </c>
      <c r="AD916" s="18" t="s">
        <v>18</v>
      </c>
    </row>
    <row r="917" spans="1:30" ht="15" x14ac:dyDescent="0.25">
      <c r="A917" s="8">
        <v>916</v>
      </c>
      <c r="B917" s="8">
        <v>43</v>
      </c>
      <c r="C917" s="9">
        <v>58.7</v>
      </c>
      <c r="D917" s="9">
        <v>5.3</v>
      </c>
      <c r="E917" s="9">
        <v>9.1</v>
      </c>
      <c r="F917" s="10">
        <f>IF(AND(NOT(ISBLANK(C917)), NOT(ISBLANK(H917)), NOT(ISBLANK(Q917))), C917-H917-Q917, "")</f>
        <v>35.785000000000004</v>
      </c>
      <c r="G917" s="11">
        <f>IF(AND(F917&lt;&gt;"", C917&lt;&gt;"", C917&lt;&gt;0), F917*100/C917, "")</f>
        <v>60.962521294718911</v>
      </c>
      <c r="H917" s="10">
        <v>16.451000000000001</v>
      </c>
      <c r="I917" s="12">
        <v>6</v>
      </c>
      <c r="J917" s="11">
        <f>IF(AND(H917&lt;&gt;"", C917&lt;&gt;"", C917&lt;&gt;0), H917*100/C917, "")</f>
        <v>28.025553662691653</v>
      </c>
      <c r="K917" s="9">
        <v>9.9</v>
      </c>
      <c r="L917" s="9">
        <v>48.7</v>
      </c>
      <c r="M917" s="13">
        <v>0.20300000000000001</v>
      </c>
      <c r="N917" s="9">
        <v>71.8</v>
      </c>
      <c r="O917" s="14" t="s">
        <v>21</v>
      </c>
      <c r="P917" s="15">
        <v>4.8099999999999996</v>
      </c>
      <c r="Q917" s="13">
        <v>6.4640000000000004</v>
      </c>
      <c r="R917" s="15">
        <v>0.49</v>
      </c>
      <c r="S917" s="11">
        <f>IF(AND(Q917&lt;&gt;"", C917&lt;&gt;"", C917&lt;&gt;0), Q917*100/C917, "")</f>
        <v>11.011925042589439</v>
      </c>
      <c r="T917" s="16">
        <v>2</v>
      </c>
      <c r="U917" s="17" t="str">
        <f>IF(C917&gt;=68,"JUMBO",IF(C917&gt;=58,"EXTRA",IF(C917&gt;=48,"GRANDE",IF(C917&gt;=38,"MÉDIO","Fora da faixa"))))</f>
        <v>EXTRA</v>
      </c>
      <c r="V917" s="11">
        <v>57.94</v>
      </c>
      <c r="W917" s="11">
        <v>43.37</v>
      </c>
      <c r="X917" s="11">
        <f>IF(AND(W917&lt;&gt;"", V917&lt;&gt;"", V917&lt;&gt;0), (W917/V917)*100, "")</f>
        <v>74.853296513634788</v>
      </c>
      <c r="Y917" s="8" t="str">
        <f>IF(X917&lt;72,"Pontiagudo",IF(X917&lt;=76,"Padrão","Redondo"))</f>
        <v>Padrão</v>
      </c>
      <c r="Z917" s="11">
        <f>IF(AND(W917&lt;&gt;"", V917&lt;&gt;"", V917&lt;&gt;0), (0.6057-0.0018*W917)*V917*(W917^2)/1000, "")</f>
        <v>57.502947743748315</v>
      </c>
      <c r="AA917" s="11">
        <f>((3.155 - 0.0136*V917 + 0.00155*W917)*V917*W917)/100</f>
        <v>61.168977146430997</v>
      </c>
      <c r="AB917" s="14"/>
      <c r="AC917" s="12">
        <v>28</v>
      </c>
      <c r="AD917" s="18" t="s">
        <v>18</v>
      </c>
    </row>
    <row r="918" spans="1:30" ht="15" x14ac:dyDescent="0.25">
      <c r="A918" s="8">
        <v>917</v>
      </c>
      <c r="B918" s="8">
        <v>43</v>
      </c>
      <c r="C918" s="9">
        <v>67</v>
      </c>
      <c r="D918" s="9"/>
      <c r="E918" s="9">
        <v>8.8000000000000007</v>
      </c>
      <c r="F918" s="10">
        <f>IF(AND(NOT(ISBLANK(C918)), NOT(ISBLANK(H918)), NOT(ISBLANK(Q918))), C918-H918-Q918, "")</f>
        <v>38.913000000000004</v>
      </c>
      <c r="G918" s="11">
        <f>IF(AND(F918&lt;&gt;"", C918&lt;&gt;"", C918&lt;&gt;0), F918*100/C918, "")</f>
        <v>58.079104477611942</v>
      </c>
      <c r="H918" s="10">
        <v>21.254999999999999</v>
      </c>
      <c r="I918" s="12"/>
      <c r="J918" s="11">
        <f>IF(AND(H918&lt;&gt;"", C918&lt;&gt;"", C918&lt;&gt;0), H918*100/C918, "")</f>
        <v>31.723880597014926</v>
      </c>
      <c r="K918" s="9"/>
      <c r="L918" s="9"/>
      <c r="M918" s="13"/>
      <c r="N918" s="9"/>
      <c r="O918" s="14"/>
      <c r="P918" s="15">
        <v>5.32</v>
      </c>
      <c r="Q918" s="13">
        <v>6.8319999999999999</v>
      </c>
      <c r="R918" s="15">
        <v>0.46</v>
      </c>
      <c r="S918" s="11">
        <f>IF(AND(Q918&lt;&gt;"", C918&lt;&gt;"", C918&lt;&gt;0), Q918*100/C918, "")</f>
        <v>10.197014925373134</v>
      </c>
      <c r="T918" s="16">
        <v>3</v>
      </c>
      <c r="U918" s="17" t="str">
        <f>IF(C918&gt;=68,"JUMBO",IF(C918&gt;=58,"EXTRA",IF(C918&gt;=48,"GRANDE",IF(C918&gt;=38,"MÉDIO","Fora da faixa"))))</f>
        <v>EXTRA</v>
      </c>
      <c r="V918" s="11">
        <v>60.97</v>
      </c>
      <c r="W918" s="11">
        <v>45.21</v>
      </c>
      <c r="X918" s="11">
        <f>IF(AND(W918&lt;&gt;"", V918&lt;&gt;"", V918&lt;&gt;0), (W918/V918)*100, "")</f>
        <v>74.151221912415949</v>
      </c>
      <c r="Y918" s="8" t="str">
        <f>IF(X918&lt;72,"Pontiagudo",IF(X918&lt;=76,"Padrão","Redondo"))</f>
        <v>Padrão</v>
      </c>
      <c r="Z918" s="11">
        <f>IF(AND(W918&lt;&gt;"", V918&lt;&gt;"", V918&lt;&gt;0), (0.6057-0.0018*W918)*V918*(W918^2)/1000, "")</f>
        <v>65.340625816660193</v>
      </c>
      <c r="AA918" s="11">
        <f>((3.155 - 0.0136*V918 + 0.00155*W918)*V918*W918)/100</f>
        <v>66.041419383439504</v>
      </c>
      <c r="AB918" s="14"/>
      <c r="AC918" s="12">
        <v>28</v>
      </c>
      <c r="AD918" s="18" t="s">
        <v>18</v>
      </c>
    </row>
    <row r="919" spans="1:30" ht="15" x14ac:dyDescent="0.25">
      <c r="A919" s="8">
        <v>918</v>
      </c>
      <c r="B919" s="8">
        <v>43</v>
      </c>
      <c r="C919" s="9">
        <v>58.7</v>
      </c>
      <c r="D919" s="9">
        <v>3.1</v>
      </c>
      <c r="E919" s="9">
        <v>8.6</v>
      </c>
      <c r="F919" s="10" t="str">
        <f>IF(AND(NOT(ISBLANK(C919)), NOT(ISBLANK(H919)), NOT(ISBLANK(Q919))), C919-H919-Q919, "")</f>
        <v/>
      </c>
      <c r="G919" s="11" t="str">
        <f>IF(AND(F919&lt;&gt;"", C919&lt;&gt;"", C919&lt;&gt;0), F919*100/C919, "")</f>
        <v/>
      </c>
      <c r="H919" s="10"/>
      <c r="I919" s="12">
        <v>6</v>
      </c>
      <c r="J919" s="11" t="str">
        <f>IF(AND(H919&lt;&gt;"", C919&lt;&gt;"", C919&lt;&gt;0), H919*100/C919, "")</f>
        <v/>
      </c>
      <c r="K919" s="9">
        <v>12.6</v>
      </c>
      <c r="L919" s="9">
        <v>48</v>
      </c>
      <c r="M919" s="13">
        <v>0.26300000000000001</v>
      </c>
      <c r="N919" s="9">
        <v>48.1</v>
      </c>
      <c r="O919" s="14" t="s">
        <v>23</v>
      </c>
      <c r="P919" s="15">
        <v>3.79</v>
      </c>
      <c r="Q919" s="13">
        <v>6.3609999999999998</v>
      </c>
      <c r="R919" s="15">
        <v>0.45</v>
      </c>
      <c r="S919" s="11">
        <f>IF(AND(Q919&lt;&gt;"", C919&lt;&gt;"", C919&lt;&gt;0), Q919*100/C919, "")</f>
        <v>10.836456558773424</v>
      </c>
      <c r="T919" s="16">
        <v>2</v>
      </c>
      <c r="U919" s="17" t="str">
        <f>IF(C919&gt;=68,"JUMBO",IF(C919&gt;=58,"EXTRA",IF(C919&gt;=48,"GRANDE",IF(C919&gt;=38,"MÉDIO","Fora da faixa"))))</f>
        <v>EXTRA</v>
      </c>
      <c r="V919" s="11">
        <v>61.25</v>
      </c>
      <c r="W919" s="11">
        <v>45.85</v>
      </c>
      <c r="X919" s="11">
        <f>IF(AND(W919&lt;&gt;"", V919&lt;&gt;"", V919&lt;&gt;0), (W919/V919)*100, "")</f>
        <v>74.857142857142861</v>
      </c>
      <c r="Y919" s="8" t="str">
        <f>IF(X919&lt;72,"Pontiagudo",IF(X919&lt;=76,"Padrão","Redondo"))</f>
        <v>Padrão</v>
      </c>
      <c r="Z919" s="11">
        <f>IF(AND(W919&lt;&gt;"", V919&lt;&gt;"", V919&lt;&gt;0), (0.6057-0.0018*W919)*V919*(W919^2)/1000, "")</f>
        <v>67.363959401156265</v>
      </c>
      <c r="AA919" s="11">
        <f>((3.155 - 0.0136*V919 + 0.00155*W919)*V919*W919)/100</f>
        <v>67.204813735937506</v>
      </c>
      <c r="AB919" s="14"/>
      <c r="AC919" s="12">
        <v>28</v>
      </c>
      <c r="AD919" s="18" t="s">
        <v>18</v>
      </c>
    </row>
    <row r="920" spans="1:30" ht="15" x14ac:dyDescent="0.25">
      <c r="A920" s="8">
        <v>919</v>
      </c>
      <c r="B920" s="8">
        <v>43</v>
      </c>
      <c r="C920" s="9">
        <v>62.8</v>
      </c>
      <c r="D920" s="9">
        <v>5.4</v>
      </c>
      <c r="E920" s="9">
        <v>8.8000000000000007</v>
      </c>
      <c r="F920" s="10">
        <f>IF(AND(NOT(ISBLANK(C920)), NOT(ISBLANK(H920)), NOT(ISBLANK(Q920))), C920-H920-Q920, "")</f>
        <v>34.626999999999995</v>
      </c>
      <c r="G920" s="11">
        <f>IF(AND(F920&lt;&gt;"", C920&lt;&gt;"", C920&lt;&gt;0), F920*100/C920, "")</f>
        <v>55.138535031847127</v>
      </c>
      <c r="H920" s="10">
        <v>21.878</v>
      </c>
      <c r="I920" s="12">
        <v>7</v>
      </c>
      <c r="J920" s="11">
        <f>IF(AND(H920&lt;&gt;"", C920&lt;&gt;"", C920&lt;&gt;0), H920*100/C920, "")</f>
        <v>34.8375796178344</v>
      </c>
      <c r="K920" s="9">
        <v>11.6</v>
      </c>
      <c r="L920" s="9">
        <v>48.7</v>
      </c>
      <c r="M920" s="13">
        <v>0.23799999999999999</v>
      </c>
      <c r="N920" s="9">
        <v>71.099999999999994</v>
      </c>
      <c r="O920" s="14" t="s">
        <v>21</v>
      </c>
      <c r="P920" s="15">
        <v>5.88</v>
      </c>
      <c r="Q920" s="13">
        <v>6.2949999999999999</v>
      </c>
      <c r="R920" s="15">
        <v>0.45</v>
      </c>
      <c r="S920" s="11">
        <f>IF(AND(Q920&lt;&gt;"", C920&lt;&gt;"", C920&lt;&gt;0), Q920*100/C920, "")</f>
        <v>10.023885350318471</v>
      </c>
      <c r="T920" s="16">
        <v>3</v>
      </c>
      <c r="U920" s="17" t="str">
        <f>IF(C920&gt;=68,"JUMBO",IF(C920&gt;=58,"EXTRA",IF(C920&gt;=48,"GRANDE",IF(C920&gt;=38,"MÉDIO","Fora da faixa"))))</f>
        <v>EXTRA</v>
      </c>
      <c r="V920" s="11">
        <v>59.35</v>
      </c>
      <c r="W920" s="11">
        <v>46.59</v>
      </c>
      <c r="X920" s="11">
        <f>IF(AND(W920&lt;&gt;"", V920&lt;&gt;"", V920&lt;&gt;0), (W920/V920)*100, "")</f>
        <v>78.500421229991574</v>
      </c>
      <c r="Y920" s="8" t="str">
        <f>IF(X920&lt;72,"Pontiagudo",IF(X920&lt;=76,"Padrão","Redondo"))</f>
        <v>Redondo</v>
      </c>
      <c r="Z920" s="11">
        <f>IF(AND(W920&lt;&gt;"", V920&lt;&gt;"", V920&lt;&gt;0), (0.6057-0.0018*W920)*V920*(W920^2)/1000, "")</f>
        <v>67.22670803967695</v>
      </c>
      <c r="AA920" s="11">
        <f>((3.155 - 0.0136*V920 + 0.00155*W920)*V920*W920)/100</f>
        <v>66.91732628849249</v>
      </c>
      <c r="AB920" s="14"/>
      <c r="AC920" s="12">
        <v>28</v>
      </c>
      <c r="AD920" s="18" t="s">
        <v>18</v>
      </c>
    </row>
    <row r="921" spans="1:30" ht="15" x14ac:dyDescent="0.25">
      <c r="A921" s="8">
        <v>920</v>
      </c>
      <c r="B921" s="8">
        <v>43</v>
      </c>
      <c r="C921" s="9">
        <v>59.6</v>
      </c>
      <c r="D921" s="9"/>
      <c r="E921" s="9">
        <v>9</v>
      </c>
      <c r="F921" s="10">
        <f>IF(AND(NOT(ISBLANK(C921)), NOT(ISBLANK(H921)), NOT(ISBLANK(Q921))), C921-H921-Q921, "")</f>
        <v>32.861000000000004</v>
      </c>
      <c r="G921" s="11">
        <f>IF(AND(F921&lt;&gt;"", C921&lt;&gt;"", C921&lt;&gt;0), F921*100/C921, "")</f>
        <v>55.135906040268459</v>
      </c>
      <c r="H921" s="10">
        <v>20.7</v>
      </c>
      <c r="I921" s="12"/>
      <c r="J921" s="11">
        <f>IF(AND(H921&lt;&gt;"", C921&lt;&gt;"", C921&lt;&gt;0), H921*100/C921, "")</f>
        <v>34.73154362416107</v>
      </c>
      <c r="K921" s="9"/>
      <c r="L921" s="9"/>
      <c r="M921" s="13"/>
      <c r="N921" s="9"/>
      <c r="O921" s="14"/>
      <c r="P921" s="15">
        <v>4.58</v>
      </c>
      <c r="Q921" s="13">
        <v>6.0389999999999997</v>
      </c>
      <c r="R921" s="15">
        <v>0.43</v>
      </c>
      <c r="S921" s="11">
        <f>IF(AND(Q921&lt;&gt;"", C921&lt;&gt;"", C921&lt;&gt;0), Q921*100/C921, "")</f>
        <v>10.132550335570469</v>
      </c>
      <c r="T921" s="16">
        <v>3</v>
      </c>
      <c r="U921" s="17" t="str">
        <f>IF(C921&gt;=68,"JUMBO",IF(C921&gt;=58,"EXTRA",IF(C921&gt;=48,"GRANDE",IF(C921&gt;=38,"MÉDIO","Fora da faixa"))))</f>
        <v>EXTRA</v>
      </c>
      <c r="V921" s="11">
        <v>60.56</v>
      </c>
      <c r="W921" s="11">
        <v>46.23</v>
      </c>
      <c r="X921" s="11">
        <f>IF(AND(W921&lt;&gt;"", V921&lt;&gt;"", V921&lt;&gt;0), (W921/V921)*100, "")</f>
        <v>76.337516512549527</v>
      </c>
      <c r="Y921" s="8" t="str">
        <f>IF(X921&lt;72,"Pontiagudo",IF(X921&lt;=76,"Padrão","Redondo"))</f>
        <v>Redondo</v>
      </c>
      <c r="Z921" s="11">
        <f>IF(AND(W921&lt;&gt;"", V921&lt;&gt;"", V921&lt;&gt;0), (0.6057-0.0018*W921)*V921*(W921^2)/1000, "")</f>
        <v>67.62516089495486</v>
      </c>
      <c r="AA921" s="11">
        <f>((3.155 - 0.0136*V921 + 0.00155*W921)*V921*W921)/100</f>
        <v>67.277655737963997</v>
      </c>
      <c r="AB921" s="14"/>
      <c r="AC921" s="12">
        <v>28</v>
      </c>
      <c r="AD921" s="18" t="s">
        <v>18</v>
      </c>
    </row>
    <row r="922" spans="1:30" ht="15" x14ac:dyDescent="0.25">
      <c r="A922" s="8">
        <v>921</v>
      </c>
      <c r="B922" s="8">
        <v>43</v>
      </c>
      <c r="C922" s="9">
        <v>61</v>
      </c>
      <c r="D922" s="9">
        <v>5.0999999999999996</v>
      </c>
      <c r="E922" s="9">
        <v>7.6</v>
      </c>
      <c r="F922" s="10" t="str">
        <f>IF(AND(NOT(ISBLANK(C922)), NOT(ISBLANK(H922)), NOT(ISBLANK(Q922))), C922-H922-Q922, "")</f>
        <v/>
      </c>
      <c r="G922" s="11" t="str">
        <f>IF(AND(F922&lt;&gt;"", C922&lt;&gt;"", C922&lt;&gt;0), F922*100/C922, "")</f>
        <v/>
      </c>
      <c r="H922" s="10"/>
      <c r="I922" s="12">
        <v>6</v>
      </c>
      <c r="J922" s="11" t="str">
        <f>IF(AND(H922&lt;&gt;"", C922&lt;&gt;"", C922&lt;&gt;0), H922*100/C922, "")</f>
        <v/>
      </c>
      <c r="K922" s="9">
        <v>9.6</v>
      </c>
      <c r="L922" s="9"/>
      <c r="M922" s="13"/>
      <c r="N922" s="9">
        <v>69.2</v>
      </c>
      <c r="O922" s="14" t="s">
        <v>21</v>
      </c>
      <c r="P922" s="15">
        <v>6.08</v>
      </c>
      <c r="Q922" s="13">
        <v>6.3159999999999998</v>
      </c>
      <c r="R922" s="15">
        <v>0.46</v>
      </c>
      <c r="S922" s="11">
        <f>IF(AND(Q922&lt;&gt;"", C922&lt;&gt;"", C922&lt;&gt;0), Q922*100/C922, "")</f>
        <v>10.354098360655739</v>
      </c>
      <c r="T922" s="16">
        <v>2</v>
      </c>
      <c r="U922" s="17" t="str">
        <f>IF(C922&gt;=68,"JUMBO",IF(C922&gt;=58,"EXTRA",IF(C922&gt;=48,"GRANDE",IF(C922&gt;=38,"MÉDIO","Fora da faixa"))))</f>
        <v>EXTRA</v>
      </c>
      <c r="V922" s="11">
        <v>58.72</v>
      </c>
      <c r="W922" s="11">
        <v>44.92</v>
      </c>
      <c r="X922" s="11">
        <f>IF(AND(W922&lt;&gt;"", V922&lt;&gt;"", V922&lt;&gt;0), (W922/V922)*100, "")</f>
        <v>76.498637602179841</v>
      </c>
      <c r="Y922" s="8" t="str">
        <f>IF(X922&lt;72,"Pontiagudo",IF(X922&lt;=76,"Padrão","Redondo"))</f>
        <v>Redondo</v>
      </c>
      <c r="Z922" s="11">
        <f>IF(AND(W922&lt;&gt;"", V922&lt;&gt;"", V922&lt;&gt;0), (0.6057-0.0018*W922)*V922*(W922^2)/1000, "")</f>
        <v>62.186451946877945</v>
      </c>
      <c r="AA922" s="11">
        <f>((3.155 - 0.0136*V922 + 0.00155*W922)*V922*W922)/100</f>
        <v>63.991557042816012</v>
      </c>
      <c r="AB922" s="14"/>
      <c r="AC922" s="12">
        <v>28</v>
      </c>
      <c r="AD922" s="18" t="s">
        <v>18</v>
      </c>
    </row>
    <row r="923" spans="1:30" ht="15" x14ac:dyDescent="0.25">
      <c r="A923" s="8">
        <v>922</v>
      </c>
      <c r="B923" s="8">
        <v>43</v>
      </c>
      <c r="C923" s="9">
        <v>61</v>
      </c>
      <c r="D923" s="9">
        <v>6.1</v>
      </c>
      <c r="E923" s="9">
        <v>8.1999999999999993</v>
      </c>
      <c r="F923" s="10">
        <f>IF(AND(NOT(ISBLANK(C923)), NOT(ISBLANK(H923)), NOT(ISBLANK(Q923))), C923-H923-Q923, "")</f>
        <v>37.173000000000002</v>
      </c>
      <c r="G923" s="11">
        <f>IF(AND(F923&lt;&gt;"", C923&lt;&gt;"", C923&lt;&gt;0), F923*100/C923, "")</f>
        <v>60.939344262295087</v>
      </c>
      <c r="H923" s="10">
        <v>17.306999999999999</v>
      </c>
      <c r="I923" s="12">
        <v>6</v>
      </c>
      <c r="J923" s="11">
        <f>IF(AND(H923&lt;&gt;"", C923&lt;&gt;"", C923&lt;&gt;0), H923*100/C923, "")</f>
        <v>28.37213114754098</v>
      </c>
      <c r="K923" s="9">
        <v>10</v>
      </c>
      <c r="L923" s="9"/>
      <c r="M923" s="13"/>
      <c r="N923" s="9">
        <v>77.2</v>
      </c>
      <c r="O923" s="14" t="s">
        <v>16</v>
      </c>
      <c r="P923" s="15">
        <v>4.5599999999999996</v>
      </c>
      <c r="Q923" s="13">
        <v>6.52</v>
      </c>
      <c r="R923" s="15">
        <v>0.47</v>
      </c>
      <c r="S923" s="11">
        <f>IF(AND(Q923&lt;&gt;"", C923&lt;&gt;"", C923&lt;&gt;0), Q923*100/C923, "")</f>
        <v>10.688524590163935</v>
      </c>
      <c r="T923" s="16">
        <v>2</v>
      </c>
      <c r="U923" s="17" t="str">
        <f>IF(C923&gt;=68,"JUMBO",IF(C923&gt;=58,"EXTRA",IF(C923&gt;=48,"GRANDE",IF(C923&gt;=38,"MÉDIO","Fora da faixa"))))</f>
        <v>EXTRA</v>
      </c>
      <c r="V923" s="11">
        <v>58.37</v>
      </c>
      <c r="W923" s="11">
        <v>44.36</v>
      </c>
      <c r="X923" s="11">
        <f>IF(AND(W923&lt;&gt;"", V923&lt;&gt;"", V923&lt;&gt;0), (W923/V923)*100, "")</f>
        <v>75.997944149391813</v>
      </c>
      <c r="Y923" s="8" t="str">
        <f>IF(X923&lt;72,"Pontiagudo",IF(X923&lt;=76,"Padrão","Redondo"))</f>
        <v>Padrão</v>
      </c>
      <c r="Z923" s="11">
        <f>IF(AND(W923&lt;&gt;"", V923&lt;&gt;"", V923&lt;&gt;0), (0.6057-0.0018*W923)*V923*(W923^2)/1000, "")</f>
        <v>60.399910946291911</v>
      </c>
      <c r="AA923" s="11">
        <f>((3.155 - 0.0136*V923 + 0.00155*W923)*V923*W923)/100</f>
        <v>62.917908683032003</v>
      </c>
      <c r="AB923" s="14"/>
      <c r="AC923" s="12">
        <v>28</v>
      </c>
      <c r="AD923" s="18" t="s">
        <v>18</v>
      </c>
    </row>
    <row r="924" spans="1:30" ht="15" x14ac:dyDescent="0.25">
      <c r="A924" s="8">
        <v>923</v>
      </c>
      <c r="B924" s="8">
        <v>43</v>
      </c>
      <c r="C924" s="9">
        <v>59</v>
      </c>
      <c r="D924" s="9">
        <v>4.9000000000000004</v>
      </c>
      <c r="E924" s="9">
        <v>8.6999999999999993</v>
      </c>
      <c r="F924" s="10">
        <f>IF(AND(NOT(ISBLANK(C924)), NOT(ISBLANK(H924)), NOT(ISBLANK(Q924))), C924-H924-Q924, "")</f>
        <v>28.631000000000004</v>
      </c>
      <c r="G924" s="11">
        <f>IF(AND(F924&lt;&gt;"", C924&lt;&gt;"", C924&lt;&gt;0), F924*100/C924, "")</f>
        <v>48.527118644067805</v>
      </c>
      <c r="H924" s="10">
        <v>20.657</v>
      </c>
      <c r="I924" s="12">
        <v>6</v>
      </c>
      <c r="J924" s="11">
        <f>IF(AND(H924&lt;&gt;"", C924&lt;&gt;"", C924&lt;&gt;0), H924*100/C924, "")</f>
        <v>35.011864406779658</v>
      </c>
      <c r="K924" s="9">
        <v>11.5</v>
      </c>
      <c r="L924" s="9">
        <v>47.3</v>
      </c>
      <c r="M924" s="13">
        <v>0.24299999999999999</v>
      </c>
      <c r="N924" s="9">
        <v>68.3</v>
      </c>
      <c r="O924" s="14" t="s">
        <v>21</v>
      </c>
      <c r="P924" s="15">
        <v>4.5</v>
      </c>
      <c r="Q924" s="13">
        <v>9.7119999999999997</v>
      </c>
      <c r="R924" s="15">
        <v>0.43</v>
      </c>
      <c r="S924" s="11">
        <f>IF(AND(Q924&lt;&gt;"", C924&lt;&gt;"", C924&lt;&gt;0), Q924*100/C924, "")</f>
        <v>16.46101694915254</v>
      </c>
      <c r="T924" s="16">
        <v>3</v>
      </c>
      <c r="U924" s="17" t="str">
        <f>IF(C924&gt;=68,"JUMBO",IF(C924&gt;=58,"EXTRA",IF(C924&gt;=48,"GRANDE",IF(C924&gt;=38,"MÉDIO","Fora da faixa"))))</f>
        <v>EXTRA</v>
      </c>
      <c r="V924" s="11">
        <v>56.9</v>
      </c>
      <c r="W924" s="11">
        <v>45.99</v>
      </c>
      <c r="X924" s="11">
        <f>IF(AND(W924&lt;&gt;"", V924&lt;&gt;"", V924&lt;&gt;0), (W924/V924)*100, "")</f>
        <v>80.826010544815475</v>
      </c>
      <c r="Y924" s="8" t="str">
        <f>IF(X924&lt;72,"Pontiagudo",IF(X924&lt;=76,"Padrão","Redondo"))</f>
        <v>Redondo</v>
      </c>
      <c r="Z924" s="11">
        <f>IF(AND(W924&lt;&gt;"", V924&lt;&gt;"", V924&lt;&gt;0), (0.6057-0.0018*W924)*V924*(W924^2)/1000, "")</f>
        <v>62.932165631139426</v>
      </c>
      <c r="AA924" s="11">
        <f>((3.155 - 0.0136*V924 + 0.00155*W924)*V924*W924)/100</f>
        <v>64.176327933794994</v>
      </c>
      <c r="AB924" s="14"/>
      <c r="AC924" s="12">
        <v>28</v>
      </c>
      <c r="AD924" s="18" t="s">
        <v>18</v>
      </c>
    </row>
    <row r="925" spans="1:30" ht="15" x14ac:dyDescent="0.25">
      <c r="A925" s="8">
        <v>924</v>
      </c>
      <c r="B925" s="8">
        <v>43</v>
      </c>
      <c r="C925" s="9">
        <v>59.1</v>
      </c>
      <c r="D925" s="9">
        <v>3.6</v>
      </c>
      <c r="E925" s="9">
        <v>8.6999999999999993</v>
      </c>
      <c r="F925" s="10">
        <f>IF(AND(NOT(ISBLANK(C925)), NOT(ISBLANK(H925)), NOT(ISBLANK(Q925))), C925-H925-Q925, "")</f>
        <v>34.463999999999999</v>
      </c>
      <c r="G925" s="11">
        <f>IF(AND(F925&lt;&gt;"", C925&lt;&gt;"", C925&lt;&gt;0), F925*100/C925, "")</f>
        <v>58.314720812182735</v>
      </c>
      <c r="H925" s="10">
        <v>18.164999999999999</v>
      </c>
      <c r="I925" s="12">
        <v>6</v>
      </c>
      <c r="J925" s="11">
        <f>IF(AND(H925&lt;&gt;"", C925&lt;&gt;"", C925&lt;&gt;0), H925*100/C925, "")</f>
        <v>30.736040609137056</v>
      </c>
      <c r="K925" s="9">
        <v>7.4</v>
      </c>
      <c r="L925" s="9">
        <v>49.3</v>
      </c>
      <c r="M925" s="13">
        <v>0.15</v>
      </c>
      <c r="N925" s="9">
        <v>54.5</v>
      </c>
      <c r="O925" s="14" t="s">
        <v>23</v>
      </c>
      <c r="P925" s="15">
        <v>5.97</v>
      </c>
      <c r="Q925" s="13">
        <v>6.4710000000000001</v>
      </c>
      <c r="R925" s="15">
        <v>0.49</v>
      </c>
      <c r="S925" s="11">
        <f>IF(AND(Q925&lt;&gt;"", C925&lt;&gt;"", C925&lt;&gt;0), Q925*100/C925, "")</f>
        <v>10.949238578680204</v>
      </c>
      <c r="T925" s="16">
        <v>4</v>
      </c>
      <c r="U925" s="17" t="str">
        <f>IF(C925&gt;=68,"JUMBO",IF(C925&gt;=58,"EXTRA",IF(C925&gt;=48,"GRANDE",IF(C925&gt;=38,"MÉDIO","Fora da faixa"))))</f>
        <v>EXTRA</v>
      </c>
      <c r="V925" s="11">
        <v>57.84</v>
      </c>
      <c r="W925" s="11">
        <v>43.56</v>
      </c>
      <c r="X925" s="11">
        <f>IF(AND(W925&lt;&gt;"", V925&lt;&gt;"", V925&lt;&gt;0), (W925/V925)*100, "")</f>
        <v>75.31120331950207</v>
      </c>
      <c r="Y925" s="8" t="str">
        <f>IF(X925&lt;72,"Pontiagudo",IF(X925&lt;=76,"Padrão","Redondo"))</f>
        <v>Padrão</v>
      </c>
      <c r="Z925" s="11">
        <f>IF(AND(W925&lt;&gt;"", V925&lt;&gt;"", V925&lt;&gt;0), (0.6057-0.0018*W925)*V925*(W925^2)/1000, "")</f>
        <v>57.870230046571024</v>
      </c>
      <c r="AA925" s="11">
        <f>((3.155 - 0.0136*V925 + 0.00155*W925)*V925*W925)/100</f>
        <v>61.372602662976007</v>
      </c>
      <c r="AB925" s="14" t="s">
        <v>28</v>
      </c>
      <c r="AC925" s="12">
        <v>28</v>
      </c>
      <c r="AD925" s="18" t="s">
        <v>18</v>
      </c>
    </row>
    <row r="926" spans="1:30" ht="15" x14ac:dyDescent="0.25">
      <c r="A926" s="8">
        <v>925</v>
      </c>
      <c r="B926" s="8">
        <v>43</v>
      </c>
      <c r="C926" s="9">
        <v>61.6</v>
      </c>
      <c r="D926" s="9"/>
      <c r="E926" s="9"/>
      <c r="F926" s="10" t="str">
        <f>IF(AND(NOT(ISBLANK(C926)), NOT(ISBLANK(H926)), NOT(ISBLANK(Q926))), C926-H926-Q926, "")</f>
        <v/>
      </c>
      <c r="G926" s="11" t="str">
        <f>IF(AND(F926&lt;&gt;"", C926&lt;&gt;"", C926&lt;&gt;0), F926*100/C926, "")</f>
        <v/>
      </c>
      <c r="H926" s="10"/>
      <c r="I926" s="12"/>
      <c r="J926" s="11" t="str">
        <f>IF(AND(H926&lt;&gt;"", C926&lt;&gt;"", C926&lt;&gt;0), H926*100/C926, "")</f>
        <v/>
      </c>
      <c r="K926" s="9"/>
      <c r="L926" s="9"/>
      <c r="M926" s="13"/>
      <c r="N926" s="9"/>
      <c r="O926" s="14"/>
      <c r="P926" s="15">
        <v>6.2</v>
      </c>
      <c r="Q926" s="13"/>
      <c r="R926" s="15">
        <v>0.48</v>
      </c>
      <c r="S926" s="11" t="str">
        <f>IF(AND(Q926&lt;&gt;"", C926&lt;&gt;"", C926&lt;&gt;0), Q926*100/C926, "")</f>
        <v/>
      </c>
      <c r="T926" s="16">
        <v>3</v>
      </c>
      <c r="U926" s="17" t="str">
        <f>IF(C926&gt;=68,"JUMBO",IF(C926&gt;=58,"EXTRA",IF(C926&gt;=48,"GRANDE",IF(C926&gt;=38,"MÉDIO","Fora da faixa"))))</f>
        <v>EXTRA</v>
      </c>
      <c r="V926" s="11">
        <v>55.89</v>
      </c>
      <c r="W926" s="11">
        <v>45.91</v>
      </c>
      <c r="X926" s="11">
        <f>IF(AND(W926&lt;&gt;"", V926&lt;&gt;"", V926&lt;&gt;0), (W926/V926)*100, "")</f>
        <v>82.143496153157983</v>
      </c>
      <c r="Y926" s="8" t="str">
        <f>IF(X926&lt;72,"Pontiagudo",IF(X926&lt;=76,"Padrão","Redondo"))</f>
        <v>Redondo</v>
      </c>
      <c r="Z926" s="11">
        <f>IF(AND(W926&lt;&gt;"", V926&lt;&gt;"", V926&lt;&gt;0), (0.6057-0.0018*W926)*V926*(W926^2)/1000, "")</f>
        <v>61.617186652464561</v>
      </c>
      <c r="AA926" s="11">
        <f>((3.155 - 0.0136*V926 + 0.00155*W926)*V926*W926)/100</f>
        <v>63.276787873093483</v>
      </c>
      <c r="AB926" s="14" t="s">
        <v>31</v>
      </c>
      <c r="AC926" s="12">
        <v>28</v>
      </c>
      <c r="AD926" s="24" t="s">
        <v>20</v>
      </c>
    </row>
    <row r="927" spans="1:30" ht="15" x14ac:dyDescent="0.25">
      <c r="A927" s="8">
        <v>926</v>
      </c>
      <c r="B927" s="8">
        <v>43</v>
      </c>
      <c r="C927" s="9">
        <v>59.7</v>
      </c>
      <c r="D927" s="9">
        <v>5.3</v>
      </c>
      <c r="E927" s="9">
        <v>9.1999999999999993</v>
      </c>
      <c r="F927" s="10">
        <f>IF(AND(NOT(ISBLANK(C927)), NOT(ISBLANK(H927)), NOT(ISBLANK(Q927))), C927-H927-Q927, "")</f>
        <v>33.905999999999999</v>
      </c>
      <c r="G927" s="11">
        <f>IF(AND(F927&lt;&gt;"", C927&lt;&gt;"", C927&lt;&gt;0), F927*100/C927, "")</f>
        <v>56.793969849246224</v>
      </c>
      <c r="H927" s="10">
        <v>18.931999999999999</v>
      </c>
      <c r="I927" s="12">
        <v>6</v>
      </c>
      <c r="J927" s="11">
        <f>IF(AND(H927&lt;&gt;"", C927&lt;&gt;"", C927&lt;&gt;0), H927*100/C927, "")</f>
        <v>31.71189279731993</v>
      </c>
      <c r="K927" s="9">
        <v>11.8</v>
      </c>
      <c r="L927" s="9">
        <v>48</v>
      </c>
      <c r="M927" s="13">
        <v>0.246</v>
      </c>
      <c r="N927" s="9">
        <v>71.400000000000006</v>
      </c>
      <c r="O927" s="14" t="s">
        <v>21</v>
      </c>
      <c r="P927" s="15">
        <v>5.85</v>
      </c>
      <c r="Q927" s="13">
        <v>6.8620000000000001</v>
      </c>
      <c r="R927" s="15">
        <v>0.49</v>
      </c>
      <c r="S927" s="11">
        <f>IF(AND(Q927&lt;&gt;"", C927&lt;&gt;"", C927&lt;&gt;0), Q927*100/C927, "")</f>
        <v>11.494137353433835</v>
      </c>
      <c r="T927" s="16">
        <v>2</v>
      </c>
      <c r="U927" s="17" t="str">
        <f>IF(C927&gt;=68,"JUMBO",IF(C927&gt;=58,"EXTRA",IF(C927&gt;=48,"GRANDE",IF(C927&gt;=38,"MÉDIO","Fora da faixa"))))</f>
        <v>EXTRA</v>
      </c>
      <c r="V927" s="11">
        <v>57.95</v>
      </c>
      <c r="W927" s="11">
        <v>43.62</v>
      </c>
      <c r="X927" s="11">
        <f>IF(AND(W927&lt;&gt;"", V927&lt;&gt;"", V927&lt;&gt;0), (W927/V927)*100, "")</f>
        <v>75.271786022433133</v>
      </c>
      <c r="Y927" s="8" t="str">
        <f>IF(X927&lt;72,"Pontiagudo",IF(X927&lt;=76,"Padrão","Redondo"))</f>
        <v>Padrão</v>
      </c>
      <c r="Z927" s="11">
        <f>IF(AND(W927&lt;&gt;"", V927&lt;&gt;"", V927&lt;&gt;0), (0.6057-0.0018*W927)*V927*(W927^2)/1000, "")</f>
        <v>58.128214585936313</v>
      </c>
      <c r="AA927" s="11">
        <f>((3.155 - 0.0136*V927 + 0.00155*W927)*V927*W927)/100</f>
        <v>61.538552254889986</v>
      </c>
      <c r="AB927" s="14"/>
      <c r="AC927" s="12">
        <v>28</v>
      </c>
      <c r="AD927" s="18" t="s">
        <v>18</v>
      </c>
    </row>
    <row r="928" spans="1:30" ht="15" x14ac:dyDescent="0.25">
      <c r="A928" s="8">
        <v>927</v>
      </c>
      <c r="B928" s="8">
        <v>43</v>
      </c>
      <c r="C928" s="9">
        <v>60.5</v>
      </c>
      <c r="D928" s="9">
        <v>4.8</v>
      </c>
      <c r="E928" s="9">
        <v>9.1999999999999993</v>
      </c>
      <c r="F928" s="10">
        <f>IF(AND(NOT(ISBLANK(C928)), NOT(ISBLANK(H928)), NOT(ISBLANK(Q928))), C928-H928-Q928, "")</f>
        <v>34.341000000000001</v>
      </c>
      <c r="G928" s="11">
        <f>IF(AND(F928&lt;&gt;"", C928&lt;&gt;"", C928&lt;&gt;0), F928*100/C928, "")</f>
        <v>56.76198347107438</v>
      </c>
      <c r="H928" s="10">
        <v>19.559000000000001</v>
      </c>
      <c r="I928" s="12">
        <v>6</v>
      </c>
      <c r="J928" s="11">
        <f>IF(AND(H928&lt;&gt;"", C928&lt;&gt;"", C928&lt;&gt;0), H928*100/C928, "")</f>
        <v>32.328925619834713</v>
      </c>
      <c r="K928" s="9">
        <v>11.5</v>
      </c>
      <c r="L928" s="9">
        <v>50</v>
      </c>
      <c r="M928" s="13">
        <v>0.23</v>
      </c>
      <c r="N928" s="9">
        <v>66.7</v>
      </c>
      <c r="O928" s="14" t="s">
        <v>21</v>
      </c>
      <c r="P928" s="15">
        <v>5.27</v>
      </c>
      <c r="Q928" s="13">
        <v>6.6</v>
      </c>
      <c r="R928" s="15">
        <v>0.49</v>
      </c>
      <c r="S928" s="11">
        <f>IF(AND(Q928&lt;&gt;"", C928&lt;&gt;"", C928&lt;&gt;0), Q928*100/C928, "")</f>
        <v>10.909090909090908</v>
      </c>
      <c r="T928" s="16">
        <v>3</v>
      </c>
      <c r="U928" s="17" t="str">
        <f>IF(C928&gt;=68,"JUMBO",IF(C928&gt;=58,"EXTRA",IF(C928&gt;=48,"GRANDE",IF(C928&gt;=38,"MÉDIO","Fora da faixa"))))</f>
        <v>EXTRA</v>
      </c>
      <c r="V928" s="11">
        <v>56.93</v>
      </c>
      <c r="W928" s="11">
        <v>44.37</v>
      </c>
      <c r="X928" s="11">
        <f>IF(AND(W928&lt;&gt;"", V928&lt;&gt;"", V928&lt;&gt;0), (W928/V928)*100, "")</f>
        <v>77.937818373441061</v>
      </c>
      <c r="Y928" s="8" t="str">
        <f>IF(X928&lt;72,"Pontiagudo",IF(X928&lt;=76,"Padrão","Redondo"))</f>
        <v>Redondo</v>
      </c>
      <c r="Z928" s="11">
        <f>IF(AND(W928&lt;&gt;"", V928&lt;&gt;"", V928&lt;&gt;0), (0.6057-0.0018*W928)*V928*(W928^2)/1000, "")</f>
        <v>58.934378102132172</v>
      </c>
      <c r="AA928" s="11">
        <f>((3.155 - 0.0136*V928 + 0.00155*W928)*V928*W928)/100</f>
        <v>61.874624655445487</v>
      </c>
      <c r="AB928" s="14"/>
      <c r="AC928" s="12">
        <v>28</v>
      </c>
      <c r="AD928" s="18" t="s">
        <v>18</v>
      </c>
    </row>
    <row r="929" spans="1:30" ht="15" x14ac:dyDescent="0.25">
      <c r="A929" s="8">
        <v>928</v>
      </c>
      <c r="B929" s="8">
        <v>43</v>
      </c>
      <c r="C929" s="9">
        <v>58.4</v>
      </c>
      <c r="D929" s="9">
        <v>5.4</v>
      </c>
      <c r="E929" s="9">
        <v>9.1999999999999993</v>
      </c>
      <c r="F929" s="10">
        <f>IF(AND(NOT(ISBLANK(C929)), NOT(ISBLANK(H929)), NOT(ISBLANK(Q929))), C929-H929-Q929, "")</f>
        <v>34.457999999999998</v>
      </c>
      <c r="G929" s="11">
        <f>IF(AND(F929&lt;&gt;"", C929&lt;&gt;"", C929&lt;&gt;0), F929*100/C929, "")</f>
        <v>59.003424657534246</v>
      </c>
      <c r="H929" s="10">
        <v>18.108000000000001</v>
      </c>
      <c r="I929" s="12">
        <v>6</v>
      </c>
      <c r="J929" s="11">
        <f>IF(AND(H929&lt;&gt;"", C929&lt;&gt;"", C929&lt;&gt;0), H929*100/C929, "")</f>
        <v>31.006849315068493</v>
      </c>
      <c r="K929" s="9">
        <v>10.3</v>
      </c>
      <c r="L929" s="9">
        <v>59.5</v>
      </c>
      <c r="M929" s="13">
        <v>0.17299999999999999</v>
      </c>
      <c r="N929" s="9">
        <v>72.8</v>
      </c>
      <c r="O929" s="14" t="s">
        <v>16</v>
      </c>
      <c r="P929" s="15">
        <v>4.75</v>
      </c>
      <c r="Q929" s="13">
        <v>5.8339999999999996</v>
      </c>
      <c r="R929" s="15">
        <v>0.45</v>
      </c>
      <c r="S929" s="11">
        <f>IF(AND(Q929&lt;&gt;"", C929&lt;&gt;"", C929&lt;&gt;0), Q929*100/C929, "")</f>
        <v>9.9897260273972606</v>
      </c>
      <c r="T929" s="16">
        <v>3</v>
      </c>
      <c r="U929" s="17" t="str">
        <f>IF(C929&gt;=68,"JUMBO",IF(C929&gt;=58,"EXTRA",IF(C929&gt;=48,"GRANDE",IF(C929&gt;=38,"MÉDIO","Fora da faixa"))))</f>
        <v>EXTRA</v>
      </c>
      <c r="V929" s="11">
        <v>58.64</v>
      </c>
      <c r="W929" s="11">
        <v>44.33</v>
      </c>
      <c r="X929" s="11">
        <f>IF(AND(W929&lt;&gt;"", V929&lt;&gt;"", V929&lt;&gt;0), (W929/V929)*100, "")</f>
        <v>75.596862210095495</v>
      </c>
      <c r="Y929" s="8" t="str">
        <f>IF(X929&lt;72,"Pontiagudo",IF(X929&lt;=76,"Padrão","Redondo"))</f>
        <v>Padrão</v>
      </c>
      <c r="Z929" s="11">
        <f>IF(AND(W929&lt;&gt;"", V929&lt;&gt;"", V929&lt;&gt;0), (0.6057-0.0018*W929)*V929*(W929^2)/1000, "")</f>
        <v>60.603478151735366</v>
      </c>
      <c r="AA929" s="11">
        <f>((3.155 - 0.0136*V929 + 0.00155*W929)*V929*W929)/100</f>
        <v>63.069535697739994</v>
      </c>
      <c r="AB929" s="14"/>
      <c r="AC929" s="12">
        <v>28</v>
      </c>
      <c r="AD929" s="18" t="s">
        <v>18</v>
      </c>
    </row>
    <row r="930" spans="1:30" ht="15" x14ac:dyDescent="0.25">
      <c r="A930" s="8">
        <v>929</v>
      </c>
      <c r="B930" s="8">
        <v>43</v>
      </c>
      <c r="C930" s="9">
        <v>67.599999999999994</v>
      </c>
      <c r="D930" s="9">
        <v>5.9</v>
      </c>
      <c r="E930" s="9">
        <v>9</v>
      </c>
      <c r="F930" s="10">
        <f>IF(AND(NOT(ISBLANK(C930)), NOT(ISBLANK(H930)), NOT(ISBLANK(Q930))), C930-H930-Q930, "")</f>
        <v>38.055999999999997</v>
      </c>
      <c r="G930" s="11">
        <f>IF(AND(F930&lt;&gt;"", C930&lt;&gt;"", C930&lt;&gt;0), F930*100/C930, "")</f>
        <v>56.295857988165686</v>
      </c>
      <c r="H930" s="10">
        <v>21.902999999999999</v>
      </c>
      <c r="I930" s="12">
        <v>6</v>
      </c>
      <c r="J930" s="11">
        <f>IF(AND(H930&lt;&gt;"", C930&lt;&gt;"", C930&lt;&gt;0), H930*100/C930, "")</f>
        <v>32.400887573964496</v>
      </c>
      <c r="K930" s="9">
        <v>10.5</v>
      </c>
      <c r="L930" s="9">
        <v>41.7</v>
      </c>
      <c r="M930" s="13">
        <v>0.252</v>
      </c>
      <c r="N930" s="9">
        <v>73.400000000000006</v>
      </c>
      <c r="O930" s="14" t="s">
        <v>16</v>
      </c>
      <c r="P930" s="15">
        <v>5.0599999999999996</v>
      </c>
      <c r="Q930" s="13">
        <v>7.641</v>
      </c>
      <c r="R930" s="15">
        <v>0.48</v>
      </c>
      <c r="S930" s="11">
        <f>IF(AND(Q930&lt;&gt;"", C930&lt;&gt;"", C930&lt;&gt;0), Q930*100/C930, "")</f>
        <v>11.303254437869823</v>
      </c>
      <c r="T930" s="16">
        <v>3</v>
      </c>
      <c r="U930" s="17" t="str">
        <f>IF(C930&gt;=68,"JUMBO",IF(C930&gt;=58,"EXTRA",IF(C930&gt;=48,"GRANDE",IF(C930&gt;=38,"MÉDIO","Fora da faixa"))))</f>
        <v>EXTRA</v>
      </c>
      <c r="V930" s="11">
        <v>59.44</v>
      </c>
      <c r="W930" s="11">
        <v>46.14</v>
      </c>
      <c r="X930" s="11">
        <f>IF(AND(W930&lt;&gt;"", V930&lt;&gt;"", V930&lt;&gt;0), (W930/V930)*100, "")</f>
        <v>77.624495289367431</v>
      </c>
      <c r="Y930" s="8" t="str">
        <f>IF(X930&lt;72,"Pontiagudo",IF(X930&lt;=76,"Padrão","Redondo"))</f>
        <v>Redondo</v>
      </c>
      <c r="Z930" s="11">
        <f>IF(AND(W930&lt;&gt;"", V930&lt;&gt;"", V930&lt;&gt;0), (0.6057-0.0018*W930)*V930*(W930^2)/1000, "")</f>
        <v>66.136814622289151</v>
      </c>
      <c r="AA930" s="11">
        <f>((3.155 - 0.0136*V930 + 0.00155*W930)*V930*W930)/100</f>
        <v>66.318787094927998</v>
      </c>
      <c r="AB930" s="14"/>
      <c r="AC930" s="12">
        <v>28</v>
      </c>
      <c r="AD930" s="18" t="s">
        <v>18</v>
      </c>
    </row>
    <row r="931" spans="1:30" ht="15" x14ac:dyDescent="0.25">
      <c r="A931" s="8">
        <v>930</v>
      </c>
      <c r="B931" s="8">
        <v>43</v>
      </c>
      <c r="C931" s="9">
        <v>63.3</v>
      </c>
      <c r="D931" s="9"/>
      <c r="E931" s="9">
        <v>9.1999999999999993</v>
      </c>
      <c r="F931" s="10"/>
      <c r="G931" s="11" t="str">
        <f>IF(AND(F931&lt;&gt;"", C931&lt;&gt;"", C931&lt;&gt;0), F931*100/C931, "")</f>
        <v/>
      </c>
      <c r="H931" s="10"/>
      <c r="I931" s="12"/>
      <c r="J931" s="11" t="str">
        <f>IF(AND(H931&lt;&gt;"", C931&lt;&gt;"", C931&lt;&gt;0), H931*100/C931, "")</f>
        <v/>
      </c>
      <c r="K931" s="9"/>
      <c r="L931" s="9"/>
      <c r="M931" s="13"/>
      <c r="N931" s="9"/>
      <c r="O931" s="14"/>
      <c r="P931" s="15">
        <v>4.74</v>
      </c>
      <c r="Q931" s="13">
        <v>6.5979999999999999</v>
      </c>
      <c r="R931" s="15">
        <v>0.47</v>
      </c>
      <c r="S931" s="11">
        <f>IF(AND(Q931&lt;&gt;"", C931&lt;&gt;"", C931&lt;&gt;0), Q931*100/C931, "")</f>
        <v>10.423380726698262</v>
      </c>
      <c r="T931" s="16">
        <v>4</v>
      </c>
      <c r="U931" s="17" t="str">
        <f>IF(C931&gt;=68,"JUMBO",IF(C931&gt;=58,"EXTRA",IF(C931&gt;=48,"GRANDE",IF(C931&gt;=38,"MÉDIO","Fora da faixa"))))</f>
        <v>EXTRA</v>
      </c>
      <c r="V931" s="11">
        <v>59.34</v>
      </c>
      <c r="W931" s="11">
        <v>45.39</v>
      </c>
      <c r="X931" s="11">
        <f>IF(AND(W931&lt;&gt;"", V931&lt;&gt;"", V931&lt;&gt;0), (W931/V931)*100, "")</f>
        <v>76.491405460060662</v>
      </c>
      <c r="Y931" s="8" t="str">
        <f>IF(X931&lt;72,"Pontiagudo",IF(X931&lt;=76,"Padrão","Redondo"))</f>
        <v>Redondo</v>
      </c>
      <c r="Z931" s="11">
        <f>IF(AND(W931&lt;&gt;"", V931&lt;&gt;"", V931&lt;&gt;0), (0.6057-0.0018*W931)*V931*(W931^2)/1000, "")</f>
        <v>64.061563927016778</v>
      </c>
      <c r="AA931" s="11">
        <f>((3.155 - 0.0136*V931 + 0.00155*W931)*V931*W931)/100</f>
        <v>65.136343895793019</v>
      </c>
      <c r="AB931" s="14"/>
      <c r="AC931" s="12">
        <v>28</v>
      </c>
      <c r="AD931" s="18" t="s">
        <v>18</v>
      </c>
    </row>
    <row r="932" spans="1:30" ht="15" x14ac:dyDescent="0.25">
      <c r="A932" s="8">
        <v>931</v>
      </c>
      <c r="B932" s="8">
        <v>43</v>
      </c>
      <c r="C932" s="9">
        <v>67.3</v>
      </c>
      <c r="D932" s="9">
        <v>4.3</v>
      </c>
      <c r="E932" s="9">
        <v>9.1</v>
      </c>
      <c r="F932" s="10">
        <f>IF(AND(NOT(ISBLANK(C932)), NOT(ISBLANK(H932)), NOT(ISBLANK(Q932))), C932-H932-Q932, "")</f>
        <v>41.177</v>
      </c>
      <c r="G932" s="11">
        <f>IF(AND(F932&lt;&gt;"", C932&lt;&gt;"", C932&lt;&gt;0), F932*100/C932, "")</f>
        <v>61.184249628528974</v>
      </c>
      <c r="H932" s="10">
        <v>19.306000000000001</v>
      </c>
      <c r="I932" s="12">
        <v>6</v>
      </c>
      <c r="J932" s="11">
        <f>IF(AND(H932&lt;&gt;"", C932&lt;&gt;"", C932&lt;&gt;0), H932*100/C932, "")</f>
        <v>28.68647845468054</v>
      </c>
      <c r="K932" s="9">
        <v>11</v>
      </c>
      <c r="L932" s="9">
        <v>49.3</v>
      </c>
      <c r="M932" s="13">
        <v>0.223</v>
      </c>
      <c r="N932" s="9">
        <v>58.3</v>
      </c>
      <c r="O932" s="14" t="s">
        <v>23</v>
      </c>
      <c r="P932" s="15">
        <v>4.9000000000000004</v>
      </c>
      <c r="Q932" s="13">
        <v>6.8170000000000002</v>
      </c>
      <c r="R932" s="15">
        <v>0.46</v>
      </c>
      <c r="S932" s="11">
        <f>IF(AND(Q932&lt;&gt;"", C932&lt;&gt;"", C932&lt;&gt;0), Q932*100/C932, "")</f>
        <v>10.129271916790492</v>
      </c>
      <c r="T932" s="16">
        <v>2</v>
      </c>
      <c r="U932" s="17" t="str">
        <f>IF(C932&gt;=68,"JUMBO",IF(C932&gt;=58,"EXTRA",IF(C932&gt;=48,"GRANDE",IF(C932&gt;=38,"MÉDIO","Fora da faixa"))))</f>
        <v>EXTRA</v>
      </c>
      <c r="V932" s="11">
        <v>58.72</v>
      </c>
      <c r="W932" s="11">
        <v>46.06</v>
      </c>
      <c r="X932" s="11">
        <f>IF(AND(W932&lt;&gt;"", V932&lt;&gt;"", V932&lt;&gt;0), (W932/V932)*100, "")</f>
        <v>78.440054495912818</v>
      </c>
      <c r="Y932" s="8" t="str">
        <f>IF(X932&lt;72,"Pontiagudo",IF(X932&lt;=76,"Padrão","Redondo"))</f>
        <v>Redondo</v>
      </c>
      <c r="Z932" s="11">
        <f>IF(AND(W932&lt;&gt;"", V932&lt;&gt;"", V932&lt;&gt;0), (0.6057-0.0018*W932)*V932*(W932^2)/1000, "")</f>
        <v>65.127266029131277</v>
      </c>
      <c r="AA932" s="11">
        <f>((3.155 - 0.0136*V932 + 0.00155*W932)*V932*W932)/100</f>
        <v>65.663354656032013</v>
      </c>
      <c r="AB932" s="14"/>
      <c r="AC932" s="12">
        <v>28</v>
      </c>
      <c r="AD932" s="18" t="s">
        <v>18</v>
      </c>
    </row>
    <row r="933" spans="1:30" ht="15" x14ac:dyDescent="0.25">
      <c r="A933" s="8">
        <v>932</v>
      </c>
      <c r="B933" s="8">
        <v>43</v>
      </c>
      <c r="C933" s="9">
        <v>60</v>
      </c>
      <c r="D933" s="9">
        <v>4.4000000000000004</v>
      </c>
      <c r="E933" s="9">
        <v>9</v>
      </c>
      <c r="F933" s="10">
        <f>IF(AND(NOT(ISBLANK(C933)), NOT(ISBLANK(H933)), NOT(ISBLANK(Q933))), C933-H933-Q933, "")</f>
        <v>37.954000000000008</v>
      </c>
      <c r="G933" s="11">
        <f>IF(AND(F933&lt;&gt;"", C933&lt;&gt;"", C933&lt;&gt;0), F933*100/C933, "")</f>
        <v>63.256666666666675</v>
      </c>
      <c r="H933" s="10">
        <v>16.507999999999999</v>
      </c>
      <c r="I933" s="12">
        <v>6</v>
      </c>
      <c r="J933" s="11">
        <f>IF(AND(H933&lt;&gt;"", C933&lt;&gt;"", C933&lt;&gt;0), H933*100/C933, "")</f>
        <v>27.513333333333332</v>
      </c>
      <c r="K933" s="9">
        <v>13.8</v>
      </c>
      <c r="L933" s="9">
        <v>44.3</v>
      </c>
      <c r="M933" s="13">
        <v>0.312</v>
      </c>
      <c r="N933" s="9">
        <v>63</v>
      </c>
      <c r="O933" s="14" t="s">
        <v>21</v>
      </c>
      <c r="P933" s="15">
        <v>4.8499999999999996</v>
      </c>
      <c r="Q933" s="13">
        <v>5.5380000000000003</v>
      </c>
      <c r="R933" s="15">
        <v>0.44</v>
      </c>
      <c r="S933" s="11">
        <f>IF(AND(Q933&lt;&gt;"", C933&lt;&gt;"", C933&lt;&gt;0), Q933*100/C933, "")</f>
        <v>9.23</v>
      </c>
      <c r="T933" s="16">
        <v>3</v>
      </c>
      <c r="U933" s="17" t="str">
        <f>IF(C933&gt;=68,"JUMBO",IF(C933&gt;=58,"EXTRA",IF(C933&gt;=48,"GRANDE",IF(C933&gt;=38,"MÉDIO","Fora da faixa"))))</f>
        <v>EXTRA</v>
      </c>
      <c r="V933" s="11">
        <v>60.48</v>
      </c>
      <c r="W933" s="11">
        <v>43.87</v>
      </c>
      <c r="X933" s="11">
        <f>IF(AND(W933&lt;&gt;"", V933&lt;&gt;"", V933&lt;&gt;0), (W933/V933)*100, "")</f>
        <v>72.536375661375658</v>
      </c>
      <c r="Y933" s="8" t="str">
        <f>IF(X933&lt;72,"Pontiagudo",IF(X933&lt;=76,"Padrão","Redondo"))</f>
        <v>Padrão</v>
      </c>
      <c r="Z933" s="11">
        <f>IF(AND(W933&lt;&gt;"", V933&lt;&gt;"", V933&lt;&gt;0), (0.6057-0.0018*W933)*V933*(W933^2)/1000, "")</f>
        <v>61.311000573321408</v>
      </c>
      <c r="AA933" s="11">
        <f>((3.155 - 0.0136*V933 + 0.00155*W933)*V933*W933)/100</f>
        <v>63.690665977007981</v>
      </c>
      <c r="AB933" s="14"/>
      <c r="AC933" s="12">
        <v>28</v>
      </c>
      <c r="AD933" s="18" t="s">
        <v>18</v>
      </c>
    </row>
    <row r="934" spans="1:30" ht="15" x14ac:dyDescent="0.25">
      <c r="A934" s="8">
        <v>933</v>
      </c>
      <c r="B934" s="8">
        <v>43</v>
      </c>
      <c r="C934" s="9">
        <v>62.8</v>
      </c>
      <c r="D934" s="9">
        <v>7.1</v>
      </c>
      <c r="E934" s="9">
        <v>8.6999999999999993</v>
      </c>
      <c r="F934" s="10" t="str">
        <f>IF(AND(NOT(ISBLANK(C934)), NOT(ISBLANK(H934)), NOT(ISBLANK(Q934))), C934-H934-Q934, "")</f>
        <v/>
      </c>
      <c r="G934" s="11" t="str">
        <f>IF(AND(F934&lt;&gt;"", C934&lt;&gt;"", C934&lt;&gt;0), F934*100/C934, "")</f>
        <v/>
      </c>
      <c r="H934" s="10"/>
      <c r="I934" s="12">
        <v>6</v>
      </c>
      <c r="J934" s="11" t="str">
        <f>IF(AND(H934&lt;&gt;"", C934&lt;&gt;"", C934&lt;&gt;0), H934*100/C934, "")</f>
        <v/>
      </c>
      <c r="K934" s="9">
        <v>11.8</v>
      </c>
      <c r="L934" s="9">
        <v>50.3</v>
      </c>
      <c r="M934" s="13">
        <v>0.23499999999999999</v>
      </c>
      <c r="N934" s="9">
        <v>83.5</v>
      </c>
      <c r="O934" s="14" t="s">
        <v>16</v>
      </c>
      <c r="P934" s="15">
        <v>4.1399999999999997</v>
      </c>
      <c r="Q934" s="13">
        <v>6.4690000000000003</v>
      </c>
      <c r="R934" s="15">
        <v>0.47</v>
      </c>
      <c r="S934" s="11">
        <f>IF(AND(Q934&lt;&gt;"", C934&lt;&gt;"", C934&lt;&gt;0), Q934*100/C934, "")</f>
        <v>10.300955414012739</v>
      </c>
      <c r="T934" s="16">
        <v>3</v>
      </c>
      <c r="U934" s="17" t="str">
        <f>IF(C934&gt;=68,"JUMBO",IF(C934&gt;=58,"EXTRA",IF(C934&gt;=48,"GRANDE",IF(C934&gt;=38,"MÉDIO","Fora da faixa"))))</f>
        <v>EXTRA</v>
      </c>
      <c r="V934" s="11">
        <v>57.64</v>
      </c>
      <c r="W934" s="11">
        <v>45.2</v>
      </c>
      <c r="X934" s="11">
        <f>IF(AND(W934&lt;&gt;"", V934&lt;&gt;"", V934&lt;&gt;0), (W934/V934)*100, "")</f>
        <v>78.417765440666216</v>
      </c>
      <c r="Y934" s="8" t="str">
        <f>IF(X934&lt;72,"Pontiagudo",IF(X934&lt;=76,"Padrão","Redondo"))</f>
        <v>Redondo</v>
      </c>
      <c r="Z934" s="11">
        <f>IF(AND(W934&lt;&gt;"", V934&lt;&gt;"", V934&lt;&gt;0), (0.6057-0.0018*W934)*V934*(W934^2)/1000, "")</f>
        <v>61.746711295104014</v>
      </c>
      <c r="AA934" s="11">
        <f>((3.155 - 0.0136*V934 + 0.00155*W934)*V934*W934)/100</f>
        <v>63.600120791679991</v>
      </c>
      <c r="AB934" s="14"/>
      <c r="AC934" s="12">
        <v>28</v>
      </c>
      <c r="AD934" s="18" t="s">
        <v>18</v>
      </c>
    </row>
    <row r="935" spans="1:30" ht="15" x14ac:dyDescent="0.25">
      <c r="A935" s="8">
        <v>934</v>
      </c>
      <c r="B935" s="8">
        <v>43</v>
      </c>
      <c r="C935" s="9">
        <v>61.5</v>
      </c>
      <c r="D935" s="9">
        <v>3.9</v>
      </c>
      <c r="E935" s="9">
        <v>8.8000000000000007</v>
      </c>
      <c r="F935" s="10">
        <f>IF(AND(NOT(ISBLANK(C935)), NOT(ISBLANK(H935)), NOT(ISBLANK(Q935))), C935-H935-Q935, "")</f>
        <v>34.307000000000002</v>
      </c>
      <c r="G935" s="11">
        <f>IF(AND(F935&lt;&gt;"", C935&lt;&gt;"", C935&lt;&gt;0), F935*100/C935, "")</f>
        <v>55.783739837398379</v>
      </c>
      <c r="H935" s="10">
        <v>20.896000000000001</v>
      </c>
      <c r="I935" s="12">
        <v>6</v>
      </c>
      <c r="J935" s="11">
        <f>IF(AND(H935&lt;&gt;"", C935&lt;&gt;"", C935&lt;&gt;0), H935*100/C935, "")</f>
        <v>33.977235772357723</v>
      </c>
      <c r="K935" s="9">
        <v>7.4</v>
      </c>
      <c r="L935" s="9"/>
      <c r="M935" s="13"/>
      <c r="N935" s="9">
        <v>56.8</v>
      </c>
      <c r="O935" s="14" t="s">
        <v>23</v>
      </c>
      <c r="P935" s="15">
        <v>6.02</v>
      </c>
      <c r="Q935" s="13">
        <v>6.2969999999999997</v>
      </c>
      <c r="R935" s="15">
        <v>0.45</v>
      </c>
      <c r="S935" s="11">
        <f>IF(AND(Q935&lt;&gt;"", C935&lt;&gt;"", C935&lt;&gt;0), Q935*100/C935, "")</f>
        <v>10.239024390243902</v>
      </c>
      <c r="T935" s="16">
        <v>2</v>
      </c>
      <c r="U935" s="17" t="str">
        <f>IF(C935&gt;=68,"JUMBO",IF(C935&gt;=58,"EXTRA",IF(C935&gt;=48,"GRANDE",IF(C935&gt;=38,"MÉDIO","Fora da faixa"))))</f>
        <v>EXTRA</v>
      </c>
      <c r="V935" s="11">
        <v>57.52</v>
      </c>
      <c r="W935" s="11">
        <v>45.42</v>
      </c>
      <c r="X935" s="11">
        <f>IF(AND(W935&lt;&gt;"", V935&lt;&gt;"", V935&lt;&gt;0), (W935/V935)*100, "")</f>
        <v>78.963838664812229</v>
      </c>
      <c r="Y935" s="8" t="str">
        <f>IF(X935&lt;72,"Pontiagudo",IF(X935&lt;=76,"Padrão","Redondo"))</f>
        <v>Redondo</v>
      </c>
      <c r="Z935" s="11">
        <f>IF(AND(W935&lt;&gt;"", V935&lt;&gt;"", V935&lt;&gt;0), (0.6057-0.0018*W935)*V935*(W935^2)/1000, "")</f>
        <v>62.172453830130436</v>
      </c>
      <c r="AA935" s="11">
        <f>((3.155 - 0.0136*V935 + 0.00155*W935)*V935*W935)/100</f>
        <v>63.828171912336003</v>
      </c>
      <c r="AB935" s="14"/>
      <c r="AC935" s="12">
        <v>28</v>
      </c>
      <c r="AD935" s="18" t="s">
        <v>18</v>
      </c>
    </row>
    <row r="936" spans="1:30" ht="15" x14ac:dyDescent="0.25">
      <c r="A936" s="8">
        <v>935</v>
      </c>
      <c r="B936" s="8">
        <v>43</v>
      </c>
      <c r="C936" s="9">
        <v>62.1</v>
      </c>
      <c r="D936" s="9">
        <v>3.3</v>
      </c>
      <c r="E936" s="9">
        <v>9.1</v>
      </c>
      <c r="F936" s="10" t="str">
        <f>IF(AND(NOT(ISBLANK(C936)), NOT(ISBLANK(H936)), NOT(ISBLANK(Q936))), C936-H936-Q936, "")</f>
        <v/>
      </c>
      <c r="G936" s="11" t="str">
        <f>IF(AND(F936&lt;&gt;"", C936&lt;&gt;"", C936&lt;&gt;0), F936*100/C936, "")</f>
        <v/>
      </c>
      <c r="H936" s="10"/>
      <c r="I936" s="12">
        <v>6</v>
      </c>
      <c r="J936" s="11" t="str">
        <f>IF(AND(H936&lt;&gt;"", C936&lt;&gt;"", C936&lt;&gt;0), H936*100/C936, "")</f>
        <v/>
      </c>
      <c r="K936" s="9">
        <v>10.8</v>
      </c>
      <c r="L936" s="9">
        <v>50</v>
      </c>
      <c r="M936" s="13">
        <v>0.216</v>
      </c>
      <c r="N936" s="9">
        <v>48.7</v>
      </c>
      <c r="O936" s="14" t="s">
        <v>23</v>
      </c>
      <c r="P936" s="15">
        <v>6.04</v>
      </c>
      <c r="Q936" s="13">
        <v>6.6360000000000001</v>
      </c>
      <c r="R936" s="15">
        <v>0.49</v>
      </c>
      <c r="S936" s="11">
        <f>IF(AND(Q936&lt;&gt;"", C936&lt;&gt;"", C936&lt;&gt;0), Q936*100/C936, "")</f>
        <v>10.685990338164251</v>
      </c>
      <c r="T936" s="16">
        <v>2</v>
      </c>
      <c r="U936" s="17" t="str">
        <f>IF(C936&gt;=68,"JUMBO",IF(C936&gt;=58,"EXTRA",IF(C936&gt;=48,"GRANDE",IF(C936&gt;=38,"MÉDIO","Fora da faixa"))))</f>
        <v>EXTRA</v>
      </c>
      <c r="V936" s="11">
        <v>56.36</v>
      </c>
      <c r="W936" s="11">
        <v>44.96</v>
      </c>
      <c r="X936" s="11">
        <f>IF(AND(W936&lt;&gt;"", V936&lt;&gt;"", V936&lt;&gt;0), (W936/V936)*100, "")</f>
        <v>79.772888573456356</v>
      </c>
      <c r="Y936" s="8" t="str">
        <f>IF(X936&lt;72,"Pontiagudo",IF(X936&lt;=76,"Padrão","Redondo"))</f>
        <v>Redondo</v>
      </c>
      <c r="Z936" s="11">
        <f>IF(AND(W936&lt;&gt;"", V936&lt;&gt;"", V936&lt;&gt;0), (0.6057-0.0018*W936)*V936*(W936^2)/1000, "")</f>
        <v>59.785276770127872</v>
      </c>
      <c r="AA936" s="11">
        <f>((3.155 - 0.0136*V936 + 0.00155*W936)*V936*W936)/100</f>
        <v>62.289248023552005</v>
      </c>
      <c r="AB936" s="14"/>
      <c r="AC936" s="12">
        <v>28</v>
      </c>
      <c r="AD936" s="18" t="s">
        <v>18</v>
      </c>
    </row>
    <row r="937" spans="1:30" ht="15" x14ac:dyDescent="0.25">
      <c r="A937" s="8">
        <v>936</v>
      </c>
      <c r="B937" s="8">
        <v>43</v>
      </c>
      <c r="C937" s="9">
        <v>63.5</v>
      </c>
      <c r="D937" s="9">
        <v>5.5</v>
      </c>
      <c r="E937" s="9">
        <v>8.1</v>
      </c>
      <c r="F937" s="10">
        <f>IF(AND(NOT(ISBLANK(C937)), NOT(ISBLANK(H937)), NOT(ISBLANK(Q937))), C937-H937-Q937, "")</f>
        <v>38.075000000000003</v>
      </c>
      <c r="G937" s="11">
        <f>IF(AND(F937&lt;&gt;"", C937&lt;&gt;"", C937&lt;&gt;0), F937*100/C937, "")</f>
        <v>59.960629921259851</v>
      </c>
      <c r="H937" s="10">
        <v>18.646999999999998</v>
      </c>
      <c r="I937" s="12">
        <v>6</v>
      </c>
      <c r="J937" s="11">
        <f>IF(AND(H937&lt;&gt;"", C937&lt;&gt;"", C937&lt;&gt;0), H937*100/C937, "")</f>
        <v>29.365354330708659</v>
      </c>
      <c r="K937" s="9">
        <v>10.9</v>
      </c>
      <c r="L937" s="9">
        <v>47.7</v>
      </c>
      <c r="M937" s="13">
        <v>0.22900000000000001</v>
      </c>
      <c r="N937" s="9">
        <v>71.599999999999994</v>
      </c>
      <c r="O937" s="14" t="s">
        <v>21</v>
      </c>
      <c r="P937" s="15">
        <v>4.6900000000000004</v>
      </c>
      <c r="Q937" s="13">
        <v>6.7779999999999996</v>
      </c>
      <c r="R937" s="15">
        <v>0.49</v>
      </c>
      <c r="S937" s="11">
        <f>IF(AND(Q937&lt;&gt;"", C937&lt;&gt;"", C937&lt;&gt;0), Q937*100/C937, "")</f>
        <v>10.674015748031495</v>
      </c>
      <c r="T937" s="16">
        <v>3</v>
      </c>
      <c r="U937" s="17" t="str">
        <f>IF(C937&gt;=68,"JUMBO",IF(C937&gt;=58,"EXTRA",IF(C937&gt;=48,"GRANDE",IF(C937&gt;=38,"MÉDIO","Fora da faixa"))))</f>
        <v>EXTRA</v>
      </c>
      <c r="V937" s="11">
        <v>57.38</v>
      </c>
      <c r="W937" s="11">
        <v>44.95</v>
      </c>
      <c r="X937" s="11">
        <f>IF(AND(W937&lt;&gt;"", V937&lt;&gt;"", V937&lt;&gt;0), (W937/V937)*100, "")</f>
        <v>78.337399790867906</v>
      </c>
      <c r="Y937" s="8" t="str">
        <f>IF(X937&lt;72,"Pontiagudo",IF(X937&lt;=76,"Padrão","Redondo"))</f>
        <v>Redondo</v>
      </c>
      <c r="Z937" s="11">
        <f>IF(AND(W937&lt;&gt;"", V937&lt;&gt;"", V937&lt;&gt;0), (0.6057-0.0018*W937)*V937*(W937^2)/1000, "")</f>
        <v>60.842280910225512</v>
      </c>
      <c r="AA937" s="11">
        <f>((3.155 - 0.0136*V937 + 0.00155*W937)*V937*W937)/100</f>
        <v>63.044259398395006</v>
      </c>
      <c r="AB937" s="14" t="s">
        <v>29</v>
      </c>
      <c r="AC937" s="12">
        <v>28</v>
      </c>
      <c r="AD937" s="18" t="s">
        <v>18</v>
      </c>
    </row>
    <row r="938" spans="1:30" ht="15" x14ac:dyDescent="0.25">
      <c r="A938" s="8">
        <v>937</v>
      </c>
      <c r="B938" s="8">
        <v>43</v>
      </c>
      <c r="C938" s="9">
        <v>61.9</v>
      </c>
      <c r="D938" s="9">
        <v>2.8</v>
      </c>
      <c r="E938" s="9">
        <v>8.5</v>
      </c>
      <c r="F938" s="10" t="str">
        <f>IF(AND(NOT(ISBLANK(C938)), NOT(ISBLANK(H938)), NOT(ISBLANK(Q938))), C938-H938-Q938, "")</f>
        <v/>
      </c>
      <c r="G938" s="11" t="str">
        <f>IF(AND(F938&lt;&gt;"", C938&lt;&gt;"", C938&lt;&gt;0), F938*100/C938, "")</f>
        <v/>
      </c>
      <c r="H938" s="10"/>
      <c r="I938" s="12">
        <v>7</v>
      </c>
      <c r="J938" s="11" t="str">
        <f>IF(AND(H938&lt;&gt;"", C938&lt;&gt;"", C938&lt;&gt;0), H938*100/C938, "")</f>
        <v/>
      </c>
      <c r="K938" s="9">
        <v>11.4</v>
      </c>
      <c r="L938" s="9">
        <v>37.700000000000003</v>
      </c>
      <c r="M938" s="13">
        <v>0.30199999999999999</v>
      </c>
      <c r="N938" s="9">
        <v>41.1</v>
      </c>
      <c r="O938" s="14" t="s">
        <v>23</v>
      </c>
      <c r="P938" s="15">
        <v>3.84</v>
      </c>
      <c r="Q938" s="13">
        <v>7.2290000000000001</v>
      </c>
      <c r="R938" s="15">
        <v>0.47</v>
      </c>
      <c r="S938" s="11">
        <f>IF(AND(Q938&lt;&gt;"", C938&lt;&gt;"", C938&lt;&gt;0), Q938*100/C938, "")</f>
        <v>11.678513731825525</v>
      </c>
      <c r="T938" s="16">
        <v>3</v>
      </c>
      <c r="U938" s="17" t="str">
        <f>IF(C938&gt;=68,"JUMBO",IF(C938&gt;=58,"EXTRA",IF(C938&gt;=48,"GRANDE",IF(C938&gt;=38,"MÉDIO","Fora da faixa"))))</f>
        <v>EXTRA</v>
      </c>
      <c r="V938" s="11">
        <v>61.88</v>
      </c>
      <c r="W938" s="11">
        <v>45.32</v>
      </c>
      <c r="X938" s="11">
        <f>IF(AND(W938&lt;&gt;"", V938&lt;&gt;"", V938&lt;&gt;0), (W938/V938)*100, "")</f>
        <v>73.238526179702646</v>
      </c>
      <c r="Y938" s="8" t="str">
        <f>IF(X938&lt;72,"Pontiagudo",IF(X938&lt;=76,"Padrão","Redondo"))</f>
        <v>Padrão</v>
      </c>
      <c r="Z938" s="11">
        <f>IF(AND(W938&lt;&gt;"", V938&lt;&gt;"", V938&lt;&gt;0), (0.6057-0.0018*W938)*V938*(W938^2)/1000, "")</f>
        <v>66.613791627871493</v>
      </c>
      <c r="AA938" s="11">
        <f>((3.155 - 0.0136*V938 + 0.00155*W938)*V938*W938)/100</f>
        <v>66.847903970847995</v>
      </c>
      <c r="AB938" s="14"/>
      <c r="AC938" s="12">
        <v>28</v>
      </c>
      <c r="AD938" s="18" t="s">
        <v>18</v>
      </c>
    </row>
    <row r="939" spans="1:30" ht="15" x14ac:dyDescent="0.25">
      <c r="A939" s="8">
        <v>938</v>
      </c>
      <c r="B939" s="8">
        <v>43</v>
      </c>
      <c r="C939" s="9">
        <v>63.2</v>
      </c>
      <c r="D939" s="9">
        <v>5.8</v>
      </c>
      <c r="E939" s="9">
        <v>8.1999999999999993</v>
      </c>
      <c r="F939" s="10">
        <f>IF(AND(NOT(ISBLANK(C939)), NOT(ISBLANK(H939)), NOT(ISBLANK(Q939))), C939-H939-Q939, "")</f>
        <v>35.637</v>
      </c>
      <c r="G939" s="11">
        <f>IF(AND(F939&lt;&gt;"", C939&lt;&gt;"", C939&lt;&gt;0), F939*100/C939, "")</f>
        <v>56.387658227848092</v>
      </c>
      <c r="H939" s="10">
        <v>20.881</v>
      </c>
      <c r="I939" s="12">
        <v>6</v>
      </c>
      <c r="J939" s="11">
        <f>IF(AND(H939&lt;&gt;"", C939&lt;&gt;"", C939&lt;&gt;0), H939*100/C939, "")</f>
        <v>33.039556962025316</v>
      </c>
      <c r="K939" s="9">
        <v>11</v>
      </c>
      <c r="L939" s="9">
        <v>37.299999999999997</v>
      </c>
      <c r="M939" s="13">
        <v>0.29499999999999998</v>
      </c>
      <c r="N939" s="9">
        <v>74.2</v>
      </c>
      <c r="O939" s="14" t="s">
        <v>16</v>
      </c>
      <c r="P939" s="15">
        <v>4.46</v>
      </c>
      <c r="Q939" s="13">
        <v>6.6820000000000004</v>
      </c>
      <c r="R939" s="15">
        <v>0.47</v>
      </c>
      <c r="S939" s="11">
        <f>IF(AND(Q939&lt;&gt;"", C939&lt;&gt;"", C939&lt;&gt;0), Q939*100/C939, "")</f>
        <v>10.572784810126583</v>
      </c>
      <c r="T939" s="16">
        <v>3</v>
      </c>
      <c r="U939" s="17" t="str">
        <f>IF(C939&gt;=68,"JUMBO",IF(C939&gt;=58,"EXTRA",IF(C939&gt;=48,"GRANDE",IF(C939&gt;=38,"MÉDIO","Fora da faixa"))))</f>
        <v>EXTRA</v>
      </c>
      <c r="V939" s="11">
        <v>59.67</v>
      </c>
      <c r="W939" s="11">
        <v>45.51</v>
      </c>
      <c r="X939" s="11">
        <f>IF(AND(W939&lt;&gt;"", V939&lt;&gt;"", V939&lt;&gt;0), (W939/V939)*100, "")</f>
        <v>76.269482151835092</v>
      </c>
      <c r="Y939" s="8" t="str">
        <f>IF(X939&lt;72,"Pontiagudo",IF(X939&lt;=76,"Padrão","Redondo"))</f>
        <v>Redondo</v>
      </c>
      <c r="Z939" s="11">
        <f>IF(AND(W939&lt;&gt;"", V939&lt;&gt;"", V939&lt;&gt;0), (0.6057-0.0018*W939)*V939*(W939^2)/1000, "")</f>
        <v>64.732186764657584</v>
      </c>
      <c r="AA939" s="11">
        <f>((3.155 - 0.0136*V939 + 0.00155*W939)*V939*W939)/100</f>
        <v>65.554916178784481</v>
      </c>
      <c r="AB939" s="14"/>
      <c r="AC939" s="12">
        <v>28</v>
      </c>
      <c r="AD939" s="18" t="s">
        <v>18</v>
      </c>
    </row>
    <row r="940" spans="1:30" ht="15" x14ac:dyDescent="0.25">
      <c r="A940" s="8">
        <v>939</v>
      </c>
      <c r="B940" s="8">
        <v>43</v>
      </c>
      <c r="C940" s="9">
        <v>59.9</v>
      </c>
      <c r="D940" s="9">
        <v>3.8</v>
      </c>
      <c r="E940" s="9">
        <v>8.6</v>
      </c>
      <c r="F940" s="10">
        <f>IF(AND(NOT(ISBLANK(C940)), NOT(ISBLANK(H940)), NOT(ISBLANK(Q940))), C940-H940-Q940, "")</f>
        <v>33.183999999999997</v>
      </c>
      <c r="G940" s="11">
        <f>IF(AND(F940&lt;&gt;"", C940&lt;&gt;"", C940&lt;&gt;0), F940*100/C940, "")</f>
        <v>55.39899833055091</v>
      </c>
      <c r="H940" s="10">
        <v>20.239000000000001</v>
      </c>
      <c r="I940" s="12">
        <v>6</v>
      </c>
      <c r="J940" s="11">
        <f>IF(AND(H940&lt;&gt;"", C940&lt;&gt;"", C940&lt;&gt;0), H940*100/C940, "")</f>
        <v>33.787979966611019</v>
      </c>
      <c r="K940" s="9">
        <v>9.9</v>
      </c>
      <c r="L940" s="9">
        <v>26.7</v>
      </c>
      <c r="M940" s="13">
        <v>0.371</v>
      </c>
      <c r="N940" s="9">
        <v>56.5</v>
      </c>
      <c r="O940" s="14" t="s">
        <v>23</v>
      </c>
      <c r="P940" s="15">
        <v>5.54</v>
      </c>
      <c r="Q940" s="13">
        <v>6.4770000000000003</v>
      </c>
      <c r="R940" s="15">
        <v>0.47</v>
      </c>
      <c r="S940" s="11">
        <f>IF(AND(Q940&lt;&gt;"", C940&lt;&gt;"", C940&lt;&gt;0), Q940*100/C940, "")</f>
        <v>10.813021702838064</v>
      </c>
      <c r="T940" s="16">
        <v>2</v>
      </c>
      <c r="U940" s="17" t="str">
        <f>IF(C940&gt;=68,"JUMBO",IF(C940&gt;=58,"EXTRA",IF(C940&gt;=48,"GRANDE",IF(C940&gt;=38,"MÉDIO","Fora da faixa"))))</f>
        <v>EXTRA</v>
      </c>
      <c r="V940" s="11">
        <v>57.16</v>
      </c>
      <c r="W940" s="11">
        <v>46.38</v>
      </c>
      <c r="X940" s="11">
        <f>IF(AND(W940&lt;&gt;"", V940&lt;&gt;"", V940&lt;&gt;0), (W940/V940)*100, "")</f>
        <v>81.140657802659206</v>
      </c>
      <c r="Y940" s="8" t="str">
        <f>IF(X940&lt;72,"Pontiagudo",IF(X940&lt;=76,"Padrão","Redondo"))</f>
        <v>Redondo</v>
      </c>
      <c r="Z940" s="11">
        <f>IF(AND(W940&lt;&gt;"", V940&lt;&gt;"", V940&lt;&gt;0), (0.6057-0.0018*W940)*V940*(W940^2)/1000, "")</f>
        <v>64.210179296628866</v>
      </c>
      <c r="AA940" s="11">
        <f>((3.155 - 0.0136*V940 + 0.00155*W940)*V940*W940)/100</f>
        <v>64.938568836504004</v>
      </c>
      <c r="AB940" s="14"/>
      <c r="AC940" s="12">
        <v>28</v>
      </c>
      <c r="AD940" s="18" t="s">
        <v>18</v>
      </c>
    </row>
    <row r="941" spans="1:30" ht="15" x14ac:dyDescent="0.25">
      <c r="A941" s="8">
        <v>940</v>
      </c>
      <c r="B941" s="8">
        <v>43</v>
      </c>
      <c r="C941" s="9">
        <v>62</v>
      </c>
      <c r="D941" s="9">
        <v>5.9</v>
      </c>
      <c r="E941" s="9"/>
      <c r="F941" s="10" t="str">
        <f>IF(AND(NOT(ISBLANK(C941)), NOT(ISBLANK(H941)), NOT(ISBLANK(Q941))), C941-H941-Q941, "")</f>
        <v/>
      </c>
      <c r="G941" s="11" t="str">
        <f>IF(AND(F941&lt;&gt;"", C941&lt;&gt;"", C941&lt;&gt;0), F941*100/C941, "")</f>
        <v/>
      </c>
      <c r="H941" s="10"/>
      <c r="I941" s="12">
        <v>6</v>
      </c>
      <c r="J941" s="11" t="str">
        <f>IF(AND(H941&lt;&gt;"", C941&lt;&gt;"", C941&lt;&gt;0), H941*100/C941, "")</f>
        <v/>
      </c>
      <c r="K941" s="9">
        <v>10.9</v>
      </c>
      <c r="L941" s="9">
        <v>38.700000000000003</v>
      </c>
      <c r="M941" s="13">
        <v>0.28199999999999997</v>
      </c>
      <c r="N941" s="9">
        <v>75.400000000000006</v>
      </c>
      <c r="O941" s="14" t="s">
        <v>16</v>
      </c>
      <c r="P941" s="15">
        <v>2.2000000000000002</v>
      </c>
      <c r="Q941" s="13">
        <v>6.5439999999999996</v>
      </c>
      <c r="R941" s="15">
        <v>0.49</v>
      </c>
      <c r="S941" s="11">
        <f>IF(AND(Q941&lt;&gt;"", C941&lt;&gt;"", C941&lt;&gt;0), Q941*100/C941, "")</f>
        <v>10.554838709677419</v>
      </c>
      <c r="T941" s="16">
        <v>3</v>
      </c>
      <c r="U941" s="17" t="str">
        <f>IF(C941&gt;=68,"JUMBO",IF(C941&gt;=58,"EXTRA",IF(C941&gt;=48,"GRANDE",IF(C941&gt;=38,"MÉDIO","Fora da faixa"))))</f>
        <v>EXTRA</v>
      </c>
      <c r="V941" s="11">
        <v>60.14</v>
      </c>
      <c r="W941" s="11">
        <v>44.63</v>
      </c>
      <c r="X941" s="11">
        <f>IF(AND(W941&lt;&gt;"", V941&lt;&gt;"", V941&lt;&gt;0), (W941/V941)*100, "")</f>
        <v>74.210176255404065</v>
      </c>
      <c r="Y941" s="8" t="str">
        <f>IF(X941&lt;72,"Pontiagudo",IF(X941&lt;=76,"Padrão","Redondo"))</f>
        <v>Padrão</v>
      </c>
      <c r="Z941" s="11">
        <f>IF(AND(W941&lt;&gt;"", V941&lt;&gt;"", V941&lt;&gt;0), (0.6057-0.0018*W941)*V941*(W941^2)/1000, "")</f>
        <v>62.93310516219676</v>
      </c>
      <c r="AA941" s="11">
        <f>((3.155 - 0.0136*V941 + 0.00155*W941)*V941*W941)/100</f>
        <v>64.585513723345002</v>
      </c>
      <c r="AB941" s="14"/>
      <c r="AC941" s="12">
        <v>28</v>
      </c>
      <c r="AD941" s="18" t="s">
        <v>18</v>
      </c>
    </row>
    <row r="942" spans="1:30" ht="15" x14ac:dyDescent="0.25">
      <c r="A942" s="8">
        <v>941</v>
      </c>
      <c r="B942" s="8">
        <v>43</v>
      </c>
      <c r="C942" s="9">
        <v>60.4</v>
      </c>
      <c r="D942" s="9">
        <v>4.9000000000000004</v>
      </c>
      <c r="E942" s="9">
        <v>8.9</v>
      </c>
      <c r="F942" s="10">
        <f>IF(AND(NOT(ISBLANK(C942)), NOT(ISBLANK(H942)), NOT(ISBLANK(Q942))), C942-H942-Q942, "")</f>
        <v>37.141999999999996</v>
      </c>
      <c r="G942" s="11">
        <f>IF(AND(F942&lt;&gt;"", C942&lt;&gt;"", C942&lt;&gt;0), F942*100/C942, "")</f>
        <v>61.493377483443709</v>
      </c>
      <c r="H942" s="10">
        <v>16.427</v>
      </c>
      <c r="I942" s="12">
        <v>6</v>
      </c>
      <c r="J942" s="11">
        <f>IF(AND(H942&lt;&gt;"", C942&lt;&gt;"", C942&lt;&gt;0), H942*100/C942, "")</f>
        <v>27.19701986754967</v>
      </c>
      <c r="K942" s="9">
        <v>11.3</v>
      </c>
      <c r="L942" s="9">
        <v>49.3</v>
      </c>
      <c r="M942" s="13">
        <v>0.22900000000000001</v>
      </c>
      <c r="N942" s="9">
        <v>67.599999999999994</v>
      </c>
      <c r="O942" s="14" t="s">
        <v>21</v>
      </c>
      <c r="P942" s="15">
        <v>3.81</v>
      </c>
      <c r="Q942" s="13">
        <v>6.8310000000000004</v>
      </c>
      <c r="R942" s="15">
        <v>0.49</v>
      </c>
      <c r="S942" s="11">
        <f>IF(AND(Q942&lt;&gt;"", C942&lt;&gt;"", C942&lt;&gt;0), Q942*100/C942, "")</f>
        <v>11.309602649006623</v>
      </c>
      <c r="T942" s="16">
        <v>4</v>
      </c>
      <c r="U942" s="17" t="str">
        <f>IF(C942&gt;=68,"JUMBO",IF(C942&gt;=58,"EXTRA",IF(C942&gt;=48,"GRANDE",IF(C942&gt;=38,"MÉDIO","Fora da faixa"))))</f>
        <v>EXTRA</v>
      </c>
      <c r="V942" s="11">
        <v>58.38</v>
      </c>
      <c r="W942" s="11">
        <v>44.83</v>
      </c>
      <c r="X942" s="11">
        <f>IF(AND(W942&lt;&gt;"", V942&lt;&gt;"", V942&lt;&gt;0), (W942/V942)*100, "")</f>
        <v>76.789996574169223</v>
      </c>
      <c r="Y942" s="8" t="str">
        <f>IF(X942&lt;72,"Pontiagudo",IF(X942&lt;=76,"Padrão","Redondo"))</f>
        <v>Redondo</v>
      </c>
      <c r="Z942" s="11">
        <f>IF(AND(W942&lt;&gt;"", V942&lt;&gt;"", V942&lt;&gt;0), (0.6057-0.0018*W942)*V942*(W942^2)/1000, "")</f>
        <v>61.597889888389105</v>
      </c>
      <c r="AA942" s="11">
        <f>((3.155 - 0.0136*V942 + 0.00155*W942)*V942*W942)/100</f>
        <v>63.610932274448984</v>
      </c>
      <c r="AB942" s="14" t="s">
        <v>28</v>
      </c>
      <c r="AC942" s="12">
        <v>28</v>
      </c>
      <c r="AD942" s="18" t="s">
        <v>18</v>
      </c>
    </row>
    <row r="943" spans="1:30" ht="15" x14ac:dyDescent="0.25">
      <c r="A943" s="8">
        <v>942</v>
      </c>
      <c r="B943" s="8">
        <v>43</v>
      </c>
      <c r="C943" s="9">
        <v>60.4</v>
      </c>
      <c r="D943" s="9">
        <v>3.5</v>
      </c>
      <c r="E943" s="9">
        <v>8</v>
      </c>
      <c r="F943" s="10">
        <f>IF(AND(NOT(ISBLANK(C943)), NOT(ISBLANK(H943)), NOT(ISBLANK(Q943))), C943-H943-Q943, "")</f>
        <v>36.104999999999997</v>
      </c>
      <c r="G943" s="11">
        <f>IF(AND(F943&lt;&gt;"", C943&lt;&gt;"", C943&lt;&gt;0), F943*100/C943, "")</f>
        <v>59.776490066225158</v>
      </c>
      <c r="H943" s="10">
        <v>17.789000000000001</v>
      </c>
      <c r="I943" s="12">
        <v>6</v>
      </c>
      <c r="J943" s="11">
        <f>IF(AND(H943&lt;&gt;"", C943&lt;&gt;"", C943&lt;&gt;0), H943*100/C943, "")</f>
        <v>29.451986754966889</v>
      </c>
      <c r="K943" s="9">
        <v>10.6</v>
      </c>
      <c r="L943" s="9">
        <v>50.3</v>
      </c>
      <c r="M943" s="13">
        <v>0.21099999999999999</v>
      </c>
      <c r="N943" s="9">
        <v>52.5</v>
      </c>
      <c r="O943" s="14" t="s">
        <v>23</v>
      </c>
      <c r="P943" s="15">
        <v>5.07</v>
      </c>
      <c r="Q943" s="13">
        <v>6.5060000000000002</v>
      </c>
      <c r="R943" s="15">
        <v>0.5</v>
      </c>
      <c r="S943" s="11">
        <f>IF(AND(Q943&lt;&gt;"", C943&lt;&gt;"", C943&lt;&gt;0), Q943*100/C943, "")</f>
        <v>10.771523178807948</v>
      </c>
      <c r="T943" s="16">
        <v>3</v>
      </c>
      <c r="U943" s="17" t="str">
        <f>IF(C943&gt;=68,"JUMBO",IF(C943&gt;=58,"EXTRA",IF(C943&gt;=48,"GRANDE",IF(C943&gt;=38,"MÉDIO","Fora da faixa"))))</f>
        <v>EXTRA</v>
      </c>
      <c r="V943" s="11">
        <v>57.85</v>
      </c>
      <c r="W943" s="11">
        <v>44.21</v>
      </c>
      <c r="X943" s="11">
        <f>IF(AND(W943&lt;&gt;"", V943&lt;&gt;"", V943&lt;&gt;0), (W943/V943)*100, "")</f>
        <v>76.421780466724286</v>
      </c>
      <c r="Y943" s="8" t="str">
        <f>IF(X943&lt;72,"Pontiagudo",IF(X943&lt;=76,"Padrão","Redondo"))</f>
        <v>Redondo</v>
      </c>
      <c r="Z943" s="11">
        <f>IF(AND(W943&lt;&gt;"", V943&lt;&gt;"", V943&lt;&gt;0), (0.6057-0.0018*W943)*V943*(W943^2)/1000, "")</f>
        <v>59.488203736050572</v>
      </c>
      <c r="AA943" s="11">
        <f>((3.155 - 0.0136*V943 + 0.00155*W943)*V943*W943)/100</f>
        <v>62.321459493767492</v>
      </c>
      <c r="AB943" s="14"/>
      <c r="AC943" s="12">
        <v>28</v>
      </c>
      <c r="AD943" s="18" t="s">
        <v>18</v>
      </c>
    </row>
    <row r="944" spans="1:30" ht="15" x14ac:dyDescent="0.25">
      <c r="A944" s="8">
        <v>943</v>
      </c>
      <c r="B944" s="8">
        <v>43</v>
      </c>
      <c r="C944" s="9">
        <v>64.2</v>
      </c>
      <c r="D944" s="9">
        <v>5</v>
      </c>
      <c r="E944" s="9">
        <v>8.5</v>
      </c>
      <c r="F944" s="10">
        <f>IF(AND(NOT(ISBLANK(C944)), NOT(ISBLANK(H944)), NOT(ISBLANK(Q944))), C944-H944-Q944, "")</f>
        <v>39.280000000000008</v>
      </c>
      <c r="G944" s="11">
        <f>IF(AND(F944&lt;&gt;"", C944&lt;&gt;"", C944&lt;&gt;0), F944*100/C944, "")</f>
        <v>61.183800623052974</v>
      </c>
      <c r="H944" s="10">
        <v>18.928000000000001</v>
      </c>
      <c r="I944" s="12">
        <v>6</v>
      </c>
      <c r="J944" s="11">
        <f>IF(AND(H944&lt;&gt;"", C944&lt;&gt;"", C944&lt;&gt;0), H944*100/C944, "")</f>
        <v>29.482866043613708</v>
      </c>
      <c r="K944" s="9">
        <v>10.4</v>
      </c>
      <c r="L944" s="9"/>
      <c r="M944" s="13"/>
      <c r="N944" s="9">
        <v>66.900000000000006</v>
      </c>
      <c r="O944" s="14" t="s">
        <v>21</v>
      </c>
      <c r="P944" s="15">
        <v>5.25</v>
      </c>
      <c r="Q944" s="13">
        <v>5.992</v>
      </c>
      <c r="R944" s="15">
        <v>0.45</v>
      </c>
      <c r="S944" s="11">
        <f>IF(AND(Q944&lt;&gt;"", C944&lt;&gt;"", C944&lt;&gt;0), Q944*100/C944, "")</f>
        <v>9.3333333333333339</v>
      </c>
      <c r="T944" s="16">
        <v>2</v>
      </c>
      <c r="U944" s="17" t="str">
        <f>IF(C944&gt;=68,"JUMBO",IF(C944&gt;=58,"EXTRA",IF(C944&gt;=48,"GRANDE",IF(C944&gt;=38,"MÉDIO","Fora da faixa"))))</f>
        <v>EXTRA</v>
      </c>
      <c r="V944" s="11">
        <v>58.65</v>
      </c>
      <c r="W944" s="11">
        <v>44.28</v>
      </c>
      <c r="X944" s="11">
        <f>IF(AND(W944&lt;&gt;"", V944&lt;&gt;"", V944&lt;&gt;0), (W944/V944)*100, "")</f>
        <v>75.498721227621488</v>
      </c>
      <c r="Y944" s="8" t="str">
        <f>IF(X944&lt;72,"Pontiagudo",IF(X944&lt;=76,"Padrão","Redondo"))</f>
        <v>Padrão</v>
      </c>
      <c r="Z944" s="11">
        <f>IF(AND(W944&lt;&gt;"", V944&lt;&gt;"", V944&lt;&gt;0), (0.6057-0.0018*W944)*V944*(W944^2)/1000, "")</f>
        <v>60.487506583623365</v>
      </c>
      <c r="AA944" s="11">
        <f>((3.155 - 0.0136*V944 + 0.00155*W944)*V944*W944)/100</f>
        <v>63.003597898679999</v>
      </c>
      <c r="AB944" s="14"/>
      <c r="AC944" s="12">
        <v>28</v>
      </c>
      <c r="AD944" s="18" t="s">
        <v>18</v>
      </c>
    </row>
    <row r="945" spans="1:30" ht="15" x14ac:dyDescent="0.25">
      <c r="A945" s="8">
        <v>944</v>
      </c>
      <c r="B945" s="8">
        <v>43</v>
      </c>
      <c r="C945" s="9">
        <v>62.5</v>
      </c>
      <c r="D945" s="9">
        <v>4.9000000000000004</v>
      </c>
      <c r="E945" s="9">
        <v>8.9</v>
      </c>
      <c r="F945" s="10">
        <f>IF(AND(NOT(ISBLANK(C945)), NOT(ISBLANK(H945)), NOT(ISBLANK(Q945))), C945-H945-Q945, "")</f>
        <v>37.414999999999999</v>
      </c>
      <c r="G945" s="11">
        <f>IF(AND(F945&lt;&gt;"", C945&lt;&gt;"", C945&lt;&gt;0), F945*100/C945, "")</f>
        <v>59.863999999999997</v>
      </c>
      <c r="H945" s="10">
        <v>18.818000000000001</v>
      </c>
      <c r="I945" s="12">
        <v>6</v>
      </c>
      <c r="J945" s="11">
        <f>IF(AND(H945&lt;&gt;"", C945&lt;&gt;"", C945&lt;&gt;0), H945*100/C945, "")</f>
        <v>30.108800000000002</v>
      </c>
      <c r="K945" s="9">
        <v>12.8</v>
      </c>
      <c r="L945" s="9">
        <v>47</v>
      </c>
      <c r="M945" s="13">
        <v>0.27200000000000002</v>
      </c>
      <c r="N945" s="9">
        <v>66.7</v>
      </c>
      <c r="O945" s="14" t="s">
        <v>21</v>
      </c>
      <c r="P945" s="15">
        <v>4.82</v>
      </c>
      <c r="Q945" s="13">
        <v>6.2670000000000003</v>
      </c>
      <c r="R945" s="15">
        <v>0.46</v>
      </c>
      <c r="S945" s="11">
        <f>IF(AND(Q945&lt;&gt;"", C945&lt;&gt;"", C945&lt;&gt;0), Q945*100/C945, "")</f>
        <v>10.027200000000001</v>
      </c>
      <c r="T945" s="16">
        <v>3</v>
      </c>
      <c r="U945" s="17" t="str">
        <f>IF(C945&gt;=68,"JUMBO",IF(C945&gt;=58,"EXTRA",IF(C945&gt;=48,"GRANDE",IF(C945&gt;=38,"MÉDIO","Fora da faixa"))))</f>
        <v>EXTRA</v>
      </c>
      <c r="V945" s="11">
        <v>59.61</v>
      </c>
      <c r="W945" s="11">
        <v>45.4</v>
      </c>
      <c r="X945" s="11">
        <f>IF(AND(W945&lt;&gt;"", V945&lt;&gt;"", V945&lt;&gt;0), (W945/V945)*100, "")</f>
        <v>76.161717832578418</v>
      </c>
      <c r="Y945" s="8" t="str">
        <f>IF(X945&lt;72,"Pontiagudo",IF(X945&lt;=76,"Padrão","Redondo"))</f>
        <v>Redondo</v>
      </c>
      <c r="Z945" s="11">
        <f>IF(AND(W945&lt;&gt;"", V945&lt;&gt;"", V945&lt;&gt;0), (0.6057-0.0018*W945)*V945*(W945^2)/1000, "")</f>
        <v>64.379194427447985</v>
      </c>
      <c r="AA945" s="11">
        <f>((3.155 - 0.0136*V945 + 0.00155*W945)*V945*W945)/100</f>
        <v>65.348177581559995</v>
      </c>
      <c r="AB945" s="14"/>
      <c r="AC945" s="12">
        <v>28</v>
      </c>
      <c r="AD945" s="18" t="s">
        <v>18</v>
      </c>
    </row>
    <row r="946" spans="1:30" ht="15" x14ac:dyDescent="0.25">
      <c r="A946" s="8">
        <v>945</v>
      </c>
      <c r="B946" s="8">
        <v>43</v>
      </c>
      <c r="C946" s="9">
        <v>67.099999999999994</v>
      </c>
      <c r="D946" s="9">
        <v>3.8</v>
      </c>
      <c r="E946" s="9">
        <v>9.6999999999999993</v>
      </c>
      <c r="F946" s="10" t="str">
        <f>IF(AND(NOT(ISBLANK(C946)), NOT(ISBLANK(H946)), NOT(ISBLANK(Q946))), C946-H946-Q946, "")</f>
        <v/>
      </c>
      <c r="G946" s="11" t="str">
        <f>IF(AND(F946&lt;&gt;"", C946&lt;&gt;"", C946&lt;&gt;0), F946*100/C946, "")</f>
        <v/>
      </c>
      <c r="H946" s="10"/>
      <c r="I946" s="12">
        <v>6</v>
      </c>
      <c r="J946" s="11" t="str">
        <f>IF(AND(H946&lt;&gt;"", C946&lt;&gt;"", C946&lt;&gt;0), H946*100/C946, "")</f>
        <v/>
      </c>
      <c r="K946" s="9">
        <v>12</v>
      </c>
      <c r="L946" s="9">
        <v>51</v>
      </c>
      <c r="M946" s="13">
        <v>0.23499999999999999</v>
      </c>
      <c r="N946" s="9">
        <v>52.4</v>
      </c>
      <c r="O946" s="14" t="s">
        <v>23</v>
      </c>
      <c r="P946" s="15">
        <v>4.04</v>
      </c>
      <c r="Q946" s="13">
        <v>7.0549999999999997</v>
      </c>
      <c r="R946" s="15">
        <v>0.5</v>
      </c>
      <c r="S946" s="11">
        <f>IF(AND(Q946&lt;&gt;"", C946&lt;&gt;"", C946&lt;&gt;0), Q946*100/C946, "")</f>
        <v>10.514157973174367</v>
      </c>
      <c r="T946" s="16">
        <v>2</v>
      </c>
      <c r="U946" s="17" t="str">
        <f>IF(C946&gt;=68,"JUMBO",IF(C946&gt;=58,"EXTRA",IF(C946&gt;=48,"GRANDE",IF(C946&gt;=38,"MÉDIO","Fora da faixa"))))</f>
        <v>EXTRA</v>
      </c>
      <c r="V946" s="11">
        <v>57.42</v>
      </c>
      <c r="W946" s="11">
        <v>45.97</v>
      </c>
      <c r="X946" s="11">
        <f>IF(AND(W946&lt;&gt;"", V946&lt;&gt;"", V946&lt;&gt;0), (W946/V946)*100, "")</f>
        <v>80.059212817833497</v>
      </c>
      <c r="Y946" s="8" t="str">
        <f>IF(X946&lt;72,"Pontiagudo",IF(X946&lt;=76,"Padrão","Redondo"))</f>
        <v>Redondo</v>
      </c>
      <c r="Z946" s="11">
        <f>IF(AND(W946&lt;&gt;"", V946&lt;&gt;"", V946&lt;&gt;0), (0.6057-0.0018*W946)*V946*(W946^2)/1000, "")</f>
        <v>63.456437220540018</v>
      </c>
      <c r="AA946" s="11">
        <f>((3.155 - 0.0136*V946 + 0.00155*W946)*V946*W946)/100</f>
        <v>64.547170655120993</v>
      </c>
      <c r="AB946" s="14"/>
      <c r="AC946" s="12">
        <v>28</v>
      </c>
      <c r="AD946" s="18" t="s">
        <v>18</v>
      </c>
    </row>
    <row r="947" spans="1:30" ht="15" x14ac:dyDescent="0.25">
      <c r="A947" s="8">
        <v>946</v>
      </c>
      <c r="B947" s="8">
        <v>43</v>
      </c>
      <c r="C947" s="9">
        <v>64.400000000000006</v>
      </c>
      <c r="D947" s="9">
        <v>3.4</v>
      </c>
      <c r="E947" s="9">
        <v>8.9</v>
      </c>
      <c r="F947" s="10">
        <f>IF(AND(NOT(ISBLANK(C947)), NOT(ISBLANK(H947)), NOT(ISBLANK(Q947))), C947-H947-Q947, "")</f>
        <v>39.138000000000005</v>
      </c>
      <c r="G947" s="11">
        <f>IF(AND(F947&lt;&gt;"", C947&lt;&gt;"", C947&lt;&gt;0), F947*100/C947, "")</f>
        <v>60.773291925465841</v>
      </c>
      <c r="H947" s="10">
        <v>18.86</v>
      </c>
      <c r="I947" s="12">
        <v>6</v>
      </c>
      <c r="J947" s="11">
        <f>IF(AND(H947&lt;&gt;"", C947&lt;&gt;"", C947&lt;&gt;0), H947*100/C947, "")</f>
        <v>29.285714285714285</v>
      </c>
      <c r="K947" s="9">
        <v>11.3</v>
      </c>
      <c r="L947" s="9">
        <v>51.3</v>
      </c>
      <c r="M947" s="13">
        <v>0.22</v>
      </c>
      <c r="N947" s="9">
        <v>48.6</v>
      </c>
      <c r="O947" s="14" t="s">
        <v>23</v>
      </c>
      <c r="P947" s="15">
        <v>4.38</v>
      </c>
      <c r="Q947" s="13">
        <v>6.4020000000000001</v>
      </c>
      <c r="R947" s="15">
        <v>0.46</v>
      </c>
      <c r="S947" s="11">
        <f>IF(AND(Q947&lt;&gt;"", C947&lt;&gt;"", C947&lt;&gt;0), Q947*100/C947, "")</f>
        <v>9.9409937888198758</v>
      </c>
      <c r="T947" s="16">
        <v>3</v>
      </c>
      <c r="U947" s="17" t="str">
        <f>IF(C947&gt;=68,"JUMBO",IF(C947&gt;=58,"EXTRA",IF(C947&gt;=48,"GRANDE",IF(C947&gt;=38,"MÉDIO","Fora da faixa"))))</f>
        <v>EXTRA</v>
      </c>
      <c r="V947" s="11">
        <v>57.77</v>
      </c>
      <c r="W947" s="11">
        <v>44.96</v>
      </c>
      <c r="X947" s="11">
        <f>IF(AND(W947&lt;&gt;"", V947&lt;&gt;"", V947&lt;&gt;0), (W947/V947)*100, "")</f>
        <v>77.825861173619529</v>
      </c>
      <c r="Y947" s="8" t="str">
        <f>IF(X947&lt;72,"Pontiagudo",IF(X947&lt;=76,"Padrão","Redondo"))</f>
        <v>Redondo</v>
      </c>
      <c r="Z947" s="11">
        <f>IF(AND(W947&lt;&gt;"", V947&lt;&gt;"", V947&lt;&gt;0), (0.6057-0.0018*W947)*V947*(W947^2)/1000, "")</f>
        <v>61.28096946434151</v>
      </c>
      <c r="AA947" s="11">
        <f>((3.155 - 0.0136*V947 + 0.00155*W947)*V947*W947)/100</f>
        <v>63.349518662272011</v>
      </c>
      <c r="AB947" s="14"/>
      <c r="AC947" s="12">
        <v>28</v>
      </c>
      <c r="AD947" s="18" t="s">
        <v>18</v>
      </c>
    </row>
    <row r="948" spans="1:30" ht="15" x14ac:dyDescent="0.25">
      <c r="A948" s="8">
        <v>947</v>
      </c>
      <c r="B948" s="8">
        <v>43</v>
      </c>
      <c r="C948" s="9">
        <v>65.3</v>
      </c>
      <c r="D948" s="9">
        <v>4.5999999999999996</v>
      </c>
      <c r="E948" s="9">
        <v>9</v>
      </c>
      <c r="F948" s="10" t="str">
        <f>IF(AND(NOT(ISBLANK(C948)), NOT(ISBLANK(H948)), NOT(ISBLANK(Q948))), C948-H948-Q948, "")</f>
        <v/>
      </c>
      <c r="G948" s="11" t="str">
        <f>IF(AND(F948&lt;&gt;"", C948&lt;&gt;"", C948&lt;&gt;0), F948*100/C948, "")</f>
        <v/>
      </c>
      <c r="H948" s="10"/>
      <c r="I948" s="12">
        <v>6</v>
      </c>
      <c r="J948" s="11" t="str">
        <f>IF(AND(H948&lt;&gt;"", C948&lt;&gt;"", C948&lt;&gt;0), H948*100/C948, "")</f>
        <v/>
      </c>
      <c r="K948" s="9">
        <v>9.9</v>
      </c>
      <c r="L948" s="9">
        <v>69.900000000000006</v>
      </c>
      <c r="M948" s="13">
        <v>0.14199999999999999</v>
      </c>
      <c r="N948" s="9">
        <v>62.5</v>
      </c>
      <c r="O948" s="14" t="s">
        <v>21</v>
      </c>
      <c r="P948" s="15">
        <v>4.58</v>
      </c>
      <c r="Q948" s="13">
        <v>6.101</v>
      </c>
      <c r="R948" s="15">
        <v>0.45</v>
      </c>
      <c r="S948" s="11">
        <f>IF(AND(Q948&lt;&gt;"", C948&lt;&gt;"", C948&lt;&gt;0), Q948*100/C948, "")</f>
        <v>9.343032159264931</v>
      </c>
      <c r="T948" s="16">
        <v>4</v>
      </c>
      <c r="U948" s="17" t="str">
        <f>IF(C948&gt;=68,"JUMBO",IF(C948&gt;=58,"EXTRA",IF(C948&gt;=48,"GRANDE",IF(C948&gt;=38,"MÉDIO","Fora da faixa"))))</f>
        <v>EXTRA</v>
      </c>
      <c r="V948" s="11">
        <v>57.21</v>
      </c>
      <c r="W948" s="11">
        <v>44.93</v>
      </c>
      <c r="X948" s="11">
        <f>IF(AND(W948&lt;&gt;"", V948&lt;&gt;"", V948&lt;&gt;0), (W948/V948)*100, "")</f>
        <v>78.535221115189643</v>
      </c>
      <c r="Y948" s="8" t="str">
        <f>IF(X948&lt;72,"Pontiagudo",IF(X948&lt;=76,"Padrão","Redondo"))</f>
        <v>Redondo</v>
      </c>
      <c r="Z948" s="11">
        <f>IF(AND(W948&lt;&gt;"", V948&lt;&gt;"", V948&lt;&gt;0), (0.6057-0.0018*W948)*V948*(W948^2)/1000, "")</f>
        <v>60.612211069049756</v>
      </c>
      <c r="AA948" s="11">
        <f>((3.155 - 0.0136*V948 + 0.00155*W948)*V948*W948)/100</f>
        <v>62.8881419952315</v>
      </c>
      <c r="AB948" s="14"/>
      <c r="AC948" s="12">
        <v>28</v>
      </c>
      <c r="AD948" s="18" t="s">
        <v>18</v>
      </c>
    </row>
    <row r="949" spans="1:30" ht="15" x14ac:dyDescent="0.25">
      <c r="A949" s="8">
        <v>948</v>
      </c>
      <c r="B949" s="8">
        <v>43</v>
      </c>
      <c r="C949" s="9">
        <v>54.4</v>
      </c>
      <c r="D949" s="9">
        <v>5.3</v>
      </c>
      <c r="E949" s="9">
        <v>8.8000000000000007</v>
      </c>
      <c r="F949" s="10">
        <f>IF(AND(NOT(ISBLANK(C949)), NOT(ISBLANK(H949)), NOT(ISBLANK(Q949))), C949-H949-Q949, "")</f>
        <v>27.957000000000004</v>
      </c>
      <c r="G949" s="11">
        <f>IF(AND(F949&lt;&gt;"", C949&lt;&gt;"", C949&lt;&gt;0), F949*100/C949, "")</f>
        <v>51.391544117647065</v>
      </c>
      <c r="H949" s="10">
        <v>19.940999999999999</v>
      </c>
      <c r="I949" s="12">
        <v>7</v>
      </c>
      <c r="J949" s="11">
        <f>IF(AND(H949&lt;&gt;"", C949&lt;&gt;"", C949&lt;&gt;0), H949*100/C949, "")</f>
        <v>36.65625</v>
      </c>
      <c r="K949" s="9">
        <v>10.8</v>
      </c>
      <c r="L949" s="9">
        <v>49.7</v>
      </c>
      <c r="M949" s="13">
        <v>0.217</v>
      </c>
      <c r="N949" s="9">
        <v>73.599999999999994</v>
      </c>
      <c r="O949" s="14" t="s">
        <v>16</v>
      </c>
      <c r="P949" s="15">
        <v>5.13</v>
      </c>
      <c r="Q949" s="13">
        <v>6.5019999999999998</v>
      </c>
      <c r="R949" s="15">
        <v>0.47</v>
      </c>
      <c r="S949" s="11">
        <f>IF(AND(Q949&lt;&gt;"", C949&lt;&gt;"", C949&lt;&gt;0), Q949*100/C949, "")</f>
        <v>11.95220588235294</v>
      </c>
      <c r="T949" s="16">
        <v>4</v>
      </c>
      <c r="U949" s="17" t="str">
        <f>IF(C949&gt;=68,"JUMBO",IF(C949&gt;=58,"EXTRA",IF(C949&gt;=48,"GRANDE",IF(C949&gt;=38,"MÉDIO","Fora da faixa"))))</f>
        <v>GRANDE</v>
      </c>
      <c r="V949" s="11">
        <v>58.46</v>
      </c>
      <c r="W949" s="11">
        <v>44.61</v>
      </c>
      <c r="X949" s="11">
        <f>IF(AND(W949&lt;&gt;"", V949&lt;&gt;"", V949&lt;&gt;0), (W949/V949)*100, "")</f>
        <v>76.30858706808074</v>
      </c>
      <c r="Y949" s="8" t="str">
        <f>IF(X949&lt;72,"Pontiagudo",IF(X949&lt;=76,"Padrão","Redondo"))</f>
        <v>Redondo</v>
      </c>
      <c r="Z949" s="11">
        <f>IF(AND(W949&lt;&gt;"", V949&lt;&gt;"", V949&lt;&gt;0), (0.6057-0.0018*W949)*V949*(W949^2)/1000, "")</f>
        <v>61.124452082347929</v>
      </c>
      <c r="AA949" s="11">
        <f>((3.155 - 0.0136*V949 + 0.00155*W949)*V949*W949)/100</f>
        <v>63.348239645036983</v>
      </c>
      <c r="AB949" s="14"/>
      <c r="AC949" s="12">
        <v>28</v>
      </c>
      <c r="AD949" s="18" t="s">
        <v>18</v>
      </c>
    </row>
    <row r="950" spans="1:30" ht="15" x14ac:dyDescent="0.25">
      <c r="A950" s="8">
        <v>949</v>
      </c>
      <c r="B950" s="8">
        <v>43</v>
      </c>
      <c r="C950" s="9">
        <v>63</v>
      </c>
      <c r="D950" s="9">
        <v>3.9</v>
      </c>
      <c r="E950" s="9">
        <v>7.8</v>
      </c>
      <c r="F950" s="10">
        <f>IF(AND(NOT(ISBLANK(C950)), NOT(ISBLANK(H950)), NOT(ISBLANK(Q950))), C950-H950-Q950, "")</f>
        <v>36.929000000000002</v>
      </c>
      <c r="G950" s="11">
        <f>IF(AND(F950&lt;&gt;"", C950&lt;&gt;"", C950&lt;&gt;0), F950*100/C950, "")</f>
        <v>58.617460317460321</v>
      </c>
      <c r="H950" s="10">
        <v>19.300999999999998</v>
      </c>
      <c r="I950" s="12">
        <v>6</v>
      </c>
      <c r="J950" s="11">
        <f>IF(AND(H950&lt;&gt;"", C950&lt;&gt;"", C950&lt;&gt;0), H950*100/C950, "")</f>
        <v>30.636507936507936</v>
      </c>
      <c r="K950" s="9">
        <v>9.5</v>
      </c>
      <c r="L950" s="9">
        <v>48</v>
      </c>
      <c r="M950" s="13">
        <v>0.19800000000000001</v>
      </c>
      <c r="N950" s="9">
        <v>55.9</v>
      </c>
      <c r="O950" s="14" t="s">
        <v>23</v>
      </c>
      <c r="P950" s="15">
        <v>3.59</v>
      </c>
      <c r="Q950" s="13">
        <v>6.77</v>
      </c>
      <c r="R950" s="15">
        <v>0.47</v>
      </c>
      <c r="S950" s="11">
        <f>IF(AND(Q950&lt;&gt;"", C950&lt;&gt;"", C950&lt;&gt;0), Q950*100/C950, "")</f>
        <v>10.746031746031745</v>
      </c>
      <c r="T950" s="16">
        <v>1</v>
      </c>
      <c r="U950" s="17" t="str">
        <f>IF(C950&gt;=68,"JUMBO",IF(C950&gt;=58,"EXTRA",IF(C950&gt;=48,"GRANDE",IF(C950&gt;=38,"MÉDIO","Fora da faixa"))))</f>
        <v>EXTRA</v>
      </c>
      <c r="V950" s="11">
        <v>59.65</v>
      </c>
      <c r="W950" s="11">
        <v>44.98</v>
      </c>
      <c r="X950" s="11">
        <f>IF(AND(W950&lt;&gt;"", V950&lt;&gt;"", V950&lt;&gt;0), (W950/V950)*100, "")</f>
        <v>75.406538139145013</v>
      </c>
      <c r="Y950" s="8" t="str">
        <f>IF(X950&lt;72,"Pontiagudo",IF(X950&lt;=76,"Padrão","Redondo"))</f>
        <v>Padrão</v>
      </c>
      <c r="Z950" s="11">
        <f>IF(AND(W950&lt;&gt;"", V950&lt;&gt;"", V950&lt;&gt;0), (0.6057-0.0018*W950)*V950*(W950^2)/1000, "")</f>
        <v>63.327188975880951</v>
      </c>
      <c r="AA950" s="11">
        <f>((3.155 - 0.0136*V950 + 0.00155*W950)*V950*W950)/100</f>
        <v>64.755017253029976</v>
      </c>
      <c r="AB950" s="14"/>
      <c r="AC950" s="12">
        <v>28</v>
      </c>
      <c r="AD950" s="18" t="s">
        <v>18</v>
      </c>
    </row>
    <row r="951" spans="1:30" ht="15" x14ac:dyDescent="0.25">
      <c r="A951" s="8">
        <v>950</v>
      </c>
      <c r="B951" s="8">
        <v>43</v>
      </c>
      <c r="C951" s="9">
        <v>61.1</v>
      </c>
      <c r="D951" s="9">
        <v>5.5</v>
      </c>
      <c r="E951" s="9">
        <v>8.6</v>
      </c>
      <c r="F951" s="10">
        <f>IF(AND(NOT(ISBLANK(C951)), NOT(ISBLANK(H951)), NOT(ISBLANK(Q951))), C951-H951-Q951, "")</f>
        <v>39.048000000000002</v>
      </c>
      <c r="G951" s="11">
        <f>IF(AND(F951&lt;&gt;"", C951&lt;&gt;"", C951&lt;&gt;0), F951*100/C951, "")</f>
        <v>63.908346972176759</v>
      </c>
      <c r="H951" s="10">
        <v>16.869</v>
      </c>
      <c r="I951" s="12">
        <v>6</v>
      </c>
      <c r="J951" s="11">
        <f>IF(AND(H951&lt;&gt;"", C951&lt;&gt;"", C951&lt;&gt;0), H951*100/C951, "")</f>
        <v>27.608837970540097</v>
      </c>
      <c r="K951" s="9">
        <v>8.8000000000000007</v>
      </c>
      <c r="L951" s="9">
        <v>58.3</v>
      </c>
      <c r="M951" s="13">
        <v>0.151</v>
      </c>
      <c r="N951" s="9">
        <v>72.5</v>
      </c>
      <c r="O951" s="14" t="s">
        <v>16</v>
      </c>
      <c r="P951" s="15">
        <v>4.6500000000000004</v>
      </c>
      <c r="Q951" s="13">
        <v>5.1829999999999998</v>
      </c>
      <c r="R951" s="15">
        <v>0.42</v>
      </c>
      <c r="S951" s="11">
        <f>IF(AND(Q951&lt;&gt;"", C951&lt;&gt;"", C951&lt;&gt;0), Q951*100/C951, "")</f>
        <v>8.4828150572831422</v>
      </c>
      <c r="T951" s="16">
        <v>4</v>
      </c>
      <c r="U951" s="17" t="str">
        <f>IF(C951&gt;=68,"JUMBO",IF(C951&gt;=58,"EXTRA",IF(C951&gt;=48,"GRANDE",IF(C951&gt;=38,"MÉDIO","Fora da faixa"))))</f>
        <v>EXTRA</v>
      </c>
      <c r="V951" s="11">
        <v>63.52</v>
      </c>
      <c r="W951" s="11">
        <v>45.58</v>
      </c>
      <c r="X951" s="11">
        <f>IF(AND(W951&lt;&gt;"", V951&lt;&gt;"", V951&lt;&gt;0), (W951/V951)*100, "")</f>
        <v>71.756926952141058</v>
      </c>
      <c r="Y951" s="8" t="str">
        <f>IF(X951&lt;72,"Pontiagudo",IF(X951&lt;=76,"Padrão","Redondo"))</f>
        <v>Pontiagudo</v>
      </c>
      <c r="Z951" s="11">
        <f>IF(AND(W951&lt;&gt;"", V951&lt;&gt;"", V951&lt;&gt;0), (0.6057-0.0018*W951)*V951*(W951^2)/1000, "")</f>
        <v>69.104322756499968</v>
      </c>
      <c r="AA951" s="11">
        <f>((3.155 - 0.0136*V951 + 0.00155*W951)*V951*W951)/100</f>
        <v>68.379150203231987</v>
      </c>
      <c r="AB951" s="14"/>
      <c r="AC951" s="12">
        <v>28</v>
      </c>
      <c r="AD951" s="18" t="s">
        <v>18</v>
      </c>
    </row>
    <row r="952" spans="1:30" ht="15" x14ac:dyDescent="0.25">
      <c r="A952" s="8">
        <v>951</v>
      </c>
      <c r="B952" s="8">
        <v>43</v>
      </c>
      <c r="C952" s="9">
        <v>66.3</v>
      </c>
      <c r="D952" s="9">
        <v>4.5</v>
      </c>
      <c r="E952" s="9">
        <v>9</v>
      </c>
      <c r="F952" s="10" t="str">
        <f>IF(AND(NOT(ISBLANK(C952)), NOT(ISBLANK(H952)), NOT(ISBLANK(Q952))), C952-H952-Q952, "")</f>
        <v/>
      </c>
      <c r="G952" s="11" t="str">
        <f>IF(AND(F952&lt;&gt;"", C952&lt;&gt;"", C952&lt;&gt;0), F952*100/C952, "")</f>
        <v/>
      </c>
      <c r="H952" s="10"/>
      <c r="I952" s="12">
        <v>6</v>
      </c>
      <c r="J952" s="11" t="str">
        <f>IF(AND(H952&lt;&gt;"", C952&lt;&gt;"", C952&lt;&gt;0), H952*100/C952, "")</f>
        <v/>
      </c>
      <c r="K952" s="9">
        <v>9.3000000000000007</v>
      </c>
      <c r="L952" s="9">
        <v>51</v>
      </c>
      <c r="M952" s="13">
        <v>0.182</v>
      </c>
      <c r="N952" s="9">
        <v>61</v>
      </c>
      <c r="O952" s="14" t="s">
        <v>21</v>
      </c>
      <c r="P952" s="15">
        <v>5.79</v>
      </c>
      <c r="Q952" s="13">
        <v>6.1929999999999996</v>
      </c>
      <c r="R952" s="15">
        <v>0.47</v>
      </c>
      <c r="S952" s="11">
        <f>IF(AND(Q952&lt;&gt;"", C952&lt;&gt;"", C952&lt;&gt;0), Q952*100/C952, "")</f>
        <v>9.3408748114630473</v>
      </c>
      <c r="T952" s="16">
        <v>3</v>
      </c>
      <c r="U952" s="17" t="str">
        <f>IF(C952&gt;=68,"JUMBO",IF(C952&gt;=58,"EXTRA",IF(C952&gt;=48,"GRANDE",IF(C952&gt;=38,"MÉDIO","Fora da faixa"))))</f>
        <v>EXTRA</v>
      </c>
      <c r="V952" s="11">
        <v>57.84</v>
      </c>
      <c r="W952" s="11">
        <v>45.02</v>
      </c>
      <c r="X952" s="11">
        <f>IF(AND(W952&lt;&gt;"", V952&lt;&gt;"", V952&lt;&gt;0), (W952/V952)*100, "")</f>
        <v>77.835408022130011</v>
      </c>
      <c r="Y952" s="8" t="str">
        <f>IF(X952&lt;72,"Pontiagudo",IF(X952&lt;=76,"Padrão","Redondo"))</f>
        <v>Redondo</v>
      </c>
      <c r="Z952" s="11">
        <f>IF(AND(W952&lt;&gt;"", V952&lt;&gt;"", V952&lt;&gt;0), (0.6057-0.0018*W952)*V952*(W952^2)/1000, "")</f>
        <v>61.50643162099432</v>
      </c>
      <c r="AA952" s="11">
        <f>((3.155 - 0.0136*V952 + 0.00155*W952)*V952*W952)/100</f>
        <v>63.488554996175999</v>
      </c>
      <c r="AB952" s="14"/>
      <c r="AC952" s="12">
        <v>28</v>
      </c>
      <c r="AD952" s="18" t="s">
        <v>18</v>
      </c>
    </row>
    <row r="953" spans="1:30" ht="15" x14ac:dyDescent="0.25">
      <c r="A953" s="8">
        <v>952</v>
      </c>
      <c r="B953" s="8">
        <v>43</v>
      </c>
      <c r="C953" s="9">
        <v>64</v>
      </c>
      <c r="D953" s="9">
        <v>4.5</v>
      </c>
      <c r="E953" s="9">
        <v>8.1</v>
      </c>
      <c r="F953" s="10">
        <f>IF(AND(NOT(ISBLANK(C953)), NOT(ISBLANK(H953)), NOT(ISBLANK(Q953))), C953-H953-Q953, "")</f>
        <v>39.591000000000008</v>
      </c>
      <c r="G953" s="11">
        <f>IF(AND(F953&lt;&gt;"", C953&lt;&gt;"", C953&lt;&gt;0), F953*100/C953, "")</f>
        <v>61.860937500000013</v>
      </c>
      <c r="H953" s="10">
        <v>17.635999999999999</v>
      </c>
      <c r="I953" s="12">
        <v>6</v>
      </c>
      <c r="J953" s="11">
        <f>IF(AND(H953&lt;&gt;"", C953&lt;&gt;"", C953&lt;&gt;0), H953*100/C953, "")</f>
        <v>27.556249999999999</v>
      </c>
      <c r="K953" s="9">
        <v>10.6</v>
      </c>
      <c r="L953" s="9">
        <v>51.3</v>
      </c>
      <c r="M953" s="13">
        <v>0.20699999999999999</v>
      </c>
      <c r="N953" s="9">
        <v>62.1</v>
      </c>
      <c r="O953" s="14" t="s">
        <v>21</v>
      </c>
      <c r="P953" s="15">
        <v>5.51</v>
      </c>
      <c r="Q953" s="13">
        <v>6.7729999999999997</v>
      </c>
      <c r="R953" s="15">
        <v>0.46</v>
      </c>
      <c r="S953" s="11">
        <f>IF(AND(Q953&lt;&gt;"", C953&lt;&gt;"", C953&lt;&gt;0), Q953*100/C953, "")</f>
        <v>10.582812499999999</v>
      </c>
      <c r="T953" s="16">
        <v>4</v>
      </c>
      <c r="U953" s="17" t="str">
        <f>IF(C953&gt;=68,"JUMBO",IF(C953&gt;=58,"EXTRA",IF(C953&gt;=48,"GRANDE",IF(C953&gt;=38,"MÉDIO","Fora da faixa"))))</f>
        <v>EXTRA</v>
      </c>
      <c r="V953" s="11">
        <v>58.34</v>
      </c>
      <c r="W953" s="11">
        <v>46.66</v>
      </c>
      <c r="X953" s="11">
        <f>IF(AND(W953&lt;&gt;"", V953&lt;&gt;"", V953&lt;&gt;0), (W953/V953)*100, "")</f>
        <v>79.979430922180313</v>
      </c>
      <c r="Y953" s="8" t="str">
        <f>IF(X953&lt;72,"Pontiagudo",IF(X953&lt;=76,"Padrão","Redondo"))</f>
        <v>Redondo</v>
      </c>
      <c r="Z953" s="11">
        <f>IF(AND(W953&lt;&gt;"", V953&lt;&gt;"", V953&lt;&gt;0), (0.6057-0.0018*W953)*V953*(W953^2)/1000, "")</f>
        <v>66.265384127269257</v>
      </c>
      <c r="AA953" s="11">
        <f>((3.155 - 0.0136*V953 + 0.00155*W953)*V953*W953)/100</f>
        <v>66.254245330155996</v>
      </c>
      <c r="AB953" s="14" t="s">
        <v>28</v>
      </c>
      <c r="AC953" s="12">
        <v>28</v>
      </c>
      <c r="AD953" s="18" t="s">
        <v>18</v>
      </c>
    </row>
    <row r="954" spans="1:30" ht="15" x14ac:dyDescent="0.25">
      <c r="A954" s="8">
        <v>953</v>
      </c>
      <c r="B954" s="8">
        <v>43</v>
      </c>
      <c r="C954" s="9">
        <v>64.8</v>
      </c>
      <c r="D954" s="9">
        <v>4.3</v>
      </c>
      <c r="E954" s="9">
        <v>8.6999999999999993</v>
      </c>
      <c r="F954" s="10">
        <f>IF(AND(NOT(ISBLANK(C954)), NOT(ISBLANK(H954)), NOT(ISBLANK(Q954))), C954-H954-Q954, "")</f>
        <v>37.540999999999997</v>
      </c>
      <c r="G954" s="11">
        <f>IF(AND(F954&lt;&gt;"", C954&lt;&gt;"", C954&lt;&gt;0), F954*100/C954, "")</f>
        <v>57.933641975308639</v>
      </c>
      <c r="H954" s="10">
        <v>20.463999999999999</v>
      </c>
      <c r="I954" s="12">
        <v>6</v>
      </c>
      <c r="J954" s="11">
        <f>IF(AND(H954&lt;&gt;"", C954&lt;&gt;"", C954&lt;&gt;0), H954*100/C954, "")</f>
        <v>31.580246913580247</v>
      </c>
      <c r="K954" s="9">
        <v>10.8</v>
      </c>
      <c r="L954" s="9">
        <v>48.3</v>
      </c>
      <c r="M954" s="13">
        <v>0.224</v>
      </c>
      <c r="N954" s="9">
        <v>59.6</v>
      </c>
      <c r="O954" s="14" t="s">
        <v>23</v>
      </c>
      <c r="P954" s="15">
        <v>4.41</v>
      </c>
      <c r="Q954" s="13">
        <v>6.7949999999999999</v>
      </c>
      <c r="R954" s="15">
        <v>0.48</v>
      </c>
      <c r="S954" s="11">
        <f>IF(AND(Q954&lt;&gt;"", C954&lt;&gt;"", C954&lt;&gt;0), Q954*100/C954, "")</f>
        <v>10.486111111111111</v>
      </c>
      <c r="T954" s="16">
        <v>4</v>
      </c>
      <c r="U954" s="17" t="str">
        <f>IF(C954&gt;=68,"JUMBO",IF(C954&gt;=58,"EXTRA",IF(C954&gt;=48,"GRANDE",IF(C954&gt;=38,"MÉDIO","Fora da faixa"))))</f>
        <v>EXTRA</v>
      </c>
      <c r="V954" s="11">
        <v>59.66</v>
      </c>
      <c r="W954" s="11">
        <v>45.03</v>
      </c>
      <c r="X954" s="11">
        <f>IF(AND(W954&lt;&gt;"", V954&lt;&gt;"", V954&lt;&gt;0), (W954/V954)*100, "")</f>
        <v>75.477707006369428</v>
      </c>
      <c r="Y954" s="8" t="str">
        <f>IF(X954&lt;72,"Pontiagudo",IF(X954&lt;=76,"Padrão","Redondo"))</f>
        <v>Padrão</v>
      </c>
      <c r="Z954" s="11">
        <f>IF(AND(W954&lt;&gt;"", V954&lt;&gt;"", V954&lt;&gt;0), (0.6057-0.0018*W954)*V954*(W954^2)/1000, "")</f>
        <v>63.467809426314325</v>
      </c>
      <c r="AA954" s="11">
        <f>((3.155 - 0.0136*V954 + 0.00155*W954)*V954*W954)/100</f>
        <v>64.836295563608999</v>
      </c>
      <c r="AB954" s="14" t="s">
        <v>28</v>
      </c>
      <c r="AC954" s="12">
        <v>28</v>
      </c>
      <c r="AD954" s="18" t="s">
        <v>18</v>
      </c>
    </row>
    <row r="955" spans="1:30" ht="15" x14ac:dyDescent="0.25">
      <c r="A955" s="8">
        <v>954</v>
      </c>
      <c r="B955" s="8">
        <v>43</v>
      </c>
      <c r="C955" s="9">
        <v>61.5</v>
      </c>
      <c r="D955" s="9">
        <v>4.5</v>
      </c>
      <c r="E955" s="9">
        <v>9</v>
      </c>
      <c r="F955" s="10">
        <f>IF(AND(NOT(ISBLANK(C955)), NOT(ISBLANK(H955)), NOT(ISBLANK(Q955))), C955-H955-Q955, "")</f>
        <v>36.898999999999994</v>
      </c>
      <c r="G955" s="11">
        <f>IF(AND(F955&lt;&gt;"", C955&lt;&gt;"", C955&lt;&gt;0), F955*100/C955, "")</f>
        <v>59.998373983739825</v>
      </c>
      <c r="H955" s="10">
        <v>18.001000000000001</v>
      </c>
      <c r="I955" s="12">
        <v>6</v>
      </c>
      <c r="J955" s="11">
        <f>IF(AND(H955&lt;&gt;"", C955&lt;&gt;"", C955&lt;&gt;0), H955*100/C955, "")</f>
        <v>29.269918699186995</v>
      </c>
      <c r="K955" s="9">
        <v>9.8000000000000007</v>
      </c>
      <c r="L955" s="9"/>
      <c r="M955" s="13"/>
      <c r="N955" s="9">
        <v>63.3</v>
      </c>
      <c r="O955" s="14" t="s">
        <v>21</v>
      </c>
      <c r="P955" s="15">
        <v>4.83</v>
      </c>
      <c r="Q955" s="13">
        <v>6.6</v>
      </c>
      <c r="R955" s="15">
        <v>0.45</v>
      </c>
      <c r="S955" s="11">
        <f>IF(AND(Q955&lt;&gt;"", C955&lt;&gt;"", C955&lt;&gt;0), Q955*100/C955, "")</f>
        <v>10.731707317073171</v>
      </c>
      <c r="T955" s="16">
        <v>3</v>
      </c>
      <c r="U955" s="17" t="str">
        <f>IF(C955&gt;=68,"JUMBO",IF(C955&gt;=58,"EXTRA",IF(C955&gt;=48,"GRANDE",IF(C955&gt;=38,"MÉDIO","Fora da faixa"))))</f>
        <v>EXTRA</v>
      </c>
      <c r="V955" s="11">
        <v>58.64</v>
      </c>
      <c r="W955" s="11">
        <v>45.92</v>
      </c>
      <c r="X955" s="11">
        <f>IF(AND(W955&lt;&gt;"", V955&lt;&gt;"", V955&lt;&gt;0), (W955/V955)*100, "")</f>
        <v>78.308321964529341</v>
      </c>
      <c r="Y955" s="8" t="str">
        <f>IF(X955&lt;72,"Pontiagudo",IF(X955&lt;=76,"Padrão","Redondo"))</f>
        <v>Redondo</v>
      </c>
      <c r="Z955" s="11">
        <f>IF(AND(W955&lt;&gt;"", V955&lt;&gt;"", V955&lt;&gt;0), (0.6057-0.0018*W955)*V955*(W955^2)/1000, "")</f>
        <v>64.674926665703438</v>
      </c>
      <c r="AA955" s="11">
        <f>((3.155 - 0.0136*V955 + 0.00155*W955)*V955*W955)/100</f>
        <v>65.398036135935996</v>
      </c>
      <c r="AB955" s="14"/>
      <c r="AC955" s="12">
        <v>28</v>
      </c>
      <c r="AD955" s="18" t="s">
        <v>18</v>
      </c>
    </row>
    <row r="956" spans="1:30" ht="15" x14ac:dyDescent="0.25">
      <c r="A956" s="8">
        <v>955</v>
      </c>
      <c r="B956" s="8">
        <v>43</v>
      </c>
      <c r="C956" s="9">
        <v>62.2</v>
      </c>
      <c r="D956" s="9">
        <v>7</v>
      </c>
      <c r="E956" s="9">
        <v>8</v>
      </c>
      <c r="F956" s="10">
        <f>IF(AND(NOT(ISBLANK(C956)), NOT(ISBLANK(H956)), NOT(ISBLANK(Q956))), C956-H956-Q956, "")</f>
        <v>38.54</v>
      </c>
      <c r="G956" s="11">
        <f>IF(AND(F956&lt;&gt;"", C956&lt;&gt;"", C956&lt;&gt;0), F956*100/C956, "")</f>
        <v>61.961414790996784</v>
      </c>
      <c r="H956" s="10">
        <v>17.361000000000001</v>
      </c>
      <c r="I956" s="12">
        <v>6</v>
      </c>
      <c r="J956" s="11">
        <f>IF(AND(H956&lt;&gt;"", C956&lt;&gt;"", C956&lt;&gt;0), H956*100/C956, "")</f>
        <v>27.911575562700964</v>
      </c>
      <c r="K956" s="9">
        <v>9.4</v>
      </c>
      <c r="L956" s="9"/>
      <c r="M956" s="13"/>
      <c r="N956" s="9">
        <v>83</v>
      </c>
      <c r="O956" s="14" t="s">
        <v>16</v>
      </c>
      <c r="P956" s="15">
        <v>4.2699999999999996</v>
      </c>
      <c r="Q956" s="13">
        <v>6.2990000000000004</v>
      </c>
      <c r="R956" s="15">
        <v>0.47</v>
      </c>
      <c r="S956" s="11">
        <f>IF(AND(Q956&lt;&gt;"", C956&lt;&gt;"", C956&lt;&gt;0), Q956*100/C956, "")</f>
        <v>10.127009646302252</v>
      </c>
      <c r="T956" s="16">
        <v>3</v>
      </c>
      <c r="U956" s="17" t="str">
        <f>IF(C956&gt;=68,"JUMBO",IF(C956&gt;=58,"EXTRA",IF(C956&gt;=48,"GRANDE",IF(C956&gt;=38,"MÉDIO","Fora da faixa"))))</f>
        <v>EXTRA</v>
      </c>
      <c r="V956" s="11">
        <v>59.45</v>
      </c>
      <c r="W956" s="11">
        <v>44.51</v>
      </c>
      <c r="X956" s="11">
        <f>IF(AND(W956&lt;&gt;"", V956&lt;&gt;"", V956&lt;&gt;0), (W956/V956)*100, "")</f>
        <v>74.869638351555921</v>
      </c>
      <c r="Y956" s="8" t="str">
        <f>IF(X956&lt;72,"Pontiagudo",IF(X956&lt;=76,"Padrão","Redondo"))</f>
        <v>Padrão</v>
      </c>
      <c r="Z956" s="11">
        <f>IF(AND(W956&lt;&gt;"", V956&lt;&gt;"", V956&lt;&gt;0), (0.6057-0.0018*W956)*V956*(W956^2)/1000, "")</f>
        <v>61.902406195470981</v>
      </c>
      <c r="AA956" s="11">
        <f>((3.155 - 0.0136*V956 + 0.00155*W956)*V956*W956)/100</f>
        <v>63.916235917247498</v>
      </c>
      <c r="AB956" s="14"/>
      <c r="AC956" s="12">
        <v>28</v>
      </c>
      <c r="AD956" s="18" t="s">
        <v>18</v>
      </c>
    </row>
    <row r="957" spans="1:30" ht="15" x14ac:dyDescent="0.25">
      <c r="A957" s="8">
        <v>956</v>
      </c>
      <c r="B957" s="8">
        <v>43</v>
      </c>
      <c r="C957" s="9">
        <v>61.6</v>
      </c>
      <c r="D957" s="9">
        <v>5.0999999999999996</v>
      </c>
      <c r="E957" s="9">
        <v>8.6999999999999993</v>
      </c>
      <c r="F957" s="10">
        <f>IF(AND(NOT(ISBLANK(C957)), NOT(ISBLANK(H957)), NOT(ISBLANK(Q957))), C957-H957-Q957, "")</f>
        <v>35.053000000000004</v>
      </c>
      <c r="G957" s="11">
        <f>IF(AND(F957&lt;&gt;"", C957&lt;&gt;"", C957&lt;&gt;0), F957*100/C957, "")</f>
        <v>56.904220779220786</v>
      </c>
      <c r="H957" s="10">
        <v>19.765999999999998</v>
      </c>
      <c r="I957" s="12">
        <v>7</v>
      </c>
      <c r="J957" s="11">
        <f>IF(AND(H957&lt;&gt;"", C957&lt;&gt;"", C957&lt;&gt;0), H957*100/C957, "")</f>
        <v>32.087662337662337</v>
      </c>
      <c r="K957" s="9">
        <v>10.5</v>
      </c>
      <c r="L957" s="9">
        <v>49.3</v>
      </c>
      <c r="M957" s="13">
        <v>0.21299999999999999</v>
      </c>
      <c r="N957" s="9">
        <v>68.900000000000006</v>
      </c>
      <c r="O957" s="14" t="s">
        <v>21</v>
      </c>
      <c r="P957" s="15">
        <v>5.89</v>
      </c>
      <c r="Q957" s="13">
        <v>6.7809999999999997</v>
      </c>
      <c r="R957" s="15">
        <v>0.48</v>
      </c>
      <c r="S957" s="11">
        <f>IF(AND(Q957&lt;&gt;"", C957&lt;&gt;"", C957&lt;&gt;0), Q957*100/C957, "")</f>
        <v>11.008116883116884</v>
      </c>
      <c r="T957" s="16">
        <v>3</v>
      </c>
      <c r="U957" s="17" t="str">
        <f>IF(C957&gt;=68,"JUMBO",IF(C957&gt;=58,"EXTRA",IF(C957&gt;=48,"GRANDE",IF(C957&gt;=38,"MÉDIO","Fora da faixa"))))</f>
        <v>EXTRA</v>
      </c>
      <c r="V957" s="11">
        <v>58.5</v>
      </c>
      <c r="W957" s="11">
        <v>44.73</v>
      </c>
      <c r="X957" s="11">
        <f>IF(AND(W957&lt;&gt;"", V957&lt;&gt;"", V957&lt;&gt;0), (W957/V957)*100, "")</f>
        <v>76.461538461538453</v>
      </c>
      <c r="Y957" s="8" t="str">
        <f>IF(X957&lt;72,"Pontiagudo",IF(X957&lt;=76,"Padrão","Redondo"))</f>
        <v>Redondo</v>
      </c>
      <c r="Z957" s="11">
        <f>IF(AND(W957&lt;&gt;"", V957&lt;&gt;"", V957&lt;&gt;0), (0.6057-0.0018*W957)*V957*(W957^2)/1000, "")</f>
        <v>61.4705081011749</v>
      </c>
      <c r="AA957" s="11">
        <f>((3.155 - 0.0136*V957 + 0.00155*W957)*V957*W957)/100</f>
        <v>63.552738597074992</v>
      </c>
      <c r="AB957" s="14"/>
      <c r="AC957" s="12">
        <v>28</v>
      </c>
      <c r="AD957" s="18" t="s">
        <v>18</v>
      </c>
    </row>
    <row r="958" spans="1:30" ht="15" x14ac:dyDescent="0.25">
      <c r="A958" s="8">
        <v>957</v>
      </c>
      <c r="B958" s="8">
        <v>43</v>
      </c>
      <c r="C958" s="9">
        <v>60.9</v>
      </c>
      <c r="D958" s="9">
        <v>4.9000000000000004</v>
      </c>
      <c r="E958" s="9">
        <v>9</v>
      </c>
      <c r="F958" s="10" t="str">
        <f>IF(AND(NOT(ISBLANK(C958)), NOT(ISBLANK(H958)), NOT(ISBLANK(Q958))), C958-H958-Q958, "")</f>
        <v/>
      </c>
      <c r="G958" s="11" t="str">
        <f>IF(AND(F958&lt;&gt;"", C958&lt;&gt;"", C958&lt;&gt;0), F958*100/C958, "")</f>
        <v/>
      </c>
      <c r="H958" s="10"/>
      <c r="I958" s="12">
        <v>6</v>
      </c>
      <c r="J958" s="11" t="str">
        <f>IF(AND(H958&lt;&gt;"", C958&lt;&gt;"", C958&lt;&gt;0), H958*100/C958, "")</f>
        <v/>
      </c>
      <c r="K958" s="9">
        <v>9.4</v>
      </c>
      <c r="L958" s="9">
        <v>59</v>
      </c>
      <c r="M958" s="13">
        <v>0.159</v>
      </c>
      <c r="N958" s="9">
        <v>67.400000000000006</v>
      </c>
      <c r="O958" s="14" t="s">
        <v>21</v>
      </c>
      <c r="P958" s="15">
        <v>4.49</v>
      </c>
      <c r="Q958" s="13">
        <v>6.8449999999999998</v>
      </c>
      <c r="R958" s="15">
        <v>0.5</v>
      </c>
      <c r="S958" s="11">
        <f>IF(AND(Q958&lt;&gt;"", C958&lt;&gt;"", C958&lt;&gt;0), Q958*100/C958, "")</f>
        <v>11.239737274220033</v>
      </c>
      <c r="T958" s="16">
        <v>4</v>
      </c>
      <c r="U958" s="17" t="str">
        <f>IF(C958&gt;=68,"JUMBO",IF(C958&gt;=58,"EXTRA",IF(C958&gt;=48,"GRANDE",IF(C958&gt;=38,"MÉDIO","Fora da faixa"))))</f>
        <v>EXTRA</v>
      </c>
      <c r="V958" s="11">
        <v>58.2</v>
      </c>
      <c r="W958" s="11">
        <v>45.66</v>
      </c>
      <c r="X958" s="11">
        <f>IF(AND(W958&lt;&gt;"", V958&lt;&gt;"", V958&lt;&gt;0), (W958/V958)*100, "")</f>
        <v>78.453608247422665</v>
      </c>
      <c r="Y958" s="8" t="str">
        <f>IF(X958&lt;72,"Pontiagudo",IF(X958&lt;=76,"Padrão","Redondo"))</f>
        <v>Redondo</v>
      </c>
      <c r="Z958" s="11">
        <f>IF(AND(W958&lt;&gt;"", V958&lt;&gt;"", V958&lt;&gt;0), (0.6057-0.0018*W958)*V958*(W958^2)/1000, "")</f>
        <v>63.521601659303045</v>
      </c>
      <c r="AA958" s="11">
        <f>((3.155 - 0.0136*V958 + 0.00155*W958)*V958*W958)/100</f>
        <v>64.688131332360001</v>
      </c>
      <c r="AB958" s="14"/>
      <c r="AC958" s="12">
        <v>28</v>
      </c>
      <c r="AD958" s="18" t="s">
        <v>18</v>
      </c>
    </row>
    <row r="959" spans="1:30" ht="15" x14ac:dyDescent="0.25">
      <c r="A959" s="8">
        <v>958</v>
      </c>
      <c r="B959" s="8">
        <v>43</v>
      </c>
      <c r="C959" s="9">
        <v>62.5</v>
      </c>
      <c r="D959" s="9">
        <v>3.3</v>
      </c>
      <c r="E959" s="9">
        <v>8.9</v>
      </c>
      <c r="F959" s="10" t="str">
        <f>IF(AND(NOT(ISBLANK(C959)), NOT(ISBLANK(H959)), NOT(ISBLANK(Q959))), C959-H959-Q959, "")</f>
        <v/>
      </c>
      <c r="G959" s="11" t="str">
        <f>IF(AND(F959&lt;&gt;"", C959&lt;&gt;"", C959&lt;&gt;0), F959*100/C959, "")</f>
        <v/>
      </c>
      <c r="H959" s="10"/>
      <c r="I959" s="12">
        <v>6</v>
      </c>
      <c r="J959" s="11" t="str">
        <f>IF(AND(H959&lt;&gt;"", C959&lt;&gt;"", C959&lt;&gt;0), H959*100/C959, "")</f>
        <v/>
      </c>
      <c r="K959" s="9">
        <v>10.9</v>
      </c>
      <c r="L959" s="9">
        <v>49.3</v>
      </c>
      <c r="M959" s="13">
        <v>0.221</v>
      </c>
      <c r="N959" s="9">
        <v>48.4</v>
      </c>
      <c r="O959" s="14" t="s">
        <v>23</v>
      </c>
      <c r="P959" s="15">
        <v>4.17</v>
      </c>
      <c r="Q959" s="13">
        <v>5.9660000000000002</v>
      </c>
      <c r="R959" s="15">
        <v>0.44</v>
      </c>
      <c r="S959" s="11">
        <f>IF(AND(Q959&lt;&gt;"", C959&lt;&gt;"", C959&lt;&gt;0), Q959*100/C959, "")</f>
        <v>9.5456000000000003</v>
      </c>
      <c r="T959" s="16">
        <v>2</v>
      </c>
      <c r="U959" s="17" t="str">
        <f>IF(C959&gt;=68,"JUMBO",IF(C959&gt;=58,"EXTRA",IF(C959&gt;=48,"GRANDE",IF(C959&gt;=38,"MÉDIO","Fora da faixa"))))</f>
        <v>EXTRA</v>
      </c>
      <c r="V959" s="11">
        <v>59.78</v>
      </c>
      <c r="W959" s="11">
        <v>44.7</v>
      </c>
      <c r="X959" s="11">
        <f>IF(AND(W959&lt;&gt;"", V959&lt;&gt;"", V959&lt;&gt;0), (W959/V959)*100, "")</f>
        <v>74.774171963867516</v>
      </c>
      <c r="Y959" s="8" t="str">
        <f>IF(X959&lt;72,"Pontiagudo",IF(X959&lt;=76,"Padrão","Redondo"))</f>
        <v>Padrão</v>
      </c>
      <c r="Z959" s="11">
        <f>IF(AND(W959&lt;&gt;"", V959&lt;&gt;"", V959&lt;&gt;0), (0.6057-0.0018*W959)*V959*(W959^2)/1000, "")</f>
        <v>62.737722601848006</v>
      </c>
      <c r="AA959" s="11">
        <f>((3.155 - 0.0136*V959 + 0.00155*W959)*V959*W959)/100</f>
        <v>64.433324159820003</v>
      </c>
      <c r="AB959" s="14"/>
      <c r="AC959" s="12">
        <v>28</v>
      </c>
      <c r="AD959" s="18" t="s">
        <v>18</v>
      </c>
    </row>
    <row r="960" spans="1:30" ht="15" x14ac:dyDescent="0.25">
      <c r="A960" s="8">
        <v>959</v>
      </c>
      <c r="B960" s="8">
        <v>43</v>
      </c>
      <c r="C960" s="9">
        <v>62.3</v>
      </c>
      <c r="D960" s="9">
        <v>4.9000000000000004</v>
      </c>
      <c r="E960" s="9">
        <v>8.9</v>
      </c>
      <c r="F960" s="10">
        <f>IF(AND(NOT(ISBLANK(C960)), NOT(ISBLANK(H960)), NOT(ISBLANK(Q960))), C960-H960-Q960, "")</f>
        <v>37.339999999999996</v>
      </c>
      <c r="G960" s="11">
        <f>IF(AND(F960&lt;&gt;"", C960&lt;&gt;"", C960&lt;&gt;0), F960*100/C960, "")</f>
        <v>59.935794542536108</v>
      </c>
      <c r="H960" s="10">
        <v>18.827999999999999</v>
      </c>
      <c r="I960" s="12">
        <v>7</v>
      </c>
      <c r="J960" s="11">
        <f>IF(AND(H960&lt;&gt;"", C960&lt;&gt;"", C960&lt;&gt;0), H960*100/C960, "")</f>
        <v>30.221508828250403</v>
      </c>
      <c r="K960" s="9">
        <v>11.3</v>
      </c>
      <c r="L960" s="9">
        <v>48.3</v>
      </c>
      <c r="M960" s="13">
        <v>0.23400000000000001</v>
      </c>
      <c r="N960" s="9">
        <v>66.8</v>
      </c>
      <c r="O960" s="14" t="s">
        <v>21</v>
      </c>
      <c r="P960" s="15">
        <v>4.6399999999999997</v>
      </c>
      <c r="Q960" s="13">
        <v>6.1319999999999997</v>
      </c>
      <c r="R960" s="15">
        <v>0.45</v>
      </c>
      <c r="S960" s="11">
        <f>IF(AND(Q960&lt;&gt;"", C960&lt;&gt;"", C960&lt;&gt;0), Q960*100/C960, "")</f>
        <v>9.8426966292134832</v>
      </c>
      <c r="T960" s="16">
        <v>3</v>
      </c>
      <c r="U960" s="17" t="str">
        <f>IF(C960&gt;=68,"JUMBO",IF(C960&gt;=58,"EXTRA",IF(C960&gt;=48,"GRANDE",IF(C960&gt;=38,"MÉDIO","Fora da faixa"))))</f>
        <v>EXTRA</v>
      </c>
      <c r="V960" s="11">
        <v>60.02</v>
      </c>
      <c r="W960" s="11">
        <v>43.68</v>
      </c>
      <c r="X960" s="11">
        <f>IF(AND(W960&lt;&gt;"", V960&lt;&gt;"", V960&lt;&gt;0), (W960/V960)*100, "")</f>
        <v>72.775741419526824</v>
      </c>
      <c r="Y960" s="8" t="str">
        <f>IF(X960&lt;72,"Pontiagudo",IF(X960&lt;=76,"Padrão","Redondo"))</f>
        <v>Padrão</v>
      </c>
      <c r="Z960" s="11">
        <f>IF(AND(W960&lt;&gt;"", V960&lt;&gt;"", V960&lt;&gt;0), (0.6057-0.0018*W960)*V960*(W960^2)/1000, "")</f>
        <v>60.357951518312454</v>
      </c>
      <c r="AA960" s="11">
        <f>((3.155 - 0.0136*V960 + 0.00155*W960)*V960*W960)/100</f>
        <v>63.088792445951995</v>
      </c>
      <c r="AB960" s="14"/>
      <c r="AC960" s="12">
        <v>28</v>
      </c>
      <c r="AD960" s="18" t="s">
        <v>18</v>
      </c>
    </row>
    <row r="961" spans="1:30" ht="15" x14ac:dyDescent="0.25">
      <c r="A961" s="8">
        <v>960</v>
      </c>
      <c r="B961" s="8">
        <v>43</v>
      </c>
      <c r="C961" s="9">
        <v>61.7</v>
      </c>
      <c r="D961" s="9">
        <v>4.8</v>
      </c>
      <c r="E961" s="9">
        <v>9.1999999999999993</v>
      </c>
      <c r="F961" s="10" t="str">
        <f>IF(AND(NOT(ISBLANK(C961)), NOT(ISBLANK(H961)), NOT(ISBLANK(Q961))), C961-H961-Q961, "")</f>
        <v/>
      </c>
      <c r="G961" s="11" t="str">
        <f>IF(AND(F961&lt;&gt;"", C961&lt;&gt;"", C961&lt;&gt;0), F961*100/C961, "")</f>
        <v/>
      </c>
      <c r="H961" s="10"/>
      <c r="I961" s="12">
        <v>6</v>
      </c>
      <c r="J961" s="11" t="str">
        <f>IF(AND(H961&lt;&gt;"", C961&lt;&gt;"", C961&lt;&gt;0), H961*100/C961, "")</f>
        <v/>
      </c>
      <c r="K961" s="9">
        <v>13.8</v>
      </c>
      <c r="L961" s="9">
        <v>46.3</v>
      </c>
      <c r="M961" s="13">
        <v>0.29799999999999999</v>
      </c>
      <c r="N961" s="9">
        <v>66.099999999999994</v>
      </c>
      <c r="O961" s="14" t="s">
        <v>21</v>
      </c>
      <c r="P961" s="15">
        <v>2.0099999999999998</v>
      </c>
      <c r="Q961" s="13">
        <v>6.26</v>
      </c>
      <c r="R961" s="15">
        <v>0.46</v>
      </c>
      <c r="S961" s="11">
        <f>IF(AND(Q961&lt;&gt;"", C961&lt;&gt;"", C961&lt;&gt;0), Q961*100/C961, "")</f>
        <v>10.145867098865478</v>
      </c>
      <c r="T961" s="16">
        <v>4</v>
      </c>
      <c r="U961" s="17" t="str">
        <f>IF(C961&gt;=68,"JUMBO",IF(C961&gt;=58,"EXTRA",IF(C961&gt;=48,"GRANDE",IF(C961&gt;=38,"MÉDIO","Fora da faixa"))))</f>
        <v>EXTRA</v>
      </c>
      <c r="V961" s="11">
        <v>57.43</v>
      </c>
      <c r="W961" s="11">
        <v>44.44</v>
      </c>
      <c r="X961" s="11">
        <f>IF(AND(W961&lt;&gt;"", V961&lt;&gt;"", V961&lt;&gt;0), (W961/V961)*100, "")</f>
        <v>77.381159672644955</v>
      </c>
      <c r="Y961" s="8" t="str">
        <f>IF(X961&lt;72,"Pontiagudo",IF(X961&lt;=76,"Padrão","Redondo"))</f>
        <v>Redondo</v>
      </c>
      <c r="Z961" s="11">
        <f>IF(AND(W961&lt;&gt;"", V961&lt;&gt;"", V961&lt;&gt;0), (0.6057-0.0018*W961)*V961*(W961^2)/1000, "")</f>
        <v>59.625427081137985</v>
      </c>
      <c r="AA961" s="11">
        <f>((3.155 - 0.0136*V961 + 0.00155*W961)*V961*W961)/100</f>
        <v>62.345745521928002</v>
      </c>
      <c r="AB961" s="14"/>
      <c r="AC961" s="12">
        <v>28</v>
      </c>
      <c r="AD961" s="18" t="s">
        <v>18</v>
      </c>
    </row>
    <row r="962" spans="1:30" ht="15" x14ac:dyDescent="0.25">
      <c r="A962" s="8">
        <v>961</v>
      </c>
      <c r="B962" s="8">
        <v>43</v>
      </c>
      <c r="C962" s="9">
        <v>62.2</v>
      </c>
      <c r="D962" s="9">
        <v>3.9</v>
      </c>
      <c r="E962" s="9">
        <v>9.1</v>
      </c>
      <c r="F962" s="10">
        <f>IF(AND(NOT(ISBLANK(C962)), NOT(ISBLANK(H962)), NOT(ISBLANK(Q962))), C962-H962-Q962, "")</f>
        <v>36.125999999999998</v>
      </c>
      <c r="G962" s="11">
        <f>IF(AND(F962&lt;&gt;"", C962&lt;&gt;"", C962&lt;&gt;0), F962*100/C962, "")</f>
        <v>58.080385852090025</v>
      </c>
      <c r="H962" s="10">
        <v>19.623000000000001</v>
      </c>
      <c r="I962" s="12">
        <v>6</v>
      </c>
      <c r="J962" s="11">
        <f>IF(AND(H962&lt;&gt;"", C962&lt;&gt;"", C962&lt;&gt;0), H962*100/C962, "")</f>
        <v>31.54823151125402</v>
      </c>
      <c r="K962" s="9">
        <v>6.6</v>
      </c>
      <c r="L962" s="9">
        <v>47</v>
      </c>
      <c r="M962" s="13">
        <v>0.14000000000000001</v>
      </c>
      <c r="N962" s="9">
        <v>56.4</v>
      </c>
      <c r="O962" s="14" t="s">
        <v>23</v>
      </c>
      <c r="P962" s="15">
        <v>6.06</v>
      </c>
      <c r="Q962" s="13">
        <v>6.4509999999999996</v>
      </c>
      <c r="R962" s="15">
        <v>0.48</v>
      </c>
      <c r="S962" s="11">
        <f>IF(AND(Q962&lt;&gt;"", C962&lt;&gt;"", C962&lt;&gt;0), Q962*100/C962, "")</f>
        <v>10.371382636655946</v>
      </c>
      <c r="T962" s="16">
        <v>2</v>
      </c>
      <c r="U962" s="17" t="str">
        <f>IF(C962&gt;=68,"JUMBO",IF(C962&gt;=58,"EXTRA",IF(C962&gt;=48,"GRANDE",IF(C962&gt;=38,"MÉDIO","Fora da faixa"))))</f>
        <v>EXTRA</v>
      </c>
      <c r="V962" s="11">
        <v>58.74</v>
      </c>
      <c r="W962" s="11">
        <v>44.06</v>
      </c>
      <c r="X962" s="11">
        <f>IF(AND(W962&lt;&gt;"", V962&lt;&gt;"", V962&lt;&gt;0), (W962/V962)*100, "")</f>
        <v>75.008512087163766</v>
      </c>
      <c r="Y962" s="8" t="str">
        <f>IF(X962&lt;72,"Pontiagudo",IF(X962&lt;=76,"Padrão","Redondo"))</f>
        <v>Padrão</v>
      </c>
      <c r="Z962" s="11">
        <f>IF(AND(W962&lt;&gt;"", V962&lt;&gt;"", V962&lt;&gt;0), (0.6057-0.0018*W962)*V962*(W962^2)/1000, "")</f>
        <v>60.025005448740295</v>
      </c>
      <c r="AA962" s="11">
        <f>((3.155 - 0.0136*V962 + 0.00155*W962)*V962*W962)/100</f>
        <v>62.746268738076012</v>
      </c>
      <c r="AB962" s="14" t="s">
        <v>28</v>
      </c>
      <c r="AC962" s="12">
        <v>28</v>
      </c>
      <c r="AD962" s="18" t="s">
        <v>18</v>
      </c>
    </row>
    <row r="963" spans="1:30" ht="15" x14ac:dyDescent="0.25">
      <c r="A963" s="8">
        <v>962</v>
      </c>
      <c r="B963" s="8">
        <v>43</v>
      </c>
      <c r="C963" s="9">
        <v>60.4</v>
      </c>
      <c r="D963" s="9">
        <v>3.4</v>
      </c>
      <c r="E963" s="9">
        <v>9.1</v>
      </c>
      <c r="F963" s="10">
        <f>IF(AND(NOT(ISBLANK(C963)), NOT(ISBLANK(H963)), NOT(ISBLANK(Q963))), C963-H963-Q963, "")</f>
        <v>35.127000000000002</v>
      </c>
      <c r="G963" s="11">
        <f>IF(AND(F963&lt;&gt;"", C963&lt;&gt;"", C963&lt;&gt;0), F963*100/C963, "")</f>
        <v>58.157284768211923</v>
      </c>
      <c r="H963" s="10">
        <v>19.553999999999998</v>
      </c>
      <c r="I963" s="12">
        <v>6</v>
      </c>
      <c r="J963" s="11">
        <f>IF(AND(H963&lt;&gt;"", C963&lt;&gt;"", C963&lt;&gt;0), H963*100/C963, "")</f>
        <v>32.37417218543046</v>
      </c>
      <c r="K963" s="9">
        <v>5.9</v>
      </c>
      <c r="L963" s="9">
        <v>49.7</v>
      </c>
      <c r="M963" s="13">
        <v>0.11899999999999999</v>
      </c>
      <c r="N963" s="9">
        <v>51.2</v>
      </c>
      <c r="O963" s="14" t="s">
        <v>23</v>
      </c>
      <c r="P963" s="15">
        <v>5.45</v>
      </c>
      <c r="Q963" s="13">
        <v>5.7190000000000003</v>
      </c>
      <c r="R963" s="15">
        <v>0.45</v>
      </c>
      <c r="S963" s="11">
        <f>IF(AND(Q963&lt;&gt;"", C963&lt;&gt;"", C963&lt;&gt;0), Q963*100/C963, "")</f>
        <v>9.468543046357615</v>
      </c>
      <c r="T963" s="16">
        <v>1</v>
      </c>
      <c r="U963" s="17" t="str">
        <f>IF(C963&gt;=68,"JUMBO",IF(C963&gt;=58,"EXTRA",IF(C963&gt;=48,"GRANDE",IF(C963&gt;=38,"MÉDIO","Fora da faixa"))))</f>
        <v>EXTRA</v>
      </c>
      <c r="V963" s="11">
        <v>59.03</v>
      </c>
      <c r="W963" s="11">
        <v>44.33</v>
      </c>
      <c r="X963" s="11">
        <f>IF(AND(W963&lt;&gt;"", V963&lt;&gt;"", V963&lt;&gt;0), (W963/V963)*100, "")</f>
        <v>75.0974080975775</v>
      </c>
      <c r="Y963" s="8" t="str">
        <f>IF(X963&lt;72,"Pontiagudo",IF(X963&lt;=76,"Padrão","Redondo"))</f>
        <v>Padrão</v>
      </c>
      <c r="Z963" s="11">
        <f>IF(AND(W963&lt;&gt;"", V963&lt;&gt;"", V963&lt;&gt;0), (0.6057-0.0018*W963)*V963*(W963^2)/1000, "")</f>
        <v>61.006536754722703</v>
      </c>
      <c r="AA963" s="11">
        <f>((3.155 - 0.0136*V963 + 0.00155*W963)*V963*W963)/100</f>
        <v>63.350200367096484</v>
      </c>
      <c r="AB963" s="14"/>
      <c r="AC963" s="12">
        <v>28</v>
      </c>
      <c r="AD963" s="18" t="s">
        <v>18</v>
      </c>
    </row>
    <row r="964" spans="1:30" ht="15" x14ac:dyDescent="0.25">
      <c r="A964" s="8">
        <v>963</v>
      </c>
      <c r="B964" s="8">
        <v>43</v>
      </c>
      <c r="C964" s="9">
        <v>60.8</v>
      </c>
      <c r="D964" s="9">
        <v>3.5</v>
      </c>
      <c r="E964" s="9">
        <v>9</v>
      </c>
      <c r="F964" s="10">
        <f>IF(AND(NOT(ISBLANK(C964)), NOT(ISBLANK(H964)), NOT(ISBLANK(Q964))), C964-H964-Q964, "")</f>
        <v>35.19</v>
      </c>
      <c r="G964" s="11">
        <f>IF(AND(F964&lt;&gt;"", C964&lt;&gt;"", C964&lt;&gt;0), F964*100/C964, "")</f>
        <v>57.878289473684212</v>
      </c>
      <c r="H964" s="10">
        <v>19.065000000000001</v>
      </c>
      <c r="I964" s="12">
        <v>6</v>
      </c>
      <c r="J964" s="11">
        <f>IF(AND(H964&lt;&gt;"", C964&lt;&gt;"", C964&lt;&gt;0), H964*100/C964, "")</f>
        <v>31.356907894736846</v>
      </c>
      <c r="K964" s="9">
        <v>6.8</v>
      </c>
      <c r="L964" s="9">
        <v>46.7</v>
      </c>
      <c r="M964" s="13">
        <v>0.14599999999999999</v>
      </c>
      <c r="N964" s="9">
        <v>52.2</v>
      </c>
      <c r="O964" s="14" t="s">
        <v>23</v>
      </c>
      <c r="P964" s="15">
        <v>4.9000000000000004</v>
      </c>
      <c r="Q964" s="13">
        <v>6.5449999999999999</v>
      </c>
      <c r="R964" s="15">
        <v>0.46</v>
      </c>
      <c r="S964" s="11">
        <f>IF(AND(Q964&lt;&gt;"", C964&lt;&gt;"", C964&lt;&gt;0), Q964*100/C964, "")</f>
        <v>10.764802631578949</v>
      </c>
      <c r="T964" s="16">
        <v>2</v>
      </c>
      <c r="U964" s="17" t="str">
        <f>IF(C964&gt;=68,"JUMBO",IF(C964&gt;=58,"EXTRA",IF(C964&gt;=48,"GRANDE",IF(C964&gt;=38,"MÉDIO","Fora da faixa"))))</f>
        <v>EXTRA</v>
      </c>
      <c r="V964" s="11">
        <v>56.92</v>
      </c>
      <c r="W964" s="11">
        <v>45.44</v>
      </c>
      <c r="X964" s="11">
        <f>IF(AND(W964&lt;&gt;"", V964&lt;&gt;"", V964&lt;&gt;0), (W964/V964)*100, "")</f>
        <v>79.831342234715379</v>
      </c>
      <c r="Y964" s="8" t="str">
        <f>IF(X964&lt;72,"Pontiagudo",IF(X964&lt;=76,"Padrão","Redondo"))</f>
        <v>Redondo</v>
      </c>
      <c r="Z964" s="11">
        <f>IF(AND(W964&lt;&gt;"", V964&lt;&gt;"", V964&lt;&gt;0), (0.6057-0.0018*W964)*V964*(W964^2)/1000, "")</f>
        <v>61.573886516330504</v>
      </c>
      <c r="AA964" s="11">
        <f>((3.155 - 0.0136*V964 + 0.00155*W964)*V964*W964)/100</f>
        <v>63.402038671359989</v>
      </c>
      <c r="AB964" s="14"/>
      <c r="AC964" s="12">
        <v>28</v>
      </c>
      <c r="AD964" s="18" t="s">
        <v>18</v>
      </c>
    </row>
    <row r="965" spans="1:30" ht="15" x14ac:dyDescent="0.25">
      <c r="A965" s="8">
        <v>964</v>
      </c>
      <c r="B965" s="8">
        <v>43</v>
      </c>
      <c r="C965" s="9">
        <v>60.3</v>
      </c>
      <c r="D965" s="9">
        <v>3.9</v>
      </c>
      <c r="E965" s="9">
        <v>8.9</v>
      </c>
      <c r="F965" s="10">
        <f>IF(AND(NOT(ISBLANK(C965)), NOT(ISBLANK(H965)), NOT(ISBLANK(Q965))), C965-H965-Q965, "")</f>
        <v>35.403999999999996</v>
      </c>
      <c r="G965" s="11">
        <f>IF(AND(F965&lt;&gt;"", C965&lt;&gt;"", C965&lt;&gt;0), F965*100/C965, "")</f>
        <v>58.713101160862351</v>
      </c>
      <c r="H965" s="10">
        <v>18.59</v>
      </c>
      <c r="I965" s="12">
        <v>4</v>
      </c>
      <c r="J965" s="11">
        <f>IF(AND(H965&lt;&gt;"", C965&lt;&gt;"", C965&lt;&gt;0), H965*100/C965, "")</f>
        <v>30.829187396351578</v>
      </c>
      <c r="K965" s="9">
        <v>5.4</v>
      </c>
      <c r="L965" s="9"/>
      <c r="M965" s="13"/>
      <c r="N965" s="9">
        <v>57.4</v>
      </c>
      <c r="O965" s="14" t="s">
        <v>23</v>
      </c>
      <c r="P965" s="15">
        <v>6.64</v>
      </c>
      <c r="Q965" s="13">
        <v>6.306</v>
      </c>
      <c r="R965" s="15">
        <v>0.45</v>
      </c>
      <c r="S965" s="11">
        <f>IF(AND(Q965&lt;&gt;"", C965&lt;&gt;"", C965&lt;&gt;0), Q965*100/C965, "")</f>
        <v>10.457711442786071</v>
      </c>
      <c r="T965" s="16">
        <v>2</v>
      </c>
      <c r="U965" s="17" t="str">
        <f>IF(C965&gt;=68,"JUMBO",IF(C965&gt;=58,"EXTRA",IF(C965&gt;=48,"GRANDE",IF(C965&gt;=38,"MÉDIO","Fora da faixa"))))</f>
        <v>EXTRA</v>
      </c>
      <c r="V965" s="11">
        <v>58.61</v>
      </c>
      <c r="W965" s="11">
        <v>43.76</v>
      </c>
      <c r="X965" s="11">
        <f>IF(AND(W965&lt;&gt;"", V965&lt;&gt;"", V965&lt;&gt;0), (W965/V965)*100, "")</f>
        <v>74.663026787237669</v>
      </c>
      <c r="Y965" s="8" t="str">
        <f>IF(X965&lt;72,"Pontiagudo",IF(X965&lt;=76,"Padrão","Redondo"))</f>
        <v>Padrão</v>
      </c>
      <c r="Z965" s="11">
        <f>IF(AND(W965&lt;&gt;"", V965&lt;&gt;"", V965&lt;&gt;0), (0.6057-0.0018*W965)*V965*(W965^2)/1000, "")</f>
        <v>59.139945726365951</v>
      </c>
      <c r="AA965" s="11">
        <f>((3.155 - 0.0136*V965 + 0.00155*W965)*V965*W965)/100</f>
        <v>62.214533942751999</v>
      </c>
      <c r="AB965" s="14"/>
      <c r="AC965" s="12">
        <v>28</v>
      </c>
      <c r="AD965" s="18" t="s">
        <v>18</v>
      </c>
    </row>
    <row r="966" spans="1:30" ht="15" x14ac:dyDescent="0.25">
      <c r="A966" s="8">
        <v>965</v>
      </c>
      <c r="B966" s="8">
        <v>43</v>
      </c>
      <c r="C966" s="9">
        <v>65.2</v>
      </c>
      <c r="D966" s="9">
        <v>3.6</v>
      </c>
      <c r="E966" s="9">
        <v>9.1999999999999993</v>
      </c>
      <c r="F966" s="10">
        <f>IF(AND(NOT(ISBLANK(C966)), NOT(ISBLANK(H966)), NOT(ISBLANK(Q966))), C966-H966-Q966, "")</f>
        <v>41.968000000000004</v>
      </c>
      <c r="G966" s="11">
        <f>IF(AND(F966&lt;&gt;"", C966&lt;&gt;"", C966&lt;&gt;0), F966*100/C966, "")</f>
        <v>64.368098159509202</v>
      </c>
      <c r="H966" s="10">
        <v>16.241</v>
      </c>
      <c r="I966" s="12">
        <v>7</v>
      </c>
      <c r="J966" s="11">
        <f>IF(AND(H966&lt;&gt;"", C966&lt;&gt;"", C966&lt;&gt;0), H966*100/C966, "")</f>
        <v>24.909509202453986</v>
      </c>
      <c r="K966" s="9">
        <v>11.4</v>
      </c>
      <c r="L966" s="9">
        <v>49</v>
      </c>
      <c r="M966" s="13">
        <v>0.23300000000000001</v>
      </c>
      <c r="N966" s="9">
        <v>50.9</v>
      </c>
      <c r="O966" s="14" t="s">
        <v>23</v>
      </c>
      <c r="P966" s="15">
        <v>5.42</v>
      </c>
      <c r="Q966" s="13">
        <v>6.9909999999999997</v>
      </c>
      <c r="R966" s="15">
        <v>0.48</v>
      </c>
      <c r="S966" s="11">
        <f>IF(AND(Q966&lt;&gt;"", C966&lt;&gt;"", C966&lt;&gt;0), Q966*100/C966, "")</f>
        <v>10.722392638036808</v>
      </c>
      <c r="T966" s="16">
        <v>4</v>
      </c>
      <c r="U966" s="17" t="str">
        <f>IF(C966&gt;=68,"JUMBO",IF(C966&gt;=58,"EXTRA",IF(C966&gt;=48,"GRANDE",IF(C966&gt;=38,"MÉDIO","Fora da faixa"))))</f>
        <v>EXTRA</v>
      </c>
      <c r="V966" s="11">
        <v>59.32</v>
      </c>
      <c r="W966" s="11">
        <v>45.06</v>
      </c>
      <c r="X966" s="11">
        <f>IF(AND(W966&lt;&gt;"", V966&lt;&gt;"", V966&lt;&gt;0), (W966/V966)*100, "")</f>
        <v>75.960890087660147</v>
      </c>
      <c r="Y966" s="8" t="str">
        <f>IF(X966&lt;72,"Pontiagudo",IF(X966&lt;=76,"Padrão","Redondo"))</f>
        <v>Padrão</v>
      </c>
      <c r="Z966" s="11">
        <f>IF(AND(W966&lt;&gt;"", V966&lt;&gt;"", V966&lt;&gt;0), (0.6057-0.0018*W966)*V966*(W966^2)/1000, "")</f>
        <v>63.183718349846799</v>
      </c>
      <c r="AA966" s="11">
        <f>((3.155 - 0.0136*V966 + 0.00155*W966)*V966*W966)/100</f>
        <v>64.634585848872007</v>
      </c>
      <c r="AB966" s="14"/>
      <c r="AC966" s="12">
        <v>28</v>
      </c>
      <c r="AD966" s="18" t="s">
        <v>18</v>
      </c>
    </row>
    <row r="967" spans="1:30" ht="15" x14ac:dyDescent="0.25">
      <c r="A967" s="8">
        <v>966</v>
      </c>
      <c r="B967" s="8">
        <v>43</v>
      </c>
      <c r="C967" s="9">
        <v>63.6</v>
      </c>
      <c r="D967" s="9">
        <v>3.1</v>
      </c>
      <c r="E967" s="9">
        <v>9.4</v>
      </c>
      <c r="F967" s="10" t="str">
        <f>IF(AND(NOT(ISBLANK(C967)), NOT(ISBLANK(H967)), NOT(ISBLANK(Q967))), C967-H967-Q967, "")</f>
        <v/>
      </c>
      <c r="G967" s="11" t="str">
        <f>IF(AND(F967&lt;&gt;"", C967&lt;&gt;"", C967&lt;&gt;0), F967*100/C967, "")</f>
        <v/>
      </c>
      <c r="H967" s="10"/>
      <c r="I967" s="12">
        <v>6</v>
      </c>
      <c r="J967" s="11" t="str">
        <f>IF(AND(H967&lt;&gt;"", C967&lt;&gt;"", C967&lt;&gt;0), H967*100/C967, "")</f>
        <v/>
      </c>
      <c r="K967" s="9">
        <v>10.4</v>
      </c>
      <c r="L967" s="9">
        <v>51.7</v>
      </c>
      <c r="M967" s="13">
        <v>0.20100000000000001</v>
      </c>
      <c r="N967" s="9">
        <v>44.7</v>
      </c>
      <c r="O967" s="14" t="s">
        <v>23</v>
      </c>
      <c r="P967" s="15">
        <v>6.37</v>
      </c>
      <c r="Q967" s="13">
        <v>7.8840000000000003</v>
      </c>
      <c r="R967" s="15">
        <v>0.55000000000000004</v>
      </c>
      <c r="S967" s="11">
        <f>IF(AND(Q967&lt;&gt;"", C967&lt;&gt;"", C967&lt;&gt;0), Q967*100/C967, "")</f>
        <v>12.396226415094342</v>
      </c>
      <c r="T967" s="16">
        <v>4</v>
      </c>
      <c r="U967" s="17" t="str">
        <f>IF(C967&gt;=68,"JUMBO",IF(C967&gt;=58,"EXTRA",IF(C967&gt;=48,"GRANDE",IF(C967&gt;=38,"MÉDIO","Fora da faixa"))))</f>
        <v>EXTRA</v>
      </c>
      <c r="V967" s="11">
        <v>54.9</v>
      </c>
      <c r="W967" s="11">
        <v>46.18</v>
      </c>
      <c r="X967" s="11">
        <f>IF(AND(W967&lt;&gt;"", V967&lt;&gt;"", V967&lt;&gt;0), (W967/V967)*100, "")</f>
        <v>84.116575591985438</v>
      </c>
      <c r="Y967" s="8" t="str">
        <f>IF(X967&lt;72,"Pontiagudo",IF(X967&lt;=76,"Padrão","Redondo"))</f>
        <v>Redondo</v>
      </c>
      <c r="Z967" s="11">
        <f>IF(AND(W967&lt;&gt;"", V967&lt;&gt;"", V967&lt;&gt;0), (0.6057-0.0018*W967)*V967*(W967^2)/1000, "")</f>
        <v>61.182844170629757</v>
      </c>
      <c r="AA967" s="11">
        <f>((3.155 - 0.0136*V967 + 0.00155*W967)*V967*W967)/100</f>
        <v>62.873447077979996</v>
      </c>
      <c r="AB967" s="14"/>
      <c r="AC967" s="12">
        <v>28</v>
      </c>
      <c r="AD967" s="18" t="s">
        <v>18</v>
      </c>
    </row>
    <row r="968" spans="1:30" ht="15" x14ac:dyDescent="0.25">
      <c r="A968" s="8">
        <v>967</v>
      </c>
      <c r="B968" s="8">
        <v>43</v>
      </c>
      <c r="C968" s="9">
        <v>65.3</v>
      </c>
      <c r="D968" s="9">
        <v>3.5</v>
      </c>
      <c r="E968" s="9">
        <v>8.6999999999999993</v>
      </c>
      <c r="F968" s="10">
        <f>IF(AND(NOT(ISBLANK(C968)), NOT(ISBLANK(H968)), NOT(ISBLANK(Q968))), C968-H968-Q968, "")</f>
        <v>38.284999999999997</v>
      </c>
      <c r="G968" s="11">
        <f>IF(AND(F968&lt;&gt;"", C968&lt;&gt;"", C968&lt;&gt;0), F968*100/C968, "")</f>
        <v>58.629402756508419</v>
      </c>
      <c r="H968" s="10">
        <v>19.908000000000001</v>
      </c>
      <c r="I968" s="12">
        <v>6</v>
      </c>
      <c r="J968" s="11">
        <f>IF(AND(H968&lt;&gt;"", C968&lt;&gt;"", C968&lt;&gt;0), H968*100/C968, "")</f>
        <v>30.486983154670753</v>
      </c>
      <c r="K968" s="9">
        <v>9.8000000000000007</v>
      </c>
      <c r="L968" s="9">
        <v>53.7</v>
      </c>
      <c r="M968" s="13">
        <v>0.182</v>
      </c>
      <c r="N968" s="9">
        <v>49.4</v>
      </c>
      <c r="O968" s="14" t="s">
        <v>23</v>
      </c>
      <c r="P968" s="15">
        <v>5.26</v>
      </c>
      <c r="Q968" s="13">
        <v>7.1070000000000002</v>
      </c>
      <c r="R968" s="15">
        <v>0.51</v>
      </c>
      <c r="S968" s="11">
        <f>IF(AND(Q968&lt;&gt;"", C968&lt;&gt;"", C968&lt;&gt;0), Q968*100/C968, "")</f>
        <v>10.883614088820828</v>
      </c>
      <c r="T968" s="16">
        <v>2</v>
      </c>
      <c r="U968" s="17" t="str">
        <f>IF(C968&gt;=68,"JUMBO",IF(C968&gt;=58,"EXTRA",IF(C968&gt;=48,"GRANDE",IF(C968&gt;=38,"MÉDIO","Fora da faixa"))))</f>
        <v>EXTRA</v>
      </c>
      <c r="V968" s="11">
        <v>59.14</v>
      </c>
      <c r="W968" s="11">
        <v>44.92</v>
      </c>
      <c r="X968" s="11">
        <f>IF(AND(W968&lt;&gt;"", V968&lt;&gt;"", V968&lt;&gt;0), (W968/V968)*100, "")</f>
        <v>75.955360162326684</v>
      </c>
      <c r="Y968" s="8" t="str">
        <f>IF(X968&lt;72,"Pontiagudo",IF(X968&lt;=76,"Padrão","Redondo"))</f>
        <v>Padrão</v>
      </c>
      <c r="Z968" s="11">
        <f>IF(AND(W968&lt;&gt;"", V968&lt;&gt;"", V968&lt;&gt;0), (0.6057-0.0018*W968)*V968*(W968^2)/1000, "")</f>
        <v>62.631246051402627</v>
      </c>
      <c r="AA968" s="11">
        <f>((3.155 - 0.0136*V968 + 0.00155*W968)*V968*W968)/100</f>
        <v>64.297519111536005</v>
      </c>
      <c r="AB968" s="14"/>
      <c r="AC968" s="12">
        <v>28</v>
      </c>
      <c r="AD968" s="18" t="s">
        <v>18</v>
      </c>
    </row>
    <row r="969" spans="1:30" ht="15" x14ac:dyDescent="0.25">
      <c r="A969" s="8">
        <v>968</v>
      </c>
      <c r="B969" s="8">
        <v>43</v>
      </c>
      <c r="C969" s="9">
        <v>64</v>
      </c>
      <c r="D969" s="9">
        <v>3.3</v>
      </c>
      <c r="E969" s="9">
        <v>9</v>
      </c>
      <c r="F969" s="10">
        <f>IF(AND(NOT(ISBLANK(C969)), NOT(ISBLANK(H969)), NOT(ISBLANK(Q969))), C969-H969-Q969, "")</f>
        <v>37.394000000000005</v>
      </c>
      <c r="G969" s="11">
        <f>IF(AND(F969&lt;&gt;"", C969&lt;&gt;"", C969&lt;&gt;0), F969*100/C969, "")</f>
        <v>58.428125000000009</v>
      </c>
      <c r="H969" s="10">
        <v>19.782</v>
      </c>
      <c r="I969" s="12">
        <v>6</v>
      </c>
      <c r="J969" s="11">
        <f>IF(AND(H969&lt;&gt;"", C969&lt;&gt;"", C969&lt;&gt;0), H969*100/C969, "")</f>
        <v>30.909375000000001</v>
      </c>
      <c r="K969" s="9">
        <v>11.4</v>
      </c>
      <c r="L969" s="9">
        <v>51.3</v>
      </c>
      <c r="M969" s="13">
        <v>0.222</v>
      </c>
      <c r="N969" s="9">
        <v>47.4</v>
      </c>
      <c r="O969" s="14" t="s">
        <v>23</v>
      </c>
      <c r="P969" s="15">
        <v>4.6399999999999997</v>
      </c>
      <c r="Q969" s="13">
        <v>6.8239999999999998</v>
      </c>
      <c r="R969" s="15">
        <v>0.48</v>
      </c>
      <c r="S969" s="11">
        <f>IF(AND(Q969&lt;&gt;"", C969&lt;&gt;"", C969&lt;&gt;0), Q969*100/C969, "")</f>
        <v>10.6625</v>
      </c>
      <c r="T969" s="16">
        <v>2</v>
      </c>
      <c r="U969" s="17" t="str">
        <f>IF(C969&gt;=68,"JUMBO",IF(C969&gt;=58,"EXTRA",IF(C969&gt;=48,"GRANDE",IF(C969&gt;=38,"MÉDIO","Fora da faixa"))))</f>
        <v>EXTRA</v>
      </c>
      <c r="V969" s="11">
        <v>58.02</v>
      </c>
      <c r="W969" s="11">
        <v>45.82</v>
      </c>
      <c r="X969" s="11">
        <f>IF(AND(W969&lt;&gt;"", V969&lt;&gt;"", V969&lt;&gt;0), (W969/V969)*100, "")</f>
        <v>78.972768011030681</v>
      </c>
      <c r="Y969" s="8" t="str">
        <f>IF(X969&lt;72,"Pontiagudo",IF(X969&lt;=76,"Padrão","Redondo"))</f>
        <v>Redondo</v>
      </c>
      <c r="Z969" s="11">
        <f>IF(AND(W969&lt;&gt;"", V969&lt;&gt;"", V969&lt;&gt;0), (0.6057-0.0018*W969)*V969*(W969^2)/1000, "")</f>
        <v>63.734642013961164</v>
      </c>
      <c r="AA969" s="11">
        <f>((3.155 - 0.0136*V969 + 0.00155*W969)*V969*W969)/100</f>
        <v>64.785714045035988</v>
      </c>
      <c r="AB969" s="14"/>
      <c r="AC969" s="12">
        <v>28</v>
      </c>
      <c r="AD969" s="18" t="s">
        <v>18</v>
      </c>
    </row>
    <row r="970" spans="1:30" ht="15" x14ac:dyDescent="0.25">
      <c r="A970" s="8">
        <v>969</v>
      </c>
      <c r="B970" s="8">
        <v>43</v>
      </c>
      <c r="C970" s="9">
        <v>61</v>
      </c>
      <c r="D970" s="9">
        <v>2.9</v>
      </c>
      <c r="E970" s="9">
        <v>8.6</v>
      </c>
      <c r="F970" s="10">
        <f>IF(AND(NOT(ISBLANK(C970)), NOT(ISBLANK(H970)), NOT(ISBLANK(Q970))), C970-H970-Q970, "")</f>
        <v>36.192</v>
      </c>
      <c r="G970" s="11">
        <f>IF(AND(F970&lt;&gt;"", C970&lt;&gt;"", C970&lt;&gt;0), F970*100/C970, "")</f>
        <v>59.331147540983601</v>
      </c>
      <c r="H970" s="10">
        <v>18.698</v>
      </c>
      <c r="I970" s="12">
        <v>5</v>
      </c>
      <c r="J970" s="11">
        <f>IF(AND(H970&lt;&gt;"", C970&lt;&gt;"", C970&lt;&gt;0), H970*100/C970, "")</f>
        <v>30.652459016393443</v>
      </c>
      <c r="K970" s="9">
        <v>8.6</v>
      </c>
      <c r="L970" s="9">
        <v>33.299999999999997</v>
      </c>
      <c r="M970" s="13">
        <v>0.25800000000000001</v>
      </c>
      <c r="N970" s="9">
        <v>43.4</v>
      </c>
      <c r="O970" s="14" t="s">
        <v>23</v>
      </c>
      <c r="P970" s="15">
        <v>3.92</v>
      </c>
      <c r="Q970" s="13">
        <v>6.11</v>
      </c>
      <c r="R970" s="15">
        <v>0.47</v>
      </c>
      <c r="S970" s="11">
        <f>IF(AND(Q970&lt;&gt;"", C970&lt;&gt;"", C970&lt;&gt;0), Q970*100/C970, "")</f>
        <v>10.016393442622951</v>
      </c>
      <c r="T970" s="16">
        <v>2</v>
      </c>
      <c r="U970" s="17" t="str">
        <f>IF(C970&gt;=68,"JUMBO",IF(C970&gt;=58,"EXTRA",IF(C970&gt;=48,"GRANDE",IF(C970&gt;=38,"MÉDIO","Fora da faixa"))))</f>
        <v>EXTRA</v>
      </c>
      <c r="V970" s="11">
        <v>55.9</v>
      </c>
      <c r="W970" s="11">
        <v>44.06</v>
      </c>
      <c r="X970" s="11">
        <f>IF(AND(W970&lt;&gt;"", V970&lt;&gt;"", V970&lt;&gt;0), (W970/V970)*100, "")</f>
        <v>78.819320214669048</v>
      </c>
      <c r="Y970" s="8" t="str">
        <f>IF(X970&lt;72,"Pontiagudo",IF(X970&lt;=76,"Padrão","Redondo"))</f>
        <v>Redondo</v>
      </c>
      <c r="Z970" s="11">
        <f>IF(AND(W970&lt;&gt;"", V970&lt;&gt;"", V970&lt;&gt;0), (0.6057-0.0018*W970)*V970*(W970^2)/1000, "")</f>
        <v>57.122877163510076</v>
      </c>
      <c r="AA970" s="11">
        <f>((3.155 - 0.0136*V970 + 0.00155*W970)*V970*W970)/100</f>
        <v>60.663862385619993</v>
      </c>
      <c r="AB970" s="14"/>
      <c r="AC970" s="12">
        <v>28</v>
      </c>
      <c r="AD970" s="18" t="s">
        <v>18</v>
      </c>
    </row>
    <row r="971" spans="1:30" ht="15" x14ac:dyDescent="0.25">
      <c r="A971" s="8">
        <v>970</v>
      </c>
      <c r="B971" s="8">
        <v>43</v>
      </c>
      <c r="C971" s="9">
        <v>58.4</v>
      </c>
      <c r="D971" s="9">
        <v>5.4</v>
      </c>
      <c r="E971" s="9">
        <v>8.5</v>
      </c>
      <c r="F971" s="10">
        <f>IF(AND(NOT(ISBLANK(C971)), NOT(ISBLANK(H971)), NOT(ISBLANK(Q971))), C971-H971-Q971, "")</f>
        <v>33.057000000000002</v>
      </c>
      <c r="G971" s="11">
        <f>IF(AND(F971&lt;&gt;"", C971&lt;&gt;"", C971&lt;&gt;0), F971*100/C971, "")</f>
        <v>56.604452054794528</v>
      </c>
      <c r="H971" s="10">
        <v>18.881</v>
      </c>
      <c r="I971" s="12">
        <v>6</v>
      </c>
      <c r="J971" s="11">
        <f>IF(AND(H971&lt;&gt;"", C971&lt;&gt;"", C971&lt;&gt;0), H971*100/C971, "")</f>
        <v>32.330479452054796</v>
      </c>
      <c r="K971" s="9">
        <v>9.1</v>
      </c>
      <c r="L971" s="9">
        <v>78.5</v>
      </c>
      <c r="M971" s="13">
        <v>0.11600000000000001</v>
      </c>
      <c r="N971" s="9">
        <v>72.8</v>
      </c>
      <c r="O971" s="14" t="s">
        <v>16</v>
      </c>
      <c r="P971" s="15">
        <v>5.68</v>
      </c>
      <c r="Q971" s="13">
        <v>6.4619999999999997</v>
      </c>
      <c r="R971" s="15">
        <v>0.47</v>
      </c>
      <c r="S971" s="11">
        <f>IF(AND(Q971&lt;&gt;"", C971&lt;&gt;"", C971&lt;&gt;0), Q971*100/C971, "")</f>
        <v>11.065068493150685</v>
      </c>
      <c r="T971" s="16">
        <v>2</v>
      </c>
      <c r="U971" s="17" t="str">
        <f>IF(C971&gt;=68,"JUMBO",IF(C971&gt;=58,"EXTRA",IF(C971&gt;=48,"GRANDE",IF(C971&gt;=38,"MÉDIO","Fora da faixa"))))</f>
        <v>EXTRA</v>
      </c>
      <c r="V971" s="11">
        <v>57.24</v>
      </c>
      <c r="W971" s="11">
        <v>45.07</v>
      </c>
      <c r="X971" s="11">
        <f>IF(AND(W971&lt;&gt;"", V971&lt;&gt;"", V971&lt;&gt;0), (W971/V971)*100, "")</f>
        <v>78.73864430468204</v>
      </c>
      <c r="Y971" s="8" t="str">
        <f>IF(X971&lt;72,"Pontiagudo",IF(X971&lt;=76,"Padrão","Redondo"))</f>
        <v>Redondo</v>
      </c>
      <c r="Z971" s="11">
        <f>IF(AND(W971&lt;&gt;"", V971&lt;&gt;"", V971&lt;&gt;0), (0.6057-0.0018*W971)*V971*(W971^2)/1000, "")</f>
        <v>60.993211723705222</v>
      </c>
      <c r="AA971" s="11">
        <f>((3.155 - 0.0136*V971 + 0.00155*W971)*V971*W971)/100</f>
        <v>63.112251665825994</v>
      </c>
      <c r="AB971" s="14"/>
      <c r="AC971" s="12">
        <v>28</v>
      </c>
      <c r="AD971" s="18" t="s">
        <v>18</v>
      </c>
    </row>
    <row r="972" spans="1:30" ht="15" x14ac:dyDescent="0.25">
      <c r="A972" s="8">
        <v>971</v>
      </c>
      <c r="B972" s="8">
        <v>43</v>
      </c>
      <c r="C972" s="9">
        <v>58.4</v>
      </c>
      <c r="D972" s="9">
        <v>4.8</v>
      </c>
      <c r="E972" s="9">
        <v>8.6999999999999993</v>
      </c>
      <c r="F972" s="10" t="str">
        <f>IF(AND(NOT(ISBLANK(C972)), NOT(ISBLANK(H972)), NOT(ISBLANK(Q972))), C972-H972-Q972, "")</f>
        <v/>
      </c>
      <c r="G972" s="11" t="str">
        <f>IF(AND(F972&lt;&gt;"", C972&lt;&gt;"", C972&lt;&gt;0), F972*100/C972, "")</f>
        <v/>
      </c>
      <c r="H972" s="10"/>
      <c r="I972" s="12">
        <v>6</v>
      </c>
      <c r="J972" s="11" t="str">
        <f>IF(AND(H972&lt;&gt;"", C972&lt;&gt;"", C972&lt;&gt;0), H972*100/C972, "")</f>
        <v/>
      </c>
      <c r="K972" s="9">
        <v>10.9</v>
      </c>
      <c r="L972" s="9">
        <v>48.3</v>
      </c>
      <c r="M972" s="13">
        <v>0.22600000000000001</v>
      </c>
      <c r="N972" s="9">
        <v>67.599999999999994</v>
      </c>
      <c r="O972" s="14" t="s">
        <v>21</v>
      </c>
      <c r="P972" s="15">
        <v>2.96</v>
      </c>
      <c r="Q972" s="13">
        <v>5.9249999999999998</v>
      </c>
      <c r="R972" s="15">
        <v>0.46</v>
      </c>
      <c r="S972" s="11">
        <f>IF(AND(Q972&lt;&gt;"", C972&lt;&gt;"", C972&lt;&gt;0), Q972*100/C972, "")</f>
        <v>10.145547945205479</v>
      </c>
      <c r="T972" s="16">
        <v>3</v>
      </c>
      <c r="U972" s="17" t="str">
        <f>IF(C972&gt;=68,"JUMBO",IF(C972&gt;=58,"EXTRA",IF(C972&gt;=48,"GRANDE",IF(C972&gt;=38,"MÉDIO","Fora da faixa"))))</f>
        <v>EXTRA</v>
      </c>
      <c r="V972" s="11">
        <v>57.78</v>
      </c>
      <c r="W972" s="11">
        <v>44.03</v>
      </c>
      <c r="X972" s="11">
        <f>IF(AND(W972&lt;&gt;"", V972&lt;&gt;"", V972&lt;&gt;0), (W972/V972)*100, "")</f>
        <v>76.20283835237106</v>
      </c>
      <c r="Y972" s="8" t="str">
        <f>IF(X972&lt;72,"Pontiagudo",IF(X972&lt;=76,"Padrão","Redondo"))</f>
        <v>Redondo</v>
      </c>
      <c r="Z972" s="11">
        <f>IF(AND(W972&lt;&gt;"", V972&lt;&gt;"", V972&lt;&gt;0), (0.6057-0.0018*W972)*V972*(W972^2)/1000, "")</f>
        <v>58.969675595608088</v>
      </c>
      <c r="AA972" s="11">
        <f>((3.155 - 0.0136*V972 + 0.00155*W972)*V972*W972)/100</f>
        <v>62.009737032159002</v>
      </c>
      <c r="AB972" s="14"/>
      <c r="AC972" s="12">
        <v>28</v>
      </c>
      <c r="AD972" s="18" t="s">
        <v>18</v>
      </c>
    </row>
    <row r="973" spans="1:30" ht="15" x14ac:dyDescent="0.25">
      <c r="A973" s="8">
        <v>972</v>
      </c>
      <c r="B973" s="8">
        <v>43</v>
      </c>
      <c r="C973" s="9">
        <v>63.2</v>
      </c>
      <c r="D973" s="9">
        <v>5</v>
      </c>
      <c r="E973" s="9">
        <v>8.8000000000000007</v>
      </c>
      <c r="F973" s="10">
        <f>IF(AND(NOT(ISBLANK(C973)), NOT(ISBLANK(H973)), NOT(ISBLANK(Q973))), C973-H973-Q973, "")</f>
        <v>37.187000000000005</v>
      </c>
      <c r="G973" s="11">
        <f>IF(AND(F973&lt;&gt;"", C973&lt;&gt;"", C973&lt;&gt;0), F973*100/C973, "")</f>
        <v>58.840189873417721</v>
      </c>
      <c r="H973" s="10">
        <v>20.073</v>
      </c>
      <c r="I973" s="12">
        <v>5</v>
      </c>
      <c r="J973" s="11">
        <f>IF(AND(H973&lt;&gt;"", C973&lt;&gt;"", C973&lt;&gt;0), H973*100/C973, "")</f>
        <v>31.761075949367086</v>
      </c>
      <c r="K973" s="9">
        <v>10.3</v>
      </c>
      <c r="L973" s="9">
        <v>48.3</v>
      </c>
      <c r="M973" s="13">
        <v>0.21299999999999999</v>
      </c>
      <c r="N973" s="9">
        <v>67.400000000000006</v>
      </c>
      <c r="O973" s="14" t="s">
        <v>21</v>
      </c>
      <c r="P973" s="15">
        <v>4.97</v>
      </c>
      <c r="Q973" s="13">
        <v>5.94</v>
      </c>
      <c r="R973" s="15">
        <v>0.45</v>
      </c>
      <c r="S973" s="11">
        <f>IF(AND(Q973&lt;&gt;"", C973&lt;&gt;"", C973&lt;&gt;0), Q973*100/C973, "")</f>
        <v>9.3987341772151893</v>
      </c>
      <c r="T973" s="16">
        <v>3</v>
      </c>
      <c r="U973" s="17" t="str">
        <f>IF(C973&gt;=68,"JUMBO",IF(C973&gt;=58,"EXTRA",IF(C973&gt;=48,"GRANDE",IF(C973&gt;=38,"MÉDIO","Fora da faixa"))))</f>
        <v>EXTRA</v>
      </c>
      <c r="V973" s="11">
        <v>57.05</v>
      </c>
      <c r="W973" s="11">
        <v>44.1</v>
      </c>
      <c r="X973" s="11">
        <f>IF(AND(W973&lt;&gt;"", V973&lt;&gt;"", V973&lt;&gt;0), (W973/V973)*100, "")</f>
        <v>77.300613496932527</v>
      </c>
      <c r="Y973" s="8" t="str">
        <f>IF(X973&lt;72,"Pontiagudo",IF(X973&lt;=76,"Padrão","Redondo"))</f>
        <v>Redondo</v>
      </c>
      <c r="Z973" s="11">
        <f>IF(AND(W973&lt;&gt;"", V973&lt;&gt;"", V973&lt;&gt;0), (0.6057-0.0018*W973)*V973*(W973^2)/1000, "")</f>
        <v>58.395946374360008</v>
      </c>
      <c r="AA973" s="11">
        <f>((3.155 - 0.0136*V973 + 0.00155*W973)*V973*W973)/100</f>
        <v>61.576145898749999</v>
      </c>
      <c r="AB973" s="14"/>
      <c r="AC973" s="12">
        <v>28</v>
      </c>
      <c r="AD973" s="18" t="s">
        <v>18</v>
      </c>
    </row>
    <row r="974" spans="1:30" ht="15" x14ac:dyDescent="0.25">
      <c r="A974" s="8">
        <v>973</v>
      </c>
      <c r="B974" s="8">
        <v>43</v>
      </c>
      <c r="C974" s="9">
        <v>61.9</v>
      </c>
      <c r="D974" s="9">
        <v>5.0999999999999996</v>
      </c>
      <c r="E974" s="9">
        <v>8.1</v>
      </c>
      <c r="F974" s="10">
        <f>IF(AND(NOT(ISBLANK(C974)), NOT(ISBLANK(H974)), NOT(ISBLANK(Q974))), C974-H974-Q974, "")</f>
        <v>35.28</v>
      </c>
      <c r="G974" s="11">
        <f>IF(AND(F974&lt;&gt;"", C974&lt;&gt;"", C974&lt;&gt;0), F974*100/C974, "")</f>
        <v>56.995153473344104</v>
      </c>
      <c r="H974" s="10">
        <v>20.623000000000001</v>
      </c>
      <c r="I974" s="12">
        <v>5</v>
      </c>
      <c r="J974" s="11">
        <f>IF(AND(H974&lt;&gt;"", C974&lt;&gt;"", C974&lt;&gt;0), H974*100/C974, "")</f>
        <v>33.316639741518586</v>
      </c>
      <c r="K974" s="9">
        <v>6.9</v>
      </c>
      <c r="L974" s="9">
        <v>46.1</v>
      </c>
      <c r="M974" s="13">
        <v>0.15</v>
      </c>
      <c r="N974" s="9">
        <v>68.8</v>
      </c>
      <c r="O974" s="14" t="s">
        <v>21</v>
      </c>
      <c r="P974" s="15">
        <v>4.59</v>
      </c>
      <c r="Q974" s="13">
        <v>5.9969999999999999</v>
      </c>
      <c r="R974" s="15">
        <v>0.46</v>
      </c>
      <c r="S974" s="11">
        <f>IF(AND(Q974&lt;&gt;"", C974&lt;&gt;"", C974&lt;&gt;0), Q974*100/C974, "")</f>
        <v>9.6882067851373197</v>
      </c>
      <c r="T974" s="16">
        <v>3</v>
      </c>
      <c r="U974" s="17" t="str">
        <f>IF(C974&gt;=68,"JUMBO",IF(C974&gt;=58,"EXTRA",IF(C974&gt;=48,"GRANDE",IF(C974&gt;=38,"MÉDIO","Fora da faixa"))))</f>
        <v>EXTRA</v>
      </c>
      <c r="V974" s="11">
        <v>58.92</v>
      </c>
      <c r="W974" s="11">
        <v>45.78</v>
      </c>
      <c r="X974" s="11">
        <f>IF(AND(W974&lt;&gt;"", V974&lt;&gt;"", V974&lt;&gt;0), (W974/V974)*100, "")</f>
        <v>77.698574338085535</v>
      </c>
      <c r="Y974" s="8" t="str">
        <f>IF(X974&lt;72,"Pontiagudo",IF(X974&lt;=76,"Padrão","Redondo"))</f>
        <v>Redondo</v>
      </c>
      <c r="Z974" s="11">
        <f>IF(AND(W974&lt;&gt;"", V974&lt;&gt;"", V974&lt;&gt;0), (0.6057-0.0018*W974)*V974*(W974^2)/1000, "")</f>
        <v>64.619222744498686</v>
      </c>
      <c r="AA974" s="11">
        <f>((3.155 - 0.0136*V974 + 0.00155*W974)*V974*W974)/100</f>
        <v>65.401400127672005</v>
      </c>
      <c r="AB974" s="14"/>
      <c r="AC974" s="12">
        <v>28</v>
      </c>
      <c r="AD974" s="18" t="s">
        <v>18</v>
      </c>
    </row>
    <row r="975" spans="1:30" ht="15" x14ac:dyDescent="0.25">
      <c r="A975" s="8">
        <v>974</v>
      </c>
      <c r="B975" s="8">
        <v>43</v>
      </c>
      <c r="C975" s="9">
        <v>64.5</v>
      </c>
      <c r="D975" s="9">
        <v>5.6</v>
      </c>
      <c r="E975" s="9">
        <v>8.5</v>
      </c>
      <c r="F975" s="10">
        <f>IF(AND(NOT(ISBLANK(C975)), NOT(ISBLANK(H975)), NOT(ISBLANK(Q975))), C975-H975-Q975, "")</f>
        <v>38.047000000000004</v>
      </c>
      <c r="G975" s="11">
        <f>IF(AND(F975&lt;&gt;"", C975&lt;&gt;"", C975&lt;&gt;0), F975*100/C975, "")</f>
        <v>58.987596899224812</v>
      </c>
      <c r="H975" s="10">
        <v>19.763999999999999</v>
      </c>
      <c r="I975" s="12">
        <v>6</v>
      </c>
      <c r="J975" s="11">
        <f>IF(AND(H975&lt;&gt;"", C975&lt;&gt;"", C975&lt;&gt;0), H975*100/C975, "")</f>
        <v>30.641860465116277</v>
      </c>
      <c r="K975" s="9">
        <v>11.1</v>
      </c>
      <c r="L975" s="9">
        <v>51.3</v>
      </c>
      <c r="M975" s="13">
        <v>0.216</v>
      </c>
      <c r="N975" s="9">
        <v>72.099999999999994</v>
      </c>
      <c r="O975" s="14" t="s">
        <v>16</v>
      </c>
      <c r="P975" s="15">
        <v>1.72</v>
      </c>
      <c r="Q975" s="13">
        <v>6.6890000000000001</v>
      </c>
      <c r="R975" s="15">
        <v>0.47</v>
      </c>
      <c r="S975" s="11">
        <f>IF(AND(Q975&lt;&gt;"", C975&lt;&gt;"", C975&lt;&gt;0), Q975*100/C975, "")</f>
        <v>10.370542635658914</v>
      </c>
      <c r="T975" s="16">
        <v>3</v>
      </c>
      <c r="U975" s="17" t="str">
        <f>IF(C975&gt;=68,"JUMBO",IF(C975&gt;=58,"EXTRA",IF(C975&gt;=48,"GRANDE",IF(C975&gt;=38,"MÉDIO","Fora da faixa"))))</f>
        <v>EXTRA</v>
      </c>
      <c r="V975" s="11">
        <v>59.17</v>
      </c>
      <c r="W975" s="11">
        <v>46.44</v>
      </c>
      <c r="X975" s="11">
        <f>IF(AND(W975&lt;&gt;"", V975&lt;&gt;"", V975&lt;&gt;0), (W975/V975)*100, "")</f>
        <v>78.485719114416085</v>
      </c>
      <c r="Y975" s="8" t="str">
        <f>IF(X975&lt;72,"Pontiagudo",IF(X975&lt;=76,"Padrão","Redondo"))</f>
        <v>Redondo</v>
      </c>
      <c r="Z975" s="11">
        <f>IF(AND(W975&lt;&gt;"", V975&lt;&gt;"", V975&lt;&gt;0), (0.6057-0.0018*W975)*V975*(W975^2)/1000, "")</f>
        <v>66.626398668770491</v>
      </c>
      <c r="AA975" s="11">
        <f>((3.155 - 0.0136*V975 + 0.00155*W975)*V975*W975)/100</f>
        <v>66.560462463960008</v>
      </c>
      <c r="AB975" s="14"/>
      <c r="AC975" s="12">
        <v>28</v>
      </c>
      <c r="AD975" s="18" t="s">
        <v>18</v>
      </c>
    </row>
    <row r="976" spans="1:30" ht="15" x14ac:dyDescent="0.25">
      <c r="A976" s="8">
        <v>975</v>
      </c>
      <c r="B976" s="8">
        <v>43</v>
      </c>
      <c r="C976" s="9">
        <v>67.900000000000006</v>
      </c>
      <c r="D976" s="9">
        <v>5.0999999999999996</v>
      </c>
      <c r="E976" s="9">
        <v>9</v>
      </c>
      <c r="F976" s="10" t="str">
        <f>IF(AND(NOT(ISBLANK(C976)), NOT(ISBLANK(H976)), NOT(ISBLANK(Q976))), C976-H976-Q976, "")</f>
        <v/>
      </c>
      <c r="G976" s="11" t="str">
        <f>IF(AND(F976&lt;&gt;"", C976&lt;&gt;"", C976&lt;&gt;0), F976*100/C976, "")</f>
        <v/>
      </c>
      <c r="H976" s="10"/>
      <c r="I976" s="12">
        <v>6</v>
      </c>
      <c r="J976" s="11" t="str">
        <f>IF(AND(H976&lt;&gt;"", C976&lt;&gt;"", C976&lt;&gt;0), H976*100/C976, "")</f>
        <v/>
      </c>
      <c r="K976" s="9">
        <v>10.9</v>
      </c>
      <c r="L976" s="9">
        <v>52</v>
      </c>
      <c r="M976" s="13">
        <v>0.21</v>
      </c>
      <c r="N976" s="9">
        <v>66.3</v>
      </c>
      <c r="O976" s="14" t="s">
        <v>21</v>
      </c>
      <c r="P976" s="15">
        <v>4.87</v>
      </c>
      <c r="Q976" s="13">
        <v>6.2569999999999997</v>
      </c>
      <c r="R976" s="15">
        <v>0.44</v>
      </c>
      <c r="S976" s="11">
        <f>IF(AND(Q976&lt;&gt;"", C976&lt;&gt;"", C976&lt;&gt;0), Q976*100/C976, "")</f>
        <v>9.2150220913107486</v>
      </c>
      <c r="T976" s="16">
        <v>3</v>
      </c>
      <c r="U976" s="17" t="str">
        <f>IF(C976&gt;=68,"JUMBO",IF(C976&gt;=58,"EXTRA",IF(C976&gt;=48,"GRANDE",IF(C976&gt;=38,"MÉDIO","Fora da faixa"))))</f>
        <v>EXTRA</v>
      </c>
      <c r="V976" s="11">
        <v>57.27</v>
      </c>
      <c r="W976" s="11">
        <v>45.88</v>
      </c>
      <c r="X976" s="11">
        <f>IF(AND(W976&lt;&gt;"", V976&lt;&gt;"", V976&lt;&gt;0), (W976/V976)*100, "")</f>
        <v>80.111751353239043</v>
      </c>
      <c r="Y976" s="8" t="str">
        <f>IF(X976&lt;72,"Pontiagudo",IF(X976&lt;=76,"Padrão","Redondo"))</f>
        <v>Redondo</v>
      </c>
      <c r="Z976" s="11">
        <f>IF(AND(W976&lt;&gt;"", V976&lt;&gt;"", V976&lt;&gt;0), (0.6057-0.0018*W976)*V976*(W976^2)/1000, "")</f>
        <v>63.062619291955016</v>
      </c>
      <c r="AA976" s="11">
        <f>((3.155 - 0.0136*V976 + 0.00155*W976)*V976*W976)/100</f>
        <v>64.302448437191998</v>
      </c>
      <c r="AB976" s="14" t="s">
        <v>30</v>
      </c>
      <c r="AC976" s="12">
        <v>28</v>
      </c>
      <c r="AD976" s="18" t="s">
        <v>18</v>
      </c>
    </row>
    <row r="977" spans="1:30" ht="15" x14ac:dyDescent="0.25">
      <c r="A977" s="8">
        <v>976</v>
      </c>
      <c r="B977" s="8">
        <v>43</v>
      </c>
      <c r="C977" s="9">
        <v>63.4</v>
      </c>
      <c r="D977" s="9">
        <v>2.6</v>
      </c>
      <c r="E977" s="9">
        <v>9</v>
      </c>
      <c r="F977" s="10" t="str">
        <f>IF(AND(NOT(ISBLANK(C977)), NOT(ISBLANK(H977)), NOT(ISBLANK(Q977))), C977-H977-Q977, "")</f>
        <v/>
      </c>
      <c r="G977" s="11" t="str">
        <f>IF(AND(F977&lt;&gt;"", C977&lt;&gt;"", C977&lt;&gt;0), F977*100/C977, "")</f>
        <v/>
      </c>
      <c r="H977" s="10"/>
      <c r="I977" s="12">
        <v>5</v>
      </c>
      <c r="J977" s="11" t="str">
        <f>IF(AND(H977&lt;&gt;"", C977&lt;&gt;"", C977&lt;&gt;0), H977*100/C977, "")</f>
        <v/>
      </c>
      <c r="K977" s="9">
        <v>6.6</v>
      </c>
      <c r="L977" s="9">
        <v>38</v>
      </c>
      <c r="M977" s="13">
        <v>0.17399999999999999</v>
      </c>
      <c r="N977" s="9">
        <v>36.299999999999997</v>
      </c>
      <c r="O977" s="14" t="s">
        <v>23</v>
      </c>
      <c r="P977" s="15">
        <v>4.43</v>
      </c>
      <c r="Q977" s="13">
        <v>6.1020000000000003</v>
      </c>
      <c r="R977" s="15">
        <v>0.48</v>
      </c>
      <c r="S977" s="11">
        <f>IF(AND(Q977&lt;&gt;"", C977&lt;&gt;"", C977&lt;&gt;0), Q977*100/C977, "")</f>
        <v>9.6246056782334399</v>
      </c>
      <c r="T977" s="16">
        <v>4</v>
      </c>
      <c r="U977" s="17" t="str">
        <f>IF(C977&gt;=68,"JUMBO",IF(C977&gt;=58,"EXTRA",IF(C977&gt;=48,"GRANDE",IF(C977&gt;=38,"MÉDIO","Fora da faixa"))))</f>
        <v>EXTRA</v>
      </c>
      <c r="V977" s="11">
        <v>57.41</v>
      </c>
      <c r="W977" s="11">
        <v>45.23</v>
      </c>
      <c r="X977" s="11">
        <f>IF(AND(W977&lt;&gt;"", V977&lt;&gt;"", V977&lt;&gt;0), (W977/V977)*100, "")</f>
        <v>78.784183940080126</v>
      </c>
      <c r="Y977" s="8" t="str">
        <f>IF(X977&lt;72,"Pontiagudo",IF(X977&lt;=76,"Padrão","Redondo"))</f>
        <v>Redondo</v>
      </c>
      <c r="Z977" s="11">
        <f>IF(AND(W977&lt;&gt;"", V977&lt;&gt;"", V977&lt;&gt;0), (0.6057-0.0018*W977)*V977*(W977^2)/1000, "")</f>
        <v>61.575646918996846</v>
      </c>
      <c r="AA977" s="11">
        <f>((3.155 - 0.0136*V977 + 0.00155*W977)*V977*W977)/100</f>
        <v>63.470813034461486</v>
      </c>
      <c r="AB977" s="14"/>
      <c r="AC977" s="12">
        <v>28</v>
      </c>
      <c r="AD977" s="18" t="s">
        <v>18</v>
      </c>
    </row>
    <row r="978" spans="1:30" ht="15" x14ac:dyDescent="0.25">
      <c r="A978" s="8">
        <v>977</v>
      </c>
      <c r="B978" s="8">
        <v>43</v>
      </c>
      <c r="C978" s="9">
        <v>63.8</v>
      </c>
      <c r="D978" s="9"/>
      <c r="E978" s="9">
        <v>8.8000000000000007</v>
      </c>
      <c r="F978" s="10">
        <f>IF(AND(NOT(ISBLANK(C978)), NOT(ISBLANK(H978)), NOT(ISBLANK(Q978))), C978-H978-Q978, "")</f>
        <v>36.097000000000001</v>
      </c>
      <c r="G978" s="11">
        <f>IF(AND(F978&lt;&gt;"", C978&lt;&gt;"", C978&lt;&gt;0), F978*100/C978, "")</f>
        <v>56.578369905956123</v>
      </c>
      <c r="H978" s="10">
        <v>20.178000000000001</v>
      </c>
      <c r="I978" s="12"/>
      <c r="J978" s="11">
        <f>IF(AND(H978&lt;&gt;"", C978&lt;&gt;"", C978&lt;&gt;0), H978*100/C978, "")</f>
        <v>31.626959247648909</v>
      </c>
      <c r="K978" s="9"/>
      <c r="L978" s="9"/>
      <c r="M978" s="13"/>
      <c r="N978" s="9"/>
      <c r="O978" s="14"/>
      <c r="P978" s="15">
        <v>2.57</v>
      </c>
      <c r="Q978" s="13">
        <v>7.5250000000000004</v>
      </c>
      <c r="R978" s="15">
        <v>0.48</v>
      </c>
      <c r="S978" s="11">
        <f>IF(AND(Q978&lt;&gt;"", C978&lt;&gt;"", C978&lt;&gt;0), Q978*100/C978, "")</f>
        <v>11.794670846394984</v>
      </c>
      <c r="T978" s="16">
        <v>1</v>
      </c>
      <c r="U978" s="17" t="str">
        <f>IF(C978&gt;=68,"JUMBO",IF(C978&gt;=58,"EXTRA",IF(C978&gt;=48,"GRANDE",IF(C978&gt;=38,"MÉDIO","Fora da faixa"))))</f>
        <v>EXTRA</v>
      </c>
      <c r="V978" s="11">
        <v>57.14</v>
      </c>
      <c r="W978" s="11">
        <v>45.6</v>
      </c>
      <c r="X978" s="11">
        <f>IF(AND(W978&lt;&gt;"", V978&lt;&gt;"", V978&lt;&gt;0), (W978/V978)*100, "")</f>
        <v>79.803990199509983</v>
      </c>
      <c r="Y978" s="8" t="str">
        <f>IF(X978&lt;72,"Pontiagudo",IF(X978&lt;=76,"Padrão","Redondo"))</f>
        <v>Redondo</v>
      </c>
      <c r="Z978" s="11">
        <f>IF(AND(W978&lt;&gt;"", V978&lt;&gt;"", V978&lt;&gt;0), (0.6057-0.0018*W978)*V978*(W978^2)/1000, "")</f>
        <v>62.213716770048002</v>
      </c>
      <c r="AA978" s="11">
        <f>((3.155 - 0.0136*V978 + 0.00155*W978)*V978*W978)/100</f>
        <v>63.799704483839996</v>
      </c>
      <c r="AB978" s="14"/>
      <c r="AC978" s="12">
        <v>28</v>
      </c>
      <c r="AD978" s="18" t="s">
        <v>18</v>
      </c>
    </row>
    <row r="979" spans="1:30" ht="15" x14ac:dyDescent="0.25">
      <c r="A979" s="8">
        <v>978</v>
      </c>
      <c r="B979" s="8">
        <v>43</v>
      </c>
      <c r="C979" s="9">
        <v>62.9</v>
      </c>
      <c r="D979" s="9">
        <v>2.5</v>
      </c>
      <c r="E979" s="9">
        <v>9</v>
      </c>
      <c r="F979" s="10">
        <f>IF(AND(NOT(ISBLANK(C979)), NOT(ISBLANK(H979)), NOT(ISBLANK(Q979))), C979-H979-Q979, "")</f>
        <v>34.924999999999997</v>
      </c>
      <c r="G979" s="11">
        <f>IF(AND(F979&lt;&gt;"", C979&lt;&gt;"", C979&lt;&gt;0), F979*100/C979, "")</f>
        <v>55.524642289348165</v>
      </c>
      <c r="H979" s="10">
        <v>21.518999999999998</v>
      </c>
      <c r="I979" s="12">
        <v>7</v>
      </c>
      <c r="J979" s="11">
        <f>IF(AND(H979&lt;&gt;"", C979&lt;&gt;"", C979&lt;&gt;0), H979*100/C979, "")</f>
        <v>34.211446740858499</v>
      </c>
      <c r="K979" s="9">
        <v>10</v>
      </c>
      <c r="L979" s="9">
        <v>52.7</v>
      </c>
      <c r="M979" s="13">
        <v>0.19</v>
      </c>
      <c r="N979" s="9">
        <v>34.799999999999997</v>
      </c>
      <c r="O979" s="14" t="s">
        <v>23</v>
      </c>
      <c r="P979" s="15">
        <v>5.6</v>
      </c>
      <c r="Q979" s="13">
        <v>6.4560000000000004</v>
      </c>
      <c r="R979" s="15">
        <v>0.46</v>
      </c>
      <c r="S979" s="11">
        <f>IF(AND(Q979&lt;&gt;"", C979&lt;&gt;"", C979&lt;&gt;0), Q979*100/C979, "")</f>
        <v>10.263910969793324</v>
      </c>
      <c r="T979" s="16">
        <v>1</v>
      </c>
      <c r="U979" s="17" t="str">
        <f>IF(C979&gt;=68,"JUMBO",IF(C979&gt;=58,"EXTRA",IF(C979&gt;=48,"GRANDE",IF(C979&gt;=38,"MÉDIO","Fora da faixa"))))</f>
        <v>EXTRA</v>
      </c>
      <c r="V979" s="11">
        <v>58.66</v>
      </c>
      <c r="W979" s="11">
        <v>46.37</v>
      </c>
      <c r="X979" s="11">
        <f>IF(AND(W979&lt;&gt;"", V979&lt;&gt;"", V979&lt;&gt;0), (W979/V979)*100, "")</f>
        <v>79.048755540402311</v>
      </c>
      <c r="Y979" s="8" t="str">
        <f>IF(X979&lt;72,"Pontiagudo",IF(X979&lt;=76,"Padrão","Redondo"))</f>
        <v>Redondo</v>
      </c>
      <c r="Z979" s="11">
        <f>IF(AND(W979&lt;&gt;"", V979&lt;&gt;"", V979&lt;&gt;0), (0.6057-0.0018*W979)*V979*(W979^2)/1000, "")</f>
        <v>65.869049044195222</v>
      </c>
      <c r="AA979" s="11">
        <f>((3.155 - 0.0136*V979 + 0.00155*W979)*V979*W979)/100</f>
        <v>66.073011480595</v>
      </c>
      <c r="AB979" s="14" t="s">
        <v>28</v>
      </c>
      <c r="AC979" s="12">
        <v>28</v>
      </c>
      <c r="AD979" s="18" t="s">
        <v>18</v>
      </c>
    </row>
    <row r="980" spans="1:30" ht="15" x14ac:dyDescent="0.25">
      <c r="A980" s="8">
        <v>979</v>
      </c>
      <c r="B980" s="8">
        <v>43</v>
      </c>
      <c r="C980" s="9">
        <v>61.6</v>
      </c>
      <c r="D980" s="9"/>
      <c r="E980" s="9">
        <v>9</v>
      </c>
      <c r="F980" s="10">
        <f>IF(AND(NOT(ISBLANK(C980)), NOT(ISBLANK(H980)), NOT(ISBLANK(Q980))), C980-H980-Q980, "")</f>
        <v>35.991</v>
      </c>
      <c r="G980" s="11">
        <f>IF(AND(F980&lt;&gt;"", C980&lt;&gt;"", C980&lt;&gt;0), F980*100/C980, "")</f>
        <v>58.426948051948052</v>
      </c>
      <c r="H980" s="10">
        <v>19.204999999999998</v>
      </c>
      <c r="I980" s="12"/>
      <c r="J980" s="11">
        <f>IF(AND(H980&lt;&gt;"", C980&lt;&gt;"", C980&lt;&gt;0), H980*100/C980, "")</f>
        <v>31.176948051948049</v>
      </c>
      <c r="K980" s="9"/>
      <c r="L980" s="9"/>
      <c r="M980" s="13"/>
      <c r="N980" s="9"/>
      <c r="O980" s="14"/>
      <c r="P980" s="15">
        <v>6.16</v>
      </c>
      <c r="Q980" s="13">
        <v>6.4039999999999999</v>
      </c>
      <c r="R980" s="15">
        <v>0.45</v>
      </c>
      <c r="S980" s="11">
        <f>IF(AND(Q980&lt;&gt;"", C980&lt;&gt;"", C980&lt;&gt;0), Q980*100/C980, "")</f>
        <v>10.396103896103895</v>
      </c>
      <c r="T980" s="16">
        <v>1</v>
      </c>
      <c r="U980" s="17" t="str">
        <f>IF(C980&gt;=68,"JUMBO",IF(C980&gt;=58,"EXTRA",IF(C980&gt;=48,"GRANDE",IF(C980&gt;=38,"MÉDIO","Fora da faixa"))))</f>
        <v>EXTRA</v>
      </c>
      <c r="V980" s="11">
        <v>58.02</v>
      </c>
      <c r="W980" s="11">
        <v>45.83</v>
      </c>
      <c r="X980" s="11">
        <f>IF(AND(W980&lt;&gt;"", V980&lt;&gt;"", V980&lt;&gt;0), (W980/V980)*100, "")</f>
        <v>78.990003447087204</v>
      </c>
      <c r="Y980" s="8" t="str">
        <f>IF(X980&lt;72,"Pontiagudo",IF(X980&lt;=76,"Padrão","Redondo"))</f>
        <v>Redondo</v>
      </c>
      <c r="Z980" s="11">
        <f>IF(AND(W980&lt;&gt;"", V980&lt;&gt;"", V980&lt;&gt;0), (0.6057-0.0018*W980)*V980*(W980^2)/1000, "")</f>
        <v>63.760271060673475</v>
      </c>
      <c r="AA980" s="11">
        <f>((3.155 - 0.0136*V980 + 0.00155*W980)*V980*W980)/100</f>
        <v>64.800265376906992</v>
      </c>
      <c r="AB980" s="14" t="s">
        <v>28</v>
      </c>
      <c r="AC980" s="12">
        <v>28</v>
      </c>
      <c r="AD980" s="18" t="s">
        <v>18</v>
      </c>
    </row>
    <row r="981" spans="1:30" ht="15" x14ac:dyDescent="0.25">
      <c r="A981" s="8">
        <v>980</v>
      </c>
      <c r="B981" s="8">
        <v>43</v>
      </c>
      <c r="C981" s="9">
        <v>61.9</v>
      </c>
      <c r="D981" s="9">
        <v>3</v>
      </c>
      <c r="E981" s="9">
        <v>9.1</v>
      </c>
      <c r="F981" s="10">
        <f>IF(AND(NOT(ISBLANK(C981)), NOT(ISBLANK(H981)), NOT(ISBLANK(Q981))), C981-H981-Q981, "")</f>
        <v>36.728000000000002</v>
      </c>
      <c r="G981" s="11">
        <f>IF(AND(F981&lt;&gt;"", C981&lt;&gt;"", C981&lt;&gt;0), F981*100/C981, "")</f>
        <v>59.33441033925687</v>
      </c>
      <c r="H981" s="10">
        <v>18.283999999999999</v>
      </c>
      <c r="I981" s="12">
        <v>6</v>
      </c>
      <c r="J981" s="11">
        <f>IF(AND(H981&lt;&gt;"", C981&lt;&gt;"", C981&lt;&gt;0), H981*100/C981, "")</f>
        <v>29.53796445880452</v>
      </c>
      <c r="K981" s="9">
        <v>10.6</v>
      </c>
      <c r="L981" s="9">
        <v>49.3</v>
      </c>
      <c r="M981" s="13">
        <v>0.215</v>
      </c>
      <c r="N981" s="9">
        <v>44.4</v>
      </c>
      <c r="O981" s="14" t="s">
        <v>23</v>
      </c>
      <c r="P981" s="15">
        <v>2.0099999999999998</v>
      </c>
      <c r="Q981" s="13">
        <v>6.8879999999999999</v>
      </c>
      <c r="R981" s="15">
        <v>0.47</v>
      </c>
      <c r="S981" s="11">
        <f>IF(AND(Q981&lt;&gt;"", C981&lt;&gt;"", C981&lt;&gt;0), Q981*100/C981, "")</f>
        <v>11.12762520193861</v>
      </c>
      <c r="T981" s="16">
        <v>2</v>
      </c>
      <c r="U981" s="17" t="str">
        <f>IF(C981&gt;=68,"JUMBO",IF(C981&gt;=58,"EXTRA",IF(C981&gt;=48,"GRANDE",IF(C981&gt;=38,"MÉDIO","Fora da faixa"))))</f>
        <v>EXTRA</v>
      </c>
      <c r="V981" s="11">
        <v>59.19</v>
      </c>
      <c r="W981" s="11">
        <v>45.44</v>
      </c>
      <c r="X981" s="11">
        <f>IF(AND(W981&lt;&gt;"", V981&lt;&gt;"", V981&lt;&gt;0), (W981/V981)*100, "")</f>
        <v>76.769724615644535</v>
      </c>
      <c r="Y981" s="8" t="str">
        <f>IF(X981&lt;72,"Pontiagudo",IF(X981&lt;=76,"Padrão","Redondo"))</f>
        <v>Redondo</v>
      </c>
      <c r="Z981" s="11">
        <f>IF(AND(W981&lt;&gt;"", V981&lt;&gt;"", V981&lt;&gt;0), (0.6057-0.0018*W981)*V981*(W981^2)/1000, "")</f>
        <v>64.029485996163075</v>
      </c>
      <c r="AA981" s="11">
        <f>((3.155 - 0.0136*V981 + 0.00155*W981)*V981*W981)/100</f>
        <v>65.10021449932799</v>
      </c>
      <c r="AB981" s="14"/>
      <c r="AC981" s="12">
        <v>28</v>
      </c>
      <c r="AD981" s="18" t="s">
        <v>18</v>
      </c>
    </row>
    <row r="982" spans="1:30" ht="15" x14ac:dyDescent="0.25">
      <c r="A982" s="8">
        <v>981</v>
      </c>
      <c r="B982" s="8">
        <v>43</v>
      </c>
      <c r="C982" s="9">
        <v>62.9</v>
      </c>
      <c r="D982" s="9">
        <v>4.9000000000000004</v>
      </c>
      <c r="E982" s="9">
        <v>9.1999999999999993</v>
      </c>
      <c r="F982" s="10">
        <f>IF(AND(NOT(ISBLANK(C982)), NOT(ISBLANK(H982)), NOT(ISBLANK(Q982))), C982-H982-Q982, "")</f>
        <v>37.558</v>
      </c>
      <c r="G982" s="11">
        <f>IF(AND(F982&lt;&gt;"", C982&lt;&gt;"", C982&lt;&gt;0), F982*100/C982, "")</f>
        <v>59.710651828298893</v>
      </c>
      <c r="H982" s="10">
        <v>20.704000000000001</v>
      </c>
      <c r="I982" s="12">
        <v>6</v>
      </c>
      <c r="J982" s="11">
        <f>IF(AND(H982&lt;&gt;"", C982&lt;&gt;"", C982&lt;&gt;0), H982*100/C982, "")</f>
        <v>32.915739268680447</v>
      </c>
      <c r="K982" s="9">
        <v>6.9</v>
      </c>
      <c r="L982" s="9">
        <v>96.1</v>
      </c>
      <c r="M982" s="13">
        <v>7.1999999999999995E-2</v>
      </c>
      <c r="N982" s="9">
        <v>66.599999999999994</v>
      </c>
      <c r="O982" s="14" t="s">
        <v>21</v>
      </c>
      <c r="P982" s="15">
        <v>7.98</v>
      </c>
      <c r="Q982" s="13">
        <v>4.6379999999999999</v>
      </c>
      <c r="R982" s="15">
        <v>0.36</v>
      </c>
      <c r="S982" s="11">
        <f>IF(AND(Q982&lt;&gt;"", C982&lt;&gt;"", C982&lt;&gt;0), Q982*100/C982, "")</f>
        <v>7.373608903020668</v>
      </c>
      <c r="T982" s="16">
        <v>1</v>
      </c>
      <c r="U982" s="17" t="str">
        <f>IF(C982&gt;=68,"JUMBO",IF(C982&gt;=58,"EXTRA",IF(C982&gt;=48,"GRANDE",IF(C982&gt;=38,"MÉDIO","Fora da faixa"))))</f>
        <v>EXTRA</v>
      </c>
      <c r="V982" s="11">
        <v>58.55</v>
      </c>
      <c r="W982" s="11">
        <v>45.23</v>
      </c>
      <c r="X982" s="11">
        <f>IF(AND(W982&lt;&gt;"", V982&lt;&gt;"", V982&lt;&gt;0), (W982/V982)*100, "")</f>
        <v>77.250213492741253</v>
      </c>
      <c r="Y982" s="8" t="str">
        <f>IF(X982&lt;72,"Pontiagudo",IF(X982&lt;=76,"Padrão","Redondo"))</f>
        <v>Redondo</v>
      </c>
      <c r="Z982" s="11">
        <f>IF(AND(W982&lt;&gt;"", V982&lt;&gt;"", V982&lt;&gt;0), (0.6057-0.0018*W982)*V982*(W982^2)/1000, "")</f>
        <v>62.79836486861636</v>
      </c>
      <c r="AA982" s="11">
        <f>((3.155 - 0.0136*V982 + 0.00155*W982)*V982*W982)/100</f>
        <v>64.320584129372492</v>
      </c>
      <c r="AB982" s="14"/>
      <c r="AC982" s="12">
        <v>28</v>
      </c>
      <c r="AD982" s="18" t="s">
        <v>18</v>
      </c>
    </row>
    <row r="983" spans="1:30" ht="15" x14ac:dyDescent="0.25">
      <c r="A983" s="8">
        <v>982</v>
      </c>
      <c r="B983" s="8">
        <v>43</v>
      </c>
      <c r="C983" s="9">
        <v>59.4</v>
      </c>
      <c r="D983" s="9">
        <v>5.5</v>
      </c>
      <c r="E983" s="9">
        <v>9.3000000000000007</v>
      </c>
      <c r="F983" s="10">
        <f>IF(AND(NOT(ISBLANK(C983)), NOT(ISBLANK(H983)), NOT(ISBLANK(Q983))), C983-H983-Q983, "")</f>
        <v>34.567</v>
      </c>
      <c r="G983" s="11">
        <f>IF(AND(F983&lt;&gt;"", C983&lt;&gt;"", C983&lt;&gt;0), F983*100/C983, "")</f>
        <v>58.193602693602692</v>
      </c>
      <c r="H983" s="10">
        <v>20.789000000000001</v>
      </c>
      <c r="I983" s="12">
        <v>7</v>
      </c>
      <c r="J983" s="11">
        <f>IF(AND(H983&lt;&gt;"", C983&lt;&gt;"", C983&lt;&gt;0), H983*100/C983, "")</f>
        <v>34.998316498316498</v>
      </c>
      <c r="K983" s="9">
        <v>10.6</v>
      </c>
      <c r="L983" s="9">
        <v>37.700000000000003</v>
      </c>
      <c r="M983" s="13">
        <v>0.28100000000000003</v>
      </c>
      <c r="N983" s="9">
        <v>73.2</v>
      </c>
      <c r="O983" s="14" t="s">
        <v>16</v>
      </c>
      <c r="P983" s="15">
        <v>1.62</v>
      </c>
      <c r="Q983" s="13">
        <v>4.0439999999999996</v>
      </c>
      <c r="R983" s="15">
        <v>0.33</v>
      </c>
      <c r="S983" s="11">
        <f>IF(AND(Q983&lt;&gt;"", C983&lt;&gt;"", C983&lt;&gt;0), Q983*100/C983, "")</f>
        <v>6.808080808080808</v>
      </c>
      <c r="T983" s="16">
        <v>2</v>
      </c>
      <c r="U983" s="17" t="str">
        <f>IF(C983&gt;=68,"JUMBO",IF(C983&gt;=58,"EXTRA",IF(C983&gt;=48,"GRANDE",IF(C983&gt;=38,"MÉDIO","Fora da faixa"))))</f>
        <v>EXTRA</v>
      </c>
      <c r="V983" s="11">
        <v>60.02</v>
      </c>
      <c r="W983" s="11">
        <v>44.28</v>
      </c>
      <c r="X983" s="11">
        <f>IF(AND(W983&lt;&gt;"", V983&lt;&gt;"", V983&lt;&gt;0), (W983/V983)*100, "")</f>
        <v>73.775408197267581</v>
      </c>
      <c r="Y983" s="8" t="str">
        <f>IF(X983&lt;72,"Pontiagudo",IF(X983&lt;=76,"Padrão","Redondo"))</f>
        <v>Padrão</v>
      </c>
      <c r="Z983" s="11">
        <f>IF(AND(W983&lt;&gt;"", V983&lt;&gt;"", V983&lt;&gt;0), (0.6057-0.0018*W983)*V983*(W983^2)/1000, "")</f>
        <v>61.900428732294543</v>
      </c>
      <c r="AA983" s="11">
        <f>((3.155 - 0.0136*V983 + 0.00155*W983)*V983*W983)/100</f>
        <v>63.980113213871988</v>
      </c>
      <c r="AB983" s="14"/>
      <c r="AC983" s="12">
        <v>28</v>
      </c>
      <c r="AD983" s="18" t="s">
        <v>18</v>
      </c>
    </row>
    <row r="984" spans="1:30" ht="15" x14ac:dyDescent="0.25">
      <c r="A984" s="8">
        <v>983</v>
      </c>
      <c r="B984" s="8">
        <v>43</v>
      </c>
      <c r="C984" s="9">
        <v>60.9</v>
      </c>
      <c r="D984" s="9">
        <v>4.3</v>
      </c>
      <c r="E984" s="9">
        <v>9.3000000000000007</v>
      </c>
      <c r="F984" s="10" t="str">
        <f>IF(AND(NOT(ISBLANK(C984)), NOT(ISBLANK(H984)), NOT(ISBLANK(Q984))), C984-H984-Q984, "")</f>
        <v/>
      </c>
      <c r="G984" s="11" t="str">
        <f>IF(AND(F984&lt;&gt;"", C984&lt;&gt;"", C984&lt;&gt;0), F984*100/C984, "")</f>
        <v/>
      </c>
      <c r="H984" s="10"/>
      <c r="I984" s="12">
        <v>6</v>
      </c>
      <c r="J984" s="11" t="str">
        <f>IF(AND(H984&lt;&gt;"", C984&lt;&gt;"", C984&lt;&gt;0), H984*100/C984, "")</f>
        <v/>
      </c>
      <c r="K984" s="9">
        <v>9.5</v>
      </c>
      <c r="L984" s="9">
        <v>79.8</v>
      </c>
      <c r="M984" s="13">
        <v>0.11899999999999999</v>
      </c>
      <c r="N984" s="9">
        <v>61.5</v>
      </c>
      <c r="O984" s="14" t="s">
        <v>21</v>
      </c>
      <c r="P984" s="15">
        <v>3.25</v>
      </c>
      <c r="Q984" s="13">
        <v>5.2949999999999999</v>
      </c>
      <c r="R984" s="15">
        <v>0.4</v>
      </c>
      <c r="S984" s="11">
        <f>IF(AND(Q984&lt;&gt;"", C984&lt;&gt;"", C984&lt;&gt;0), Q984*100/C984, "")</f>
        <v>8.6945812807881779</v>
      </c>
      <c r="T984" s="16">
        <v>4</v>
      </c>
      <c r="U984" s="17" t="str">
        <f>IF(C984&gt;=68,"JUMBO",IF(C984&gt;=58,"EXTRA",IF(C984&gt;=48,"GRANDE",IF(C984&gt;=38,"MÉDIO","Fora da faixa"))))</f>
        <v>EXTRA</v>
      </c>
      <c r="V984" s="11">
        <v>58.93</v>
      </c>
      <c r="W984" s="11">
        <v>45.16</v>
      </c>
      <c r="X984" s="11">
        <f>IF(AND(W984&lt;&gt;"", V984&lt;&gt;"", V984&lt;&gt;0), (W984/V984)*100, "")</f>
        <v>76.633293738333606</v>
      </c>
      <c r="Y984" s="8" t="str">
        <f>IF(X984&lt;72,"Pontiagudo",IF(X984&lt;=76,"Padrão","Redondo"))</f>
        <v>Redondo</v>
      </c>
      <c r="Z984" s="11">
        <f>IF(AND(W984&lt;&gt;"", V984&lt;&gt;"", V984&lt;&gt;0), (0.6057-0.0018*W984)*V984*(W984^2)/1000, "")</f>
        <v>63.025591259042486</v>
      </c>
      <c r="AA984" s="11">
        <f>((3.155 - 0.0136*V984 + 0.00155*W984)*V984*W984)/100</f>
        <v>64.497422357399998</v>
      </c>
      <c r="AB984" s="14"/>
      <c r="AC984" s="12">
        <v>28</v>
      </c>
      <c r="AD984" s="18" t="s">
        <v>18</v>
      </c>
    </row>
    <row r="985" spans="1:30" ht="15" x14ac:dyDescent="0.25">
      <c r="A985" s="8">
        <v>984</v>
      </c>
      <c r="B985" s="8">
        <v>43</v>
      </c>
      <c r="C985" s="9">
        <v>57.6</v>
      </c>
      <c r="D985" s="9">
        <v>4.3</v>
      </c>
      <c r="E985" s="9">
        <v>9.3000000000000007</v>
      </c>
      <c r="F985" s="10">
        <f>IF(AND(NOT(ISBLANK(C985)), NOT(ISBLANK(H985)), NOT(ISBLANK(Q985))), C985-H985-Q985, "")</f>
        <v>34.450999999999993</v>
      </c>
      <c r="G985" s="11">
        <f>IF(AND(F985&lt;&gt;"", C985&lt;&gt;"", C985&lt;&gt;0), F985*100/C985, "")</f>
        <v>59.810763888888879</v>
      </c>
      <c r="H985" s="10">
        <v>18.803000000000001</v>
      </c>
      <c r="I985" s="12">
        <v>7</v>
      </c>
      <c r="J985" s="11">
        <f>IF(AND(H985&lt;&gt;"", C985&lt;&gt;"", C985&lt;&gt;0), H985*100/C985, "")</f>
        <v>32.644097222222221</v>
      </c>
      <c r="K985" s="9">
        <v>11.6</v>
      </c>
      <c r="L985" s="9">
        <v>47.7</v>
      </c>
      <c r="M985" s="13">
        <v>0.24299999999999999</v>
      </c>
      <c r="N985" s="9">
        <v>63.2</v>
      </c>
      <c r="O985" s="14" t="s">
        <v>21</v>
      </c>
      <c r="P985" s="15">
        <v>2.52</v>
      </c>
      <c r="Q985" s="13">
        <v>4.3460000000000001</v>
      </c>
      <c r="R985" s="15">
        <v>0.37</v>
      </c>
      <c r="S985" s="11">
        <f>IF(AND(Q985&lt;&gt;"", C985&lt;&gt;"", C985&lt;&gt;0), Q985*100/C985, "")</f>
        <v>7.5451388888888893</v>
      </c>
      <c r="T985" s="16">
        <v>1</v>
      </c>
      <c r="U985" s="17" t="str">
        <f>IF(C985&gt;=68,"JUMBO",IF(C985&gt;=58,"EXTRA",IF(C985&gt;=48,"GRANDE",IF(C985&gt;=38,"MÉDIO","Fora da faixa"))))</f>
        <v>GRANDE</v>
      </c>
      <c r="V985" s="11">
        <v>58.42</v>
      </c>
      <c r="W985" s="11">
        <v>44.25</v>
      </c>
      <c r="X985" s="11">
        <f>IF(AND(W985&lt;&gt;"", V985&lt;&gt;"", V985&lt;&gt;0), (W985/V985)*100, "")</f>
        <v>75.744608010955147</v>
      </c>
      <c r="Y985" s="8" t="str">
        <f>IF(X985&lt;72,"Pontiagudo",IF(X985&lt;=76,"Padrão","Redondo"))</f>
        <v>Padrão</v>
      </c>
      <c r="Z985" s="11">
        <f>IF(AND(W985&lt;&gt;"", V985&lt;&gt;"", V985&lt;&gt;0), (0.6057-0.0018*W985)*V985*(W985^2)/1000, "")</f>
        <v>60.17486541806251</v>
      </c>
      <c r="AA985" s="11">
        <f>((3.155 - 0.0136*V985 + 0.00155*W985)*V985*W985)/100</f>
        <v>62.793666389174994</v>
      </c>
      <c r="AB985" s="14"/>
      <c r="AC985" s="12">
        <v>28</v>
      </c>
      <c r="AD985" s="18" t="s">
        <v>18</v>
      </c>
    </row>
    <row r="986" spans="1:30" ht="15" x14ac:dyDescent="0.25">
      <c r="A986" s="8">
        <v>985</v>
      </c>
      <c r="B986" s="8">
        <v>43</v>
      </c>
      <c r="C986" s="9">
        <v>59.1</v>
      </c>
      <c r="D986" s="9">
        <v>5.9</v>
      </c>
      <c r="E986" s="9">
        <v>9.3000000000000007</v>
      </c>
      <c r="F986" s="10">
        <f>IF(AND(NOT(ISBLANK(C986)), NOT(ISBLANK(H986)), NOT(ISBLANK(Q986))), C986-H986-Q986, "")</f>
        <v>32.068000000000005</v>
      </c>
      <c r="G986" s="11">
        <f>IF(AND(F986&lt;&gt;"", C986&lt;&gt;"", C986&lt;&gt;0), F986*100/C986, "")</f>
        <v>54.2605752961083</v>
      </c>
      <c r="H986" s="10">
        <v>20.344999999999999</v>
      </c>
      <c r="I986" s="12">
        <v>6</v>
      </c>
      <c r="J986" s="11">
        <f>IF(AND(H986&lt;&gt;"", C986&lt;&gt;"", C986&lt;&gt;0), H986*100/C986, "")</f>
        <v>34.424703891708965</v>
      </c>
      <c r="K986" s="9">
        <v>10.3</v>
      </c>
      <c r="L986" s="9">
        <v>87.9</v>
      </c>
      <c r="M986" s="13">
        <v>0.11700000000000001</v>
      </c>
      <c r="N986" s="9">
        <v>76.400000000000006</v>
      </c>
      <c r="O986" s="14" t="s">
        <v>16</v>
      </c>
      <c r="P986" s="15">
        <v>4.38</v>
      </c>
      <c r="Q986" s="13">
        <v>6.6870000000000003</v>
      </c>
      <c r="R986" s="15">
        <v>0.49</v>
      </c>
      <c r="S986" s="11">
        <f>IF(AND(Q986&lt;&gt;"", C986&lt;&gt;"", C986&lt;&gt;0), Q986*100/C986, "")</f>
        <v>11.314720812182742</v>
      </c>
      <c r="T986" s="16">
        <v>2</v>
      </c>
      <c r="U986" s="17" t="str">
        <f>IF(C986&gt;=68,"JUMBO",IF(C986&gt;=58,"EXTRA",IF(C986&gt;=48,"GRANDE",IF(C986&gt;=38,"MÉDIO","Fora da faixa"))))</f>
        <v>EXTRA</v>
      </c>
      <c r="V986" s="11">
        <v>56.33</v>
      </c>
      <c r="W986" s="11">
        <v>44.55</v>
      </c>
      <c r="X986" s="11">
        <f>IF(AND(W986&lt;&gt;"", V986&lt;&gt;"", V986&lt;&gt;0), (W986/V986)*100, "")</f>
        <v>79.087519971595952</v>
      </c>
      <c r="Y986" s="8" t="str">
        <f>IF(X986&lt;72,"Pontiagudo",IF(X986&lt;=76,"Padrão","Redondo"))</f>
        <v>Redondo</v>
      </c>
      <c r="Z986" s="11">
        <f>IF(AND(W986&lt;&gt;"", V986&lt;&gt;"", V986&lt;&gt;0), (0.6057-0.0018*W986)*V986*(W986^2)/1000, "")</f>
        <v>58.751120336955751</v>
      </c>
      <c r="AA986" s="11">
        <f>((3.155 - 0.0136*V986 + 0.00155*W986)*V986*W986)/100</f>
        <v>61.682655996967497</v>
      </c>
      <c r="AB986" s="14"/>
      <c r="AC986" s="12">
        <v>28</v>
      </c>
      <c r="AD986" s="18" t="s">
        <v>18</v>
      </c>
    </row>
    <row r="987" spans="1:30" ht="15" x14ac:dyDescent="0.25">
      <c r="A987" s="8">
        <v>986</v>
      </c>
      <c r="B987" s="8">
        <v>43</v>
      </c>
      <c r="C987" s="9">
        <v>60.5</v>
      </c>
      <c r="D987" s="9">
        <v>4.4000000000000004</v>
      </c>
      <c r="E987" s="9">
        <v>9.1999999999999993</v>
      </c>
      <c r="F987" s="10" t="str">
        <f>IF(AND(NOT(ISBLANK(C987)), NOT(ISBLANK(H987)), NOT(ISBLANK(Q987))), C987-H987-Q987, "")</f>
        <v/>
      </c>
      <c r="G987" s="11" t="str">
        <f>IF(AND(F987&lt;&gt;"", C987&lt;&gt;"", C987&lt;&gt;0), F987*100/C987, "")</f>
        <v/>
      </c>
      <c r="H987" s="10"/>
      <c r="I987" s="12">
        <v>6</v>
      </c>
      <c r="J987" s="11" t="str">
        <f>IF(AND(H987&lt;&gt;"", C987&lt;&gt;"", C987&lt;&gt;0), H987*100/C987, "")</f>
        <v/>
      </c>
      <c r="K987" s="9">
        <v>7.9</v>
      </c>
      <c r="L987" s="9">
        <v>46.5</v>
      </c>
      <c r="M987" s="13">
        <v>0.17</v>
      </c>
      <c r="N987" s="9">
        <v>62.8</v>
      </c>
      <c r="O987" s="14" t="s">
        <v>21</v>
      </c>
      <c r="P987" s="15">
        <v>5.33</v>
      </c>
      <c r="Q987" s="13">
        <v>6.6829999999999998</v>
      </c>
      <c r="R987" s="15">
        <v>0.49</v>
      </c>
      <c r="S987" s="11">
        <f>IF(AND(Q987&lt;&gt;"", C987&lt;&gt;"", C987&lt;&gt;0), Q987*100/C987, "")</f>
        <v>11.046280991735536</v>
      </c>
      <c r="T987" s="16">
        <v>3</v>
      </c>
      <c r="U987" s="17" t="str">
        <f>IF(C987&gt;=68,"JUMBO",IF(C987&gt;=58,"EXTRA",IF(C987&gt;=48,"GRANDE",IF(C987&gt;=38,"MÉDIO","Fora da faixa"))))</f>
        <v>EXTRA</v>
      </c>
      <c r="V987" s="11">
        <v>58.32</v>
      </c>
      <c r="W987" s="11">
        <v>43.75</v>
      </c>
      <c r="X987" s="11">
        <f>IF(AND(W987&lt;&gt;"", V987&lt;&gt;"", V987&lt;&gt;0), (W987/V987)*100, "")</f>
        <v>75.017146776406037</v>
      </c>
      <c r="Y987" s="8" t="str">
        <f>IF(X987&lt;72,"Pontiagudo",IF(X987&lt;=76,"Padrão","Redondo"))</f>
        <v>Padrão</v>
      </c>
      <c r="Z987" s="11">
        <f>IF(AND(W987&lt;&gt;"", V987&lt;&gt;"", V987&lt;&gt;0), (0.6057-0.0018*W987)*V987*(W987^2)/1000, "")</f>
        <v>58.82244046875001</v>
      </c>
      <c r="AA987" s="11">
        <f>((3.155 - 0.0136*V987 + 0.00155*W987)*V987*W987)/100</f>
        <v>61.992787657499981</v>
      </c>
      <c r="AB987" s="14"/>
      <c r="AC987" s="12">
        <v>28</v>
      </c>
      <c r="AD987" s="18" t="s">
        <v>18</v>
      </c>
    </row>
    <row r="988" spans="1:30" ht="15" x14ac:dyDescent="0.25">
      <c r="A988" s="8">
        <v>987</v>
      </c>
      <c r="B988" s="8">
        <v>43</v>
      </c>
      <c r="C988" s="9">
        <v>59.2</v>
      </c>
      <c r="D988" s="9">
        <v>5.3</v>
      </c>
      <c r="E988" s="9">
        <v>9.3000000000000007</v>
      </c>
      <c r="F988" s="10">
        <f>IF(AND(NOT(ISBLANK(C988)), NOT(ISBLANK(H988)), NOT(ISBLANK(Q988))), C988-H988-Q988, "")</f>
        <v>32.92</v>
      </c>
      <c r="G988" s="11">
        <f>IF(AND(F988&lt;&gt;"", C988&lt;&gt;"", C988&lt;&gt;0), F988*100/C988, "")</f>
        <v>55.608108108108105</v>
      </c>
      <c r="H988" s="10">
        <v>20.437999999999999</v>
      </c>
      <c r="I988" s="12">
        <v>6</v>
      </c>
      <c r="J988" s="11">
        <f>IF(AND(H988&lt;&gt;"", C988&lt;&gt;"", C988&lt;&gt;0), H988*100/C988, "")</f>
        <v>34.523648648648646</v>
      </c>
      <c r="K988" s="9">
        <v>10.9</v>
      </c>
      <c r="L988" s="9">
        <v>50</v>
      </c>
      <c r="M988" s="13">
        <v>0.218</v>
      </c>
      <c r="N988" s="9">
        <v>71.599999999999994</v>
      </c>
      <c r="O988" s="14" t="s">
        <v>21</v>
      </c>
      <c r="P988" s="15">
        <v>3.68</v>
      </c>
      <c r="Q988" s="13">
        <v>5.8419999999999996</v>
      </c>
      <c r="R988" s="15">
        <v>0.45</v>
      </c>
      <c r="S988" s="11">
        <f>IF(AND(Q988&lt;&gt;"", C988&lt;&gt;"", C988&lt;&gt;0), Q988*100/C988, "")</f>
        <v>9.8682432432432421</v>
      </c>
      <c r="T988" s="16">
        <v>3</v>
      </c>
      <c r="U988" s="17" t="str">
        <f>IF(C988&gt;=68,"JUMBO",IF(C988&gt;=58,"EXTRA",IF(C988&gt;=48,"GRANDE",IF(C988&gt;=38,"MÉDIO","Fora da faixa"))))</f>
        <v>EXTRA</v>
      </c>
      <c r="V988" s="11">
        <v>58.71</v>
      </c>
      <c r="W988" s="11">
        <v>43.5</v>
      </c>
      <c r="X988" s="11">
        <f>IF(AND(W988&lt;&gt;"", V988&lt;&gt;"", V988&lt;&gt;0), (W988/V988)*100, "")</f>
        <v>74.092999489013806</v>
      </c>
      <c r="Y988" s="8" t="str">
        <f>IF(X988&lt;72,"Pontiagudo",IF(X988&lt;=76,"Padrão","Redondo"))</f>
        <v>Padrão</v>
      </c>
      <c r="Z988" s="11">
        <f>IF(AND(W988&lt;&gt;"", V988&lt;&gt;"", V988&lt;&gt;0), (0.6057-0.0018*W988)*V988*(W988^2)/1000, "")</f>
        <v>58.590974281499996</v>
      </c>
      <c r="AA988" s="11">
        <f>((3.155 - 0.0136*V988 + 0.00155*W988)*V988*W988)/100</f>
        <v>61.905380695650003</v>
      </c>
      <c r="AB988" s="14"/>
      <c r="AC988" s="12">
        <v>28</v>
      </c>
      <c r="AD988" s="18" t="s">
        <v>18</v>
      </c>
    </row>
    <row r="989" spans="1:30" ht="15" x14ac:dyDescent="0.25">
      <c r="A989" s="8">
        <v>988</v>
      </c>
      <c r="B989" s="8">
        <v>43</v>
      </c>
      <c r="C989" s="9">
        <v>64.8</v>
      </c>
      <c r="D989" s="9">
        <v>5</v>
      </c>
      <c r="E989" s="9">
        <v>9.3000000000000007</v>
      </c>
      <c r="F989" s="10" t="str">
        <f>IF(AND(NOT(ISBLANK(C989)), NOT(ISBLANK(H989)), NOT(ISBLANK(Q989))), C989-H989-Q989, "")</f>
        <v/>
      </c>
      <c r="G989" s="11" t="str">
        <f>IF(AND(F989&lt;&gt;"", C989&lt;&gt;"", C989&lt;&gt;0), F989*100/C989, "")</f>
        <v/>
      </c>
      <c r="H989" s="10"/>
      <c r="I989" s="12">
        <v>5</v>
      </c>
      <c r="J989" s="11" t="str">
        <f>IF(AND(H989&lt;&gt;"", C989&lt;&gt;"", C989&lt;&gt;0), H989*100/C989, "")</f>
        <v/>
      </c>
      <c r="K989" s="9">
        <v>8.8000000000000007</v>
      </c>
      <c r="L989" s="9">
        <v>51.7</v>
      </c>
      <c r="M989" s="13">
        <v>0.17</v>
      </c>
      <c r="N989" s="9">
        <v>66.7</v>
      </c>
      <c r="O989" s="14" t="s">
        <v>21</v>
      </c>
      <c r="P989" s="15">
        <v>3.9</v>
      </c>
      <c r="Q989" s="13">
        <v>6.1130000000000004</v>
      </c>
      <c r="R989" s="15">
        <v>0.45</v>
      </c>
      <c r="S989" s="11">
        <f>IF(AND(Q989&lt;&gt;"", C989&lt;&gt;"", C989&lt;&gt;0), Q989*100/C989, "")</f>
        <v>9.4336419753086442</v>
      </c>
      <c r="T989" s="16">
        <v>3</v>
      </c>
      <c r="U989" s="17" t="str">
        <f>IF(C989&gt;=68,"JUMBO",IF(C989&gt;=58,"EXTRA",IF(C989&gt;=48,"GRANDE",IF(C989&gt;=38,"MÉDIO","Fora da faixa"))))</f>
        <v>EXTRA</v>
      </c>
      <c r="V989" s="11">
        <v>58.7</v>
      </c>
      <c r="W989" s="11">
        <v>45.37</v>
      </c>
      <c r="X989" s="11">
        <f>IF(AND(W989&lt;&gt;"", V989&lt;&gt;"", V989&lt;&gt;0), (W989/V989)*100, "")</f>
        <v>77.291311754684827</v>
      </c>
      <c r="Y989" s="8" t="str">
        <f>IF(X989&lt;72,"Pontiagudo",IF(X989&lt;=76,"Padrão","Redondo"))</f>
        <v>Redondo</v>
      </c>
      <c r="Z989" s="11">
        <f>IF(AND(W989&lt;&gt;"", V989&lt;&gt;"", V989&lt;&gt;0), (0.6057-0.0018*W989)*V989*(W989^2)/1000, "")</f>
        <v>63.319157148085011</v>
      </c>
      <c r="AA989" s="11">
        <f>((3.155 - 0.0136*V989 + 0.00155*W989)*V989*W989)/100</f>
        <v>64.636418342664996</v>
      </c>
      <c r="AB989" s="14"/>
      <c r="AC989" s="12">
        <v>28</v>
      </c>
      <c r="AD989" s="18" t="s">
        <v>18</v>
      </c>
    </row>
    <row r="990" spans="1:30" ht="15" x14ac:dyDescent="0.25">
      <c r="A990" s="8">
        <v>989</v>
      </c>
      <c r="B990" s="8">
        <v>43</v>
      </c>
      <c r="C990" s="9">
        <v>61.4</v>
      </c>
      <c r="D990" s="9">
        <v>4.5</v>
      </c>
      <c r="E990" s="9">
        <v>9.1</v>
      </c>
      <c r="F990" s="10">
        <f>IF(AND(NOT(ISBLANK(C990)), NOT(ISBLANK(H990)), NOT(ISBLANK(Q990))), C990-H990-Q990, "")</f>
        <v>38.208999999999996</v>
      </c>
      <c r="G990" s="11">
        <f>IF(AND(F990&lt;&gt;"", C990&lt;&gt;"", C990&lt;&gt;0), F990*100/C990, "")</f>
        <v>62.229641693811068</v>
      </c>
      <c r="H990" s="10">
        <v>16.321000000000002</v>
      </c>
      <c r="I990" s="12">
        <v>6</v>
      </c>
      <c r="J990" s="11">
        <f>IF(AND(H990&lt;&gt;"", C990&lt;&gt;"", C990&lt;&gt;0), H990*100/C990, "")</f>
        <v>26.581433224755703</v>
      </c>
      <c r="K990" s="9">
        <v>11.6</v>
      </c>
      <c r="L990" s="9">
        <v>46.7</v>
      </c>
      <c r="M990" s="13">
        <v>0.248</v>
      </c>
      <c r="N990" s="9">
        <v>63.4</v>
      </c>
      <c r="O990" s="14" t="s">
        <v>21</v>
      </c>
      <c r="P990" s="15">
        <v>5.6</v>
      </c>
      <c r="Q990" s="13">
        <v>6.87</v>
      </c>
      <c r="R990" s="15">
        <v>0.5</v>
      </c>
      <c r="S990" s="11">
        <f>IF(AND(Q990&lt;&gt;"", C990&lt;&gt;"", C990&lt;&gt;0), Q990*100/C990, "")</f>
        <v>11.188925081433226</v>
      </c>
      <c r="T990" s="16">
        <v>2</v>
      </c>
      <c r="U990" s="17" t="str">
        <f>IF(C990&gt;=68,"JUMBO",IF(C990&gt;=58,"EXTRA",IF(C990&gt;=48,"GRANDE",IF(C990&gt;=38,"MÉDIO","Fora da faixa"))))</f>
        <v>EXTRA</v>
      </c>
      <c r="V990" s="11">
        <v>58.91</v>
      </c>
      <c r="W990" s="11">
        <v>44.11</v>
      </c>
      <c r="X990" s="11">
        <f>IF(AND(W990&lt;&gt;"", V990&lt;&gt;"", V990&lt;&gt;0), (W990/V990)*100, "")</f>
        <v>74.876930911560009</v>
      </c>
      <c r="Y990" s="8" t="str">
        <f>IF(X990&lt;72,"Pontiagudo",IF(X990&lt;=76,"Padrão","Redondo"))</f>
        <v>Padrão</v>
      </c>
      <c r="Z990" s="11">
        <f>IF(AND(W990&lt;&gt;"", V990&lt;&gt;"", V990&lt;&gt;0), (0.6057-0.0018*W990)*V990*(W990^2)/1000, "")</f>
        <v>60.32511502531252</v>
      </c>
      <c r="AA990" s="11">
        <f>((3.155 - 0.0136*V990 + 0.00155*W990)*V990*W990)/100</f>
        <v>62.941210943594498</v>
      </c>
      <c r="AB990" s="14"/>
      <c r="AC990" s="12">
        <v>28</v>
      </c>
      <c r="AD990" s="18" t="s">
        <v>18</v>
      </c>
    </row>
    <row r="991" spans="1:30" ht="15" x14ac:dyDescent="0.25">
      <c r="A991" s="8">
        <v>990</v>
      </c>
      <c r="B991" s="8">
        <v>43</v>
      </c>
      <c r="C991" s="9">
        <v>61.9</v>
      </c>
      <c r="D991" s="9"/>
      <c r="E991" s="9">
        <v>9.4</v>
      </c>
      <c r="F991" s="10"/>
      <c r="G991" s="11" t="str">
        <f>IF(AND(F991&lt;&gt;"", C991&lt;&gt;"", C991&lt;&gt;0), F991*100/C991, "")</f>
        <v/>
      </c>
      <c r="H991" s="10"/>
      <c r="I991" s="12"/>
      <c r="J991" s="11" t="str">
        <f>IF(AND(H991&lt;&gt;"", C991&lt;&gt;"", C991&lt;&gt;0), H991*100/C991, "")</f>
        <v/>
      </c>
      <c r="K991" s="9"/>
      <c r="L991" s="9"/>
      <c r="M991" s="13"/>
      <c r="N991" s="9"/>
      <c r="O991" s="14"/>
      <c r="P991" s="15">
        <v>5.03</v>
      </c>
      <c r="Q991" s="13">
        <v>6.0860000000000003</v>
      </c>
      <c r="R991" s="15">
        <v>0.44</v>
      </c>
      <c r="S991" s="11">
        <f>IF(AND(Q991&lt;&gt;"", C991&lt;&gt;"", C991&lt;&gt;0), Q991*100/C991, "")</f>
        <v>9.8319870759289181</v>
      </c>
      <c r="T991" s="16">
        <v>3</v>
      </c>
      <c r="U991" s="17" t="str">
        <f>IF(C991&gt;=68,"JUMBO",IF(C991&gt;=58,"EXTRA",IF(C991&gt;=48,"GRANDE",IF(C991&gt;=38,"MÉDIO","Fora da faixa"))))</f>
        <v>EXTRA</v>
      </c>
      <c r="V991" s="11">
        <v>57.43</v>
      </c>
      <c r="W991" s="11">
        <v>45.15</v>
      </c>
      <c r="X991" s="11">
        <f>IF(AND(W991&lt;&gt;"", V991&lt;&gt;"", V991&lt;&gt;0), (W991/V991)*100, "")</f>
        <v>78.617447327180912</v>
      </c>
      <c r="Y991" s="8" t="str">
        <f>IF(X991&lt;72,"Pontiagudo",IF(X991&lt;=76,"Padrão","Redondo"))</f>
        <v>Redondo</v>
      </c>
      <c r="Z991" s="11">
        <f>IF(AND(W991&lt;&gt;"", V991&lt;&gt;"", V991&lt;&gt;0), (0.6057-0.0018*W991)*V991*(W991^2)/1000, "")</f>
        <v>61.396251028985247</v>
      </c>
      <c r="AA991" s="11">
        <f>((3.155 - 0.0136*V991 + 0.00155*W991)*V991*W991)/100</f>
        <v>63.370353988252504</v>
      </c>
      <c r="AB991" s="14"/>
      <c r="AC991" s="12">
        <v>28</v>
      </c>
      <c r="AD991" s="18" t="s">
        <v>18</v>
      </c>
    </row>
    <row r="992" spans="1:30" ht="15" x14ac:dyDescent="0.25">
      <c r="A992" s="8">
        <v>991</v>
      </c>
      <c r="B992" s="8">
        <v>43</v>
      </c>
      <c r="C992" s="9">
        <v>61.8</v>
      </c>
      <c r="D992" s="9">
        <v>5.4</v>
      </c>
      <c r="E992" s="9">
        <v>9.3000000000000007</v>
      </c>
      <c r="F992" s="10">
        <f>IF(AND(NOT(ISBLANK(C992)), NOT(ISBLANK(H992)), NOT(ISBLANK(Q992))), C992-H992-Q992, "")</f>
        <v>39.461999999999996</v>
      </c>
      <c r="G992" s="11">
        <f>IF(AND(F992&lt;&gt;"", C992&lt;&gt;"", C992&lt;&gt;0), F992*100/C992, "")</f>
        <v>63.854368932038838</v>
      </c>
      <c r="H992" s="10">
        <v>16.753</v>
      </c>
      <c r="I992" s="12">
        <v>6</v>
      </c>
      <c r="J992" s="11">
        <f>IF(AND(H992&lt;&gt;"", C992&lt;&gt;"", C992&lt;&gt;0), H992*100/C992, "")</f>
        <v>27.108414239482201</v>
      </c>
      <c r="K992" s="9">
        <v>12.6</v>
      </c>
      <c r="L992" s="9">
        <v>47.3</v>
      </c>
      <c r="M992" s="13">
        <v>0.26600000000000001</v>
      </c>
      <c r="N992" s="9">
        <v>71.400000000000006</v>
      </c>
      <c r="O992" s="14" t="s">
        <v>21</v>
      </c>
      <c r="P992" s="15">
        <v>4.28</v>
      </c>
      <c r="Q992" s="13">
        <v>5.585</v>
      </c>
      <c r="R992" s="15">
        <v>0.43</v>
      </c>
      <c r="S992" s="11">
        <f>IF(AND(Q992&lt;&gt;"", C992&lt;&gt;"", C992&lt;&gt;0), Q992*100/C992, "")</f>
        <v>9.0372168284789645</v>
      </c>
      <c r="T992" s="16">
        <v>3</v>
      </c>
      <c r="U992" s="17" t="str">
        <f>IF(C992&gt;=68,"JUMBO",IF(C992&gt;=58,"EXTRA",IF(C992&gt;=48,"GRANDE",IF(C992&gt;=38,"MÉDIO","Fora da faixa"))))</f>
        <v>EXTRA</v>
      </c>
      <c r="V992" s="11">
        <v>57.34</v>
      </c>
      <c r="W992" s="11">
        <v>45</v>
      </c>
      <c r="X992" s="11">
        <f>IF(AND(W992&lt;&gt;"", V992&lt;&gt;"", V992&lt;&gt;0), (W992/V992)*100, "")</f>
        <v>78.479246599232638</v>
      </c>
      <c r="Y992" s="8" t="str">
        <f>IF(X992&lt;72,"Pontiagudo",IF(X992&lt;=76,"Padrão","Redondo"))</f>
        <v>Redondo</v>
      </c>
      <c r="Z992" s="11">
        <f>IF(AND(W992&lt;&gt;"", V992&lt;&gt;"", V992&lt;&gt;0), (0.6057-0.0018*W992)*V992*(W992^2)/1000, "")</f>
        <v>60.924753450000011</v>
      </c>
      <c r="AA992" s="11">
        <f>((3.155 - 0.0136*V992 + 0.00155*W992)*V992*W992)/100</f>
        <v>63.086425577999997</v>
      </c>
      <c r="AB992" s="14"/>
      <c r="AC992" s="12">
        <v>28</v>
      </c>
      <c r="AD992" s="18" t="s">
        <v>18</v>
      </c>
    </row>
    <row r="993" spans="1:30" ht="15" x14ac:dyDescent="0.25">
      <c r="A993" s="8">
        <v>992</v>
      </c>
      <c r="B993" s="8">
        <v>43</v>
      </c>
      <c r="C993" s="9">
        <v>62.1</v>
      </c>
      <c r="D993" s="9">
        <v>4.9000000000000004</v>
      </c>
      <c r="E993" s="9">
        <v>9.3000000000000007</v>
      </c>
      <c r="F993" s="10">
        <f>IF(AND(NOT(ISBLANK(C993)), NOT(ISBLANK(H993)), NOT(ISBLANK(Q993))), C993-H993-Q993, "")</f>
        <v>36.107999999999997</v>
      </c>
      <c r="G993" s="11">
        <f>IF(AND(F993&lt;&gt;"", C993&lt;&gt;"", C993&lt;&gt;0), F993*100/C993, "")</f>
        <v>58.144927536231876</v>
      </c>
      <c r="H993" s="10">
        <v>19.434000000000001</v>
      </c>
      <c r="I993" s="12">
        <v>6</v>
      </c>
      <c r="J993" s="11">
        <f>IF(AND(H993&lt;&gt;"", C993&lt;&gt;"", C993&lt;&gt;0), H993*100/C993, "")</f>
        <v>31.294685990338166</v>
      </c>
      <c r="K993" s="9">
        <v>10.9</v>
      </c>
      <c r="L993" s="9">
        <v>50.7</v>
      </c>
      <c r="M993" s="13">
        <v>0.215</v>
      </c>
      <c r="N993" s="9">
        <v>66.900000000000006</v>
      </c>
      <c r="O993" s="14" t="s">
        <v>21</v>
      </c>
      <c r="P993" s="15">
        <v>5.54</v>
      </c>
      <c r="Q993" s="13">
        <v>6.5579999999999998</v>
      </c>
      <c r="R993" s="15">
        <v>0.48</v>
      </c>
      <c r="S993" s="11">
        <f>IF(AND(Q993&lt;&gt;"", C993&lt;&gt;"", C993&lt;&gt;0), Q993*100/C993, "")</f>
        <v>10.560386473429951</v>
      </c>
      <c r="T993" s="16">
        <v>3</v>
      </c>
      <c r="U993" s="17" t="str">
        <f>IF(C993&gt;=68,"JUMBO",IF(C993&gt;=58,"EXTRA",IF(C993&gt;=48,"GRANDE",IF(C993&gt;=38,"MÉDIO","Fora da faixa"))))</f>
        <v>EXTRA</v>
      </c>
      <c r="V993" s="11">
        <v>58.24</v>
      </c>
      <c r="W993" s="11">
        <v>45.21</v>
      </c>
      <c r="X993" s="11">
        <f>IF(AND(W993&lt;&gt;"", V993&lt;&gt;"", V993&lt;&gt;0), (W993/V993)*100, "")</f>
        <v>77.627060439560438</v>
      </c>
      <c r="Y993" s="8" t="str">
        <f>IF(X993&lt;72,"Pontiagudo",IF(X993&lt;=76,"Padrão","Redondo"))</f>
        <v>Redondo</v>
      </c>
      <c r="Z993" s="11">
        <f>IF(AND(W993&lt;&gt;"", V993&lt;&gt;"", V993&lt;&gt;0), (0.6057-0.0018*W993)*V993*(W993^2)/1000, "")</f>
        <v>62.414926153227654</v>
      </c>
      <c r="AA993" s="11">
        <f>((3.155 - 0.0136*V993 + 0.00155*W993)*V993*W993)/100</f>
        <v>64.061932430496</v>
      </c>
      <c r="AB993" s="14" t="s">
        <v>27</v>
      </c>
      <c r="AC993" s="12">
        <v>28</v>
      </c>
      <c r="AD993" s="18" t="s">
        <v>18</v>
      </c>
    </row>
    <row r="994" spans="1:30" ht="15" x14ac:dyDescent="0.25">
      <c r="A994" s="8">
        <v>993</v>
      </c>
      <c r="B994" s="8">
        <v>43</v>
      </c>
      <c r="C994" s="9">
        <v>67.5</v>
      </c>
      <c r="D994" s="9">
        <v>6.3</v>
      </c>
      <c r="E994" s="9">
        <v>9.1</v>
      </c>
      <c r="F994" s="10">
        <f>IF(AND(NOT(ISBLANK(C994)), NOT(ISBLANK(H994)), NOT(ISBLANK(Q994))), C994-H994-Q994, "")</f>
        <v>40.258999999999993</v>
      </c>
      <c r="G994" s="11">
        <f>IF(AND(F994&lt;&gt;"", C994&lt;&gt;"", C994&lt;&gt;0), F994*100/C994, "")</f>
        <v>59.642962962962947</v>
      </c>
      <c r="H994" s="10">
        <v>21.129000000000001</v>
      </c>
      <c r="I994" s="12">
        <v>6</v>
      </c>
      <c r="J994" s="11">
        <f>IF(AND(H994&lt;&gt;"", C994&lt;&gt;"", C994&lt;&gt;0), H994*100/C994, "")</f>
        <v>31.302222222222223</v>
      </c>
      <c r="K994" s="9">
        <v>12</v>
      </c>
      <c r="L994" s="9">
        <v>50.7</v>
      </c>
      <c r="M994" s="13">
        <v>0.23699999999999999</v>
      </c>
      <c r="N994" s="9">
        <v>76.5</v>
      </c>
      <c r="O994" s="14" t="s">
        <v>16</v>
      </c>
      <c r="P994" s="15">
        <v>4.09</v>
      </c>
      <c r="Q994" s="13">
        <v>6.1120000000000001</v>
      </c>
      <c r="R994" s="15">
        <v>0.42</v>
      </c>
      <c r="S994" s="11">
        <f>IF(AND(Q994&lt;&gt;"", C994&lt;&gt;"", C994&lt;&gt;0), Q994*100/C994, "")</f>
        <v>9.0548148148148151</v>
      </c>
      <c r="T994" s="16">
        <v>2</v>
      </c>
      <c r="U994" s="17" t="str">
        <f>IF(C994&gt;=68,"JUMBO",IF(C994&gt;=58,"EXTRA",IF(C994&gt;=48,"GRANDE",IF(C994&gt;=38,"MÉDIO","Fora da faixa"))))</f>
        <v>EXTRA</v>
      </c>
      <c r="V994" s="11">
        <v>61.39</v>
      </c>
      <c r="W994" s="11">
        <v>46.24</v>
      </c>
      <c r="X994" s="11">
        <f>IF(AND(W994&lt;&gt;"", V994&lt;&gt;"", V994&lt;&gt;0), (W994/V994)*100, "")</f>
        <v>75.32171363414237</v>
      </c>
      <c r="Y994" s="8" t="str">
        <f>IF(X994&lt;72,"Pontiagudo",IF(X994&lt;=76,"Padrão","Redondo"))</f>
        <v>Padrão</v>
      </c>
      <c r="Z994" s="11">
        <f>IF(AND(W994&lt;&gt;"", V994&lt;&gt;"", V994&lt;&gt;0), (0.6057-0.0018*W994)*V994*(W994^2)/1000, "")</f>
        <v>68.579289316887554</v>
      </c>
      <c r="AA994" s="11">
        <f>((3.155 - 0.0136*V994 + 0.00155*W994)*V994*W994)/100</f>
        <v>67.894486789247992</v>
      </c>
      <c r="AB994" s="14"/>
      <c r="AC994" s="12">
        <v>28</v>
      </c>
      <c r="AD994" s="18" t="s">
        <v>18</v>
      </c>
    </row>
    <row r="995" spans="1:30" ht="15" x14ac:dyDescent="0.25">
      <c r="A995" s="8">
        <v>994</v>
      </c>
      <c r="B995" s="8">
        <v>43</v>
      </c>
      <c r="C995" s="9">
        <v>58.2</v>
      </c>
      <c r="D995" s="9">
        <v>4.5</v>
      </c>
      <c r="E995" s="9">
        <v>9</v>
      </c>
      <c r="F995" s="10">
        <f>IF(AND(NOT(ISBLANK(C995)), NOT(ISBLANK(H995)), NOT(ISBLANK(Q995))), C995-H995-Q995, "")</f>
        <v>34.419000000000004</v>
      </c>
      <c r="G995" s="11">
        <f>IF(AND(F995&lt;&gt;"", C995&lt;&gt;"", C995&lt;&gt;0), F995*100/C995, "")</f>
        <v>59.139175257731964</v>
      </c>
      <c r="H995" s="10">
        <v>17.440000000000001</v>
      </c>
      <c r="I995" s="12">
        <v>7</v>
      </c>
      <c r="J995" s="11">
        <f>IF(AND(H995&lt;&gt;"", C995&lt;&gt;"", C995&lt;&gt;0), H995*100/C995, "")</f>
        <v>29.965635738831619</v>
      </c>
      <c r="K995" s="9">
        <v>9.9</v>
      </c>
      <c r="L995" s="9">
        <v>36.299999999999997</v>
      </c>
      <c r="M995" s="13">
        <v>0.27300000000000002</v>
      </c>
      <c r="N995" s="9">
        <v>64.900000000000006</v>
      </c>
      <c r="O995" s="14" t="s">
        <v>21</v>
      </c>
      <c r="P995" s="15">
        <v>5.19</v>
      </c>
      <c r="Q995" s="13">
        <v>6.3410000000000002</v>
      </c>
      <c r="R995" s="15">
        <v>0.47</v>
      </c>
      <c r="S995" s="11">
        <f>IF(AND(Q995&lt;&gt;"", C995&lt;&gt;"", C995&lt;&gt;0), Q995*100/C995, "")</f>
        <v>10.895189003436426</v>
      </c>
      <c r="T995" s="16">
        <v>2</v>
      </c>
      <c r="U995" s="17" t="str">
        <f>IF(C995&gt;=68,"JUMBO",IF(C995&gt;=58,"EXTRA",IF(C995&gt;=48,"GRANDE",IF(C995&gt;=38,"MÉDIO","Fora da faixa"))))</f>
        <v>EXTRA</v>
      </c>
      <c r="V995" s="11">
        <v>55.36</v>
      </c>
      <c r="W995" s="11">
        <v>44.46</v>
      </c>
      <c r="X995" s="11">
        <f>IF(AND(W995&lt;&gt;"", V995&lt;&gt;"", V995&lt;&gt;0), (W995/V995)*100, "")</f>
        <v>80.310693641618499</v>
      </c>
      <c r="Y995" s="8" t="str">
        <f>IF(X995&lt;72,"Pontiagudo",IF(X995&lt;=76,"Padrão","Redondo"))</f>
        <v>Redondo</v>
      </c>
      <c r="Z995" s="11">
        <f>IF(AND(W995&lt;&gt;"", V995&lt;&gt;"", V995&lt;&gt;0), (0.6057-0.0018*W995)*V995*(W995^2)/1000, "")</f>
        <v>57.524101385167882</v>
      </c>
      <c r="AA995" s="11">
        <f>((3.155 - 0.0136*V995 + 0.00155*W995)*V995*W995)/100</f>
        <v>60.819279797951992</v>
      </c>
      <c r="AB995" s="14" t="s">
        <v>17</v>
      </c>
      <c r="AC995" s="12">
        <v>28</v>
      </c>
      <c r="AD995" s="18" t="s">
        <v>18</v>
      </c>
    </row>
    <row r="996" spans="1:30" ht="15" x14ac:dyDescent="0.25">
      <c r="A996" s="8">
        <v>995</v>
      </c>
      <c r="B996" s="8">
        <v>43</v>
      </c>
      <c r="C996" s="9">
        <v>56.7</v>
      </c>
      <c r="D996" s="9">
        <v>4.9000000000000004</v>
      </c>
      <c r="E996" s="9">
        <v>9.1999999999999993</v>
      </c>
      <c r="F996" s="10" t="str">
        <f>IF(AND(NOT(ISBLANK(C996)), NOT(ISBLANK(H996)), NOT(ISBLANK(Q996))), C996-H996-Q996, "")</f>
        <v/>
      </c>
      <c r="G996" s="11" t="str">
        <f>IF(AND(F996&lt;&gt;"", C996&lt;&gt;"", C996&lt;&gt;0), F996*100/C996, "")</f>
        <v/>
      </c>
      <c r="H996" s="10"/>
      <c r="I996" s="12">
        <v>6</v>
      </c>
      <c r="J996" s="11" t="str">
        <f>IF(AND(H996&lt;&gt;"", C996&lt;&gt;"", C996&lt;&gt;0), H996*100/C996, "")</f>
        <v/>
      </c>
      <c r="K996" s="9">
        <v>10.3</v>
      </c>
      <c r="L996" s="9">
        <v>35</v>
      </c>
      <c r="M996" s="13">
        <v>0.29399999999999998</v>
      </c>
      <c r="N996" s="9">
        <v>69.3</v>
      </c>
      <c r="O996" s="14" t="s">
        <v>21</v>
      </c>
      <c r="P996" s="15">
        <v>3.45</v>
      </c>
      <c r="Q996" s="13">
        <v>6.2039999999999997</v>
      </c>
      <c r="R996" s="15">
        <v>0.45</v>
      </c>
      <c r="S996" s="11">
        <f>IF(AND(Q996&lt;&gt;"", C996&lt;&gt;"", C996&lt;&gt;0), Q996*100/C996, "")</f>
        <v>10.941798941798941</v>
      </c>
      <c r="T996" s="16">
        <v>3</v>
      </c>
      <c r="U996" s="17" t="str">
        <f>IF(C996&gt;=68,"JUMBO",IF(C996&gt;=58,"EXTRA",IF(C996&gt;=48,"GRANDE",IF(C996&gt;=38,"MÉDIO","Fora da faixa"))))</f>
        <v>GRANDE</v>
      </c>
      <c r="V996" s="11">
        <v>58.18</v>
      </c>
      <c r="W996" s="11">
        <v>43.38</v>
      </c>
      <c r="X996" s="11">
        <f>IF(AND(W996&lt;&gt;"", V996&lt;&gt;"", V996&lt;&gt;0), (W996/V996)*100, "")</f>
        <v>74.561705053282921</v>
      </c>
      <c r="Y996" s="8" t="str">
        <f>IF(X996&lt;72,"Pontiagudo",IF(X996&lt;=76,"Padrão","Redondo"))</f>
        <v>Padrão</v>
      </c>
      <c r="Z996" s="11">
        <f>IF(AND(W996&lt;&gt;"", V996&lt;&gt;"", V996&lt;&gt;0), (0.6057-0.0018*W996)*V996*(W996^2)/1000, "")</f>
        <v>57.765796951836684</v>
      </c>
      <c r="AA996" s="11">
        <f>((3.155 - 0.0136*V996 + 0.00155*W996)*V996*W996)/100</f>
        <v>61.354527457643997</v>
      </c>
      <c r="AB996" s="14"/>
      <c r="AC996" s="12">
        <v>28</v>
      </c>
      <c r="AD996" s="18" t="s">
        <v>18</v>
      </c>
    </row>
    <row r="997" spans="1:30" ht="15" x14ac:dyDescent="0.25">
      <c r="A997" s="8">
        <v>996</v>
      </c>
      <c r="B997" s="8">
        <v>43</v>
      </c>
      <c r="C997" s="9">
        <v>65.3</v>
      </c>
      <c r="D997" s="9">
        <v>3.4</v>
      </c>
      <c r="E997" s="9">
        <v>9.3000000000000007</v>
      </c>
      <c r="F997" s="10" t="str">
        <f>IF(AND(NOT(ISBLANK(C997)), NOT(ISBLANK(H997)), NOT(ISBLANK(Q997))), C997-H997-Q997, "")</f>
        <v/>
      </c>
      <c r="G997" s="11" t="str">
        <f>IF(AND(F997&lt;&gt;"", C997&lt;&gt;"", C997&lt;&gt;0), F997*100/C997, "")</f>
        <v/>
      </c>
      <c r="H997" s="10"/>
      <c r="I997" s="12">
        <v>6</v>
      </c>
      <c r="J997" s="11" t="str">
        <f>IF(AND(H997&lt;&gt;"", C997&lt;&gt;"", C997&lt;&gt;0), H997*100/C997, "")</f>
        <v/>
      </c>
      <c r="K997" s="9">
        <v>8.6</v>
      </c>
      <c r="L997" s="9">
        <v>38.700000000000003</v>
      </c>
      <c r="M997" s="13">
        <v>0.222</v>
      </c>
      <c r="N997" s="9">
        <v>48</v>
      </c>
      <c r="O997" s="14" t="s">
        <v>23</v>
      </c>
      <c r="P997" s="15">
        <v>3.89</v>
      </c>
      <c r="Q997" s="13">
        <v>5.1870000000000003</v>
      </c>
      <c r="R997" s="15">
        <v>0.41</v>
      </c>
      <c r="S997" s="11">
        <f>IF(AND(Q997&lt;&gt;"", C997&lt;&gt;"", C997&lt;&gt;0), Q997*100/C997, "")</f>
        <v>7.9433384379785617</v>
      </c>
      <c r="T997" s="16">
        <v>2</v>
      </c>
      <c r="U997" s="17" t="str">
        <f>IF(C997&gt;=68,"JUMBO",IF(C997&gt;=58,"EXTRA",IF(C997&gt;=48,"GRANDE",IF(C997&gt;=38,"MÉDIO","Fora da faixa"))))</f>
        <v>EXTRA</v>
      </c>
      <c r="V997" s="11">
        <v>60.49</v>
      </c>
      <c r="W997" s="11">
        <v>46.01</v>
      </c>
      <c r="X997" s="11">
        <f>IF(AND(W997&lt;&gt;"", V997&lt;&gt;"", V997&lt;&gt;0), (W997/V997)*100, "")</f>
        <v>76.062159034551158</v>
      </c>
      <c r="Y997" s="8" t="str">
        <f>IF(X997&lt;72,"Pontiagudo",IF(X997&lt;=76,"Padrão","Redondo"))</f>
        <v>Redondo</v>
      </c>
      <c r="Z997" s="11">
        <f>IF(AND(W997&lt;&gt;"", V997&lt;&gt;"", V997&lt;&gt;0), (0.6057-0.0018*W997)*V997*(W997^2)/1000, "")</f>
        <v>66.956345657398828</v>
      </c>
      <c r="AA997" s="11">
        <f>((3.155 - 0.0136*V997 + 0.00155*W997)*V997*W997)/100</f>
        <v>66.897104136023486</v>
      </c>
      <c r="AB997" s="14"/>
      <c r="AC997" s="12">
        <v>28</v>
      </c>
      <c r="AD997" s="18" t="s">
        <v>18</v>
      </c>
    </row>
    <row r="998" spans="1:30" ht="15" x14ac:dyDescent="0.25">
      <c r="A998" s="8">
        <v>997</v>
      </c>
      <c r="B998" s="8">
        <v>43</v>
      </c>
      <c r="C998" s="9">
        <v>56.4</v>
      </c>
      <c r="D998" s="9">
        <v>2.8</v>
      </c>
      <c r="E998" s="9">
        <v>8.6999999999999993</v>
      </c>
      <c r="F998" s="10">
        <f>IF(AND(NOT(ISBLANK(C998)), NOT(ISBLANK(H998)), NOT(ISBLANK(Q998))), C998-H998-Q998, "")</f>
        <v>34.375999999999991</v>
      </c>
      <c r="G998" s="11">
        <f>IF(AND(F998&lt;&gt;"", C998&lt;&gt;"", C998&lt;&gt;0), F998*100/C998, "")</f>
        <v>60.950354609929065</v>
      </c>
      <c r="H998" s="10">
        <v>15.919</v>
      </c>
      <c r="I998" s="12">
        <v>6</v>
      </c>
      <c r="J998" s="11">
        <f>IF(AND(H998&lt;&gt;"", C998&lt;&gt;"", C998&lt;&gt;0), H998*100/C998, "")</f>
        <v>28.225177304964543</v>
      </c>
      <c r="K998" s="9">
        <v>10</v>
      </c>
      <c r="L998" s="9">
        <v>46</v>
      </c>
      <c r="M998" s="13">
        <v>0.217</v>
      </c>
      <c r="N998" s="9">
        <v>45.4</v>
      </c>
      <c r="O998" s="14" t="s">
        <v>23</v>
      </c>
      <c r="P998" s="15">
        <v>5.56</v>
      </c>
      <c r="Q998" s="13">
        <v>6.1050000000000004</v>
      </c>
      <c r="R998" s="15">
        <v>0.47</v>
      </c>
      <c r="S998" s="11">
        <f>IF(AND(Q998&lt;&gt;"", C998&lt;&gt;"", C998&lt;&gt;0), Q998*100/C998, "")</f>
        <v>10.824468085106384</v>
      </c>
      <c r="T998" s="16">
        <v>2</v>
      </c>
      <c r="U998" s="17" t="str">
        <f>IF(C998&gt;=68,"JUMBO",IF(C998&gt;=58,"EXTRA",IF(C998&gt;=48,"GRANDE",IF(C998&gt;=38,"MÉDIO","Fora da faixa"))))</f>
        <v>GRANDE</v>
      </c>
      <c r="V998" s="11">
        <v>55.52</v>
      </c>
      <c r="W998" s="11">
        <v>43.89</v>
      </c>
      <c r="X998" s="11">
        <f>IF(AND(W998&lt;&gt;"", V998&lt;&gt;"", V998&lt;&gt;0), (W998/V998)*100, "")</f>
        <v>79.05259365994236</v>
      </c>
      <c r="Y998" s="8" t="str">
        <f>IF(X998&lt;72,"Pontiagudo",IF(X998&lt;=76,"Padrão","Redondo"))</f>
        <v>Redondo</v>
      </c>
      <c r="Z998" s="11">
        <f>IF(AND(W998&lt;&gt;"", V998&lt;&gt;"", V998&lt;&gt;0), (0.6057-0.0018*W998)*V998*(W998^2)/1000, "")</f>
        <v>56.330329079810021</v>
      </c>
      <c r="AA998" s="11">
        <f>((3.155 - 0.0136*V998 + 0.00155*W998)*V998*W998)/100</f>
        <v>60.13851707556001</v>
      </c>
      <c r="AB998" s="14"/>
      <c r="AC998" s="12">
        <v>28</v>
      </c>
      <c r="AD998" s="18" t="s">
        <v>18</v>
      </c>
    </row>
    <row r="999" spans="1:30" ht="15" x14ac:dyDescent="0.25">
      <c r="A999" s="8">
        <v>998</v>
      </c>
      <c r="B999" s="8">
        <v>43</v>
      </c>
      <c r="C999" s="9">
        <v>56.4</v>
      </c>
      <c r="D999" s="9">
        <v>2.5</v>
      </c>
      <c r="E999" s="9">
        <v>8.1</v>
      </c>
      <c r="F999" s="10">
        <f>IF(AND(NOT(ISBLANK(C999)), NOT(ISBLANK(H999)), NOT(ISBLANK(Q999))), C999-H999-Q999, "")</f>
        <v>32.61</v>
      </c>
      <c r="G999" s="11">
        <f>IF(AND(F999&lt;&gt;"", C999&lt;&gt;"", C999&lt;&gt;0), F999*100/C999, "")</f>
        <v>57.819148936170215</v>
      </c>
      <c r="H999" s="10">
        <v>17.812999999999999</v>
      </c>
      <c r="I999" s="12">
        <v>7</v>
      </c>
      <c r="J999" s="11">
        <f>IF(AND(H999&lt;&gt;"", C999&lt;&gt;"", C999&lt;&gt;0), H999*100/C999, "")</f>
        <v>31.583333333333332</v>
      </c>
      <c r="K999" s="9">
        <v>10.3</v>
      </c>
      <c r="L999" s="9">
        <v>49.3</v>
      </c>
      <c r="M999" s="13">
        <v>0.20899999999999999</v>
      </c>
      <c r="N999" s="9">
        <v>40.5</v>
      </c>
      <c r="O999" s="14" t="s">
        <v>23</v>
      </c>
      <c r="P999" s="15">
        <v>5.87</v>
      </c>
      <c r="Q999" s="13">
        <v>5.9770000000000003</v>
      </c>
      <c r="R999" s="15">
        <v>0.5</v>
      </c>
      <c r="S999" s="11">
        <f>IF(AND(Q999&lt;&gt;"", C999&lt;&gt;"", C999&lt;&gt;0), Q999*100/C999, "")</f>
        <v>10.597517730496454</v>
      </c>
      <c r="T999" s="16">
        <v>2</v>
      </c>
      <c r="U999" s="17" t="str">
        <f>IF(C999&gt;=68,"JUMBO",IF(C999&gt;=58,"EXTRA",IF(C999&gt;=48,"GRANDE",IF(C999&gt;=38,"MÉDIO","Fora da faixa"))))</f>
        <v>GRANDE</v>
      </c>
      <c r="V999" s="11">
        <v>55.38</v>
      </c>
      <c r="W999" s="11">
        <v>43.96</v>
      </c>
      <c r="X999" s="11">
        <f>IF(AND(W999&lt;&gt;"", V999&lt;&gt;"", V999&lt;&gt;0), (W999/V999)*100, "")</f>
        <v>79.378837125315997</v>
      </c>
      <c r="Y999" s="8" t="str">
        <f>IF(X999&lt;72,"Pontiagudo",IF(X999&lt;=76,"Padrão","Redondo"))</f>
        <v>Redondo</v>
      </c>
      <c r="Z999" s="11">
        <f>IF(AND(W999&lt;&gt;"", V999&lt;&gt;"", V999&lt;&gt;0), (0.6057-0.0018*W999)*V999*(W999^2)/1000, "")</f>
        <v>56.35417302554459</v>
      </c>
      <c r="AA999" s="11">
        <f>((3.155 - 0.0136*V999 + 0.00155*W999)*V999*W999)/100</f>
        <v>60.131538208559995</v>
      </c>
      <c r="AB999" s="14" t="s">
        <v>27</v>
      </c>
      <c r="AC999" s="12">
        <v>28</v>
      </c>
      <c r="AD999" s="18" t="s">
        <v>18</v>
      </c>
    </row>
    <row r="1000" spans="1:30" ht="15" x14ac:dyDescent="0.25">
      <c r="A1000" s="8">
        <v>999</v>
      </c>
      <c r="B1000" s="8">
        <v>43</v>
      </c>
      <c r="C1000" s="9">
        <v>61.6</v>
      </c>
      <c r="D1000" s="9">
        <v>2.8</v>
      </c>
      <c r="E1000" s="9">
        <v>8.6999999999999993</v>
      </c>
      <c r="F1000" s="10">
        <f>IF(AND(NOT(ISBLANK(C1000)), NOT(ISBLANK(H1000)), NOT(ISBLANK(Q1000))), C1000-H1000-Q1000, "")</f>
        <v>38.020000000000003</v>
      </c>
      <c r="G1000" s="11">
        <f>IF(AND(F1000&lt;&gt;"", C1000&lt;&gt;"", C1000&lt;&gt;0), F1000*100/C1000, "")</f>
        <v>61.720779220779228</v>
      </c>
      <c r="H1000" s="10">
        <v>17.280999999999999</v>
      </c>
      <c r="I1000" s="12">
        <v>6</v>
      </c>
      <c r="J1000" s="11">
        <f>IF(AND(H1000&lt;&gt;"", C1000&lt;&gt;"", C1000&lt;&gt;0), H1000*100/C1000, "")</f>
        <v>28.053571428571427</v>
      </c>
      <c r="K1000" s="9">
        <v>10.4</v>
      </c>
      <c r="L1000" s="9">
        <v>51.3</v>
      </c>
      <c r="M1000" s="13">
        <v>0.20300000000000001</v>
      </c>
      <c r="N1000" s="9">
        <v>41.3</v>
      </c>
      <c r="O1000" s="14" t="s">
        <v>23</v>
      </c>
      <c r="P1000" s="15">
        <v>5.04</v>
      </c>
      <c r="Q1000" s="13">
        <v>6.2990000000000004</v>
      </c>
      <c r="R1000" s="15">
        <v>0.46</v>
      </c>
      <c r="S1000" s="11">
        <f>IF(AND(Q1000&lt;&gt;"", C1000&lt;&gt;"", C1000&lt;&gt;0), Q1000*100/C1000, "")</f>
        <v>10.225649350649352</v>
      </c>
      <c r="T1000" s="16">
        <v>1</v>
      </c>
      <c r="U1000" s="17" t="str">
        <f>IF(C1000&gt;=68,"JUMBO",IF(C1000&gt;=58,"EXTRA",IF(C1000&gt;=48,"GRANDE",IF(C1000&gt;=38,"MÉDIO","Fora da faixa"))))</f>
        <v>EXTRA</v>
      </c>
      <c r="V1000" s="11">
        <v>57.06</v>
      </c>
      <c r="W1000" s="11">
        <v>45.52</v>
      </c>
      <c r="X1000" s="11">
        <f>IF(AND(W1000&lt;&gt;"", V1000&lt;&gt;"", V1000&lt;&gt;0), (W1000/V1000)*100, "")</f>
        <v>79.775674728356123</v>
      </c>
      <c r="Y1000" s="8" t="str">
        <f>IF(X1000&lt;72,"Pontiagudo",IF(X1000&lt;=76,"Padrão","Redondo"))</f>
        <v>Redondo</v>
      </c>
      <c r="Z1000" s="11">
        <f>IF(AND(W1000&lt;&gt;"", V1000&lt;&gt;"", V1000&lt;&gt;0), (0.6057-0.0018*W1000)*V1000*(W1000^2)/1000, "")</f>
        <v>61.925841769038342</v>
      </c>
      <c r="AA1000" s="11">
        <f>((3.155 - 0.0136*V1000 + 0.00155*W1000)*V1000*W1000)/100</f>
        <v>63.623646492479999</v>
      </c>
      <c r="AB1000" s="14"/>
      <c r="AC1000" s="12">
        <v>28</v>
      </c>
      <c r="AD1000" s="18" t="s">
        <v>18</v>
      </c>
    </row>
    <row r="1001" spans="1:30" ht="15" x14ac:dyDescent="0.25">
      <c r="A1001" s="8">
        <v>1000</v>
      </c>
      <c r="B1001" s="8">
        <v>43</v>
      </c>
      <c r="C1001" s="9"/>
      <c r="D1001" s="9"/>
      <c r="E1001" s="9">
        <v>8.9</v>
      </c>
      <c r="F1001" s="10" t="str">
        <f>IF(AND(NOT(ISBLANK(C1001)), NOT(ISBLANK(H1001)), NOT(ISBLANK(Q1001))), C1001-H1001-Q1001, "")</f>
        <v/>
      </c>
      <c r="G1001" s="11" t="str">
        <f>IF(AND(F1001&lt;&gt;"", C1001&lt;&gt;"", C1001&lt;&gt;0), F1001*100/C1001, "")</f>
        <v/>
      </c>
      <c r="H1001" s="10"/>
      <c r="I1001" s="12"/>
      <c r="J1001" s="11" t="str">
        <f>IF(AND(H1001&lt;&gt;"", C1001&lt;&gt;"", C1001&lt;&gt;0), H1001*100/C1001, "")</f>
        <v/>
      </c>
      <c r="K1001" s="9"/>
      <c r="L1001" s="9"/>
      <c r="M1001" s="13"/>
      <c r="N1001" s="9"/>
      <c r="O1001" s="14"/>
      <c r="P1001" s="15"/>
      <c r="Q1001" s="13">
        <v>5.78</v>
      </c>
      <c r="R1001" s="15">
        <v>0.47</v>
      </c>
      <c r="S1001" s="11" t="str">
        <f>IF(AND(Q1001&lt;&gt;"", C1001&lt;&gt;"", C1001&lt;&gt;0), Q1001*100/C1001, "")</f>
        <v/>
      </c>
      <c r="T1001" s="16">
        <v>3</v>
      </c>
      <c r="U1001" s="17" t="str">
        <f>IF(C1001&gt;=68,"JUMBO",IF(C1001&gt;=58,"EXTRA",IF(C1001&gt;=48,"GRANDE",IF(C1001&gt;=38,"MÉDIO","Fora da faixa"))))</f>
        <v>Fora da faixa</v>
      </c>
      <c r="V1001" s="11">
        <v>55.12</v>
      </c>
      <c r="W1001" s="11">
        <v>43.18</v>
      </c>
      <c r="X1001" s="11">
        <f>IF(AND(W1001&lt;&gt;"", V1001&lt;&gt;"", V1001&lt;&gt;0), (W1001/V1001)*100, "")</f>
        <v>78.338171262699561</v>
      </c>
      <c r="Y1001" s="8" t="str">
        <f>IF(X1001&lt;72,"Pontiagudo",IF(X1001&lt;=76,"Padrão","Redondo"))</f>
        <v>Redondo</v>
      </c>
      <c r="Z1001" s="11">
        <f>IF(AND(W1001&lt;&gt;"", V1001&lt;&gt;"", V1001&lt;&gt;0), (0.6057-0.0018*W1001)*V1001*(W1001^2)/1000, "")</f>
        <v>54.261109075500286</v>
      </c>
      <c r="AA1001" s="11">
        <f>((3.155 - 0.0136*V1001 + 0.00155*W1001)*V1001*W1001)/100</f>
        <v>58.842685994351989</v>
      </c>
      <c r="AB1001" s="14"/>
      <c r="AC1001" s="12">
        <v>28</v>
      </c>
      <c r="AD1001" s="18" t="s">
        <v>18</v>
      </c>
    </row>
    <row r="1002" spans="1:30" ht="15.6" x14ac:dyDescent="0.3">
      <c r="A1002" s="8">
        <v>1001</v>
      </c>
      <c r="B1002" s="20" t="s">
        <v>33</v>
      </c>
      <c r="C1002" s="9">
        <v>59.9</v>
      </c>
      <c r="D1002" s="9">
        <v>6.9</v>
      </c>
      <c r="E1002" s="9">
        <v>8.1</v>
      </c>
      <c r="F1002" s="10">
        <f>IF(AND(NOT(ISBLANK(C1002)), NOT(ISBLANK(H1002)), NOT(ISBLANK(Q1002))), C1002-H1002-Q1002, "")</f>
        <v>39.943999999999996</v>
      </c>
      <c r="G1002" s="11">
        <f>IF(AND(F1002&lt;&gt;"", C1002&lt;&gt;"", C1002&lt;&gt;0), F1002*100/C1002, "")</f>
        <v>66.684474123539232</v>
      </c>
      <c r="H1002" s="10">
        <v>14.401</v>
      </c>
      <c r="I1002" s="12">
        <v>6</v>
      </c>
      <c r="J1002" s="11">
        <f>IF(AND(H1002&lt;&gt;"", C1002&lt;&gt;"", C1002&lt;&gt;0), H1002*100/C1002, "")</f>
        <v>24.041736227045075</v>
      </c>
      <c r="K1002" s="9">
        <v>13.4</v>
      </c>
      <c r="L1002" s="9">
        <v>39.700000000000003</v>
      </c>
      <c r="M1002" s="13">
        <v>0.33800000000000002</v>
      </c>
      <c r="N1002" s="9">
        <v>83.1</v>
      </c>
      <c r="O1002" s="14" t="s">
        <v>16</v>
      </c>
      <c r="P1002" s="15">
        <v>4.76</v>
      </c>
      <c r="Q1002" s="13">
        <v>5.5549999999999997</v>
      </c>
      <c r="R1002" s="15">
        <v>0.37</v>
      </c>
      <c r="S1002" s="11">
        <f>IF(AND(Q1002&lt;&gt;"", C1002&lt;&gt;"", C1002&lt;&gt;0), Q1002*100/C1002, "")</f>
        <v>9.2737896494156935</v>
      </c>
      <c r="T1002" s="21">
        <v>1</v>
      </c>
      <c r="U1002" s="17" t="s">
        <v>32</v>
      </c>
      <c r="V1002" s="11">
        <v>57.13</v>
      </c>
      <c r="W1002" s="11">
        <v>43.74</v>
      </c>
      <c r="X1002" s="11">
        <f>IF(AND(W1002&lt;&gt;"", V1002&lt;&gt;"", V1002&lt;&gt;0), (W1002/V1002)*100, "")</f>
        <v>76.562226500962709</v>
      </c>
      <c r="Y1002" s="8" t="str">
        <f>IF(X1002&lt;72,"Pontiagudo",IF(X1002&lt;=76,"Padrão","Redondo"))</f>
        <v>Redondo</v>
      </c>
      <c r="Z1002" s="11">
        <f>IF(AND(W1002&lt;&gt;"", V1002&lt;&gt;"", V1002&lt;&gt;0), (0.6057-0.0018*W1002)*V1002*(W1002^2)/1000, "")</f>
        <v>57.597817185833193</v>
      </c>
      <c r="AA1002" s="11">
        <v>61.117994190798001</v>
      </c>
      <c r="AB1002" s="14"/>
      <c r="AC1002" s="12">
        <v>0</v>
      </c>
      <c r="AD1002" s="18" t="s">
        <v>19</v>
      </c>
    </row>
    <row r="1003" spans="1:30" ht="15.6" x14ac:dyDescent="0.3">
      <c r="A1003" s="8">
        <v>1002</v>
      </c>
      <c r="B1003" s="20" t="s">
        <v>33</v>
      </c>
      <c r="C1003" s="9">
        <v>67.2</v>
      </c>
      <c r="D1003" s="9">
        <v>9</v>
      </c>
      <c r="E1003" s="9">
        <v>8.4</v>
      </c>
      <c r="F1003" s="10">
        <f>IF(AND(NOT(ISBLANK(C1003)), NOT(ISBLANK(H1003)), NOT(ISBLANK(Q1003))), C1003-H1003-Q1003, "")</f>
        <v>45.146999999999998</v>
      </c>
      <c r="G1003" s="11">
        <f>IF(AND(F1003&lt;&gt;"", C1003&lt;&gt;"", C1003&lt;&gt;0), F1003*100/C1003, "")</f>
        <v>67.183035714285708</v>
      </c>
      <c r="H1003" s="10">
        <v>17.196999999999999</v>
      </c>
      <c r="I1003" s="12">
        <v>6</v>
      </c>
      <c r="J1003" s="11">
        <f>IF(AND(H1003&lt;&gt;"", C1003&lt;&gt;"", C1003&lt;&gt;0), H1003*100/C1003, "")</f>
        <v>25.590773809523807</v>
      </c>
      <c r="K1003" s="9">
        <v>18.5</v>
      </c>
      <c r="L1003" s="9">
        <v>46</v>
      </c>
      <c r="M1003" s="13">
        <v>0.40200000000000002</v>
      </c>
      <c r="N1003" s="9">
        <v>93.1</v>
      </c>
      <c r="O1003" s="14" t="s">
        <v>16</v>
      </c>
      <c r="P1003" s="15">
        <v>3.54</v>
      </c>
      <c r="Q1003" s="13">
        <v>4.8559999999999999</v>
      </c>
      <c r="R1003" s="15">
        <v>0.32</v>
      </c>
      <c r="S1003" s="11">
        <f>IF(AND(Q1003&lt;&gt;"", C1003&lt;&gt;"", C1003&lt;&gt;0), Q1003*100/C1003, "")</f>
        <v>7.2261904761904754</v>
      </c>
      <c r="T1003" s="21">
        <v>1</v>
      </c>
      <c r="U1003" s="17" t="s">
        <v>32</v>
      </c>
      <c r="V1003" s="11">
        <v>59.52</v>
      </c>
      <c r="W1003" s="11">
        <v>45.39</v>
      </c>
      <c r="X1003" s="11">
        <f>IF(AND(W1003&lt;&gt;"", V1003&lt;&gt;"", V1003&lt;&gt;0), (W1003/V1003)*100, "")</f>
        <v>76.260080645161281</v>
      </c>
      <c r="Y1003" s="8" t="str">
        <f>IF(X1003&lt;72,"Pontiagudo",IF(X1003&lt;=76,"Padrão","Redondo"))</f>
        <v>Redondo</v>
      </c>
      <c r="Z1003" s="11">
        <f>IF(AND(W1003&lt;&gt;"", V1003&lt;&gt;"", V1003&lt;&gt;0), (0.6057-0.0018*W1003)*V1003*(W1003^2)/1000, "")</f>
        <v>64.255886163398017</v>
      </c>
      <c r="AA1003" s="11">
        <v>65.267790852960005</v>
      </c>
      <c r="AB1003" s="14"/>
      <c r="AC1003" s="12">
        <v>0</v>
      </c>
      <c r="AD1003" s="18" t="s">
        <v>19</v>
      </c>
    </row>
    <row r="1004" spans="1:30" ht="15.6" x14ac:dyDescent="0.3">
      <c r="A1004" s="8">
        <v>1003</v>
      </c>
      <c r="B1004" s="20" t="s">
        <v>33</v>
      </c>
      <c r="C1004" s="9">
        <v>67.8</v>
      </c>
      <c r="D1004" s="9">
        <v>8.3000000000000007</v>
      </c>
      <c r="E1004" s="9">
        <v>8.1</v>
      </c>
      <c r="F1004" s="10">
        <f>IF(AND(NOT(ISBLANK(C1004)), NOT(ISBLANK(H1004)), NOT(ISBLANK(Q1004))), C1004-H1004-Q1004, "")</f>
        <v>45.292999999999999</v>
      </c>
      <c r="G1004" s="11">
        <f>IF(AND(F1004&lt;&gt;"", C1004&lt;&gt;"", C1004&lt;&gt;0), F1004*100/C1004, "")</f>
        <v>66.803834808259595</v>
      </c>
      <c r="H1004" s="10">
        <v>16.137</v>
      </c>
      <c r="I1004" s="12">
        <v>5</v>
      </c>
      <c r="J1004" s="11">
        <f>IF(AND(H1004&lt;&gt;"", C1004&lt;&gt;"", C1004&lt;&gt;0), H1004*100/C1004, "")</f>
        <v>23.800884955752213</v>
      </c>
      <c r="K1004" s="9">
        <v>17.600000000000001</v>
      </c>
      <c r="L1004" s="9">
        <v>39.700000000000003</v>
      </c>
      <c r="M1004" s="13">
        <v>0.443</v>
      </c>
      <c r="N1004" s="9">
        <v>89.3</v>
      </c>
      <c r="O1004" s="14" t="s">
        <v>16</v>
      </c>
      <c r="P1004" s="15">
        <v>3.78</v>
      </c>
      <c r="Q1004" s="13">
        <v>6.37</v>
      </c>
      <c r="R1004" s="15">
        <v>0.39</v>
      </c>
      <c r="S1004" s="11">
        <f>IF(AND(Q1004&lt;&gt;"", C1004&lt;&gt;"", C1004&lt;&gt;0), Q1004*100/C1004, "")</f>
        <v>9.3952802359882011</v>
      </c>
      <c r="T1004" s="21">
        <v>3</v>
      </c>
      <c r="U1004" s="17" t="s">
        <v>32</v>
      </c>
      <c r="V1004" s="11">
        <v>59.53</v>
      </c>
      <c r="W1004" s="11">
        <v>45.73</v>
      </c>
      <c r="X1004" s="11">
        <f>IF(AND(W1004&lt;&gt;"", V1004&lt;&gt;"", V1004&lt;&gt;0), (W1004/V1004)*100, "")</f>
        <v>76.818410885267923</v>
      </c>
      <c r="Y1004" s="8" t="str">
        <f>IF(X1004&lt;72,"Pontiagudo",IF(X1004&lt;=76,"Padrão","Redondo"))</f>
        <v>Redondo</v>
      </c>
      <c r="Z1004" s="11">
        <f>IF(AND(W1004&lt;&gt;"", V1004&lt;&gt;"", V1004&lt;&gt;0), (0.6057-0.0018*W1004)*V1004*(W1004^2)/1000, "")</f>
        <v>65.156896005342276</v>
      </c>
      <c r="AA1004" s="11">
        <v>65.778380213371506</v>
      </c>
      <c r="AB1004" s="14"/>
      <c r="AC1004" s="12">
        <v>0</v>
      </c>
      <c r="AD1004" s="18" t="s">
        <v>19</v>
      </c>
    </row>
    <row r="1005" spans="1:30" ht="15.6" x14ac:dyDescent="0.3">
      <c r="A1005" s="8">
        <v>1004</v>
      </c>
      <c r="B1005" s="20" t="s">
        <v>33</v>
      </c>
      <c r="C1005" s="9">
        <v>59</v>
      </c>
      <c r="D1005" s="9">
        <v>8.5</v>
      </c>
      <c r="E1005" s="9">
        <v>8</v>
      </c>
      <c r="F1005" s="10">
        <f>IF(AND(NOT(ISBLANK(C1005)), NOT(ISBLANK(H1005)), NOT(ISBLANK(Q1005))), C1005-H1005-Q1005, "")</f>
        <v>37.207999999999998</v>
      </c>
      <c r="G1005" s="11">
        <f>IF(AND(F1005&lt;&gt;"", C1005&lt;&gt;"", C1005&lt;&gt;0), F1005*100/C1005, "")</f>
        <v>63.064406779661013</v>
      </c>
      <c r="H1005" s="10">
        <v>16.181999999999999</v>
      </c>
      <c r="I1005" s="12">
        <v>5</v>
      </c>
      <c r="J1005" s="11">
        <f>IF(AND(H1005&lt;&gt;"", C1005&lt;&gt;"", C1005&lt;&gt;0), H1005*100/C1005, "")</f>
        <v>27.427118644067793</v>
      </c>
      <c r="K1005" s="9">
        <v>16.5</v>
      </c>
      <c r="L1005" s="9">
        <v>43</v>
      </c>
      <c r="M1005" s="13">
        <v>0.38400000000000001</v>
      </c>
      <c r="N1005" s="9">
        <v>92.5</v>
      </c>
      <c r="O1005" s="14" t="s">
        <v>16</v>
      </c>
      <c r="P1005" s="15">
        <v>3.61</v>
      </c>
      <c r="Q1005" s="13">
        <v>5.61</v>
      </c>
      <c r="R1005" s="15">
        <v>0.37</v>
      </c>
      <c r="S1005" s="11">
        <f>IF(AND(Q1005&lt;&gt;"", C1005&lt;&gt;"", C1005&lt;&gt;0), Q1005*100/C1005, "")</f>
        <v>9.5084745762711869</v>
      </c>
      <c r="T1005" s="21">
        <v>1</v>
      </c>
      <c r="U1005" s="17" t="s">
        <v>32</v>
      </c>
      <c r="V1005" s="11">
        <v>61.19</v>
      </c>
      <c r="W1005" s="11">
        <v>41.48</v>
      </c>
      <c r="X1005" s="11">
        <f>IF(AND(W1005&lt;&gt;"", V1005&lt;&gt;"", V1005&lt;&gt;0), (W1005/V1005)*100, "")</f>
        <v>67.788854387971881</v>
      </c>
      <c r="Y1005" s="8" t="str">
        <f>IF(X1005&lt;72,"Pontiagudo",IF(X1005&lt;=76,"Padrão","Redondo"))</f>
        <v>Pontiagudo</v>
      </c>
      <c r="Z1005" s="11">
        <f>IF(AND(W1005&lt;&gt;"", V1005&lt;&gt;"", V1005&lt;&gt;0), (0.6057-0.0018*W1005)*V1005*(W1005^2)/1000, "")</f>
        <v>55.90902419721273</v>
      </c>
      <c r="AA1005" s="11">
        <v>60.588699821319985</v>
      </c>
      <c r="AB1005" s="14"/>
      <c r="AC1005" s="12">
        <v>0</v>
      </c>
      <c r="AD1005" s="18" t="s">
        <v>19</v>
      </c>
    </row>
    <row r="1006" spans="1:30" ht="15.6" x14ac:dyDescent="0.3">
      <c r="A1006" s="8">
        <v>1005</v>
      </c>
      <c r="B1006" s="20" t="s">
        <v>33</v>
      </c>
      <c r="C1006" s="9">
        <v>65.5</v>
      </c>
      <c r="D1006" s="9">
        <v>6.8</v>
      </c>
      <c r="E1006" s="9">
        <v>8.8000000000000007</v>
      </c>
      <c r="F1006" s="10">
        <f>IF(AND(NOT(ISBLANK(C1006)), NOT(ISBLANK(H1006)), NOT(ISBLANK(Q1006))), C1006-H1006-Q1006, "")</f>
        <v>43.72</v>
      </c>
      <c r="G1006" s="11">
        <f>IF(AND(F1006&lt;&gt;"", C1006&lt;&gt;"", C1006&lt;&gt;0), F1006*100/C1006, "")</f>
        <v>66.748091603053439</v>
      </c>
      <c r="H1006" s="10">
        <v>15.553000000000001</v>
      </c>
      <c r="I1006" s="12">
        <v>6</v>
      </c>
      <c r="J1006" s="11">
        <f>IF(AND(H1006&lt;&gt;"", C1006&lt;&gt;"", C1006&lt;&gt;0), H1006*100/C1006, "")</f>
        <v>23.745038167938933</v>
      </c>
      <c r="K1006" s="9">
        <v>16.8</v>
      </c>
      <c r="L1006" s="9">
        <v>41</v>
      </c>
      <c r="M1006" s="13">
        <v>0.41</v>
      </c>
      <c r="N1006" s="9">
        <v>80.7</v>
      </c>
      <c r="O1006" s="14" t="s">
        <v>16</v>
      </c>
      <c r="P1006" s="15">
        <v>4.62</v>
      </c>
      <c r="Q1006" s="13">
        <v>6.2270000000000003</v>
      </c>
      <c r="R1006" s="15">
        <v>0.37</v>
      </c>
      <c r="S1006" s="11">
        <f>IF(AND(Q1006&lt;&gt;"", C1006&lt;&gt;"", C1006&lt;&gt;0), Q1006*100/C1006, "")</f>
        <v>9.5068702290076335</v>
      </c>
      <c r="T1006" s="21">
        <v>1</v>
      </c>
      <c r="U1006" s="17" t="s">
        <v>32</v>
      </c>
      <c r="V1006" s="11">
        <v>58.44</v>
      </c>
      <c r="W1006" s="11">
        <v>44.76</v>
      </c>
      <c r="X1006" s="11">
        <f>IF(AND(W1006&lt;&gt;"", V1006&lt;&gt;"", V1006&lt;&gt;0), (W1006/V1006)*100, "")</f>
        <v>76.591375770020534</v>
      </c>
      <c r="Y1006" s="8" t="str">
        <f>IF(X1006&lt;72,"Pontiagudo",IF(X1006&lt;=76,"Padrão","Redondo"))</f>
        <v>Redondo</v>
      </c>
      <c r="Z1006" s="11">
        <f>IF(AND(W1006&lt;&gt;"", V1006&lt;&gt;"", V1006&lt;&gt;0), (0.6057-0.0018*W1006)*V1006*(W1006^2)/1000, "")</f>
        <v>61.483537457803003</v>
      </c>
      <c r="AA1006" s="11">
        <v>63.552697875935991</v>
      </c>
      <c r="AB1006" s="14"/>
      <c r="AC1006" s="12">
        <v>0</v>
      </c>
      <c r="AD1006" s="18" t="s">
        <v>19</v>
      </c>
    </row>
    <row r="1007" spans="1:30" ht="15.6" x14ac:dyDescent="0.3">
      <c r="A1007" s="8">
        <v>1006</v>
      </c>
      <c r="B1007" s="20" t="s">
        <v>33</v>
      </c>
      <c r="C1007" s="9">
        <v>72.900000000000006</v>
      </c>
      <c r="D1007" s="9">
        <v>8.9</v>
      </c>
      <c r="E1007" s="9">
        <v>8.4</v>
      </c>
      <c r="F1007" s="10">
        <f>IF(AND(NOT(ISBLANK(C1007)), NOT(ISBLANK(H1007)), NOT(ISBLANK(Q1007))), C1007-H1007-Q1007, "")</f>
        <v>48.563000000000009</v>
      </c>
      <c r="G1007" s="11">
        <f>IF(AND(F1007&lt;&gt;"", C1007&lt;&gt;"", C1007&lt;&gt;0), F1007*100/C1007, "")</f>
        <v>66.61591220850481</v>
      </c>
      <c r="H1007" s="10">
        <v>18.766999999999999</v>
      </c>
      <c r="I1007" s="12">
        <v>5</v>
      </c>
      <c r="J1007" s="11">
        <f>IF(AND(H1007&lt;&gt;"", C1007&lt;&gt;"", C1007&lt;&gt;0), H1007*100/C1007, "")</f>
        <v>25.743484224965705</v>
      </c>
      <c r="K1007" s="9">
        <v>18</v>
      </c>
      <c r="L1007" s="9">
        <v>41.7</v>
      </c>
      <c r="M1007" s="13">
        <v>0.432</v>
      </c>
      <c r="N1007" s="9">
        <v>91.3</v>
      </c>
      <c r="O1007" s="14" t="s">
        <v>16</v>
      </c>
      <c r="P1007" s="15">
        <v>2.57</v>
      </c>
      <c r="Q1007" s="13">
        <v>5.57</v>
      </c>
      <c r="R1007" s="15">
        <v>0.33</v>
      </c>
      <c r="S1007" s="11">
        <f>IF(AND(Q1007&lt;&gt;"", C1007&lt;&gt;"", C1007&lt;&gt;0), Q1007*100/C1007, "")</f>
        <v>7.6406035665294922</v>
      </c>
      <c r="T1007" s="21">
        <v>2</v>
      </c>
      <c r="U1007" s="17" t="s">
        <v>34</v>
      </c>
      <c r="V1007" s="11">
        <v>61.24</v>
      </c>
      <c r="W1007" s="11">
        <v>46.3</v>
      </c>
      <c r="X1007" s="11">
        <f>IF(AND(W1007&lt;&gt;"", V1007&lt;&gt;"", V1007&lt;&gt;0), (W1007/V1007)*100, "")</f>
        <v>75.604180274330503</v>
      </c>
      <c r="Y1007" s="8" t="str">
        <f>IF(X1007&lt;72,"Pontiagudo",IF(X1007&lt;=76,"Padrão","Redondo"))</f>
        <v>Padrão</v>
      </c>
      <c r="Z1007" s="11">
        <f>IF(AND(W1007&lt;&gt;"", V1007&lt;&gt;"", V1007&lt;&gt;0), (0.6057-0.0018*W1007)*V1007*(W1007^2)/1000, "")</f>
        <v>68.575199110415994</v>
      </c>
      <c r="AA1007" s="11">
        <v>67.87695622212</v>
      </c>
      <c r="AB1007" s="14"/>
      <c r="AC1007" s="12">
        <v>0</v>
      </c>
      <c r="AD1007" s="18" t="s">
        <v>19</v>
      </c>
    </row>
    <row r="1008" spans="1:30" ht="15.6" x14ac:dyDescent="0.3">
      <c r="A1008" s="8">
        <v>1007</v>
      </c>
      <c r="B1008" s="20" t="s">
        <v>33</v>
      </c>
      <c r="C1008" s="9">
        <v>54.2</v>
      </c>
      <c r="D1008" s="9">
        <v>7</v>
      </c>
      <c r="E1008" s="9">
        <v>9</v>
      </c>
      <c r="F1008" s="10">
        <f>IF(AND(NOT(ISBLANK(C1008)), NOT(ISBLANK(H1008)), NOT(ISBLANK(Q1008))), C1008-H1008-Q1008, "")</f>
        <v>33.921000000000006</v>
      </c>
      <c r="G1008" s="11">
        <f>IF(AND(F1008&lt;&gt;"", C1008&lt;&gt;"", C1008&lt;&gt;0), F1008*100/C1008, "")</f>
        <v>62.584870848708498</v>
      </c>
      <c r="H1008" s="10">
        <v>15.092000000000001</v>
      </c>
      <c r="I1008" s="12">
        <v>6</v>
      </c>
      <c r="J1008" s="11">
        <f>IF(AND(H1008&lt;&gt;"", C1008&lt;&gt;"", C1008&lt;&gt;0), H1008*100/C1008, "")</f>
        <v>27.845018450184501</v>
      </c>
      <c r="K1008" s="9">
        <v>16.3</v>
      </c>
      <c r="L1008" s="9">
        <v>41</v>
      </c>
      <c r="M1008" s="13">
        <v>0.39800000000000002</v>
      </c>
      <c r="N1008" s="9">
        <v>85.4</v>
      </c>
      <c r="O1008" s="14" t="s">
        <v>16</v>
      </c>
      <c r="P1008" s="15">
        <v>3.73</v>
      </c>
      <c r="Q1008" s="13">
        <v>5.1870000000000003</v>
      </c>
      <c r="R1008" s="15">
        <v>0.37</v>
      </c>
      <c r="S1008" s="11">
        <f>IF(AND(Q1008&lt;&gt;"", C1008&lt;&gt;"", C1008&lt;&gt;0), Q1008*100/C1008, "")</f>
        <v>9.5701107011070121</v>
      </c>
      <c r="T1008" s="21">
        <v>1</v>
      </c>
      <c r="U1008" s="17" t="s">
        <v>36</v>
      </c>
      <c r="V1008" s="11">
        <v>55.14</v>
      </c>
      <c r="W1008" s="11">
        <v>42.27</v>
      </c>
      <c r="X1008" s="11">
        <f>IF(AND(W1008&lt;&gt;"", V1008&lt;&gt;"", V1008&lt;&gt;0), (W1008/V1008)*100, "")</f>
        <v>76.659412404787815</v>
      </c>
      <c r="Y1008" s="8" t="str">
        <f>IF(X1008&lt;72,"Pontiagudo",IF(X1008&lt;=76,"Padrão","Redondo"))</f>
        <v>Redondo</v>
      </c>
      <c r="Z1008" s="11">
        <f>IF(AND(W1008&lt;&gt;"", V1008&lt;&gt;"", V1008&lt;&gt;0), (0.6057-0.0018*W1008)*V1008*(W1008^2)/1000, "")</f>
        <v>52.178394779986291</v>
      </c>
      <c r="AA1008" s="11">
        <v>57.584287228130997</v>
      </c>
      <c r="AB1008" s="14" t="s">
        <v>35</v>
      </c>
      <c r="AC1008" s="12">
        <v>0</v>
      </c>
      <c r="AD1008" s="18" t="s">
        <v>19</v>
      </c>
    </row>
    <row r="1009" spans="1:30" ht="15.6" x14ac:dyDescent="0.3">
      <c r="A1009" s="8">
        <v>1008</v>
      </c>
      <c r="B1009" s="20" t="s">
        <v>33</v>
      </c>
      <c r="C1009" s="9">
        <v>59.4</v>
      </c>
      <c r="D1009" s="9">
        <v>8.5</v>
      </c>
      <c r="E1009" s="9">
        <v>8.6999999999999993</v>
      </c>
      <c r="F1009" s="10">
        <f>IF(AND(NOT(ISBLANK(C1009)), NOT(ISBLANK(H1009)), NOT(ISBLANK(Q1009))), C1009-H1009-Q1009, "")</f>
        <v>36.763000000000005</v>
      </c>
      <c r="G1009" s="11">
        <f>IF(AND(F1009&lt;&gt;"", C1009&lt;&gt;"", C1009&lt;&gt;0), F1009*100/C1009, "")</f>
        <v>61.890572390572402</v>
      </c>
      <c r="H1009" s="10">
        <v>17.096</v>
      </c>
      <c r="I1009" s="12">
        <v>6</v>
      </c>
      <c r="J1009" s="11">
        <f>IF(AND(H1009&lt;&gt;"", C1009&lt;&gt;"", C1009&lt;&gt;0), H1009*100/C1009, "")</f>
        <v>28.781144781144782</v>
      </c>
      <c r="K1009" s="9">
        <v>17.5</v>
      </c>
      <c r="L1009" s="9">
        <v>43.3</v>
      </c>
      <c r="M1009" s="13">
        <v>0.40400000000000003</v>
      </c>
      <c r="N1009" s="9">
        <v>92.4</v>
      </c>
      <c r="O1009" s="14" t="s">
        <v>16</v>
      </c>
      <c r="P1009" s="15">
        <v>3.35</v>
      </c>
      <c r="Q1009" s="13">
        <v>5.5410000000000004</v>
      </c>
      <c r="R1009" s="15">
        <v>0.38</v>
      </c>
      <c r="S1009" s="11">
        <f>IF(AND(Q1009&lt;&gt;"", C1009&lt;&gt;"", C1009&lt;&gt;0), Q1009*100/C1009, "")</f>
        <v>9.3282828282828287</v>
      </c>
      <c r="T1009" s="21">
        <v>1</v>
      </c>
      <c r="U1009" s="17" t="s">
        <v>32</v>
      </c>
      <c r="V1009" s="11">
        <v>54.43</v>
      </c>
      <c r="W1009" s="11">
        <v>44.16</v>
      </c>
      <c r="X1009" s="11">
        <f>IF(AND(W1009&lt;&gt;"", V1009&lt;&gt;"", V1009&lt;&gt;0), (W1009/V1009)*100, "")</f>
        <v>81.131728826015063</v>
      </c>
      <c r="Y1009" s="8" t="str">
        <f>IF(X1009&lt;72,"Pontiagudo",IF(X1009&lt;=76,"Padrão","Redondo"))</f>
        <v>Redondo</v>
      </c>
      <c r="Z1009" s="11">
        <f>IF(AND(W1009&lt;&gt;"", V1009&lt;&gt;"", V1009&lt;&gt;0), (0.6057-0.0018*W1009)*V1009*(W1009^2)/1000, "")</f>
        <v>55.854376927543285</v>
      </c>
      <c r="AA1009" s="11">
        <v>59.686910361599992</v>
      </c>
      <c r="AB1009" s="14"/>
      <c r="AC1009" s="12">
        <v>0</v>
      </c>
      <c r="AD1009" s="18" t="s">
        <v>19</v>
      </c>
    </row>
    <row r="1010" spans="1:30" ht="15.6" x14ac:dyDescent="0.3">
      <c r="A1010" s="8">
        <v>1009</v>
      </c>
      <c r="B1010" s="20" t="s">
        <v>33</v>
      </c>
      <c r="C1010" s="9">
        <v>68.900000000000006</v>
      </c>
      <c r="D1010" s="9">
        <v>8.6</v>
      </c>
      <c r="E1010" s="9">
        <v>8.6999999999999993</v>
      </c>
      <c r="F1010" s="10">
        <f>IF(AND(NOT(ISBLANK(C1010)), NOT(ISBLANK(H1010)), NOT(ISBLANK(Q1010))), C1010-H1010-Q1010, "")</f>
        <v>44.105000000000004</v>
      </c>
      <c r="G1010" s="11">
        <f>IF(AND(F1010&lt;&gt;"", C1010&lt;&gt;"", C1010&lt;&gt;0), F1010*100/C1010, "")</f>
        <v>64.013062409288821</v>
      </c>
      <c r="H1010" s="10">
        <v>18.491</v>
      </c>
      <c r="I1010" s="12">
        <v>6</v>
      </c>
      <c r="J1010" s="11">
        <f>IF(AND(H1010&lt;&gt;"", C1010&lt;&gt;"", C1010&lt;&gt;0), H1010*100/C1010, "")</f>
        <v>26.837445573294627</v>
      </c>
      <c r="K1010" s="9">
        <v>18.5</v>
      </c>
      <c r="L1010" s="9">
        <v>43.7</v>
      </c>
      <c r="M1010" s="13">
        <v>0.42299999999999999</v>
      </c>
      <c r="N1010" s="9">
        <v>90.6</v>
      </c>
      <c r="O1010" s="14" t="s">
        <v>16</v>
      </c>
      <c r="P1010" s="15">
        <v>3.81</v>
      </c>
      <c r="Q1010" s="13">
        <v>6.3040000000000003</v>
      </c>
      <c r="R1010" s="15">
        <v>0.39</v>
      </c>
      <c r="S1010" s="11">
        <f>IF(AND(Q1010&lt;&gt;"", C1010&lt;&gt;"", C1010&lt;&gt;0), Q1010*100/C1010, "")</f>
        <v>9.1494920174165451</v>
      </c>
      <c r="T1010" s="21">
        <v>2</v>
      </c>
      <c r="U1010" s="17" t="s">
        <v>34</v>
      </c>
      <c r="V1010" s="11">
        <v>59.42</v>
      </c>
      <c r="W1010" s="11">
        <v>45.54</v>
      </c>
      <c r="X1010" s="11">
        <f>IF(AND(W1010&lt;&gt;"", V1010&lt;&gt;"", V1010&lt;&gt;0), (W1010/V1010)*100, "")</f>
        <v>76.640861662739809</v>
      </c>
      <c r="Y1010" s="8" t="str">
        <f>IF(X1010&lt;72,"Pontiagudo",IF(X1010&lt;=76,"Padrão","Redondo"))</f>
        <v>Redondo</v>
      </c>
      <c r="Z1010" s="11">
        <f>IF(AND(W1010&lt;&gt;"", V1010&lt;&gt;"", V1010&lt;&gt;0), (0.6057-0.0018*W1010)*V1010*(W1010^2)/1000, "")</f>
        <v>64.539336035154804</v>
      </c>
      <c r="AA1010" s="11">
        <v>65.416554393300004</v>
      </c>
      <c r="AB1010" s="14"/>
      <c r="AC1010" s="12">
        <v>0</v>
      </c>
      <c r="AD1010" s="18" t="s">
        <v>19</v>
      </c>
    </row>
    <row r="1011" spans="1:30" ht="15.6" x14ac:dyDescent="0.3">
      <c r="A1011" s="8">
        <v>1010</v>
      </c>
      <c r="B1011" s="20" t="s">
        <v>33</v>
      </c>
      <c r="C1011" s="9">
        <v>63.6</v>
      </c>
      <c r="D1011" s="9">
        <v>8</v>
      </c>
      <c r="E1011" s="9">
        <v>8.5</v>
      </c>
      <c r="F1011" s="10">
        <f>IF(AND(NOT(ISBLANK(C1011)), NOT(ISBLANK(H1011)), NOT(ISBLANK(Q1011))), C1011-H1011-Q1011, "")</f>
        <v>40.484000000000002</v>
      </c>
      <c r="G1011" s="11">
        <f>IF(AND(F1011&lt;&gt;"", C1011&lt;&gt;"", C1011&lt;&gt;0), F1011*100/C1011, "")</f>
        <v>63.654088050314463</v>
      </c>
      <c r="H1011" s="10">
        <v>17.253</v>
      </c>
      <c r="I1011" s="12">
        <v>6</v>
      </c>
      <c r="J1011" s="11">
        <f>IF(AND(H1011&lt;&gt;"", C1011&lt;&gt;"", C1011&lt;&gt;0), H1011*100/C1011, "")</f>
        <v>27.127358490566035</v>
      </c>
      <c r="K1011" s="9">
        <v>18.100000000000001</v>
      </c>
      <c r="L1011" s="9">
        <v>43.7</v>
      </c>
      <c r="M1011" s="13">
        <v>0.41399999999999998</v>
      </c>
      <c r="N1011" s="9">
        <v>88.6</v>
      </c>
      <c r="O1011" s="14" t="s">
        <v>16</v>
      </c>
      <c r="P1011" s="15">
        <v>4.1500000000000004</v>
      </c>
      <c r="Q1011" s="13">
        <v>5.8630000000000004</v>
      </c>
      <c r="R1011" s="15">
        <v>0.38</v>
      </c>
      <c r="S1011" s="11">
        <f>IF(AND(Q1011&lt;&gt;"", C1011&lt;&gt;"", C1011&lt;&gt;0), Q1011*100/C1011, "")</f>
        <v>9.218553459119498</v>
      </c>
      <c r="T1011" s="21">
        <v>1</v>
      </c>
      <c r="U1011" s="17" t="s">
        <v>32</v>
      </c>
      <c r="V1011" s="11">
        <v>58.33</v>
      </c>
      <c r="W1011" s="11">
        <v>44.63</v>
      </c>
      <c r="X1011" s="11">
        <f>IF(AND(W1011&lt;&gt;"", V1011&lt;&gt;"", V1011&lt;&gt;0), (W1011/V1011)*100, "")</f>
        <v>76.512943596776964</v>
      </c>
      <c r="Y1011" s="8" t="str">
        <f>IF(X1011&lt;72,"Pontiagudo",IF(X1011&lt;=76,"Padrão","Redondo"))</f>
        <v>Redondo</v>
      </c>
      <c r="Z1011" s="11">
        <f>IF(AND(W1011&lt;&gt;"", V1011&lt;&gt;"", V1011&lt;&gt;0), (0.6057-0.0018*W1011)*V1011*(W1011^2)/1000, "")</f>
        <v>61.039042635698983</v>
      </c>
      <c r="AA1011" s="11">
        <v>63.282540005291494</v>
      </c>
      <c r="AB1011" s="14"/>
      <c r="AC1011" s="12">
        <v>0</v>
      </c>
      <c r="AD1011" s="18" t="s">
        <v>19</v>
      </c>
    </row>
    <row r="1012" spans="1:30" ht="15.6" x14ac:dyDescent="0.3">
      <c r="A1012" s="8">
        <v>1011</v>
      </c>
      <c r="B1012" s="20" t="s">
        <v>33</v>
      </c>
      <c r="C1012" s="9">
        <v>62</v>
      </c>
      <c r="D1012" s="9">
        <v>8.4</v>
      </c>
      <c r="E1012" s="9">
        <v>8.5</v>
      </c>
      <c r="F1012" s="10">
        <f>IF(AND(NOT(ISBLANK(C1012)), NOT(ISBLANK(H1012)), NOT(ISBLANK(Q1012))), C1012-H1012-Q1012, "")</f>
        <v>39.97</v>
      </c>
      <c r="G1012" s="11">
        <f>IF(AND(F1012&lt;&gt;"", C1012&lt;&gt;"", C1012&lt;&gt;0), F1012*100/C1012, "")</f>
        <v>64.467741935483872</v>
      </c>
      <c r="H1012" s="10">
        <v>16.207999999999998</v>
      </c>
      <c r="I1012" s="12">
        <v>6</v>
      </c>
      <c r="J1012" s="11">
        <f>IF(AND(H1012&lt;&gt;"", C1012&lt;&gt;"", C1012&lt;&gt;0), H1012*100/C1012, "")</f>
        <v>26.141935483870963</v>
      </c>
      <c r="K1012" s="9">
        <v>17.3</v>
      </c>
      <c r="L1012" s="9">
        <v>41.3</v>
      </c>
      <c r="M1012" s="13">
        <v>0.41899999999999998</v>
      </c>
      <c r="N1012" s="9">
        <v>91.2</v>
      </c>
      <c r="O1012" s="14" t="s">
        <v>16</v>
      </c>
      <c r="P1012" s="15">
        <v>3.35</v>
      </c>
      <c r="Q1012" s="13">
        <v>5.8220000000000001</v>
      </c>
      <c r="R1012" s="15">
        <v>0.37</v>
      </c>
      <c r="S1012" s="11">
        <f>IF(AND(Q1012&lt;&gt;"", C1012&lt;&gt;"", C1012&lt;&gt;0), Q1012*100/C1012, "")</f>
        <v>9.3903225806451616</v>
      </c>
      <c r="T1012" s="21">
        <v>1</v>
      </c>
      <c r="U1012" s="17" t="s">
        <v>32</v>
      </c>
      <c r="V1012" s="11">
        <v>58.5</v>
      </c>
      <c r="W1012" s="11">
        <v>43.62</v>
      </c>
      <c r="X1012" s="11">
        <f>IF(AND(W1012&lt;&gt;"", V1012&lt;&gt;"", V1012&lt;&gt;0), (W1012/V1012)*100, "")</f>
        <v>74.564102564102569</v>
      </c>
      <c r="Y1012" s="8" t="str">
        <f>IF(X1012&lt;72,"Pontiagudo",IF(X1012&lt;=76,"Padrão","Redondo"))</f>
        <v>Padrão</v>
      </c>
      <c r="Z1012" s="11">
        <f>IF(AND(W1012&lt;&gt;"", V1012&lt;&gt;"", V1012&lt;&gt;0), (0.6057-0.0018*W1012)*V1012*(W1012^2)/1000, "")</f>
        <v>58.679906009961591</v>
      </c>
      <c r="AA1012" s="11">
        <v>61.931738594699993</v>
      </c>
      <c r="AB1012" s="14"/>
      <c r="AC1012" s="12">
        <v>0</v>
      </c>
      <c r="AD1012" s="18" t="s">
        <v>19</v>
      </c>
    </row>
    <row r="1013" spans="1:30" ht="15.6" x14ac:dyDescent="0.3">
      <c r="A1013" s="8">
        <v>1012</v>
      </c>
      <c r="B1013" s="20" t="s">
        <v>33</v>
      </c>
      <c r="C1013" s="9">
        <v>61.4</v>
      </c>
      <c r="D1013" s="9">
        <v>7.9</v>
      </c>
      <c r="E1013" s="9">
        <v>8.6</v>
      </c>
      <c r="F1013" s="10">
        <f>IF(AND(NOT(ISBLANK(C1013)), NOT(ISBLANK(H1013)), NOT(ISBLANK(Q1013))), C1013-H1013-Q1013, "")</f>
        <v>38.945</v>
      </c>
      <c r="G1013" s="11">
        <f>IF(AND(F1013&lt;&gt;"", C1013&lt;&gt;"", C1013&lt;&gt;0), F1013*100/C1013, "")</f>
        <v>63.428338762214985</v>
      </c>
      <c r="H1013" s="10">
        <v>16.846</v>
      </c>
      <c r="I1013" s="12">
        <v>6</v>
      </c>
      <c r="J1013" s="11">
        <f>IF(AND(H1013&lt;&gt;"", C1013&lt;&gt;"", C1013&lt;&gt;0), H1013*100/C1013, "")</f>
        <v>27.436482084690553</v>
      </c>
      <c r="K1013" s="9">
        <v>17.8</v>
      </c>
      <c r="L1013" s="9">
        <v>42.7</v>
      </c>
      <c r="M1013" s="13">
        <v>0.41699999999999998</v>
      </c>
      <c r="N1013" s="9">
        <v>88.7</v>
      </c>
      <c r="O1013" s="14" t="s">
        <v>16</v>
      </c>
      <c r="P1013" s="15">
        <v>3.72</v>
      </c>
      <c r="Q1013" s="13">
        <v>5.609</v>
      </c>
      <c r="R1013" s="15">
        <v>0.35</v>
      </c>
      <c r="S1013" s="11">
        <f>IF(AND(Q1013&lt;&gt;"", C1013&lt;&gt;"", C1013&lt;&gt;0), Q1013*100/C1013, "")</f>
        <v>9.1351791530944624</v>
      </c>
      <c r="T1013" s="21">
        <v>1</v>
      </c>
      <c r="U1013" s="17" t="s">
        <v>32</v>
      </c>
      <c r="V1013" s="11">
        <v>57.82</v>
      </c>
      <c r="W1013" s="11">
        <v>43.82</v>
      </c>
      <c r="X1013" s="11">
        <f>IF(AND(W1013&lt;&gt;"", V1013&lt;&gt;"", V1013&lt;&gt;0), (W1013/V1013)*100, "")</f>
        <v>75.786924939467312</v>
      </c>
      <c r="Y1013" s="8" t="str">
        <f>IF(X1013&lt;72,"Pontiagudo",IF(X1013&lt;=76,"Padrão","Redondo"))</f>
        <v>Padrão</v>
      </c>
      <c r="Z1013" s="11">
        <f>IF(AND(W1013&lt;&gt;"", V1013&lt;&gt;"", V1013&lt;&gt;0), (0.6057-0.0018*W1013)*V1013*(W1013^2)/1000, "")</f>
        <v>58.490910955012033</v>
      </c>
      <c r="AA1013" s="11">
        <v>61.734676259956004</v>
      </c>
      <c r="AB1013" s="14"/>
      <c r="AC1013" s="12">
        <v>0</v>
      </c>
      <c r="AD1013" s="18" t="s">
        <v>19</v>
      </c>
    </row>
    <row r="1014" spans="1:30" ht="15.6" x14ac:dyDescent="0.3">
      <c r="A1014" s="8">
        <v>1013</v>
      </c>
      <c r="B1014" s="20" t="s">
        <v>33</v>
      </c>
      <c r="C1014" s="9">
        <v>65.5</v>
      </c>
      <c r="D1014" s="9">
        <v>6.9</v>
      </c>
      <c r="E1014" s="9">
        <v>9.1999999999999993</v>
      </c>
      <c r="F1014" s="10">
        <f>IF(AND(NOT(ISBLANK(C1014)), NOT(ISBLANK(H1014)), NOT(ISBLANK(Q1014))), C1014-H1014-Q1014, "")</f>
        <v>42.995000000000005</v>
      </c>
      <c r="G1014" s="11">
        <f>IF(AND(F1014&lt;&gt;"", C1014&lt;&gt;"", C1014&lt;&gt;0), F1014*100/C1014, "")</f>
        <v>65.641221374045799</v>
      </c>
      <c r="H1014" s="10">
        <v>16.542999999999999</v>
      </c>
      <c r="I1014" s="12">
        <v>6</v>
      </c>
      <c r="J1014" s="11">
        <f>IF(AND(H1014&lt;&gt;"", C1014&lt;&gt;"", C1014&lt;&gt;0), H1014*100/C1014, "")</f>
        <v>25.256488549618322</v>
      </c>
      <c r="K1014" s="9">
        <v>16.600000000000001</v>
      </c>
      <c r="L1014" s="9">
        <v>41.3</v>
      </c>
      <c r="M1014" s="13">
        <v>0.40200000000000002</v>
      </c>
      <c r="N1014" s="9">
        <v>81.400000000000006</v>
      </c>
      <c r="O1014" s="14" t="s">
        <v>16</v>
      </c>
      <c r="P1014" s="15">
        <v>2.68</v>
      </c>
      <c r="Q1014" s="13">
        <v>5.9619999999999997</v>
      </c>
      <c r="R1014" s="15">
        <v>0.36</v>
      </c>
      <c r="S1014" s="11">
        <f>IF(AND(Q1014&lt;&gt;"", C1014&lt;&gt;"", C1014&lt;&gt;0), Q1014*100/C1014, "")</f>
        <v>9.1022900763358763</v>
      </c>
      <c r="T1014" s="21">
        <v>1</v>
      </c>
      <c r="U1014" s="17" t="s">
        <v>32</v>
      </c>
      <c r="V1014" s="11">
        <v>60.4</v>
      </c>
      <c r="W1014" s="11">
        <v>44.04</v>
      </c>
      <c r="X1014" s="11">
        <f>IF(AND(W1014&lt;&gt;"", V1014&lt;&gt;"", V1014&lt;&gt;0), (W1014/V1014)*100, "")</f>
        <v>72.913907284768214</v>
      </c>
      <c r="Y1014" s="8" t="str">
        <f>IF(X1014&lt;72,"Pontiagudo",IF(X1014&lt;=76,"Padrão","Redondo"))</f>
        <v>Padrão</v>
      </c>
      <c r="Z1014" s="11">
        <f>IF(AND(W1014&lt;&gt;"", V1014&lt;&gt;"", V1014&lt;&gt;0), (0.6057-0.0018*W1014)*V1014*(W1014^2)/1000, "")</f>
        <v>61.669516001425926</v>
      </c>
      <c r="AA1014" s="11">
        <v>63.888849491519984</v>
      </c>
      <c r="AB1014" s="14"/>
      <c r="AC1014" s="12">
        <v>0</v>
      </c>
      <c r="AD1014" s="18" t="s">
        <v>19</v>
      </c>
    </row>
    <row r="1015" spans="1:30" ht="15.6" x14ac:dyDescent="0.3">
      <c r="A1015" s="8">
        <v>1014</v>
      </c>
      <c r="B1015" s="20" t="s">
        <v>33</v>
      </c>
      <c r="C1015" s="9">
        <v>57.9</v>
      </c>
      <c r="D1015" s="9">
        <v>6.4</v>
      </c>
      <c r="E1015" s="9">
        <v>8.6999999999999993</v>
      </c>
      <c r="F1015" s="10">
        <f>IF(AND(NOT(ISBLANK(C1015)), NOT(ISBLANK(H1015)), NOT(ISBLANK(Q1015))), C1015-H1015-Q1015, "")</f>
        <v>37.989000000000004</v>
      </c>
      <c r="G1015" s="11">
        <f>IF(AND(F1015&lt;&gt;"", C1015&lt;&gt;"", C1015&lt;&gt;0), F1015*100/C1015, "")</f>
        <v>65.611398963730579</v>
      </c>
      <c r="H1015" s="10">
        <v>15.084</v>
      </c>
      <c r="I1015" s="12">
        <v>6</v>
      </c>
      <c r="J1015" s="11">
        <f>IF(AND(H1015&lt;&gt;"", C1015&lt;&gt;"", C1015&lt;&gt;0), H1015*100/C1015, "")</f>
        <v>26.051813471502587</v>
      </c>
      <c r="K1015" s="9">
        <v>14.4</v>
      </c>
      <c r="L1015" s="9">
        <v>39</v>
      </c>
      <c r="M1015" s="13">
        <v>0.36899999999999999</v>
      </c>
      <c r="N1015" s="9">
        <v>80.400000000000006</v>
      </c>
      <c r="O1015" s="14" t="s">
        <v>16</v>
      </c>
      <c r="P1015" s="15">
        <v>2.5</v>
      </c>
      <c r="Q1015" s="13">
        <v>4.827</v>
      </c>
      <c r="R1015" s="15">
        <v>0.32</v>
      </c>
      <c r="S1015" s="11">
        <f>IF(AND(Q1015&lt;&gt;"", C1015&lt;&gt;"", C1015&lt;&gt;0), Q1015*100/C1015, "")</f>
        <v>8.3367875647668388</v>
      </c>
      <c r="T1015" s="21">
        <v>2</v>
      </c>
      <c r="U1015" s="17" t="s">
        <v>36</v>
      </c>
      <c r="V1015" s="11">
        <v>56.77</v>
      </c>
      <c r="W1015" s="11">
        <v>43.42</v>
      </c>
      <c r="X1015" s="11">
        <f>IF(AND(W1015&lt;&gt;"", V1015&lt;&gt;"", V1015&lt;&gt;0), (W1015/V1015)*100, "")</f>
        <v>76.484058481592385</v>
      </c>
      <c r="Y1015" s="8" t="str">
        <f>IF(X1015&lt;72,"Pontiagudo",IF(X1015&lt;=76,"Padrão","Redondo"))</f>
        <v>Redondo</v>
      </c>
      <c r="Z1015" s="11">
        <f>IF(AND(W1015&lt;&gt;"", V1015&lt;&gt;"", V1015&lt;&gt;0), (0.6057-0.0018*W1015)*V1015*(W1015^2)/1000, "")</f>
        <v>56.462125165441641</v>
      </c>
      <c r="AA1015" s="11">
        <v>60.397003043285991</v>
      </c>
      <c r="AB1015" s="14"/>
      <c r="AC1015" s="12">
        <v>0</v>
      </c>
      <c r="AD1015" s="18" t="s">
        <v>19</v>
      </c>
    </row>
    <row r="1016" spans="1:30" ht="15.6" x14ac:dyDescent="0.3">
      <c r="A1016" s="8">
        <v>1015</v>
      </c>
      <c r="B1016" s="20" t="s">
        <v>33</v>
      </c>
      <c r="C1016" s="9">
        <v>58.8</v>
      </c>
      <c r="D1016" s="9">
        <v>8.9</v>
      </c>
      <c r="E1016" s="9">
        <v>8.6999999999999993</v>
      </c>
      <c r="F1016" s="10">
        <f>IF(AND(NOT(ISBLANK(C1016)), NOT(ISBLANK(H1016)), NOT(ISBLANK(Q1016))), C1016-H1016-Q1016, "")</f>
        <v>36.573999999999998</v>
      </c>
      <c r="G1016" s="11">
        <f>IF(AND(F1016&lt;&gt;"", C1016&lt;&gt;"", C1016&lt;&gt;0), F1016*100/C1016, "")</f>
        <v>62.200680272108841</v>
      </c>
      <c r="H1016" s="10">
        <v>16.794</v>
      </c>
      <c r="I1016" s="12">
        <v>5</v>
      </c>
      <c r="J1016" s="11">
        <f>IF(AND(H1016&lt;&gt;"", C1016&lt;&gt;"", C1016&lt;&gt;0), H1016*100/C1016, "")</f>
        <v>28.561224489795922</v>
      </c>
      <c r="K1016" s="9">
        <v>17.899999999999999</v>
      </c>
      <c r="L1016" s="9">
        <v>41.7</v>
      </c>
      <c r="M1016" s="13">
        <v>0.42899999999999999</v>
      </c>
      <c r="N1016" s="9">
        <v>94.6</v>
      </c>
      <c r="O1016" s="14" t="s">
        <v>16</v>
      </c>
      <c r="P1016" s="15">
        <v>4.58</v>
      </c>
      <c r="Q1016" s="13">
        <v>5.4320000000000004</v>
      </c>
      <c r="R1016" s="15">
        <v>0.35</v>
      </c>
      <c r="S1016" s="11">
        <f>IF(AND(Q1016&lt;&gt;"", C1016&lt;&gt;"", C1016&lt;&gt;0), Q1016*100/C1016, "")</f>
        <v>9.238095238095239</v>
      </c>
      <c r="T1016" s="21">
        <v>2</v>
      </c>
      <c r="U1016" s="17" t="s">
        <v>32</v>
      </c>
      <c r="V1016" s="11">
        <v>56.89</v>
      </c>
      <c r="W1016" s="11">
        <v>43.23</v>
      </c>
      <c r="X1016" s="11">
        <f>IF(AND(W1016&lt;&gt;"", V1016&lt;&gt;"", V1016&lt;&gt;0), (W1016/V1016)*100, "")</f>
        <v>75.988750219722263</v>
      </c>
      <c r="Y1016" s="8" t="str">
        <f>IF(X1016&lt;72,"Pontiagudo",IF(X1016&lt;=76,"Padrão","Redondo"))</f>
        <v>Padrão</v>
      </c>
      <c r="Z1016" s="11">
        <f>IF(AND(W1016&lt;&gt;"", V1016&lt;&gt;"", V1016&lt;&gt;0), (0.6057-0.0018*W1016)*V1016*(W1016^2)/1000, "")</f>
        <v>56.123732902548369</v>
      </c>
      <c r="AA1016" s="11">
        <v>60.212442603967503</v>
      </c>
      <c r="AB1016" s="14"/>
      <c r="AC1016" s="12">
        <v>0</v>
      </c>
      <c r="AD1016" s="18" t="s">
        <v>19</v>
      </c>
    </row>
    <row r="1017" spans="1:30" ht="15.6" x14ac:dyDescent="0.3">
      <c r="A1017" s="8">
        <v>1016</v>
      </c>
      <c r="B1017" s="20" t="s">
        <v>33</v>
      </c>
      <c r="C1017" s="9">
        <v>58.4</v>
      </c>
      <c r="D1017" s="9">
        <v>8.5</v>
      </c>
      <c r="E1017" s="9">
        <v>8.3000000000000007</v>
      </c>
      <c r="F1017" s="10">
        <f>IF(AND(NOT(ISBLANK(C1017)), NOT(ISBLANK(H1017)), NOT(ISBLANK(Q1017))), C1017-H1017-Q1017, "")</f>
        <v>36.234000000000002</v>
      </c>
      <c r="G1017" s="11">
        <f>IF(AND(F1017&lt;&gt;"", C1017&lt;&gt;"", C1017&lt;&gt;0), F1017*100/C1017, "")</f>
        <v>62.044520547945211</v>
      </c>
      <c r="H1017" s="10">
        <v>16.373000000000001</v>
      </c>
      <c r="I1017" s="12">
        <v>7</v>
      </c>
      <c r="J1017" s="11">
        <f>IF(AND(H1017&lt;&gt;"", C1017&lt;&gt;"", C1017&lt;&gt;0), H1017*100/C1017, "")</f>
        <v>28.035958904109592</v>
      </c>
      <c r="K1017" s="9">
        <v>17.3</v>
      </c>
      <c r="L1017" s="9">
        <v>41.7</v>
      </c>
      <c r="M1017" s="13">
        <v>0.41499999999999998</v>
      </c>
      <c r="N1017" s="9">
        <v>92.7</v>
      </c>
      <c r="O1017" s="14" t="s">
        <v>16</v>
      </c>
      <c r="P1017" s="15">
        <v>2.57</v>
      </c>
      <c r="Q1017" s="13">
        <v>5.7930000000000001</v>
      </c>
      <c r="R1017" s="15">
        <v>0.35</v>
      </c>
      <c r="S1017" s="11">
        <f>IF(AND(Q1017&lt;&gt;"", C1017&lt;&gt;"", C1017&lt;&gt;0), Q1017*100/C1017, "")</f>
        <v>9.9195205479452078</v>
      </c>
      <c r="T1017" s="21">
        <v>1</v>
      </c>
      <c r="U1017" s="17" t="s">
        <v>32</v>
      </c>
      <c r="V1017" s="11">
        <v>57.12</v>
      </c>
      <c r="W1017" s="11">
        <v>42.86</v>
      </c>
      <c r="X1017" s="11">
        <f>IF(AND(W1017&lt;&gt;"", V1017&lt;&gt;"", V1017&lt;&gt;0), (W1017/V1017)*100, "")</f>
        <v>75.035014005602235</v>
      </c>
      <c r="Y1017" s="8" t="str">
        <f>IF(X1017&lt;72,"Pontiagudo",IF(X1017&lt;=76,"Padrão","Redondo"))</f>
        <v>Padrão</v>
      </c>
      <c r="Z1017" s="11">
        <f>IF(AND(W1017&lt;&gt;"", V1017&lt;&gt;"", V1017&lt;&gt;0), (0.6057-0.0018*W1017)*V1017*(W1017^2)/1000, "")</f>
        <v>55.460049476719107</v>
      </c>
      <c r="AA1017" s="11">
        <v>59.847822068831981</v>
      </c>
      <c r="AB1017" s="14"/>
      <c r="AC1017" s="12">
        <v>0</v>
      </c>
      <c r="AD1017" s="18" t="s">
        <v>19</v>
      </c>
    </row>
    <row r="1018" spans="1:30" ht="15.6" x14ac:dyDescent="0.3">
      <c r="A1018" s="8">
        <v>1017</v>
      </c>
      <c r="B1018" s="20" t="s">
        <v>33</v>
      </c>
      <c r="C1018" s="9">
        <v>54.4</v>
      </c>
      <c r="D1018" s="9">
        <v>6.9</v>
      </c>
      <c r="E1018" s="9">
        <v>9.8000000000000007</v>
      </c>
      <c r="F1018" s="10">
        <f>IF(AND(NOT(ISBLANK(C1018)), NOT(ISBLANK(H1018)), NOT(ISBLANK(Q1018))), C1018-H1018-Q1018, "")</f>
        <v>32.327999999999996</v>
      </c>
      <c r="G1018" s="11">
        <f>IF(AND(F1018&lt;&gt;"", C1018&lt;&gt;"", C1018&lt;&gt;0), F1018*100/C1018, "")</f>
        <v>59.42647058823529</v>
      </c>
      <c r="H1018" s="10">
        <v>16.741</v>
      </c>
      <c r="I1018" s="12">
        <v>5</v>
      </c>
      <c r="J1018" s="11">
        <f>IF(AND(H1018&lt;&gt;"", C1018&lt;&gt;"", C1018&lt;&gt;0), H1018*100/C1018, "")</f>
        <v>30.773897058823529</v>
      </c>
      <c r="K1018" s="9">
        <v>16.899999999999999</v>
      </c>
      <c r="L1018" s="9">
        <v>44</v>
      </c>
      <c r="M1018" s="13">
        <v>0.38400000000000001</v>
      </c>
      <c r="N1018" s="9">
        <v>84.8</v>
      </c>
      <c r="O1018" s="14" t="s">
        <v>16</v>
      </c>
      <c r="P1018" s="15">
        <v>3.8</v>
      </c>
      <c r="Q1018" s="13">
        <v>5.3310000000000004</v>
      </c>
      <c r="R1018" s="15">
        <v>0.37</v>
      </c>
      <c r="S1018" s="11">
        <f>IF(AND(Q1018&lt;&gt;"", C1018&lt;&gt;"", C1018&lt;&gt;0), Q1018*100/C1018, "")</f>
        <v>9.7996323529411775</v>
      </c>
      <c r="T1018" s="21">
        <v>2</v>
      </c>
      <c r="U1018" s="17" t="s">
        <v>36</v>
      </c>
      <c r="V1018" s="11">
        <v>55.14</v>
      </c>
      <c r="W1018" s="11">
        <v>41.99</v>
      </c>
      <c r="X1018" s="11">
        <f>IF(AND(W1018&lt;&gt;"", V1018&lt;&gt;"", V1018&lt;&gt;0), (W1018/V1018)*100, "")</f>
        <v>76.15161407326805</v>
      </c>
      <c r="Y1018" s="8" t="str">
        <f>IF(X1018&lt;72,"Pontiagudo",IF(X1018&lt;=76,"Padrão","Redondo"))</f>
        <v>Redondo</v>
      </c>
      <c r="Z1018" s="11">
        <f>IF(AND(W1018&lt;&gt;"", V1018&lt;&gt;"", V1018&lt;&gt;0), (0.6057-0.0018*W1018)*V1018*(W1018^2)/1000, "")</f>
        <v>51.538415430873847</v>
      </c>
      <c r="AA1018" s="11">
        <v>57.192795588123005</v>
      </c>
      <c r="AB1018" s="14"/>
      <c r="AC1018" s="12">
        <v>0</v>
      </c>
      <c r="AD1018" s="18" t="s">
        <v>19</v>
      </c>
    </row>
    <row r="1019" spans="1:30" ht="15.6" x14ac:dyDescent="0.3">
      <c r="A1019" s="8">
        <v>1018</v>
      </c>
      <c r="B1019" s="20" t="s">
        <v>33</v>
      </c>
      <c r="C1019" s="9">
        <v>64.3</v>
      </c>
      <c r="D1019" s="9">
        <v>7.5</v>
      </c>
      <c r="E1019" s="9">
        <v>9.5</v>
      </c>
      <c r="F1019" s="10">
        <f>IF(AND(NOT(ISBLANK(C1019)), NOT(ISBLANK(H1019)), NOT(ISBLANK(Q1019))), C1019-H1019-Q1019, "")</f>
        <v>41.629999999999995</v>
      </c>
      <c r="G1019" s="11">
        <f>IF(AND(F1019&lt;&gt;"", C1019&lt;&gt;"", C1019&lt;&gt;0), F1019*100/C1019, "")</f>
        <v>64.743390357698289</v>
      </c>
      <c r="H1019" s="10">
        <v>16.744</v>
      </c>
      <c r="I1019" s="12">
        <v>5</v>
      </c>
      <c r="J1019" s="11">
        <f>IF(AND(H1019&lt;&gt;"", C1019&lt;&gt;"", C1019&lt;&gt;0), H1019*100/C1019, "")</f>
        <v>26.040435458786938</v>
      </c>
      <c r="K1019" s="9">
        <v>17.100000000000001</v>
      </c>
      <c r="L1019" s="9">
        <v>42.3</v>
      </c>
      <c r="M1019" s="13">
        <v>0.40400000000000003</v>
      </c>
      <c r="N1019" s="9">
        <v>85.5</v>
      </c>
      <c r="O1019" s="14" t="s">
        <v>16</v>
      </c>
      <c r="P1019" s="15">
        <v>3.74</v>
      </c>
      <c r="Q1019" s="13">
        <v>5.9260000000000002</v>
      </c>
      <c r="R1019" s="15">
        <v>0.36</v>
      </c>
      <c r="S1019" s="11">
        <f>IF(AND(Q1019&lt;&gt;"", C1019&lt;&gt;"", C1019&lt;&gt;0), Q1019*100/C1019, "")</f>
        <v>9.2161741835147755</v>
      </c>
      <c r="T1019" s="21">
        <v>2</v>
      </c>
      <c r="U1019" s="17" t="s">
        <v>32</v>
      </c>
      <c r="V1019" s="11">
        <v>60.62</v>
      </c>
      <c r="W1019" s="11">
        <v>43.59</v>
      </c>
      <c r="X1019" s="11">
        <f>IF(AND(W1019&lt;&gt;"", V1019&lt;&gt;"", V1019&lt;&gt;0), (W1019/V1019)*100, "")</f>
        <v>71.906961398878266</v>
      </c>
      <c r="Y1019" s="8" t="str">
        <f>IF(X1019&lt;72,"Pontiagudo",IF(X1019&lt;=76,"Padrão","Redondo"))</f>
        <v>Pontiagudo</v>
      </c>
      <c r="Z1019" s="11">
        <f>IF(AND(W1019&lt;&gt;"", V1019&lt;&gt;"", V1019&lt;&gt;0), (0.6057-0.0018*W1019)*V1019*(W1019^2)/1000, "")</f>
        <v>60.729034142862048</v>
      </c>
      <c r="AA1019" s="11">
        <v>63.368871898184999</v>
      </c>
      <c r="AB1019" s="14"/>
      <c r="AC1019" s="12">
        <v>0</v>
      </c>
      <c r="AD1019" s="18" t="s">
        <v>19</v>
      </c>
    </row>
    <row r="1020" spans="1:30" ht="15.6" x14ac:dyDescent="0.3">
      <c r="A1020" s="8">
        <v>1019</v>
      </c>
      <c r="B1020" s="20" t="s">
        <v>33</v>
      </c>
      <c r="C1020" s="9">
        <v>64.599999999999994</v>
      </c>
      <c r="D1020" s="9">
        <v>8.1</v>
      </c>
      <c r="E1020" s="9">
        <v>7.4</v>
      </c>
      <c r="F1020" s="10">
        <f>IF(AND(NOT(ISBLANK(C1020)), NOT(ISBLANK(H1020)), NOT(ISBLANK(Q1020))), C1020-H1020-Q1020, "")</f>
        <v>39.763999999999996</v>
      </c>
      <c r="G1020" s="11">
        <f>IF(AND(F1020&lt;&gt;"", C1020&lt;&gt;"", C1020&lt;&gt;0), F1020*100/C1020, "")</f>
        <v>61.554179566563469</v>
      </c>
      <c r="H1020" s="10">
        <v>18.734000000000002</v>
      </c>
      <c r="I1020" s="12">
        <v>5</v>
      </c>
      <c r="J1020" s="11">
        <f>IF(AND(H1020&lt;&gt;"", C1020&lt;&gt;"", C1020&lt;&gt;0), H1020*100/C1020, "")</f>
        <v>29.000000000000004</v>
      </c>
      <c r="K1020" s="9">
        <v>17.600000000000001</v>
      </c>
      <c r="L1020" s="9">
        <v>45</v>
      </c>
      <c r="M1020" s="13">
        <v>0.39100000000000001</v>
      </c>
      <c r="N1020" s="9">
        <v>88.9</v>
      </c>
      <c r="O1020" s="14" t="s">
        <v>16</v>
      </c>
      <c r="P1020" s="15">
        <v>4.66</v>
      </c>
      <c r="Q1020" s="13">
        <v>6.1020000000000003</v>
      </c>
      <c r="R1020" s="15">
        <v>0.37</v>
      </c>
      <c r="S1020" s="11">
        <f>IF(AND(Q1020&lt;&gt;"", C1020&lt;&gt;"", C1020&lt;&gt;0), Q1020*100/C1020, "")</f>
        <v>9.4458204334365341</v>
      </c>
      <c r="T1020" s="21">
        <v>1</v>
      </c>
      <c r="U1020" s="17" t="s">
        <v>32</v>
      </c>
      <c r="V1020" s="11">
        <v>59.12</v>
      </c>
      <c r="W1020" s="11">
        <v>44.23</v>
      </c>
      <c r="X1020" s="11">
        <f>IF(AND(W1020&lt;&gt;"", V1020&lt;&gt;"", V1020&lt;&gt;0), (W1020/V1020)*100, "")</f>
        <v>74.813937753721234</v>
      </c>
      <c r="Y1020" s="8" t="str">
        <f>IF(X1020&lt;72,"Pontiagudo",IF(X1020&lt;=76,"Padrão","Redondo"))</f>
        <v>Padrão</v>
      </c>
      <c r="Z1020" s="11">
        <f>IF(AND(W1020&lt;&gt;"", V1020&lt;&gt;"", V1020&lt;&gt;0), (0.6057-0.0018*W1020)*V1020*(W1020^2)/1000, "")</f>
        <v>60.845021485565326</v>
      </c>
      <c r="AA1020" s="11">
        <v>63.267604177011989</v>
      </c>
      <c r="AB1020" s="14"/>
      <c r="AC1020" s="12">
        <v>0</v>
      </c>
      <c r="AD1020" s="18" t="s">
        <v>19</v>
      </c>
    </row>
    <row r="1021" spans="1:30" ht="15.6" x14ac:dyDescent="0.3">
      <c r="A1021" s="8">
        <v>1020</v>
      </c>
      <c r="B1021" s="20" t="s">
        <v>33</v>
      </c>
      <c r="C1021" s="9">
        <v>61.6</v>
      </c>
      <c r="D1021" s="9">
        <v>7.6</v>
      </c>
      <c r="E1021" s="9">
        <v>8.5</v>
      </c>
      <c r="F1021" s="10">
        <f>IF(AND(NOT(ISBLANK(C1021)), NOT(ISBLANK(H1021)), NOT(ISBLANK(Q1021))), C1021-H1021-Q1021, "")</f>
        <v>39.212000000000003</v>
      </c>
      <c r="G1021" s="11">
        <f>IF(AND(F1021&lt;&gt;"", C1021&lt;&gt;"", C1021&lt;&gt;0), F1021*100/C1021, "")</f>
        <v>63.655844155844157</v>
      </c>
      <c r="H1021" s="10">
        <v>16.582999999999998</v>
      </c>
      <c r="I1021" s="12">
        <v>6</v>
      </c>
      <c r="J1021" s="11">
        <f>IF(AND(H1021&lt;&gt;"", C1021&lt;&gt;"", C1021&lt;&gt;0), H1021*100/C1021, "")</f>
        <v>26.92045454545454</v>
      </c>
      <c r="K1021" s="9">
        <v>17.3</v>
      </c>
      <c r="L1021" s="9">
        <v>41</v>
      </c>
      <c r="M1021" s="13">
        <v>0.42199999999999999</v>
      </c>
      <c r="N1021" s="9">
        <v>86.9</v>
      </c>
      <c r="O1021" s="14" t="s">
        <v>16</v>
      </c>
      <c r="P1021" s="15">
        <v>4.34</v>
      </c>
      <c r="Q1021" s="13">
        <v>5.8049999999999997</v>
      </c>
      <c r="R1021" s="15">
        <v>0.37</v>
      </c>
      <c r="S1021" s="11">
        <f>IF(AND(Q1021&lt;&gt;"", C1021&lt;&gt;"", C1021&lt;&gt;0), Q1021*100/C1021, "")</f>
        <v>9.4237012987012978</v>
      </c>
      <c r="T1021" s="21">
        <v>2</v>
      </c>
      <c r="U1021" s="17" t="s">
        <v>32</v>
      </c>
      <c r="V1021" s="11">
        <v>57.83</v>
      </c>
      <c r="W1021" s="11">
        <v>43.28</v>
      </c>
      <c r="X1021" s="11">
        <f>IF(AND(W1021&lt;&gt;"", V1021&lt;&gt;"", V1021&lt;&gt;0), (W1021/V1021)*100, "")</f>
        <v>74.840048417776245</v>
      </c>
      <c r="Y1021" s="8" t="str">
        <f>IF(X1021&lt;72,"Pontiagudo",IF(X1021&lt;=76,"Padrão","Redondo"))</f>
        <v>Padrão</v>
      </c>
      <c r="Z1021" s="11">
        <f>IF(AND(W1021&lt;&gt;"", V1021&lt;&gt;"", V1021&lt;&gt;0), (0.6057-0.0018*W1021)*V1021*(W1021^2)/1000, "")</f>
        <v>57.173369894560516</v>
      </c>
      <c r="AA1021" s="11">
        <v>60.960103619104004</v>
      </c>
      <c r="AB1021" s="14"/>
      <c r="AC1021" s="12">
        <v>0</v>
      </c>
      <c r="AD1021" s="18" t="s">
        <v>19</v>
      </c>
    </row>
    <row r="1022" spans="1:30" ht="15.6" x14ac:dyDescent="0.3">
      <c r="A1022" s="8">
        <v>1021</v>
      </c>
      <c r="B1022" s="20" t="s">
        <v>33</v>
      </c>
      <c r="C1022" s="9">
        <v>57</v>
      </c>
      <c r="D1022" s="9">
        <v>6.8</v>
      </c>
      <c r="E1022" s="9">
        <v>8.1999999999999993</v>
      </c>
      <c r="F1022" s="10">
        <f>IF(AND(NOT(ISBLANK(C1022)), NOT(ISBLANK(H1022)), NOT(ISBLANK(Q1022))), C1022-H1022-Q1022, "")</f>
        <v>33.521999999999998</v>
      </c>
      <c r="G1022" s="11">
        <f>IF(AND(F1022&lt;&gt;"", C1022&lt;&gt;"", C1022&lt;&gt;0), F1022*100/C1022, "")</f>
        <v>58.810526315789474</v>
      </c>
      <c r="H1022" s="10">
        <v>18.564</v>
      </c>
      <c r="I1022" s="12">
        <v>6</v>
      </c>
      <c r="J1022" s="11">
        <f>IF(AND(H1022&lt;&gt;"", C1022&lt;&gt;"", C1022&lt;&gt;0), H1022*100/C1022, "")</f>
        <v>32.568421052631578</v>
      </c>
      <c r="K1022" s="9">
        <v>16.100000000000001</v>
      </c>
      <c r="L1022" s="9">
        <v>46</v>
      </c>
      <c r="M1022" s="13">
        <v>0.35</v>
      </c>
      <c r="N1022" s="9">
        <v>83.3</v>
      </c>
      <c r="O1022" s="14" t="s">
        <v>16</v>
      </c>
      <c r="P1022" s="15">
        <v>3.14</v>
      </c>
      <c r="Q1022" s="13">
        <v>4.9139999999999997</v>
      </c>
      <c r="R1022" s="15">
        <v>0.33</v>
      </c>
      <c r="S1022" s="11">
        <f>IF(AND(Q1022&lt;&gt;"", C1022&lt;&gt;"", C1022&lt;&gt;0), Q1022*100/C1022, "")</f>
        <v>8.6210526315789462</v>
      </c>
      <c r="T1022" s="21">
        <v>3</v>
      </c>
      <c r="U1022" s="17" t="s">
        <v>36</v>
      </c>
      <c r="V1022" s="11">
        <v>57.03</v>
      </c>
      <c r="W1022" s="11">
        <v>42.98</v>
      </c>
      <c r="X1022" s="11">
        <f>IF(AND(W1022&lt;&gt;"", V1022&lt;&gt;"", V1022&lt;&gt;0), (W1022/V1022)*100, "")</f>
        <v>75.363843591092404</v>
      </c>
      <c r="Y1022" s="8" t="str">
        <f>IF(X1022&lt;72,"Pontiagudo",IF(X1022&lt;=76,"Padrão","Redondo"))</f>
        <v>Padrão</v>
      </c>
      <c r="Z1022" s="11">
        <f>IF(AND(W1022&lt;&gt;"", V1022&lt;&gt;"", V1022&lt;&gt;0), (0.6057-0.0018*W1022)*V1022*(W1022^2)/1000, "")</f>
        <v>55.66040957474322</v>
      </c>
      <c r="AA1022" s="11">
        <v>59.955383950433998</v>
      </c>
      <c r="AB1022" s="14"/>
      <c r="AC1022" s="12">
        <v>0</v>
      </c>
      <c r="AD1022" s="18" t="s">
        <v>19</v>
      </c>
    </row>
    <row r="1023" spans="1:30" ht="15.6" x14ac:dyDescent="0.3">
      <c r="A1023" s="8">
        <v>1022</v>
      </c>
      <c r="B1023" s="20" t="s">
        <v>33</v>
      </c>
      <c r="C1023" s="9">
        <v>66.7</v>
      </c>
      <c r="D1023" s="9">
        <v>6.6</v>
      </c>
      <c r="E1023" s="9">
        <v>9.3000000000000007</v>
      </c>
      <c r="F1023" s="10">
        <f>IF(AND(NOT(ISBLANK(C1023)), NOT(ISBLANK(H1023)), NOT(ISBLANK(Q1023))), C1023-H1023-Q1023, "")</f>
        <v>44.091000000000001</v>
      </c>
      <c r="G1023" s="11">
        <f>IF(AND(F1023&lt;&gt;"", C1023&lt;&gt;"", C1023&lt;&gt;0), F1023*100/C1023, "")</f>
        <v>66.103448275862078</v>
      </c>
      <c r="H1023" s="10">
        <v>16.649000000000001</v>
      </c>
      <c r="I1023" s="12">
        <v>6</v>
      </c>
      <c r="J1023" s="11">
        <f>IF(AND(H1023&lt;&gt;"", C1023&lt;&gt;"", C1023&lt;&gt;0), H1023*100/C1023, "")</f>
        <v>24.961019490254873</v>
      </c>
      <c r="K1023" s="9">
        <v>15.6</v>
      </c>
      <c r="L1023" s="9">
        <v>42.7</v>
      </c>
      <c r="M1023" s="13">
        <v>0.36499999999999999</v>
      </c>
      <c r="N1023" s="9">
        <v>78.900000000000006</v>
      </c>
      <c r="O1023" s="14" t="s">
        <v>16</v>
      </c>
      <c r="P1023" s="15">
        <v>3.35</v>
      </c>
      <c r="Q1023" s="13">
        <v>5.96</v>
      </c>
      <c r="R1023" s="15">
        <v>0.37</v>
      </c>
      <c r="S1023" s="11">
        <f>IF(AND(Q1023&lt;&gt;"", C1023&lt;&gt;"", C1023&lt;&gt;0), Q1023*100/C1023, "")</f>
        <v>8.935532233883059</v>
      </c>
      <c r="T1023" s="21">
        <v>1</v>
      </c>
      <c r="U1023" s="17" t="s">
        <v>32</v>
      </c>
      <c r="V1023" s="11">
        <v>58.64</v>
      </c>
      <c r="W1023" s="11">
        <v>45.24</v>
      </c>
      <c r="X1023" s="11">
        <f>IF(AND(W1023&lt;&gt;"", V1023&lt;&gt;"", V1023&lt;&gt;0), (W1023/V1023)*100, "")</f>
        <v>77.148703956343795</v>
      </c>
      <c r="Y1023" s="8" t="str">
        <f>IF(X1023&lt;72,"Pontiagudo",IF(X1023&lt;=76,"Padrão","Redondo"))</f>
        <v>Redondo</v>
      </c>
      <c r="Z1023" s="11">
        <f>IF(AND(W1023&lt;&gt;"", V1023&lt;&gt;"", V1023&lt;&gt;0), (0.6057-0.0018*W1023)*V1023*(W1023^2)/1000, "")</f>
        <v>62.920549160381952</v>
      </c>
      <c r="AA1023" s="11">
        <v>64.401637030848008</v>
      </c>
      <c r="AB1023" s="14"/>
      <c r="AC1023" s="12">
        <v>0</v>
      </c>
      <c r="AD1023" s="18" t="s">
        <v>19</v>
      </c>
    </row>
    <row r="1024" spans="1:30" ht="15.6" x14ac:dyDescent="0.3">
      <c r="A1024" s="8">
        <v>1023</v>
      </c>
      <c r="B1024" s="20" t="s">
        <v>33</v>
      </c>
      <c r="C1024" s="9">
        <v>54.6</v>
      </c>
      <c r="D1024" s="9">
        <v>8</v>
      </c>
      <c r="E1024" s="9">
        <v>9</v>
      </c>
      <c r="F1024" s="10">
        <f>IF(AND(NOT(ISBLANK(C1024)), NOT(ISBLANK(H1024)), NOT(ISBLANK(Q1024))), C1024-H1024-Q1024, "")</f>
        <v>34.754999999999995</v>
      </c>
      <c r="G1024" s="11">
        <f>IF(AND(F1024&lt;&gt;"", C1024&lt;&gt;"", C1024&lt;&gt;0), F1024*100/C1024, "")</f>
        <v>63.653846153846146</v>
      </c>
      <c r="H1024" s="10">
        <v>15.365</v>
      </c>
      <c r="I1024" s="12">
        <v>5</v>
      </c>
      <c r="J1024" s="11">
        <f>IF(AND(H1024&lt;&gt;"", C1024&lt;&gt;"", C1024&lt;&gt;0), H1024*100/C1024, "")</f>
        <v>28.141025641025639</v>
      </c>
      <c r="K1024" s="9">
        <v>16.600000000000001</v>
      </c>
      <c r="L1024" s="9">
        <v>41.7</v>
      </c>
      <c r="M1024" s="13">
        <v>0.39800000000000002</v>
      </c>
      <c r="N1024" s="9">
        <v>91</v>
      </c>
      <c r="O1024" s="14" t="s">
        <v>16</v>
      </c>
      <c r="P1024" s="15">
        <v>2.59</v>
      </c>
      <c r="Q1024" s="13">
        <v>4.4800000000000004</v>
      </c>
      <c r="R1024" s="15">
        <v>0.33</v>
      </c>
      <c r="S1024" s="11">
        <f>IF(AND(Q1024&lt;&gt;"", C1024&lt;&gt;"", C1024&lt;&gt;0), Q1024*100/C1024, "")</f>
        <v>8.2051282051282062</v>
      </c>
      <c r="T1024" s="21">
        <v>1</v>
      </c>
      <c r="U1024" s="17" t="s">
        <v>36</v>
      </c>
      <c r="V1024" s="11">
        <v>56.05</v>
      </c>
      <c r="W1024" s="11">
        <v>42.34</v>
      </c>
      <c r="X1024" s="11">
        <f>IF(AND(W1024&lt;&gt;"", V1024&lt;&gt;"", V1024&lt;&gt;0), (W1024/V1024)*100, "")</f>
        <v>75.539696699375568</v>
      </c>
      <c r="Y1024" s="8" t="str">
        <f>IF(X1024&lt;72,"Pontiagudo",IF(X1024&lt;=76,"Padrão","Redondo"))</f>
        <v>Padrão</v>
      </c>
      <c r="Z1024" s="11">
        <f>IF(AND(W1024&lt;&gt;"", V1024&lt;&gt;"", V1024&lt;&gt;0), (0.6057-0.0018*W1024)*V1024*(W1024^2)/1000, "")</f>
        <v>53.202672224101441</v>
      </c>
      <c r="AA1024" s="11">
        <v>58.340433914789998</v>
      </c>
      <c r="AB1024" s="14"/>
      <c r="AC1024" s="12">
        <v>0</v>
      </c>
      <c r="AD1024" s="18" t="s">
        <v>19</v>
      </c>
    </row>
    <row r="1025" spans="1:30" ht="15.6" x14ac:dyDescent="0.3">
      <c r="A1025" s="8">
        <v>1024</v>
      </c>
      <c r="B1025" s="20" t="s">
        <v>33</v>
      </c>
      <c r="C1025" s="9">
        <v>61.3</v>
      </c>
      <c r="D1025" s="9">
        <v>9.5</v>
      </c>
      <c r="E1025" s="9">
        <v>9</v>
      </c>
      <c r="F1025" s="10">
        <f>IF(AND(NOT(ISBLANK(C1025)), NOT(ISBLANK(H1025)), NOT(ISBLANK(Q1025))), C1025-H1025-Q1025, "")</f>
        <v>40.674999999999997</v>
      </c>
      <c r="G1025" s="11">
        <f>IF(AND(F1025&lt;&gt;"", C1025&lt;&gt;"", C1025&lt;&gt;0), F1025*100/C1025, "")</f>
        <v>66.353996737357249</v>
      </c>
      <c r="H1025" s="10">
        <v>15.683999999999999</v>
      </c>
      <c r="I1025" s="12">
        <v>6</v>
      </c>
      <c r="J1025" s="11">
        <f>IF(AND(H1025&lt;&gt;"", C1025&lt;&gt;"", C1025&lt;&gt;0), H1025*100/C1025, "")</f>
        <v>25.585644371941271</v>
      </c>
      <c r="K1025" s="9">
        <v>18.399999999999999</v>
      </c>
      <c r="L1025" s="9">
        <v>41.7</v>
      </c>
      <c r="M1025" s="13">
        <v>0.441</v>
      </c>
      <c r="N1025" s="9">
        <v>96.9</v>
      </c>
      <c r="O1025" s="14" t="s">
        <v>16</v>
      </c>
      <c r="P1025" s="15">
        <v>3.84</v>
      </c>
      <c r="Q1025" s="13">
        <v>4.9409999999999998</v>
      </c>
      <c r="R1025" s="15">
        <v>0.33</v>
      </c>
      <c r="S1025" s="11">
        <f>IF(AND(Q1025&lt;&gt;"", C1025&lt;&gt;"", C1025&lt;&gt;0), Q1025*100/C1025, "")</f>
        <v>8.0603588907014672</v>
      </c>
      <c r="T1025" s="21">
        <v>1</v>
      </c>
      <c r="U1025" s="17" t="s">
        <v>32</v>
      </c>
      <c r="V1025" s="11">
        <v>59.01</v>
      </c>
      <c r="W1025" s="11">
        <v>43.11</v>
      </c>
      <c r="X1025" s="11">
        <f>IF(AND(W1025&lt;&gt;"", V1025&lt;&gt;"", V1025&lt;&gt;0), (W1025/V1025)*100, "")</f>
        <v>73.055414336553127</v>
      </c>
      <c r="Y1025" s="8" t="str">
        <f>IF(X1025&lt;72,"Pontiagudo",IF(X1025&lt;=76,"Padrão","Redondo"))</f>
        <v>Padrão</v>
      </c>
      <c r="Z1025" s="11">
        <f>IF(AND(W1025&lt;&gt;"", V1025&lt;&gt;"", V1025&lt;&gt;0), (0.6057-0.0018*W1025)*V1025*(W1025^2)/1000, "")</f>
        <v>57.916121772627349</v>
      </c>
      <c r="AA1025" s="11">
        <v>61.544688864529498</v>
      </c>
      <c r="AB1025" s="14"/>
      <c r="AC1025" s="12">
        <v>0</v>
      </c>
      <c r="AD1025" s="18" t="s">
        <v>19</v>
      </c>
    </row>
    <row r="1026" spans="1:30" ht="15.6" x14ac:dyDescent="0.3">
      <c r="A1026" s="8">
        <v>1025</v>
      </c>
      <c r="B1026" s="20" t="s">
        <v>33</v>
      </c>
      <c r="C1026" s="9">
        <v>67.400000000000006</v>
      </c>
      <c r="D1026" s="9">
        <v>7</v>
      </c>
      <c r="E1026" s="9">
        <v>9.3000000000000007</v>
      </c>
      <c r="F1026" s="10">
        <f>IF(AND(NOT(ISBLANK(C1026)), NOT(ISBLANK(H1026)), NOT(ISBLANK(Q1026))), C1026-H1026-Q1026, "")</f>
        <v>41.440000000000005</v>
      </c>
      <c r="G1026" s="11">
        <f>IF(AND(F1026&lt;&gt;"", C1026&lt;&gt;"", C1026&lt;&gt;0), F1026*100/C1026, "")</f>
        <v>61.483679525222563</v>
      </c>
      <c r="H1026" s="10">
        <v>19.155000000000001</v>
      </c>
      <c r="I1026" s="12">
        <v>6</v>
      </c>
      <c r="J1026" s="11">
        <f>IF(AND(H1026&lt;&gt;"", C1026&lt;&gt;"", C1026&lt;&gt;0), H1026*100/C1026, "")</f>
        <v>28.419881305637979</v>
      </c>
      <c r="K1026" s="9">
        <v>17.399999999999999</v>
      </c>
      <c r="L1026" s="9">
        <v>46.3</v>
      </c>
      <c r="M1026" s="13">
        <v>0.376</v>
      </c>
      <c r="N1026" s="9">
        <v>81.5</v>
      </c>
      <c r="O1026" s="14" t="s">
        <v>16</v>
      </c>
      <c r="P1026" s="15">
        <v>4.2699999999999996</v>
      </c>
      <c r="Q1026" s="13">
        <v>6.8049999999999997</v>
      </c>
      <c r="R1026" s="15">
        <v>0.42</v>
      </c>
      <c r="S1026" s="11">
        <f>IF(AND(Q1026&lt;&gt;"", C1026&lt;&gt;"", C1026&lt;&gt;0), Q1026*100/C1026, "")</f>
        <v>10.096439169139465</v>
      </c>
      <c r="T1026" s="21">
        <v>1</v>
      </c>
      <c r="U1026" s="17" t="s">
        <v>32</v>
      </c>
      <c r="V1026" s="11">
        <v>58.7</v>
      </c>
      <c r="W1026" s="11">
        <v>45.34</v>
      </c>
      <c r="X1026" s="11">
        <f>IF(AND(W1026&lt;&gt;"", V1026&lt;&gt;"", V1026&lt;&gt;0), (W1026/V1026)*100, "")</f>
        <v>77.240204429301542</v>
      </c>
      <c r="Y1026" s="8" t="str">
        <f>IF(X1026&lt;72,"Pontiagudo",IF(X1026&lt;=76,"Padrão","Redondo"))</f>
        <v>Redondo</v>
      </c>
      <c r="Z1026" s="11">
        <f>IF(AND(W1026&lt;&gt;"", V1026&lt;&gt;"", V1026&lt;&gt;0), (0.6057-0.0018*W1026)*V1026*(W1026^2)/1000, "")</f>
        <v>63.24196400178338</v>
      </c>
      <c r="AA1026" s="11">
        <v>64.592441233060001</v>
      </c>
      <c r="AB1026" s="14"/>
      <c r="AC1026" s="12">
        <v>0</v>
      </c>
      <c r="AD1026" s="18" t="s">
        <v>19</v>
      </c>
    </row>
    <row r="1027" spans="1:30" ht="15.6" x14ac:dyDescent="0.3">
      <c r="A1027" s="8">
        <v>1026</v>
      </c>
      <c r="B1027" s="20" t="s">
        <v>33</v>
      </c>
      <c r="C1027" s="9">
        <v>65.3</v>
      </c>
      <c r="D1027" s="9">
        <v>6.1</v>
      </c>
      <c r="E1027" s="9">
        <v>9.1999999999999993</v>
      </c>
      <c r="F1027" s="10">
        <f>IF(AND(NOT(ISBLANK(C1027)), NOT(ISBLANK(H1027)), NOT(ISBLANK(Q1027))), C1027-H1027-Q1027, "")</f>
        <v>40.523999999999994</v>
      </c>
      <c r="G1027" s="11">
        <f>IF(AND(F1027&lt;&gt;"", C1027&lt;&gt;"", C1027&lt;&gt;0), F1027*100/C1027, "")</f>
        <v>62.058192955589575</v>
      </c>
      <c r="H1027" s="10">
        <v>18.771000000000001</v>
      </c>
      <c r="I1027" s="12">
        <v>6</v>
      </c>
      <c r="J1027" s="11">
        <f>IF(AND(H1027&lt;&gt;"", C1027&lt;&gt;"", C1027&lt;&gt;0), H1027*100/C1027, "")</f>
        <v>28.745788667687599</v>
      </c>
      <c r="K1027" s="9">
        <v>15</v>
      </c>
      <c r="L1027" s="9">
        <v>41.7</v>
      </c>
      <c r="M1027" s="13">
        <v>0.36</v>
      </c>
      <c r="N1027" s="9">
        <v>75.7</v>
      </c>
      <c r="O1027" s="14" t="s">
        <v>16</v>
      </c>
      <c r="P1027" s="15">
        <v>4.51</v>
      </c>
      <c r="Q1027" s="13">
        <v>6.0049999999999999</v>
      </c>
      <c r="R1027" s="15">
        <v>0.4</v>
      </c>
      <c r="S1027" s="11">
        <f>IF(AND(Q1027&lt;&gt;"", C1027&lt;&gt;"", C1027&lt;&gt;0), Q1027*100/C1027, "")</f>
        <v>9.1960183767228187</v>
      </c>
      <c r="T1027" s="21">
        <v>1</v>
      </c>
      <c r="U1027" s="17" t="s">
        <v>32</v>
      </c>
      <c r="V1027" s="11">
        <v>58.34</v>
      </c>
      <c r="W1027" s="11">
        <v>44.84</v>
      </c>
      <c r="X1027" s="11">
        <f>IF(AND(W1027&lt;&gt;"", V1027&lt;&gt;"", V1027&lt;&gt;0), (W1027/V1027)*100, "")</f>
        <v>76.85978745286252</v>
      </c>
      <c r="Y1027" s="8" t="str">
        <f>IF(X1027&lt;72,"Pontiagudo",IF(X1027&lt;=76,"Padrão","Redondo"))</f>
        <v>Redondo</v>
      </c>
      <c r="Z1027" s="11">
        <f>IF(AND(W1027&lt;&gt;"", V1027&lt;&gt;"", V1027&lt;&gt;0), (0.6057-0.0018*W1027)*V1027*(W1027^2)/1000, "")</f>
        <v>61.581038590829962</v>
      </c>
      <c r="AA1027" s="11">
        <v>63.596164189168</v>
      </c>
      <c r="AB1027" s="14" t="s">
        <v>35</v>
      </c>
      <c r="AC1027" s="12">
        <v>0</v>
      </c>
      <c r="AD1027" s="18" t="s">
        <v>19</v>
      </c>
    </row>
    <row r="1028" spans="1:30" ht="15.6" x14ac:dyDescent="0.3">
      <c r="A1028" s="8">
        <v>1027</v>
      </c>
      <c r="B1028" s="20" t="s">
        <v>33</v>
      </c>
      <c r="C1028" s="9">
        <v>62.9</v>
      </c>
      <c r="D1028" s="9">
        <v>8.3000000000000007</v>
      </c>
      <c r="E1028" s="9">
        <v>9.4</v>
      </c>
      <c r="F1028" s="10">
        <f>IF(AND(NOT(ISBLANK(C1028)), NOT(ISBLANK(H1028)), NOT(ISBLANK(Q1028))), C1028-H1028-Q1028, "")</f>
        <v>39.593999999999994</v>
      </c>
      <c r="G1028" s="11">
        <f>IF(AND(F1028&lt;&gt;"", C1028&lt;&gt;"", C1028&lt;&gt;0), F1028*100/C1028, "")</f>
        <v>62.947535771065176</v>
      </c>
      <c r="H1028" s="10">
        <v>17.184000000000001</v>
      </c>
      <c r="I1028" s="12">
        <v>5</v>
      </c>
      <c r="J1028" s="11">
        <f>IF(AND(H1028&lt;&gt;"", C1028&lt;&gt;"", C1028&lt;&gt;0), H1028*100/C1028, "")</f>
        <v>27.319554848966614</v>
      </c>
      <c r="K1028" s="9">
        <v>18.399999999999999</v>
      </c>
      <c r="L1028" s="9">
        <v>42.3</v>
      </c>
      <c r="M1028" s="13">
        <v>0.435</v>
      </c>
      <c r="N1028" s="9">
        <v>90.5</v>
      </c>
      <c r="O1028" s="14" t="s">
        <v>16</v>
      </c>
      <c r="P1028" s="15">
        <v>4.3600000000000003</v>
      </c>
      <c r="Q1028" s="13">
        <v>6.1219999999999999</v>
      </c>
      <c r="R1028" s="15">
        <v>0.4</v>
      </c>
      <c r="S1028" s="11">
        <f>IF(AND(Q1028&lt;&gt;"", C1028&lt;&gt;"", C1028&lt;&gt;0), Q1028*100/C1028, "")</f>
        <v>9.7329093799682038</v>
      </c>
      <c r="T1028" s="21">
        <v>1</v>
      </c>
      <c r="U1028" s="17" t="s">
        <v>32</v>
      </c>
      <c r="V1028" s="11">
        <v>57.41</v>
      </c>
      <c r="W1028" s="11">
        <v>44.11</v>
      </c>
      <c r="X1028" s="11">
        <f>IF(AND(W1028&lt;&gt;"", V1028&lt;&gt;"", V1028&lt;&gt;0), (W1028/V1028)*100, "")</f>
        <v>76.833304302386352</v>
      </c>
      <c r="Y1028" s="8" t="str">
        <f>IF(X1028&lt;72,"Pontiagudo",IF(X1028&lt;=76,"Padrão","Redondo"))</f>
        <v>Redondo</v>
      </c>
      <c r="Z1028" s="11">
        <f>IF(AND(W1028&lt;&gt;"", V1028&lt;&gt;"", V1028&lt;&gt;0), (0.6057-0.0018*W1028)*V1028*(W1028^2)/1000, "")</f>
        <v>58.78908255989122</v>
      </c>
      <c r="AA1028" s="11">
        <v>61.855166393069482</v>
      </c>
      <c r="AB1028" s="14"/>
      <c r="AC1028" s="12">
        <v>0</v>
      </c>
      <c r="AD1028" s="18" t="s">
        <v>19</v>
      </c>
    </row>
    <row r="1029" spans="1:30" ht="15.6" x14ac:dyDescent="0.3">
      <c r="A1029" s="8">
        <v>1028</v>
      </c>
      <c r="B1029" s="20" t="s">
        <v>33</v>
      </c>
      <c r="C1029" s="9">
        <v>61.4</v>
      </c>
      <c r="D1029" s="9">
        <v>6.9</v>
      </c>
      <c r="E1029" s="9">
        <v>9.1</v>
      </c>
      <c r="F1029" s="10">
        <f>IF(AND(NOT(ISBLANK(C1029)), NOT(ISBLANK(H1029)), NOT(ISBLANK(Q1029))), C1029-H1029-Q1029, "")</f>
        <v>37.610999999999997</v>
      </c>
      <c r="G1029" s="11">
        <f>IF(AND(F1029&lt;&gt;"", C1029&lt;&gt;"", C1029&lt;&gt;0), F1029*100/C1029, "")</f>
        <v>61.255700325732896</v>
      </c>
      <c r="H1029" s="10">
        <v>17.28</v>
      </c>
      <c r="I1029" s="12">
        <v>5</v>
      </c>
      <c r="J1029" s="11">
        <f>IF(AND(H1029&lt;&gt;"", C1029&lt;&gt;"", C1029&lt;&gt;0), H1029*100/C1029, "")</f>
        <v>28.143322475570034</v>
      </c>
      <c r="K1029" s="9">
        <v>15.8</v>
      </c>
      <c r="L1029" s="9">
        <v>42.3</v>
      </c>
      <c r="M1029" s="13">
        <v>0.374</v>
      </c>
      <c r="N1029" s="9">
        <v>82.6</v>
      </c>
      <c r="O1029" s="14" t="s">
        <v>16</v>
      </c>
      <c r="P1029" s="15">
        <v>5</v>
      </c>
      <c r="Q1029" s="13">
        <v>6.5090000000000003</v>
      </c>
      <c r="R1029" s="15">
        <v>0.42</v>
      </c>
      <c r="S1029" s="11">
        <f>IF(AND(Q1029&lt;&gt;"", C1029&lt;&gt;"", C1029&lt;&gt;0), Q1029*100/C1029, "")</f>
        <v>10.60097719869707</v>
      </c>
      <c r="T1029" s="21">
        <v>1</v>
      </c>
      <c r="U1029" s="17" t="s">
        <v>32</v>
      </c>
      <c r="V1029" s="11">
        <v>55.39</v>
      </c>
      <c r="W1029" s="11">
        <v>44.04</v>
      </c>
      <c r="X1029" s="11">
        <f>IF(AND(W1029&lt;&gt;"", V1029&lt;&gt;"", V1029&lt;&gt;0), (W1029/V1029)*100, "")</f>
        <v>79.50893663116085</v>
      </c>
      <c r="Y1029" s="8" t="str">
        <f>IF(X1029&lt;72,"Pontiagudo",IF(X1029&lt;=76,"Padrão","Redondo"))</f>
        <v>Redondo</v>
      </c>
      <c r="Z1029" s="11">
        <f>IF(AND(W1029&lt;&gt;"", V1029&lt;&gt;"", V1029&lt;&gt;0), (0.6057-0.0018*W1029)*V1029*(W1029^2)/1000, "")</f>
        <v>56.554213432433478</v>
      </c>
      <c r="AA1029" s="11">
        <v>60.251552782247984</v>
      </c>
      <c r="AB1029" s="14"/>
      <c r="AC1029" s="12">
        <v>0</v>
      </c>
      <c r="AD1029" s="18" t="s">
        <v>19</v>
      </c>
    </row>
    <row r="1030" spans="1:30" ht="15.6" x14ac:dyDescent="0.3">
      <c r="A1030" s="8">
        <v>1029</v>
      </c>
      <c r="B1030" s="20" t="s">
        <v>33</v>
      </c>
      <c r="C1030" s="9">
        <v>59.9</v>
      </c>
      <c r="D1030" s="9">
        <v>8.1</v>
      </c>
      <c r="E1030" s="9">
        <v>8.5</v>
      </c>
      <c r="F1030" s="10">
        <f>IF(AND(NOT(ISBLANK(C1030)), NOT(ISBLANK(H1030)), NOT(ISBLANK(Q1030))), C1030-H1030-Q1030, "")</f>
        <v>37.323</v>
      </c>
      <c r="G1030" s="11">
        <f>IF(AND(F1030&lt;&gt;"", C1030&lt;&gt;"", C1030&lt;&gt;0), F1030*100/C1030, "")</f>
        <v>62.308848080133558</v>
      </c>
      <c r="H1030" s="10">
        <v>17.585999999999999</v>
      </c>
      <c r="I1030" s="12">
        <v>5</v>
      </c>
      <c r="J1030" s="11">
        <f>IF(AND(H1030&lt;&gt;"", C1030&lt;&gt;"", C1030&lt;&gt;0), H1030*100/C1030, "")</f>
        <v>29.358931552587645</v>
      </c>
      <c r="K1030" s="9">
        <v>18.100000000000001</v>
      </c>
      <c r="L1030" s="9">
        <v>43</v>
      </c>
      <c r="M1030" s="13">
        <v>0.42099999999999999</v>
      </c>
      <c r="N1030" s="9">
        <v>90.2</v>
      </c>
      <c r="O1030" s="14" t="s">
        <v>16</v>
      </c>
      <c r="P1030" s="15">
        <v>3.12</v>
      </c>
      <c r="Q1030" s="13">
        <v>4.9909999999999997</v>
      </c>
      <c r="R1030" s="15">
        <v>0.33</v>
      </c>
      <c r="S1030" s="11">
        <f>IF(AND(Q1030&lt;&gt;"", C1030&lt;&gt;"", C1030&lt;&gt;0), Q1030*100/C1030, "")</f>
        <v>8.3322203672787971</v>
      </c>
      <c r="T1030" s="21">
        <v>1</v>
      </c>
      <c r="U1030" s="17" t="s">
        <v>32</v>
      </c>
      <c r="V1030" s="11">
        <v>57.16</v>
      </c>
      <c r="W1030" s="11">
        <v>43.64</v>
      </c>
      <c r="X1030" s="11">
        <f>IF(AND(W1030&lt;&gt;"", V1030&lt;&gt;"", V1030&lt;&gt;0), (W1030/V1030)*100, "")</f>
        <v>76.347095871238636</v>
      </c>
      <c r="Y1030" s="8" t="str">
        <f>IF(X1030&lt;72,"Pontiagudo",IF(X1030&lt;=76,"Padrão","Redondo"))</f>
        <v>Redondo</v>
      </c>
      <c r="Z1030" s="11">
        <f>IF(AND(W1030&lt;&gt;"", V1030&lt;&gt;"", V1030&lt;&gt;0), (0.6057-0.0018*W1030)*V1030*(W1030^2)/1000, "")</f>
        <v>57.384455758864135</v>
      </c>
      <c r="AA1030" s="11">
        <v>60.996240949984006</v>
      </c>
      <c r="AB1030" s="14"/>
      <c r="AC1030" s="12">
        <v>0</v>
      </c>
      <c r="AD1030" s="18" t="s">
        <v>19</v>
      </c>
    </row>
    <row r="1031" spans="1:30" ht="15.6" x14ac:dyDescent="0.3">
      <c r="A1031" s="8">
        <v>1030</v>
      </c>
      <c r="B1031" s="20" t="s">
        <v>33</v>
      </c>
      <c r="C1031" s="9">
        <v>68.400000000000006</v>
      </c>
      <c r="D1031" s="9">
        <v>8.1</v>
      </c>
      <c r="E1031" s="9">
        <v>8.9</v>
      </c>
      <c r="F1031" s="10">
        <f>IF(AND(NOT(ISBLANK(C1031)), NOT(ISBLANK(H1031)), NOT(ISBLANK(Q1031))), C1031-H1031-Q1031, "")</f>
        <v>43.663000000000011</v>
      </c>
      <c r="G1031" s="11">
        <f>IF(AND(F1031&lt;&gt;"", C1031&lt;&gt;"", C1031&lt;&gt;0), F1031*100/C1031, "")</f>
        <v>63.834795321637436</v>
      </c>
      <c r="H1031" s="10">
        <v>18.510999999999999</v>
      </c>
      <c r="I1031" s="12">
        <v>5</v>
      </c>
      <c r="J1031" s="11">
        <f>IF(AND(H1031&lt;&gt;"", C1031&lt;&gt;"", C1031&lt;&gt;0), H1031*100/C1031, "")</f>
        <v>27.062865497076018</v>
      </c>
      <c r="K1031" s="9">
        <v>17.5</v>
      </c>
      <c r="L1031" s="9">
        <v>48</v>
      </c>
      <c r="M1031" s="13">
        <v>0.36499999999999999</v>
      </c>
      <c r="N1031" s="9">
        <v>88</v>
      </c>
      <c r="O1031" s="14" t="s">
        <v>16</v>
      </c>
      <c r="P1031" s="15">
        <v>3.7</v>
      </c>
      <c r="Q1031" s="13">
        <v>6.226</v>
      </c>
      <c r="R1031" s="15">
        <v>0.39</v>
      </c>
      <c r="S1031" s="11">
        <f>IF(AND(Q1031&lt;&gt;"", C1031&lt;&gt;"", C1031&lt;&gt;0), Q1031*100/C1031, "")</f>
        <v>9.1023391812865491</v>
      </c>
      <c r="T1031" s="21">
        <v>1</v>
      </c>
      <c r="U1031" s="17" t="s">
        <v>34</v>
      </c>
      <c r="V1031" s="11">
        <v>59.66</v>
      </c>
      <c r="W1031" s="11">
        <v>45.25</v>
      </c>
      <c r="X1031" s="11">
        <f>IF(AND(W1031&lt;&gt;"", V1031&lt;&gt;"", V1031&lt;&gt;0), (W1031/V1031)*100, "")</f>
        <v>75.846463291987931</v>
      </c>
      <c r="Y1031" s="8" t="str">
        <f>IF(X1031&lt;72,"Pontiagudo",IF(X1031&lt;=76,"Padrão","Redondo"))</f>
        <v>Padrão</v>
      </c>
      <c r="Z1031" s="11">
        <f>IF(AND(W1031&lt;&gt;"", V1031&lt;&gt;"", V1031&lt;&gt;0), (0.6057-0.0018*W1031)*V1031*(W1031^2)/1000, "")</f>
        <v>64.04111065968749</v>
      </c>
      <c r="AA1031" s="11">
        <v>65.162267518225008</v>
      </c>
      <c r="AB1031" s="14"/>
      <c r="AC1031" s="12">
        <v>0</v>
      </c>
      <c r="AD1031" s="18" t="s">
        <v>19</v>
      </c>
    </row>
    <row r="1032" spans="1:30" ht="15.6" x14ac:dyDescent="0.3">
      <c r="A1032" s="8">
        <v>1031</v>
      </c>
      <c r="B1032" s="20" t="s">
        <v>33</v>
      </c>
      <c r="C1032" s="9">
        <v>83.2</v>
      </c>
      <c r="D1032" s="9">
        <v>8.5</v>
      </c>
      <c r="E1032" s="9">
        <v>8.5</v>
      </c>
      <c r="F1032" s="10">
        <f>IF(AND(NOT(ISBLANK(C1032)), NOT(ISBLANK(H1032)), NOT(ISBLANK(Q1032))), C1032-H1032-Q1032, "")</f>
        <v>58.465000000000011</v>
      </c>
      <c r="G1032" s="11">
        <f>IF(AND(F1032&lt;&gt;"", C1032&lt;&gt;"", C1032&lt;&gt;0), F1032*100/C1032, "")</f>
        <v>70.270432692307708</v>
      </c>
      <c r="H1032" s="10">
        <v>17.667999999999999</v>
      </c>
      <c r="I1032" s="12">
        <v>5</v>
      </c>
      <c r="J1032" s="11">
        <f>IF(AND(H1032&lt;&gt;"", C1032&lt;&gt;"", C1032&lt;&gt;0), H1032*100/C1032, "")</f>
        <v>21.235576923076923</v>
      </c>
      <c r="K1032" s="9">
        <v>17</v>
      </c>
      <c r="L1032" s="9">
        <v>43.3</v>
      </c>
      <c r="M1032" s="13">
        <v>0.39300000000000002</v>
      </c>
      <c r="N1032" s="9">
        <v>86.8</v>
      </c>
      <c r="O1032" s="14" t="s">
        <v>16</v>
      </c>
      <c r="P1032" s="15">
        <v>3.31</v>
      </c>
      <c r="Q1032" s="13">
        <v>7.0670000000000002</v>
      </c>
      <c r="R1032" s="15">
        <v>0.36</v>
      </c>
      <c r="S1032" s="11">
        <f>IF(AND(Q1032&lt;&gt;"", C1032&lt;&gt;"", C1032&lt;&gt;0), Q1032*100/C1032, "")</f>
        <v>8.493990384615385</v>
      </c>
      <c r="T1032" s="21">
        <v>1</v>
      </c>
      <c r="U1032" s="17" t="s">
        <v>34</v>
      </c>
      <c r="V1032" s="11">
        <v>67.58</v>
      </c>
      <c r="W1032" s="11">
        <v>47.74</v>
      </c>
      <c r="X1032" s="11">
        <f>IF(AND(W1032&lt;&gt;"", V1032&lt;&gt;"", V1032&lt;&gt;0), (W1032/V1032)*100, "")</f>
        <v>70.642201834862391</v>
      </c>
      <c r="Y1032" s="8" t="str">
        <f>IF(X1032&lt;72,"Pontiagudo",IF(X1032&lt;=76,"Padrão","Redondo"))</f>
        <v>Pontiagudo</v>
      </c>
      <c r="Z1032" s="11">
        <f>IF(AND(W1032&lt;&gt;"", V1032&lt;&gt;"", V1032&lt;&gt;0), (0.6057-0.0018*W1032)*V1032*(W1032^2)/1000, "")</f>
        <v>80.055754510906951</v>
      </c>
      <c r="AA1032" s="11">
        <v>74.523882615028</v>
      </c>
      <c r="AB1032" s="14"/>
      <c r="AC1032" s="12">
        <v>0</v>
      </c>
      <c r="AD1032" s="18" t="s">
        <v>19</v>
      </c>
    </row>
    <row r="1033" spans="1:30" ht="15.6" x14ac:dyDescent="0.3">
      <c r="A1033" s="8">
        <v>1032</v>
      </c>
      <c r="B1033" s="20" t="s">
        <v>33</v>
      </c>
      <c r="C1033" s="9">
        <v>59.6</v>
      </c>
      <c r="D1033" s="9">
        <v>9.5</v>
      </c>
      <c r="E1033" s="9">
        <v>9.6</v>
      </c>
      <c r="F1033" s="10">
        <f>IF(AND(NOT(ISBLANK(C1033)), NOT(ISBLANK(H1033)), NOT(ISBLANK(Q1033))), C1033-H1033-Q1033, "")</f>
        <v>37.119000000000007</v>
      </c>
      <c r="G1033" s="11">
        <f>IF(AND(F1033&lt;&gt;"", C1033&lt;&gt;"", C1033&lt;&gt;0), F1033*100/C1033, "")</f>
        <v>62.280201342281885</v>
      </c>
      <c r="H1033" s="10">
        <v>16.364000000000001</v>
      </c>
      <c r="I1033" s="12">
        <v>5</v>
      </c>
      <c r="J1033" s="11">
        <f>IF(AND(H1033&lt;&gt;"", C1033&lt;&gt;"", C1033&lt;&gt;0), H1033*100/C1033, "")</f>
        <v>27.456375838926174</v>
      </c>
      <c r="K1033" s="9">
        <v>16.5</v>
      </c>
      <c r="L1033" s="9">
        <v>43.3</v>
      </c>
      <c r="M1033" s="13">
        <v>0.38100000000000001</v>
      </c>
      <c r="N1033" s="9">
        <v>97.2</v>
      </c>
      <c r="O1033" s="14" t="s">
        <v>16</v>
      </c>
      <c r="P1033" s="15">
        <v>3.64</v>
      </c>
      <c r="Q1033" s="13">
        <v>6.117</v>
      </c>
      <c r="R1033" s="15">
        <v>0.4</v>
      </c>
      <c r="S1033" s="11">
        <f>IF(AND(Q1033&lt;&gt;"", C1033&lt;&gt;"", C1033&lt;&gt;0), Q1033*100/C1033, "")</f>
        <v>10.263422818791947</v>
      </c>
      <c r="T1033" s="21">
        <v>1</v>
      </c>
      <c r="U1033" s="17" t="s">
        <v>32</v>
      </c>
      <c r="V1033" s="11">
        <v>56.04</v>
      </c>
      <c r="W1033" s="11">
        <v>44.18</v>
      </c>
      <c r="X1033" s="11">
        <f>IF(AND(W1033&lt;&gt;"", V1033&lt;&gt;"", V1033&lt;&gt;0), (W1033/V1033)*100, "")</f>
        <v>78.836545324768025</v>
      </c>
      <c r="Y1033" s="8" t="str">
        <f>IF(X1033&lt;72,"Pontiagudo",IF(X1033&lt;=76,"Padrão","Redondo"))</f>
        <v>Redondo</v>
      </c>
      <c r="Z1033" s="11">
        <f>IF(AND(W1033&lt;&gt;"", V1033&lt;&gt;"", V1033&lt;&gt;0), (0.6057-0.0018*W1033)*V1033*(W1033^2)/1000, "")</f>
        <v>57.554672205252089</v>
      </c>
      <c r="AA1033" s="11">
        <v>60.938893680120003</v>
      </c>
      <c r="AB1033" s="14"/>
      <c r="AC1033" s="12">
        <v>0</v>
      </c>
      <c r="AD1033" s="18" t="s">
        <v>19</v>
      </c>
    </row>
    <row r="1034" spans="1:30" ht="15.6" x14ac:dyDescent="0.3">
      <c r="A1034" s="8">
        <v>1033</v>
      </c>
      <c r="B1034" s="20" t="s">
        <v>33</v>
      </c>
      <c r="C1034" s="9">
        <v>63.5</v>
      </c>
      <c r="D1034" s="9">
        <v>6.8</v>
      </c>
      <c r="E1034" s="9">
        <v>9</v>
      </c>
      <c r="F1034" s="10">
        <f>IF(AND(NOT(ISBLANK(C1034)), NOT(ISBLANK(H1034)), NOT(ISBLANK(Q1034))), C1034-H1034-Q1034, "")</f>
        <v>40.326999999999998</v>
      </c>
      <c r="G1034" s="11">
        <f>IF(AND(F1034&lt;&gt;"", C1034&lt;&gt;"", C1034&lt;&gt;0), F1034*100/C1034, "")</f>
        <v>63.507086614173225</v>
      </c>
      <c r="H1034" s="10">
        <v>17.768999999999998</v>
      </c>
      <c r="I1034" s="12">
        <v>5</v>
      </c>
      <c r="J1034" s="11">
        <f>IF(AND(H1034&lt;&gt;"", C1034&lt;&gt;"", C1034&lt;&gt;0), H1034*100/C1034, "")</f>
        <v>27.982677165354328</v>
      </c>
      <c r="K1034" s="9">
        <v>16.100000000000001</v>
      </c>
      <c r="L1034" s="9">
        <v>44.3</v>
      </c>
      <c r="M1034" s="13">
        <v>0.36299999999999999</v>
      </c>
      <c r="N1034" s="9">
        <v>81.3</v>
      </c>
      <c r="O1034" s="14" t="s">
        <v>16</v>
      </c>
      <c r="P1034" s="15">
        <v>3.38</v>
      </c>
      <c r="Q1034" s="13">
        <v>5.4039999999999999</v>
      </c>
      <c r="R1034" s="15">
        <v>0.36</v>
      </c>
      <c r="S1034" s="11">
        <f>IF(AND(Q1034&lt;&gt;"", C1034&lt;&gt;"", C1034&lt;&gt;0), Q1034*100/C1034, "")</f>
        <v>8.5102362204724411</v>
      </c>
      <c r="T1034" s="21">
        <v>2</v>
      </c>
      <c r="U1034" s="17" t="s">
        <v>32</v>
      </c>
      <c r="V1034" s="11">
        <v>58.14</v>
      </c>
      <c r="W1034" s="11">
        <v>44.25</v>
      </c>
      <c r="X1034" s="11">
        <f>IF(AND(W1034&lt;&gt;"", V1034&lt;&gt;"", V1034&lt;&gt;0), (W1034/V1034)*100, "")</f>
        <v>76.109391124870996</v>
      </c>
      <c r="Y1034" s="8" t="str">
        <f>IF(X1034&lt;72,"Pontiagudo",IF(X1034&lt;=76,"Padrão","Redondo"))</f>
        <v>Redondo</v>
      </c>
      <c r="Z1034" s="11">
        <f>IF(AND(W1034&lt;&gt;"", V1034&lt;&gt;"", V1034&lt;&gt;0), (0.6057-0.0018*W1034)*V1034*(W1034^2)/1000, "")</f>
        <v>59.886454560187502</v>
      </c>
      <c r="AA1034" s="11">
        <v>62.590672160324999</v>
      </c>
      <c r="AB1034" s="14"/>
      <c r="AC1034" s="12">
        <v>0</v>
      </c>
      <c r="AD1034" s="18" t="s">
        <v>19</v>
      </c>
    </row>
    <row r="1035" spans="1:30" ht="15.6" x14ac:dyDescent="0.3">
      <c r="A1035" s="8">
        <v>1034</v>
      </c>
      <c r="B1035" s="20" t="s">
        <v>33</v>
      </c>
      <c r="C1035" s="9">
        <v>60.1</v>
      </c>
      <c r="D1035" s="9">
        <v>7</v>
      </c>
      <c r="E1035" s="9">
        <v>9.1999999999999993</v>
      </c>
      <c r="F1035" s="10">
        <f>IF(AND(NOT(ISBLANK(C1035)), NOT(ISBLANK(H1035)), NOT(ISBLANK(Q1035))), C1035-H1035-Q1035, "")</f>
        <v>34.954000000000001</v>
      </c>
      <c r="G1035" s="11">
        <f>IF(AND(F1035&lt;&gt;"", C1035&lt;&gt;"", C1035&lt;&gt;0), F1035*100/C1035, "")</f>
        <v>58.159733777038269</v>
      </c>
      <c r="H1035" s="10">
        <v>19.475000000000001</v>
      </c>
      <c r="I1035" s="12">
        <v>6</v>
      </c>
      <c r="J1035" s="11">
        <f>IF(AND(H1035&lt;&gt;"", C1035&lt;&gt;"", C1035&lt;&gt;0), H1035*100/C1035, "")</f>
        <v>32.404326123128122</v>
      </c>
      <c r="K1035" s="9">
        <v>17</v>
      </c>
      <c r="L1035" s="9">
        <v>49.3</v>
      </c>
      <c r="M1035" s="13">
        <v>0.34499999999999997</v>
      </c>
      <c r="N1035" s="9">
        <v>83.6</v>
      </c>
      <c r="O1035" s="14" t="s">
        <v>16</v>
      </c>
      <c r="P1035" s="15">
        <v>4.1900000000000004</v>
      </c>
      <c r="Q1035" s="13">
        <v>5.6710000000000003</v>
      </c>
      <c r="R1035" s="15">
        <v>0.38</v>
      </c>
      <c r="S1035" s="11">
        <f>IF(AND(Q1035&lt;&gt;"", C1035&lt;&gt;"", C1035&lt;&gt;0), Q1035*100/C1035, "")</f>
        <v>9.4359400998336103</v>
      </c>
      <c r="T1035" s="21">
        <v>1</v>
      </c>
      <c r="U1035" s="17" t="s">
        <v>32</v>
      </c>
      <c r="V1035" s="11">
        <v>58.83</v>
      </c>
      <c r="W1035" s="11">
        <v>43.08</v>
      </c>
      <c r="X1035" s="11">
        <f>IF(AND(W1035&lt;&gt;"", V1035&lt;&gt;"", V1035&lt;&gt;0), (W1035/V1035)*100, "")</f>
        <v>73.227944926058129</v>
      </c>
      <c r="Y1035" s="8" t="str">
        <f>IF(X1035&lt;72,"Pontiagudo",IF(X1035&lt;=76,"Padrão","Redondo"))</f>
        <v>Padrão</v>
      </c>
      <c r="Z1035" s="11">
        <f>IF(AND(W1035&lt;&gt;"", V1035&lt;&gt;"", V1035&lt;&gt;0), (0.6057-0.0018*W1035)*V1035*(W1035^2)/1000, "")</f>
        <v>57.665021129854281</v>
      </c>
      <c r="AA1035" s="11">
        <v>61.375122803303981</v>
      </c>
      <c r="AB1035" s="14"/>
      <c r="AC1035" s="12">
        <v>0</v>
      </c>
      <c r="AD1035" s="18" t="s">
        <v>19</v>
      </c>
    </row>
    <row r="1036" spans="1:30" ht="15.6" x14ac:dyDescent="0.3">
      <c r="A1036" s="8">
        <v>1035</v>
      </c>
      <c r="B1036" s="20" t="s">
        <v>33</v>
      </c>
      <c r="C1036" s="9">
        <v>56.6</v>
      </c>
      <c r="D1036" s="9">
        <v>7.5</v>
      </c>
      <c r="E1036" s="9">
        <v>9.5</v>
      </c>
      <c r="F1036" s="10">
        <f>IF(AND(NOT(ISBLANK(C1036)), NOT(ISBLANK(H1036)), NOT(ISBLANK(Q1036))), C1036-H1036-Q1036, "")</f>
        <v>34.323000000000008</v>
      </c>
      <c r="G1036" s="11">
        <f>IF(AND(F1036&lt;&gt;"", C1036&lt;&gt;"", C1036&lt;&gt;0), F1036*100/C1036, "")</f>
        <v>60.641342756183754</v>
      </c>
      <c r="H1036" s="10">
        <v>16.800999999999998</v>
      </c>
      <c r="I1036" s="12">
        <v>5</v>
      </c>
      <c r="J1036" s="11">
        <f>IF(AND(H1036&lt;&gt;"", C1036&lt;&gt;"", C1036&lt;&gt;0), H1036*100/C1036, "")</f>
        <v>29.683745583038867</v>
      </c>
      <c r="K1036" s="9">
        <v>16.899999999999999</v>
      </c>
      <c r="L1036" s="9">
        <v>43.3</v>
      </c>
      <c r="M1036" s="13">
        <v>0.39</v>
      </c>
      <c r="N1036" s="9">
        <v>87.7</v>
      </c>
      <c r="O1036" s="14" t="s">
        <v>16</v>
      </c>
      <c r="P1036" s="15">
        <v>2.86</v>
      </c>
      <c r="Q1036" s="13">
        <v>5.476</v>
      </c>
      <c r="R1036" s="15">
        <v>0.38</v>
      </c>
      <c r="S1036" s="11">
        <f>IF(AND(Q1036&lt;&gt;"", C1036&lt;&gt;"", C1036&lt;&gt;0), Q1036*100/C1036, "")</f>
        <v>9.6749116607773846</v>
      </c>
      <c r="T1036" s="21">
        <v>1</v>
      </c>
      <c r="U1036" s="17" t="s">
        <v>36</v>
      </c>
      <c r="V1036" s="11">
        <v>55.99</v>
      </c>
      <c r="W1036" s="11">
        <v>42.68</v>
      </c>
      <c r="X1036" s="11">
        <f>IF(AND(W1036&lt;&gt;"", V1036&lt;&gt;"", V1036&lt;&gt;0), (W1036/V1036)*100, "")</f>
        <v>76.227897838899807</v>
      </c>
      <c r="Y1036" s="8" t="str">
        <f>IF(X1036&lt;72,"Pontiagudo",IF(X1036&lt;=76,"Padrão","Redondo"))</f>
        <v>Redondo</v>
      </c>
      <c r="Z1036" s="11">
        <f>IF(AND(W1036&lt;&gt;"", V1036&lt;&gt;"", V1036&lt;&gt;0), (0.6057-0.0018*W1036)*V1036*(W1036^2)/1000, "")</f>
        <v>53.940274037280581</v>
      </c>
      <c r="AA1036" s="11">
        <v>58.778060795079995</v>
      </c>
      <c r="AB1036" s="14"/>
      <c r="AC1036" s="12">
        <v>0</v>
      </c>
      <c r="AD1036" s="18" t="s">
        <v>19</v>
      </c>
    </row>
    <row r="1037" spans="1:30" ht="15.6" x14ac:dyDescent="0.3">
      <c r="A1037" s="8">
        <v>1036</v>
      </c>
      <c r="B1037" s="20" t="s">
        <v>33</v>
      </c>
      <c r="C1037" s="9">
        <v>74.900000000000006</v>
      </c>
      <c r="D1037" s="9">
        <v>7.4</v>
      </c>
      <c r="E1037" s="9">
        <v>9.1999999999999993</v>
      </c>
      <c r="F1037" s="10">
        <f>IF(AND(NOT(ISBLANK(C1037)), NOT(ISBLANK(H1037)), NOT(ISBLANK(Q1037))), C1037-H1037-Q1037, "")</f>
        <v>45.046000000000006</v>
      </c>
      <c r="G1037" s="11">
        <f>IF(AND(F1037&lt;&gt;"", C1037&lt;&gt;"", C1037&lt;&gt;0), F1037*100/C1037, "")</f>
        <v>60.141522029372496</v>
      </c>
      <c r="H1037" s="10">
        <v>23.27</v>
      </c>
      <c r="I1037" s="12">
        <v>5</v>
      </c>
      <c r="J1037" s="11">
        <f>IF(AND(H1037&lt;&gt;"", C1037&lt;&gt;"", C1037&lt;&gt;0), H1037*100/C1037, "")</f>
        <v>31.068090787716955</v>
      </c>
      <c r="K1037" s="9">
        <v>19.100000000000001</v>
      </c>
      <c r="L1037" s="9">
        <v>46.7</v>
      </c>
      <c r="M1037" s="13">
        <v>0.40899999999999997</v>
      </c>
      <c r="N1037" s="9">
        <v>82</v>
      </c>
      <c r="O1037" s="14" t="s">
        <v>16</v>
      </c>
      <c r="P1037" s="15">
        <v>3.68</v>
      </c>
      <c r="Q1037" s="13">
        <v>6.5839999999999996</v>
      </c>
      <c r="R1037" s="15">
        <v>0.36</v>
      </c>
      <c r="S1037" s="11">
        <f>IF(AND(Q1037&lt;&gt;"", C1037&lt;&gt;"", C1037&lt;&gt;0), Q1037*100/C1037, "")</f>
        <v>8.7903871829105462</v>
      </c>
      <c r="T1037" s="21">
        <v>1</v>
      </c>
      <c r="U1037" s="17" t="s">
        <v>34</v>
      </c>
      <c r="V1037" s="11">
        <v>61.24</v>
      </c>
      <c r="W1037" s="11">
        <v>47.23</v>
      </c>
      <c r="X1037" s="11">
        <f>IF(AND(W1037&lt;&gt;"", V1037&lt;&gt;"", V1037&lt;&gt;0), (W1037/V1037)*100, "")</f>
        <v>77.122795558458506</v>
      </c>
      <c r="Y1037" s="8" t="str">
        <f>IF(X1037&lt;72,"Pontiagudo",IF(X1037&lt;=76,"Padrão","Redondo"))</f>
        <v>Redondo</v>
      </c>
      <c r="Z1037" s="11">
        <f>IF(AND(W1037&lt;&gt;"", V1037&lt;&gt;"", V1037&lt;&gt;0), (0.6057-0.0018*W1037)*V1037*(W1037^2)/1000, "")</f>
        <v>71.12904436207964</v>
      </c>
      <c r="AA1037" s="11">
        <v>69.282052890809993</v>
      </c>
      <c r="AB1037" s="14"/>
      <c r="AC1037" s="12">
        <v>0</v>
      </c>
      <c r="AD1037" s="18" t="s">
        <v>19</v>
      </c>
    </row>
    <row r="1038" spans="1:30" ht="15.6" x14ac:dyDescent="0.3">
      <c r="A1038" s="8">
        <v>1037</v>
      </c>
      <c r="B1038" s="20" t="s">
        <v>33</v>
      </c>
      <c r="C1038" s="9">
        <v>59.1</v>
      </c>
      <c r="D1038" s="9">
        <v>7.6</v>
      </c>
      <c r="E1038" s="9">
        <v>9.3000000000000007</v>
      </c>
      <c r="F1038" s="10">
        <f>IF(AND(NOT(ISBLANK(C1038)), NOT(ISBLANK(H1038)), NOT(ISBLANK(Q1038))), C1038-H1038-Q1038, "")</f>
        <v>37.650000000000006</v>
      </c>
      <c r="G1038" s="11">
        <f>IF(AND(F1038&lt;&gt;"", C1038&lt;&gt;"", C1038&lt;&gt;0), F1038*100/C1038, "")</f>
        <v>63.705583756345185</v>
      </c>
      <c r="H1038" s="10">
        <v>16.466999999999999</v>
      </c>
      <c r="I1038" s="12">
        <v>5</v>
      </c>
      <c r="J1038" s="11">
        <f>IF(AND(H1038&lt;&gt;"", C1038&lt;&gt;"", C1038&lt;&gt;0), H1038*100/C1038, "")</f>
        <v>27.862944162436545</v>
      </c>
      <c r="K1038" s="9">
        <v>16.8</v>
      </c>
      <c r="L1038" s="9">
        <v>42</v>
      </c>
      <c r="M1038" s="13">
        <v>0.4</v>
      </c>
      <c r="N1038" s="9">
        <v>87.6</v>
      </c>
      <c r="O1038" s="14" t="s">
        <v>16</v>
      </c>
      <c r="P1038" s="15">
        <v>2.83</v>
      </c>
      <c r="Q1038" s="13">
        <v>4.9829999999999997</v>
      </c>
      <c r="R1038" s="15">
        <v>0.32</v>
      </c>
      <c r="S1038" s="11">
        <f>IF(AND(Q1038&lt;&gt;"", C1038&lt;&gt;"", C1038&lt;&gt;0), Q1038*100/C1038, "")</f>
        <v>8.4314720812182724</v>
      </c>
      <c r="T1038" s="21">
        <v>1</v>
      </c>
      <c r="U1038" s="17" t="s">
        <v>32</v>
      </c>
      <c r="V1038" s="11">
        <v>56.05</v>
      </c>
      <c r="W1038" s="11">
        <v>43.08</v>
      </c>
      <c r="X1038" s="11">
        <f>IF(AND(W1038&lt;&gt;"", V1038&lt;&gt;"", V1038&lt;&gt;0), (W1038/V1038)*100, "")</f>
        <v>76.859946476360392</v>
      </c>
      <c r="Y1038" s="8" t="str">
        <f>IF(X1038&lt;72,"Pontiagudo",IF(X1038&lt;=76,"Padrão","Redondo"))</f>
        <v>Redondo</v>
      </c>
      <c r="Z1038" s="11">
        <f>IF(AND(W1038&lt;&gt;"", V1038&lt;&gt;"", V1038&lt;&gt;0), (0.6057-0.0018*W1038)*V1038*(W1038^2)/1000, "")</f>
        <v>54.940071975664317</v>
      </c>
      <c r="AA1038" s="11">
        <v>59.387778351959987</v>
      </c>
      <c r="AB1038" s="14"/>
      <c r="AC1038" s="12">
        <v>0</v>
      </c>
      <c r="AD1038" s="18" t="s">
        <v>19</v>
      </c>
    </row>
    <row r="1039" spans="1:30" ht="15.6" x14ac:dyDescent="0.3">
      <c r="A1039" s="8">
        <v>1038</v>
      </c>
      <c r="B1039" s="20" t="s">
        <v>33</v>
      </c>
      <c r="C1039" s="9">
        <v>65.3</v>
      </c>
      <c r="D1039" s="9">
        <v>8.8000000000000007</v>
      </c>
      <c r="E1039" s="9">
        <v>9.1</v>
      </c>
      <c r="F1039" s="10">
        <f>IF(AND(NOT(ISBLANK(C1039)), NOT(ISBLANK(H1039)), NOT(ISBLANK(Q1039))), C1039-H1039-Q1039, "")</f>
        <v>41.466999999999999</v>
      </c>
      <c r="G1039" s="11">
        <f>IF(AND(F1039&lt;&gt;"", C1039&lt;&gt;"", C1039&lt;&gt;0), F1039*100/C1039, "")</f>
        <v>63.502297090352222</v>
      </c>
      <c r="H1039" s="10">
        <v>17.640999999999998</v>
      </c>
      <c r="I1039" s="12">
        <v>5</v>
      </c>
      <c r="J1039" s="11">
        <f>IF(AND(H1039&lt;&gt;"", C1039&lt;&gt;"", C1039&lt;&gt;0), H1039*100/C1039, "")</f>
        <v>27.015313935681469</v>
      </c>
      <c r="K1039" s="9">
        <v>17.899999999999999</v>
      </c>
      <c r="L1039" s="9">
        <v>42.3</v>
      </c>
      <c r="M1039" s="13">
        <v>0.42299999999999999</v>
      </c>
      <c r="N1039" s="9">
        <v>92.5</v>
      </c>
      <c r="O1039" s="14" t="s">
        <v>16</v>
      </c>
      <c r="P1039" s="15">
        <v>3.94</v>
      </c>
      <c r="Q1039" s="13">
        <v>6.1920000000000002</v>
      </c>
      <c r="R1039" s="15">
        <v>0.37</v>
      </c>
      <c r="S1039" s="11">
        <f>IF(AND(Q1039&lt;&gt;"", C1039&lt;&gt;"", C1039&lt;&gt;0), Q1039*100/C1039, "")</f>
        <v>9.4823889739663105</v>
      </c>
      <c r="T1039" s="21">
        <v>1</v>
      </c>
      <c r="U1039" s="17" t="s">
        <v>32</v>
      </c>
      <c r="V1039" s="11">
        <v>60.93</v>
      </c>
      <c r="W1039" s="11">
        <v>43.94</v>
      </c>
      <c r="X1039" s="11">
        <f>IF(AND(W1039&lt;&gt;"", V1039&lt;&gt;"", V1039&lt;&gt;0), (W1039/V1039)*100, "")</f>
        <v>72.115542425734446</v>
      </c>
      <c r="Y1039" s="8" t="str">
        <f>IF(X1039&lt;72,"Pontiagudo",IF(X1039&lt;=76,"Padrão","Redondo"))</f>
        <v>Padrão</v>
      </c>
      <c r="Z1039" s="11">
        <f>IF(AND(W1039&lt;&gt;"", V1039&lt;&gt;"", V1039&lt;&gt;0), (0.6057-0.0018*W1039)*V1039*(W1039^2)/1000, "")</f>
        <v>61.949632691928372</v>
      </c>
      <c r="AA1039" s="11">
        <v>64.105993590677997</v>
      </c>
      <c r="AB1039" s="14"/>
      <c r="AC1039" s="12">
        <v>0</v>
      </c>
      <c r="AD1039" s="18" t="s">
        <v>19</v>
      </c>
    </row>
    <row r="1040" spans="1:30" ht="15.6" x14ac:dyDescent="0.3">
      <c r="A1040" s="8">
        <v>1039</v>
      </c>
      <c r="B1040" s="20" t="s">
        <v>33</v>
      </c>
      <c r="C1040" s="9">
        <v>65.599999999999994</v>
      </c>
      <c r="D1040" s="9">
        <v>8.5</v>
      </c>
      <c r="E1040" s="9">
        <v>9.1999999999999993</v>
      </c>
      <c r="F1040" s="10">
        <f>IF(AND(NOT(ISBLANK(C1040)), NOT(ISBLANK(H1040)), NOT(ISBLANK(Q1040))), C1040-H1040-Q1040, "")</f>
        <v>42.621999999999993</v>
      </c>
      <c r="G1040" s="11">
        <f>IF(AND(F1040&lt;&gt;"", C1040&lt;&gt;"", C1040&lt;&gt;0), F1040*100/C1040, "")</f>
        <v>64.972560975609738</v>
      </c>
      <c r="H1040" s="10">
        <v>17.103999999999999</v>
      </c>
      <c r="I1040" s="12">
        <v>5</v>
      </c>
      <c r="J1040" s="11">
        <f>IF(AND(H1040&lt;&gt;"", C1040&lt;&gt;"", C1040&lt;&gt;0), H1040*100/C1040, "")</f>
        <v>26.073170731707318</v>
      </c>
      <c r="K1040" s="9">
        <v>18.3</v>
      </c>
      <c r="L1040" s="9">
        <v>44.3</v>
      </c>
      <c r="M1040" s="13">
        <v>0.41299999999999998</v>
      </c>
      <c r="N1040" s="9">
        <v>90.9</v>
      </c>
      <c r="O1040" s="14" t="s">
        <v>16</v>
      </c>
      <c r="P1040" s="15">
        <v>3.59</v>
      </c>
      <c r="Q1040" s="13">
        <v>5.8739999999999997</v>
      </c>
      <c r="R1040" s="15">
        <v>0.36</v>
      </c>
      <c r="S1040" s="11">
        <f>IF(AND(Q1040&lt;&gt;"", C1040&lt;&gt;"", C1040&lt;&gt;0), Q1040*100/C1040, "")</f>
        <v>8.9542682926829276</v>
      </c>
      <c r="T1040" s="21">
        <v>2</v>
      </c>
      <c r="U1040" s="17" t="s">
        <v>32</v>
      </c>
      <c r="V1040" s="11">
        <v>58.99</v>
      </c>
      <c r="W1040" s="11">
        <v>44.6</v>
      </c>
      <c r="X1040" s="11">
        <f>IF(AND(W1040&lt;&gt;"", V1040&lt;&gt;"", V1040&lt;&gt;0), (W1040/V1040)*100, "")</f>
        <v>75.606034921173077</v>
      </c>
      <c r="Y1040" s="8" t="str">
        <f>IF(X1040&lt;72,"Pontiagudo",IF(X1040&lt;=76,"Padrão","Redondo"))</f>
        <v>Padrão</v>
      </c>
      <c r="Z1040" s="11">
        <f>IF(AND(W1040&lt;&gt;"", V1040&lt;&gt;"", V1040&lt;&gt;0), (0.6057-0.0018*W1040)*V1040*(W1040^2)/1000, "")</f>
        <v>61.653070940328007</v>
      </c>
      <c r="AA1040" s="11">
        <v>63.718180401639991</v>
      </c>
      <c r="AB1040" s="14"/>
      <c r="AC1040" s="12">
        <v>0</v>
      </c>
      <c r="AD1040" s="18" t="s">
        <v>19</v>
      </c>
    </row>
    <row r="1041" spans="1:30" ht="15.6" x14ac:dyDescent="0.3">
      <c r="A1041" s="8">
        <v>1040</v>
      </c>
      <c r="B1041" s="20" t="s">
        <v>33</v>
      </c>
      <c r="C1041" s="9">
        <v>68.7</v>
      </c>
      <c r="D1041" s="9">
        <v>6.4</v>
      </c>
      <c r="E1041" s="9">
        <v>9.1</v>
      </c>
      <c r="F1041" s="10">
        <f>IF(AND(NOT(ISBLANK(C1041)), NOT(ISBLANK(H1041)), NOT(ISBLANK(Q1041))), C1041-H1041-Q1041, "")</f>
        <v>44.858000000000004</v>
      </c>
      <c r="G1041" s="11">
        <f>IF(AND(F1041&lt;&gt;"", C1041&lt;&gt;"", C1041&lt;&gt;0), F1041*100/C1041, "")</f>
        <v>65.295487627365361</v>
      </c>
      <c r="H1041" s="10">
        <v>17.574000000000002</v>
      </c>
      <c r="I1041" s="12">
        <v>6</v>
      </c>
      <c r="J1041" s="11">
        <f>IF(AND(H1041&lt;&gt;"", C1041&lt;&gt;"", C1041&lt;&gt;0), H1041*100/C1041, "")</f>
        <v>25.580786026200872</v>
      </c>
      <c r="K1041" s="9">
        <v>17.399999999999999</v>
      </c>
      <c r="L1041" s="9">
        <v>40.700000000000003</v>
      </c>
      <c r="M1041" s="13">
        <v>0.42799999999999999</v>
      </c>
      <c r="N1041" s="9">
        <v>76.900000000000006</v>
      </c>
      <c r="O1041" s="14" t="s">
        <v>16</v>
      </c>
      <c r="P1041" s="15">
        <v>3.45</v>
      </c>
      <c r="Q1041" s="13">
        <v>6.2679999999999998</v>
      </c>
      <c r="R1041" s="15">
        <v>0.37</v>
      </c>
      <c r="S1041" s="11">
        <f>IF(AND(Q1041&lt;&gt;"", C1041&lt;&gt;"", C1041&lt;&gt;0), Q1041*100/C1041, "")</f>
        <v>9.1237263464337683</v>
      </c>
      <c r="T1041" s="21">
        <v>1</v>
      </c>
      <c r="U1041" s="17" t="s">
        <v>34</v>
      </c>
      <c r="V1041" s="11">
        <v>62.68</v>
      </c>
      <c r="W1041" s="11">
        <v>44.21</v>
      </c>
      <c r="X1041" s="11">
        <f>IF(AND(W1041&lt;&gt;"", V1041&lt;&gt;"", V1041&lt;&gt;0), (W1041/V1041)*100, "")</f>
        <v>70.532865347798349</v>
      </c>
      <c r="Y1041" s="8" t="str">
        <f>IF(X1041&lt;72,"Pontiagudo",IF(X1041&lt;=76,"Padrão","Redondo"))</f>
        <v>Pontiagudo</v>
      </c>
      <c r="Z1041" s="11">
        <f>IF(AND(W1041&lt;&gt;"", V1041&lt;&gt;"", V1041&lt;&gt;0), (0.6057-0.0018*W1041)*V1041*(W1041^2)/1000, "")</f>
        <v>64.454980296899734</v>
      </c>
      <c r="AA1041" s="11">
        <v>65.704520777169989</v>
      </c>
      <c r="AB1041" s="14"/>
      <c r="AC1041" s="12">
        <v>0</v>
      </c>
      <c r="AD1041" s="18" t="s">
        <v>19</v>
      </c>
    </row>
    <row r="1042" spans="1:30" ht="15.6" x14ac:dyDescent="0.3">
      <c r="A1042" s="8">
        <v>1041</v>
      </c>
      <c r="B1042" s="20" t="s">
        <v>33</v>
      </c>
      <c r="C1042" s="9">
        <v>64.3</v>
      </c>
      <c r="D1042" s="9">
        <v>8.6</v>
      </c>
      <c r="E1042" s="9">
        <v>9</v>
      </c>
      <c r="F1042" s="10">
        <f>IF(AND(NOT(ISBLANK(C1042)), NOT(ISBLANK(H1042)), NOT(ISBLANK(Q1042))), C1042-H1042-Q1042, "")</f>
        <v>42.316999999999993</v>
      </c>
      <c r="G1042" s="11">
        <f>IF(AND(F1042&lt;&gt;"", C1042&lt;&gt;"", C1042&lt;&gt;0), F1042*100/C1042, "")</f>
        <v>65.811819595645403</v>
      </c>
      <c r="H1042" s="10">
        <v>15.204000000000001</v>
      </c>
      <c r="I1042" s="12">
        <v>5</v>
      </c>
      <c r="J1042" s="11">
        <f>IF(AND(H1042&lt;&gt;"", C1042&lt;&gt;"", C1042&lt;&gt;0), H1042*100/C1042, "")</f>
        <v>23.645412130637638</v>
      </c>
      <c r="K1042" s="9">
        <v>18.100000000000001</v>
      </c>
      <c r="L1042" s="9">
        <v>39.700000000000003</v>
      </c>
      <c r="M1042" s="13">
        <v>0.45600000000000002</v>
      </c>
      <c r="N1042" s="9">
        <v>91.7</v>
      </c>
      <c r="O1042" s="14" t="s">
        <v>16</v>
      </c>
      <c r="P1042" s="15">
        <v>4.3899999999999997</v>
      </c>
      <c r="Q1042" s="13">
        <v>6.7789999999999999</v>
      </c>
      <c r="R1042" s="15">
        <v>0.41</v>
      </c>
      <c r="S1042" s="11">
        <f>IF(AND(Q1042&lt;&gt;"", C1042&lt;&gt;"", C1042&lt;&gt;0), Q1042*100/C1042, "")</f>
        <v>10.542768273716952</v>
      </c>
      <c r="T1042" s="21">
        <v>1</v>
      </c>
      <c r="U1042" s="17" t="s">
        <v>32</v>
      </c>
      <c r="V1042" s="11">
        <v>59.78</v>
      </c>
      <c r="W1042" s="11">
        <v>43.71</v>
      </c>
      <c r="X1042" s="11">
        <f>IF(AND(W1042&lt;&gt;"", V1042&lt;&gt;"", V1042&lt;&gt;0), (W1042/V1042)*100, "")</f>
        <v>73.118099698895961</v>
      </c>
      <c r="Y1042" s="8" t="str">
        <f>IF(X1042&lt;72,"Pontiagudo",IF(X1042&lt;=76,"Padrão","Redondo"))</f>
        <v>Padrão</v>
      </c>
      <c r="Z1042" s="11">
        <f>IF(AND(W1042&lt;&gt;"", V1042&lt;&gt;"", V1042&lt;&gt;0), (0.6057-0.0018*W1042)*V1042*(W1042^2)/1000, "")</f>
        <v>60.193038737727761</v>
      </c>
      <c r="AA1042" s="11">
        <v>62.966181146714987</v>
      </c>
      <c r="AB1042" s="14"/>
      <c r="AC1042" s="12">
        <v>0</v>
      </c>
      <c r="AD1042" s="18" t="s">
        <v>19</v>
      </c>
    </row>
    <row r="1043" spans="1:30" ht="15.6" x14ac:dyDescent="0.3">
      <c r="A1043" s="8">
        <v>1042</v>
      </c>
      <c r="B1043" s="20" t="s">
        <v>33</v>
      </c>
      <c r="C1043" s="9">
        <v>75.400000000000006</v>
      </c>
      <c r="D1043" s="9">
        <v>9.3000000000000007</v>
      </c>
      <c r="E1043" s="9">
        <v>9.1</v>
      </c>
      <c r="F1043" s="10">
        <f>IF(AND(NOT(ISBLANK(C1043)), NOT(ISBLANK(H1043)), NOT(ISBLANK(Q1043))), C1043-H1043-Q1043, "")</f>
        <v>50.260000000000005</v>
      </c>
      <c r="G1043" s="11">
        <f>IF(AND(F1043&lt;&gt;"", C1043&lt;&gt;"", C1043&lt;&gt;0), F1043*100/C1043, "")</f>
        <v>66.65782493368701</v>
      </c>
      <c r="H1043" s="10">
        <v>18.190999999999999</v>
      </c>
      <c r="I1043" s="12">
        <v>6</v>
      </c>
      <c r="J1043" s="11">
        <f>IF(AND(H1043&lt;&gt;"", C1043&lt;&gt;"", C1043&lt;&gt;0), H1043*100/C1043, "")</f>
        <v>24.125994694960209</v>
      </c>
      <c r="K1043" s="9">
        <v>18.899999999999999</v>
      </c>
      <c r="L1043" s="9">
        <v>42.7</v>
      </c>
      <c r="M1043" s="13">
        <v>0.443</v>
      </c>
      <c r="N1043" s="9">
        <v>92.9</v>
      </c>
      <c r="O1043" s="14" t="s">
        <v>16</v>
      </c>
      <c r="P1043" s="15">
        <v>3.34</v>
      </c>
      <c r="Q1043" s="13">
        <v>6.9489999999999998</v>
      </c>
      <c r="R1043" s="15">
        <v>0.38</v>
      </c>
      <c r="S1043" s="11">
        <f>IF(AND(Q1043&lt;&gt;"", C1043&lt;&gt;"", C1043&lt;&gt;0), Q1043*100/C1043, "")</f>
        <v>9.2161803713527846</v>
      </c>
      <c r="T1043" s="21">
        <v>1</v>
      </c>
      <c r="U1043" s="17" t="s">
        <v>34</v>
      </c>
      <c r="V1043" s="11">
        <v>59.73</v>
      </c>
      <c r="W1043" s="11">
        <v>47.3</v>
      </c>
      <c r="X1043" s="11">
        <f>IF(AND(W1043&lt;&gt;"", V1043&lt;&gt;"", V1043&lt;&gt;0), (W1043/V1043)*100, "")</f>
        <v>79.189686924493557</v>
      </c>
      <c r="Y1043" s="8" t="str">
        <f>IF(X1043&lt;72,"Pontiagudo",IF(X1043&lt;=76,"Padrão","Redondo"))</f>
        <v>Redondo</v>
      </c>
      <c r="Z1043" s="11">
        <f>IF(AND(W1043&lt;&gt;"", V1043&lt;&gt;"", V1043&lt;&gt;0), (0.6057-0.0018*W1043)*V1043*(W1043^2)/1000, "")</f>
        <v>69.564167149751981</v>
      </c>
      <c r="AA1043" s="11">
        <v>68.25716536022999</v>
      </c>
      <c r="AB1043" s="14"/>
      <c r="AC1043" s="12">
        <v>0</v>
      </c>
      <c r="AD1043" s="18" t="s">
        <v>19</v>
      </c>
    </row>
    <row r="1044" spans="1:30" ht="15.6" x14ac:dyDescent="0.3">
      <c r="A1044" s="8">
        <v>1043</v>
      </c>
      <c r="B1044" s="20" t="s">
        <v>33</v>
      </c>
      <c r="C1044" s="9">
        <v>65.2</v>
      </c>
      <c r="D1044" s="9">
        <v>8.8000000000000007</v>
      </c>
      <c r="E1044" s="9">
        <v>8.6999999999999993</v>
      </c>
      <c r="F1044" s="10">
        <f>IF(AND(NOT(ISBLANK(C1044)), NOT(ISBLANK(H1044)), NOT(ISBLANK(Q1044))), C1044-H1044-Q1044, "")</f>
        <v>43.092000000000006</v>
      </c>
      <c r="G1044" s="11">
        <f>IF(AND(F1044&lt;&gt;"", C1044&lt;&gt;"", C1044&lt;&gt;0), F1044*100/C1044, "")</f>
        <v>66.092024539877315</v>
      </c>
      <c r="H1044" s="10">
        <v>16.699000000000002</v>
      </c>
      <c r="I1044" s="12">
        <v>5</v>
      </c>
      <c r="J1044" s="11">
        <f>IF(AND(H1044&lt;&gt;"", C1044&lt;&gt;"", C1044&lt;&gt;0), H1044*100/C1044, "")</f>
        <v>25.611963190184049</v>
      </c>
      <c r="K1044" s="9">
        <v>18.100000000000001</v>
      </c>
      <c r="L1044" s="9">
        <v>42.7</v>
      </c>
      <c r="M1044" s="13">
        <v>0.42399999999999999</v>
      </c>
      <c r="N1044" s="9">
        <v>92.6</v>
      </c>
      <c r="O1044" s="14" t="s">
        <v>16</v>
      </c>
      <c r="P1044" s="15">
        <v>3.09</v>
      </c>
      <c r="Q1044" s="13">
        <v>5.4089999999999998</v>
      </c>
      <c r="R1044" s="15">
        <v>0.34</v>
      </c>
      <c r="S1044" s="11">
        <f>IF(AND(Q1044&lt;&gt;"", C1044&lt;&gt;"", C1044&lt;&gt;0), Q1044*100/C1044, "")</f>
        <v>8.2960122699386503</v>
      </c>
      <c r="T1044" s="21">
        <v>3</v>
      </c>
      <c r="U1044" s="17" t="s">
        <v>32</v>
      </c>
      <c r="V1044" s="11">
        <v>59.46</v>
      </c>
      <c r="W1044" s="11">
        <v>44.96</v>
      </c>
      <c r="X1044" s="11">
        <f>IF(AND(W1044&lt;&gt;"", V1044&lt;&gt;"", V1044&lt;&gt;0), (W1044/V1044)*100, "")</f>
        <v>75.613858055835863</v>
      </c>
      <c r="Y1044" s="8" t="str">
        <f>IF(X1044&lt;72,"Pontiagudo",IF(X1044&lt;=76,"Padrão","Redondo"))</f>
        <v>Padrão</v>
      </c>
      <c r="Z1044" s="11">
        <f>IF(AND(W1044&lt;&gt;"", V1044&lt;&gt;"", V1044&lt;&gt;0), (0.6057-0.0018*W1044)*V1044*(W1044^2)/1000, "")</f>
        <v>63.073679147477002</v>
      </c>
      <c r="AA1044" s="11">
        <v>64.588305318912006</v>
      </c>
      <c r="AB1044" s="14"/>
      <c r="AC1044" s="12">
        <v>0</v>
      </c>
      <c r="AD1044" s="18" t="s">
        <v>19</v>
      </c>
    </row>
    <row r="1045" spans="1:30" ht="15.6" x14ac:dyDescent="0.3">
      <c r="A1045" s="8">
        <v>1044</v>
      </c>
      <c r="B1045" s="20" t="s">
        <v>33</v>
      </c>
      <c r="C1045" s="9">
        <v>69.5</v>
      </c>
      <c r="D1045" s="9">
        <v>6.8</v>
      </c>
      <c r="E1045" s="9">
        <v>9.1</v>
      </c>
      <c r="F1045" s="10">
        <f>IF(AND(NOT(ISBLANK(C1045)), NOT(ISBLANK(H1045)), NOT(ISBLANK(Q1045))), C1045-H1045-Q1045, "")</f>
        <v>44.14</v>
      </c>
      <c r="G1045" s="11">
        <f>IF(AND(F1045&lt;&gt;"", C1045&lt;&gt;"", C1045&lt;&gt;0), F1045*100/C1045, "")</f>
        <v>63.510791366906474</v>
      </c>
      <c r="H1045" s="10">
        <v>18.927</v>
      </c>
      <c r="I1045" s="12">
        <v>6</v>
      </c>
      <c r="J1045" s="11">
        <f>IF(AND(H1045&lt;&gt;"", C1045&lt;&gt;"", C1045&lt;&gt;0), H1045*100/C1045, "")</f>
        <v>27.233093525179857</v>
      </c>
      <c r="K1045" s="9">
        <v>17.8</v>
      </c>
      <c r="L1045" s="9">
        <v>45</v>
      </c>
      <c r="M1045" s="13">
        <v>0.39600000000000002</v>
      </c>
      <c r="N1045" s="9">
        <v>79.5</v>
      </c>
      <c r="O1045" s="14" t="s">
        <v>16</v>
      </c>
      <c r="P1045" s="15">
        <v>5.33</v>
      </c>
      <c r="Q1045" s="13">
        <v>6.4329999999999998</v>
      </c>
      <c r="R1045" s="15">
        <v>0.41</v>
      </c>
      <c r="S1045" s="11">
        <f>IF(AND(Q1045&lt;&gt;"", C1045&lt;&gt;"", C1045&lt;&gt;0), Q1045*100/C1045, "")</f>
        <v>9.2561151079136685</v>
      </c>
      <c r="T1045" s="21">
        <v>1</v>
      </c>
      <c r="U1045" s="17" t="s">
        <v>34</v>
      </c>
      <c r="V1045" s="11">
        <v>59.41</v>
      </c>
      <c r="W1045" s="11">
        <v>46.48</v>
      </c>
      <c r="X1045" s="11">
        <f>IF(AND(W1045&lt;&gt;"", V1045&lt;&gt;"", V1045&lt;&gt;0), (W1045/V1045)*100, "")</f>
        <v>78.235987207540816</v>
      </c>
      <c r="Y1045" s="8" t="str">
        <f>IF(X1045&lt;72,"Pontiagudo",IF(X1045&lt;=76,"Padrão","Redondo"))</f>
        <v>Redondo</v>
      </c>
      <c r="Z1045" s="11">
        <f>IF(AND(W1045&lt;&gt;"", V1045&lt;&gt;"", V1045&lt;&gt;0), (0.6057-0.0018*W1045)*V1045*(W1045^2)/1000, "")</f>
        <v>67.002690849179899</v>
      </c>
      <c r="AA1045" s="11">
        <v>66.799582528223979</v>
      </c>
      <c r="AB1045" s="14"/>
      <c r="AC1045" s="12">
        <v>0</v>
      </c>
      <c r="AD1045" s="18" t="s">
        <v>19</v>
      </c>
    </row>
    <row r="1046" spans="1:30" ht="15.6" x14ac:dyDescent="0.3">
      <c r="A1046" s="8">
        <v>1045</v>
      </c>
      <c r="B1046" s="20" t="s">
        <v>33</v>
      </c>
      <c r="C1046" s="9">
        <v>61.5</v>
      </c>
      <c r="D1046" s="9">
        <v>5.8</v>
      </c>
      <c r="E1046" s="9">
        <v>9.3000000000000007</v>
      </c>
      <c r="F1046" s="10">
        <f>IF(AND(NOT(ISBLANK(C1046)), NOT(ISBLANK(H1046)), NOT(ISBLANK(Q1046))), C1046-H1046-Q1046, "")</f>
        <v>40.086000000000006</v>
      </c>
      <c r="G1046" s="11">
        <f>IF(AND(F1046&lt;&gt;"", C1046&lt;&gt;"", C1046&lt;&gt;0), F1046*100/C1046, "")</f>
        <v>65.180487804878055</v>
      </c>
      <c r="H1046" s="10">
        <v>15.413</v>
      </c>
      <c r="I1046" s="12">
        <v>6</v>
      </c>
      <c r="J1046" s="11">
        <f>IF(AND(H1046&lt;&gt;"", C1046&lt;&gt;"", C1046&lt;&gt;0), H1046*100/C1046, "")</f>
        <v>25.06178861788618</v>
      </c>
      <c r="K1046" s="9">
        <v>13.6</v>
      </c>
      <c r="L1046" s="9">
        <v>41.7</v>
      </c>
      <c r="M1046" s="13">
        <v>0.32600000000000001</v>
      </c>
      <c r="N1046" s="9">
        <v>74.8</v>
      </c>
      <c r="O1046" s="14" t="s">
        <v>16</v>
      </c>
      <c r="P1046" s="15">
        <v>3.74</v>
      </c>
      <c r="Q1046" s="13">
        <v>6.0010000000000003</v>
      </c>
      <c r="R1046" s="15">
        <v>0.4</v>
      </c>
      <c r="S1046" s="11">
        <f>IF(AND(Q1046&lt;&gt;"", C1046&lt;&gt;"", C1046&lt;&gt;0), Q1046*100/C1046, "")</f>
        <v>9.7577235772357724</v>
      </c>
      <c r="T1046" s="21">
        <v>1</v>
      </c>
      <c r="U1046" s="17" t="s">
        <v>32</v>
      </c>
      <c r="V1046" s="11">
        <v>59.28</v>
      </c>
      <c r="W1046" s="11">
        <v>42.86</v>
      </c>
      <c r="X1046" s="11">
        <f>IF(AND(W1046&lt;&gt;"", V1046&lt;&gt;"", V1046&lt;&gt;0), (W1046/V1046)*100, "")</f>
        <v>72.30094466936572</v>
      </c>
      <c r="Y1046" s="8" t="str">
        <f>IF(X1046&lt;72,"Pontiagudo",IF(X1046&lt;=76,"Padrão","Redondo"))</f>
        <v>Padrão</v>
      </c>
      <c r="Z1046" s="11">
        <f>IF(AND(W1046&lt;&gt;"", V1046&lt;&gt;"", V1046&lt;&gt;0), (0.6057-0.0018*W1046)*V1046*(W1046^2)/1000, "")</f>
        <v>57.557278238443779</v>
      </c>
      <c r="AA1046" s="11">
        <v>61.364606986800005</v>
      </c>
      <c r="AB1046" s="14"/>
      <c r="AC1046" s="12">
        <v>0</v>
      </c>
      <c r="AD1046" s="18" t="s">
        <v>19</v>
      </c>
    </row>
    <row r="1047" spans="1:30" ht="15.6" x14ac:dyDescent="0.3">
      <c r="A1047" s="8">
        <v>1046</v>
      </c>
      <c r="B1047" s="20" t="s">
        <v>33</v>
      </c>
      <c r="C1047" s="9">
        <v>66.900000000000006</v>
      </c>
      <c r="D1047" s="9">
        <v>8</v>
      </c>
      <c r="E1047" s="9">
        <v>8.6</v>
      </c>
      <c r="F1047" s="10">
        <f>IF(AND(NOT(ISBLANK(C1047)), NOT(ISBLANK(H1047)), NOT(ISBLANK(Q1047))), C1047-H1047-Q1047, "")</f>
        <v>44.512</v>
      </c>
      <c r="G1047" s="11">
        <f>IF(AND(F1047&lt;&gt;"", C1047&lt;&gt;"", C1047&lt;&gt;0), F1047*100/C1047, "")</f>
        <v>66.535127055306418</v>
      </c>
      <c r="H1047" s="10">
        <v>16.209</v>
      </c>
      <c r="I1047" s="12">
        <v>5</v>
      </c>
      <c r="J1047" s="11">
        <f>IF(AND(H1047&lt;&gt;"", C1047&lt;&gt;"", C1047&lt;&gt;0), H1047*100/C1047, "")</f>
        <v>24.228699551569502</v>
      </c>
      <c r="K1047" s="9">
        <v>17.3</v>
      </c>
      <c r="L1047" s="9">
        <v>41.7</v>
      </c>
      <c r="M1047" s="13">
        <v>0.41499999999999998</v>
      </c>
      <c r="N1047" s="9">
        <v>87.8</v>
      </c>
      <c r="O1047" s="14" t="s">
        <v>16</v>
      </c>
      <c r="P1047" s="15">
        <v>5.0599999999999996</v>
      </c>
      <c r="Q1047" s="13">
        <v>6.1790000000000003</v>
      </c>
      <c r="R1047" s="15">
        <v>0.38</v>
      </c>
      <c r="S1047" s="11">
        <f>IF(AND(Q1047&lt;&gt;"", C1047&lt;&gt;"", C1047&lt;&gt;0), Q1047*100/C1047, "")</f>
        <v>9.2361733931240639</v>
      </c>
      <c r="T1047" s="21">
        <v>1</v>
      </c>
      <c r="U1047" s="17" t="s">
        <v>32</v>
      </c>
      <c r="V1047" s="11">
        <v>59.31</v>
      </c>
      <c r="W1047" s="11">
        <v>45.5</v>
      </c>
      <c r="X1047" s="11">
        <f>IF(AND(W1047&lt;&gt;"", V1047&lt;&gt;"", V1047&lt;&gt;0), (W1047/V1047)*100, "")</f>
        <v>76.715562299780814</v>
      </c>
      <c r="Y1047" s="8" t="str">
        <f>IF(X1047&lt;72,"Pontiagudo",IF(X1047&lt;=76,"Padrão","Redondo"))</f>
        <v>Redondo</v>
      </c>
      <c r="Z1047" s="11">
        <f>IF(AND(W1047&lt;&gt;"", V1047&lt;&gt;"", V1047&lt;&gt;0), (0.6057-0.0018*W1047)*V1047*(W1047^2)/1000, "")</f>
        <v>64.315583104500007</v>
      </c>
      <c r="AA1047" s="11">
        <v>65.276799219449998</v>
      </c>
      <c r="AB1047" s="14"/>
      <c r="AC1047" s="12">
        <v>0</v>
      </c>
      <c r="AD1047" s="18" t="s">
        <v>19</v>
      </c>
    </row>
    <row r="1048" spans="1:30" ht="15.6" x14ac:dyDescent="0.3">
      <c r="A1048" s="8">
        <v>1047</v>
      </c>
      <c r="B1048" s="20" t="s">
        <v>33</v>
      </c>
      <c r="C1048" s="9">
        <v>71.099999999999994</v>
      </c>
      <c r="D1048" s="9">
        <v>8.9</v>
      </c>
      <c r="E1048" s="9">
        <v>8.3000000000000007</v>
      </c>
      <c r="F1048" s="10">
        <f>IF(AND(NOT(ISBLANK(C1048)), NOT(ISBLANK(H1048)), NOT(ISBLANK(Q1048))), C1048-H1048-Q1048, "")</f>
        <v>47.533999999999999</v>
      </c>
      <c r="G1048" s="11">
        <f>IF(AND(F1048&lt;&gt;"", C1048&lt;&gt;"", C1048&lt;&gt;0), F1048*100/C1048, "")</f>
        <v>66.855133614627292</v>
      </c>
      <c r="H1048" s="10">
        <v>17.553000000000001</v>
      </c>
      <c r="I1048" s="12">
        <v>6</v>
      </c>
      <c r="J1048" s="11">
        <f>IF(AND(H1048&lt;&gt;"", C1048&lt;&gt;"", C1048&lt;&gt;0), H1048*100/C1048, "")</f>
        <v>24.687763713080173</v>
      </c>
      <c r="K1048" s="9">
        <v>17.600000000000001</v>
      </c>
      <c r="L1048" s="9">
        <v>44</v>
      </c>
      <c r="M1048" s="13">
        <v>0.4</v>
      </c>
      <c r="N1048" s="9">
        <v>91.7</v>
      </c>
      <c r="O1048" s="14" t="s">
        <v>16</v>
      </c>
      <c r="P1048" s="15">
        <v>3.9</v>
      </c>
      <c r="Q1048" s="13">
        <v>6.0129999999999999</v>
      </c>
      <c r="R1048" s="15">
        <v>0.36</v>
      </c>
      <c r="S1048" s="11">
        <f>IF(AND(Q1048&lt;&gt;"", C1048&lt;&gt;"", C1048&lt;&gt;0), Q1048*100/C1048, "")</f>
        <v>8.457102672292546</v>
      </c>
      <c r="T1048" s="21">
        <v>2</v>
      </c>
      <c r="U1048" s="17" t="s">
        <v>34</v>
      </c>
      <c r="V1048" s="11">
        <v>62.38</v>
      </c>
      <c r="W1048" s="11">
        <v>45.35</v>
      </c>
      <c r="X1048" s="11">
        <f>IF(AND(W1048&lt;&gt;"", V1048&lt;&gt;"", V1048&lt;&gt;0), (W1048/V1048)*100, "")</f>
        <v>72.699583199743515</v>
      </c>
      <c r="Y1048" s="8" t="str">
        <f>IF(X1048&lt;72,"Pontiagudo",IF(X1048&lt;=76,"Padrão","Redondo"))</f>
        <v>Padrão</v>
      </c>
      <c r="Z1048" s="11">
        <f>IF(AND(W1048&lt;&gt;"", V1048&lt;&gt;"", V1048&lt;&gt;0), (0.6057-0.0018*W1048)*V1048*(W1048^2)/1000, "")</f>
        <v>67.234046900008508</v>
      </c>
      <c r="AA1048" s="11">
        <v>67.241601565584972</v>
      </c>
      <c r="AB1048" s="14"/>
      <c r="AC1048" s="12">
        <v>0</v>
      </c>
      <c r="AD1048" s="18" t="s">
        <v>19</v>
      </c>
    </row>
    <row r="1049" spans="1:30" ht="15.6" x14ac:dyDescent="0.3">
      <c r="A1049" s="8">
        <v>1048</v>
      </c>
      <c r="B1049" s="20" t="s">
        <v>33</v>
      </c>
      <c r="C1049" s="9">
        <v>62.6</v>
      </c>
      <c r="D1049" s="9">
        <v>8.5</v>
      </c>
      <c r="E1049" s="9">
        <v>9.3000000000000007</v>
      </c>
      <c r="F1049" s="10">
        <f>IF(AND(NOT(ISBLANK(C1049)), NOT(ISBLANK(H1049)), NOT(ISBLANK(Q1049))), C1049-H1049-Q1049, "")</f>
        <v>41.533000000000001</v>
      </c>
      <c r="G1049" s="11">
        <f>IF(AND(F1049&lt;&gt;"", C1049&lt;&gt;"", C1049&lt;&gt;0), F1049*100/C1049, "")</f>
        <v>66.346645367412137</v>
      </c>
      <c r="H1049" s="10">
        <v>14.871</v>
      </c>
      <c r="I1049" s="12">
        <v>5</v>
      </c>
      <c r="J1049" s="11">
        <f>IF(AND(H1049&lt;&gt;"", C1049&lt;&gt;"", C1049&lt;&gt;0), H1049*100/C1049, "")</f>
        <v>23.755591054313101</v>
      </c>
      <c r="K1049" s="9">
        <v>17.600000000000001</v>
      </c>
      <c r="L1049" s="9">
        <v>40</v>
      </c>
      <c r="M1049" s="13">
        <v>0.44</v>
      </c>
      <c r="N1049" s="9">
        <v>91.6</v>
      </c>
      <c r="O1049" s="14" t="s">
        <v>16</v>
      </c>
      <c r="P1049" s="15">
        <v>4.57</v>
      </c>
      <c r="Q1049" s="13">
        <v>6.1959999999999997</v>
      </c>
      <c r="R1049" s="15">
        <v>0.39</v>
      </c>
      <c r="S1049" s="11">
        <f>IF(AND(Q1049&lt;&gt;"", C1049&lt;&gt;"", C1049&lt;&gt;0), Q1049*100/C1049, "")</f>
        <v>9.8977635782747608</v>
      </c>
      <c r="T1049" s="21">
        <v>2</v>
      </c>
      <c r="U1049" s="17" t="s">
        <v>32</v>
      </c>
      <c r="V1049" s="11">
        <v>57.29</v>
      </c>
      <c r="W1049" s="11">
        <v>44.93</v>
      </c>
      <c r="X1049" s="11">
        <f>IF(AND(W1049&lt;&gt;"", V1049&lt;&gt;"", V1049&lt;&gt;0), (W1049/V1049)*100, "")</f>
        <v>78.425554197940301</v>
      </c>
      <c r="Y1049" s="8" t="str">
        <f>IF(X1049&lt;72,"Pontiagudo",IF(X1049&lt;=76,"Padrão","Redondo"))</f>
        <v>Redondo</v>
      </c>
      <c r="Z1049" s="11">
        <f>IF(AND(W1049&lt;&gt;"", V1049&lt;&gt;"", V1049&lt;&gt;0), (0.6057-0.0018*W1049)*V1049*(W1049^2)/1000, "")</f>
        <v>60.696968574477545</v>
      </c>
      <c r="AA1049" s="11">
        <v>62.948076512507484</v>
      </c>
      <c r="AB1049" s="14"/>
      <c r="AC1049" s="12">
        <v>0</v>
      </c>
      <c r="AD1049" s="18" t="s">
        <v>19</v>
      </c>
    </row>
    <row r="1050" spans="1:30" ht="15.6" x14ac:dyDescent="0.3">
      <c r="A1050" s="8">
        <v>1049</v>
      </c>
      <c r="B1050" s="20" t="s">
        <v>33</v>
      </c>
      <c r="C1050" s="9">
        <v>70.7</v>
      </c>
      <c r="D1050" s="9">
        <v>5.8</v>
      </c>
      <c r="E1050" s="9">
        <v>9.1</v>
      </c>
      <c r="F1050" s="10">
        <f>IF(AND(NOT(ISBLANK(C1050)), NOT(ISBLANK(H1050)), NOT(ISBLANK(Q1050))), C1050-H1050-Q1050, "")</f>
        <v>49.386000000000003</v>
      </c>
      <c r="G1050" s="11">
        <f>IF(AND(F1050&lt;&gt;"", C1050&lt;&gt;"", C1050&lt;&gt;0), F1050*100/C1050, "")</f>
        <v>69.852899575671856</v>
      </c>
      <c r="H1050" s="10">
        <v>15.718999999999999</v>
      </c>
      <c r="I1050" s="12">
        <v>6</v>
      </c>
      <c r="J1050" s="11">
        <f>IF(AND(H1050&lt;&gt;"", C1050&lt;&gt;"", C1050&lt;&gt;0), H1050*100/C1050, "")</f>
        <v>22.233380480905229</v>
      </c>
      <c r="K1050" s="9">
        <v>15.1</v>
      </c>
      <c r="L1050" s="9">
        <v>40.299999999999997</v>
      </c>
      <c r="M1050" s="13">
        <v>0.375</v>
      </c>
      <c r="N1050" s="9">
        <v>71.5</v>
      </c>
      <c r="O1050" s="14" t="s">
        <v>21</v>
      </c>
      <c r="P1050" s="15">
        <v>3.02</v>
      </c>
      <c r="Q1050" s="13">
        <v>5.5949999999999998</v>
      </c>
      <c r="R1050" s="15">
        <v>0.34</v>
      </c>
      <c r="S1050" s="11">
        <f>IF(AND(Q1050&lt;&gt;"", C1050&lt;&gt;"", C1050&lt;&gt;0), Q1050*100/C1050, "")</f>
        <v>7.9137199434229135</v>
      </c>
      <c r="T1050" s="21">
        <v>1</v>
      </c>
      <c r="U1050" s="17" t="s">
        <v>34</v>
      </c>
      <c r="V1050" s="11">
        <v>63.1</v>
      </c>
      <c r="W1050" s="11">
        <v>44.82</v>
      </c>
      <c r="X1050" s="11">
        <f>IF(AND(W1050&lt;&gt;"", V1050&lt;&gt;"", V1050&lt;&gt;0), (W1050/V1050)*100, "")</f>
        <v>71.030110935023771</v>
      </c>
      <c r="Y1050" s="8" t="str">
        <f>IF(X1050&lt;72,"Pontiagudo",IF(X1050&lt;=76,"Padrão","Redondo"))</f>
        <v>Pontiagudo</v>
      </c>
      <c r="Z1050" s="11">
        <f>IF(AND(W1050&lt;&gt;"", V1050&lt;&gt;"", V1050&lt;&gt;0), (0.6057-0.0018*W1050)*V1050*(W1050^2)/1000, "")</f>
        <v>66.550637506786558</v>
      </c>
      <c r="AA1050" s="11">
        <v>66.922635241620014</v>
      </c>
      <c r="AB1050" s="14" t="s">
        <v>37</v>
      </c>
      <c r="AC1050" s="12">
        <v>0</v>
      </c>
      <c r="AD1050" s="18" t="s">
        <v>19</v>
      </c>
    </row>
    <row r="1051" spans="1:30" ht="15.6" x14ac:dyDescent="0.3">
      <c r="A1051" s="8">
        <v>1050</v>
      </c>
      <c r="B1051" s="20" t="s">
        <v>33</v>
      </c>
      <c r="C1051" s="9">
        <v>65.599999999999994</v>
      </c>
      <c r="D1051" s="9">
        <v>7.6</v>
      </c>
      <c r="E1051" s="9">
        <v>8.5</v>
      </c>
      <c r="F1051" s="10">
        <f>IF(AND(NOT(ISBLANK(C1051)), NOT(ISBLANK(H1051)), NOT(ISBLANK(Q1051))), C1051-H1051-Q1051, "")</f>
        <v>42.256</v>
      </c>
      <c r="G1051" s="11">
        <f>IF(AND(F1051&lt;&gt;"", C1051&lt;&gt;"", C1051&lt;&gt;0), F1051*100/C1051, "")</f>
        <v>64.41463414634147</v>
      </c>
      <c r="H1051" s="10">
        <v>16.032</v>
      </c>
      <c r="I1051" s="12">
        <v>6</v>
      </c>
      <c r="J1051" s="11">
        <f>IF(AND(H1051&lt;&gt;"", C1051&lt;&gt;"", C1051&lt;&gt;0), H1051*100/C1051, "")</f>
        <v>24.439024390243905</v>
      </c>
      <c r="K1051" s="9">
        <v>16.899999999999999</v>
      </c>
      <c r="L1051" s="9">
        <v>43.3</v>
      </c>
      <c r="M1051" s="13">
        <v>0.39</v>
      </c>
      <c r="N1051" s="9">
        <v>85.8</v>
      </c>
      <c r="O1051" s="14" t="s">
        <v>16</v>
      </c>
      <c r="P1051" s="15">
        <v>4.1900000000000004</v>
      </c>
      <c r="Q1051" s="13">
        <v>7.3120000000000003</v>
      </c>
      <c r="R1051" s="15">
        <v>0.45</v>
      </c>
      <c r="S1051" s="11">
        <f>IF(AND(Q1051&lt;&gt;"", C1051&lt;&gt;"", C1051&lt;&gt;0), Q1051*100/C1051, "")</f>
        <v>11.146341463414636</v>
      </c>
      <c r="T1051" s="21">
        <v>1</v>
      </c>
      <c r="U1051" s="17" t="s">
        <v>32</v>
      </c>
      <c r="V1051" s="11">
        <v>58.3</v>
      </c>
      <c r="W1051" s="11">
        <v>44.54</v>
      </c>
      <c r="X1051" s="11">
        <f>IF(AND(W1051&lt;&gt;"", V1051&lt;&gt;"", V1051&lt;&gt;0), (W1051/V1051)*100, "")</f>
        <v>76.397941680960542</v>
      </c>
      <c r="Y1051" s="8" t="str">
        <f>IF(X1051&lt;72,"Pontiagudo",IF(X1051&lt;=76,"Padrão","Redondo"))</f>
        <v>Redondo</v>
      </c>
      <c r="Z1051" s="11">
        <f>IF(AND(W1051&lt;&gt;"", V1051&lt;&gt;"", V1051&lt;&gt;0), (0.6057-0.0018*W1051)*V1051*(W1051^2)/1000, "")</f>
        <v>60.780580029195839</v>
      </c>
      <c r="AA1051" s="11">
        <v>63.12941621073999</v>
      </c>
      <c r="AB1051" s="14"/>
      <c r="AC1051" s="12">
        <v>0</v>
      </c>
      <c r="AD1051" s="18" t="s">
        <v>19</v>
      </c>
    </row>
    <row r="1052" spans="1:30" ht="15.6" x14ac:dyDescent="0.3">
      <c r="A1052" s="8">
        <v>1051</v>
      </c>
      <c r="B1052" s="20" t="s">
        <v>33</v>
      </c>
      <c r="C1052" s="9">
        <v>68.400000000000006</v>
      </c>
      <c r="D1052" s="9">
        <v>9.5</v>
      </c>
      <c r="E1052" s="9">
        <v>8.5</v>
      </c>
      <c r="F1052" s="10">
        <f>IF(AND(NOT(ISBLANK(C1052)), NOT(ISBLANK(H1052)), NOT(ISBLANK(Q1052))), C1052-H1052-Q1052, "")</f>
        <v>45.545000000000002</v>
      </c>
      <c r="G1052" s="11">
        <f>IF(AND(F1052&lt;&gt;"", C1052&lt;&gt;"", C1052&lt;&gt;0), F1052*100/C1052, "")</f>
        <v>66.586257309941516</v>
      </c>
      <c r="H1052" s="10">
        <v>17.027000000000001</v>
      </c>
      <c r="I1052" s="12">
        <v>6</v>
      </c>
      <c r="J1052" s="11">
        <f>IF(AND(H1052&lt;&gt;"", C1052&lt;&gt;"", C1052&lt;&gt;0), H1052*100/C1052, "")</f>
        <v>24.893274853801167</v>
      </c>
      <c r="K1052" s="9">
        <v>18.899999999999999</v>
      </c>
      <c r="L1052" s="9">
        <v>42.3</v>
      </c>
      <c r="M1052" s="13">
        <v>0.44700000000000001</v>
      </c>
      <c r="N1052" s="9">
        <v>95.3</v>
      </c>
      <c r="O1052" s="14" t="s">
        <v>16</v>
      </c>
      <c r="P1052" s="15">
        <v>3.75</v>
      </c>
      <c r="Q1052" s="13">
        <v>5.8280000000000003</v>
      </c>
      <c r="R1052" s="15">
        <v>0.37</v>
      </c>
      <c r="S1052" s="11">
        <f>IF(AND(Q1052&lt;&gt;"", C1052&lt;&gt;"", C1052&lt;&gt;0), Q1052*100/C1052, "")</f>
        <v>8.5204678362573105</v>
      </c>
      <c r="T1052" s="21">
        <v>4</v>
      </c>
      <c r="U1052" s="17" t="s">
        <v>34</v>
      </c>
      <c r="V1052" s="11">
        <v>60.42</v>
      </c>
      <c r="W1052" s="11">
        <v>45.99</v>
      </c>
      <c r="X1052" s="11">
        <f>IF(AND(W1052&lt;&gt;"", V1052&lt;&gt;"", V1052&lt;&gt;0), (W1052/V1052)*100, "")</f>
        <v>76.117179741807348</v>
      </c>
      <c r="Y1052" s="8" t="str">
        <f>IF(X1052&lt;72,"Pontiagudo",IF(X1052&lt;=76,"Padrão","Redondo"))</f>
        <v>Redondo</v>
      </c>
      <c r="Z1052" s="11">
        <f>IF(AND(W1052&lt;&gt;"", V1052&lt;&gt;"", V1052&lt;&gt;0), (0.6057-0.0018*W1052)*V1052*(W1052^2)/1000, "")</f>
        <v>66.825332995315364</v>
      </c>
      <c r="AA1052" s="11">
        <v>66.816235979954996</v>
      </c>
      <c r="AB1052" s="14"/>
      <c r="AC1052" s="12">
        <v>0</v>
      </c>
      <c r="AD1052" s="18" t="s">
        <v>19</v>
      </c>
    </row>
    <row r="1053" spans="1:30" ht="15.6" x14ac:dyDescent="0.3">
      <c r="A1053" s="8">
        <v>1052</v>
      </c>
      <c r="B1053" s="20" t="s">
        <v>33</v>
      </c>
      <c r="C1053" s="9">
        <v>61.3</v>
      </c>
      <c r="D1053" s="9">
        <v>9.3000000000000007</v>
      </c>
      <c r="E1053" s="9">
        <v>8.8000000000000007</v>
      </c>
      <c r="F1053" s="10">
        <f>IF(AND(NOT(ISBLANK(C1053)), NOT(ISBLANK(H1053)), NOT(ISBLANK(Q1053))), C1053-H1053-Q1053, "")</f>
        <v>39.283999999999999</v>
      </c>
      <c r="G1053" s="11">
        <f>IF(AND(F1053&lt;&gt;"", C1053&lt;&gt;"", C1053&lt;&gt;0), F1053*100/C1053, "")</f>
        <v>64.084828711256122</v>
      </c>
      <c r="H1053" s="10">
        <v>15.939</v>
      </c>
      <c r="I1053" s="12">
        <v>5</v>
      </c>
      <c r="J1053" s="11">
        <f>IF(AND(H1053&lt;&gt;"", C1053&lt;&gt;"", C1053&lt;&gt;0), H1053*100/C1053, "")</f>
        <v>26.001631321370311</v>
      </c>
      <c r="K1053" s="9">
        <v>18.5</v>
      </c>
      <c r="L1053" s="9">
        <v>40.299999999999997</v>
      </c>
      <c r="M1053" s="13">
        <v>0.45900000000000002</v>
      </c>
      <c r="N1053" s="9">
        <v>95.9</v>
      </c>
      <c r="O1053" s="14" t="s">
        <v>16</v>
      </c>
      <c r="P1053" s="15">
        <v>3.73</v>
      </c>
      <c r="Q1053" s="13">
        <v>6.077</v>
      </c>
      <c r="R1053" s="15">
        <v>0.4</v>
      </c>
      <c r="S1053" s="11">
        <f>IF(AND(Q1053&lt;&gt;"", C1053&lt;&gt;"", C1053&lt;&gt;0), Q1053*100/C1053, "")</f>
        <v>9.9135399673735733</v>
      </c>
      <c r="T1053" s="21">
        <v>1</v>
      </c>
      <c r="U1053" s="17" t="s">
        <v>32</v>
      </c>
      <c r="V1053" s="11">
        <v>56.16</v>
      </c>
      <c r="W1053" s="11">
        <v>44.13</v>
      </c>
      <c r="X1053" s="11">
        <f>IF(AND(W1053&lt;&gt;"", V1053&lt;&gt;"", V1053&lt;&gt;0), (W1053/V1053)*100, "")</f>
        <v>78.579059829059844</v>
      </c>
      <c r="Y1053" s="8" t="str">
        <f>IF(X1053&lt;72,"Pontiagudo",IF(X1053&lt;=76,"Padrão","Redondo"))</f>
        <v>Redondo</v>
      </c>
      <c r="Z1053" s="11">
        <f>IF(AND(W1053&lt;&gt;"", V1053&lt;&gt;"", V1053&lt;&gt;0), (0.6057-0.0018*W1053)*V1053*(W1053^2)/1000, "")</f>
        <v>57.557280620852062</v>
      </c>
      <c r="AA1053" s="11">
        <v>60.957902293703995</v>
      </c>
      <c r="AB1053" s="14"/>
      <c r="AC1053" s="12">
        <v>0</v>
      </c>
      <c r="AD1053" s="18" t="s">
        <v>19</v>
      </c>
    </row>
    <row r="1054" spans="1:30" ht="15.6" x14ac:dyDescent="0.3">
      <c r="A1054" s="8">
        <v>1053</v>
      </c>
      <c r="B1054" s="20" t="s">
        <v>33</v>
      </c>
      <c r="C1054" s="9">
        <v>68.3</v>
      </c>
      <c r="D1054" s="9">
        <v>9.8000000000000007</v>
      </c>
      <c r="E1054" s="9">
        <v>8.9</v>
      </c>
      <c r="F1054" s="10">
        <f>IF(AND(NOT(ISBLANK(C1054)), NOT(ISBLANK(H1054)), NOT(ISBLANK(Q1054))), C1054-H1054-Q1054, "")</f>
        <v>45.014000000000003</v>
      </c>
      <c r="G1054" s="11">
        <f>IF(AND(F1054&lt;&gt;"", C1054&lt;&gt;"", C1054&lt;&gt;0), F1054*100/C1054, "")</f>
        <v>65.90629575402636</v>
      </c>
      <c r="H1054" s="10">
        <v>17.773</v>
      </c>
      <c r="I1054" s="12">
        <v>5</v>
      </c>
      <c r="J1054" s="11">
        <f>IF(AND(H1054&lt;&gt;"", C1054&lt;&gt;"", C1054&lt;&gt;0), H1054*100/C1054, "")</f>
        <v>26.021961932650072</v>
      </c>
      <c r="K1054" s="9">
        <v>18.3</v>
      </c>
      <c r="L1054" s="9">
        <v>48.7</v>
      </c>
      <c r="M1054" s="13">
        <v>0.376</v>
      </c>
      <c r="N1054" s="9">
        <v>96.8</v>
      </c>
      <c r="O1054" s="14" t="s">
        <v>16</v>
      </c>
      <c r="P1054" s="15">
        <v>1.62</v>
      </c>
      <c r="Q1054" s="13">
        <v>5.5129999999999999</v>
      </c>
      <c r="R1054" s="15">
        <v>0.35</v>
      </c>
      <c r="S1054" s="11">
        <f>IF(AND(Q1054&lt;&gt;"", C1054&lt;&gt;"", C1054&lt;&gt;0), Q1054*100/C1054, "")</f>
        <v>8.0717423133235719</v>
      </c>
      <c r="T1054" s="21">
        <v>3</v>
      </c>
      <c r="U1054" s="17" t="s">
        <v>34</v>
      </c>
      <c r="V1054" s="11">
        <v>60.1</v>
      </c>
      <c r="W1054" s="11">
        <v>46.01</v>
      </c>
      <c r="X1054" s="11">
        <f>IF(AND(W1054&lt;&gt;"", V1054&lt;&gt;"", V1054&lt;&gt;0), (W1054/V1054)*100, "")</f>
        <v>76.555740432612311</v>
      </c>
      <c r="Y1054" s="8" t="str">
        <f>IF(X1054&lt;72,"Pontiagudo",IF(X1054&lt;=76,"Padrão","Redondo"))</f>
        <v>Redondo</v>
      </c>
      <c r="Z1054" s="11">
        <f>IF(AND(W1054&lt;&gt;"", V1054&lt;&gt;"", V1054&lt;&gt;0), (0.6057-0.0018*W1054)*V1054*(W1054^2)/1000, "")</f>
        <v>66.524654885264823</v>
      </c>
      <c r="AA1054" s="11">
        <v>66.612461575555002</v>
      </c>
      <c r="AB1054" s="14"/>
      <c r="AC1054" s="12">
        <v>0</v>
      </c>
      <c r="AD1054" s="18" t="s">
        <v>19</v>
      </c>
    </row>
    <row r="1055" spans="1:30" ht="15.6" x14ac:dyDescent="0.3">
      <c r="A1055" s="8">
        <v>1054</v>
      </c>
      <c r="B1055" s="20" t="s">
        <v>33</v>
      </c>
      <c r="C1055" s="9">
        <v>57.2</v>
      </c>
      <c r="D1055" s="9">
        <v>8.5</v>
      </c>
      <c r="E1055" s="9">
        <v>9.1999999999999993</v>
      </c>
      <c r="F1055" s="10">
        <f>IF(AND(NOT(ISBLANK(C1055)), NOT(ISBLANK(H1055)), NOT(ISBLANK(Q1055))), C1055-H1055-Q1055, "")</f>
        <v>35.57200000000001</v>
      </c>
      <c r="G1055" s="11">
        <f>IF(AND(F1055&lt;&gt;"", C1055&lt;&gt;"", C1055&lt;&gt;0), F1055*100/C1055, "")</f>
        <v>62.188811188811208</v>
      </c>
      <c r="H1055" s="10">
        <v>16.135999999999999</v>
      </c>
      <c r="I1055" s="12">
        <v>6</v>
      </c>
      <c r="J1055" s="11">
        <f>IF(AND(H1055&lt;&gt;"", C1055&lt;&gt;"", C1055&lt;&gt;0), H1055*100/C1055, "")</f>
        <v>28.209790209790206</v>
      </c>
      <c r="K1055" s="9">
        <v>17.100000000000001</v>
      </c>
      <c r="L1055" s="9">
        <v>43.3</v>
      </c>
      <c r="M1055" s="13">
        <v>0.39500000000000002</v>
      </c>
      <c r="N1055" s="9">
        <v>93</v>
      </c>
      <c r="O1055" s="14" t="s">
        <v>16</v>
      </c>
      <c r="P1055" s="15">
        <v>3.93</v>
      </c>
      <c r="Q1055" s="13">
        <v>5.492</v>
      </c>
      <c r="R1055" s="15">
        <v>0.38</v>
      </c>
      <c r="S1055" s="11">
        <f>IF(AND(Q1055&lt;&gt;"", C1055&lt;&gt;"", C1055&lt;&gt;0), Q1055*100/C1055, "")</f>
        <v>9.6013986013986017</v>
      </c>
      <c r="T1055" s="21">
        <v>2</v>
      </c>
      <c r="U1055" s="17" t="s">
        <v>36</v>
      </c>
      <c r="V1055" s="11">
        <v>57.77</v>
      </c>
      <c r="W1055" s="11">
        <v>42.37</v>
      </c>
      <c r="X1055" s="11">
        <f>IF(AND(W1055&lt;&gt;"", V1055&lt;&gt;"", V1055&lt;&gt;0), (W1055/V1055)*100, "")</f>
        <v>73.342565345334947</v>
      </c>
      <c r="Y1055" s="8" t="str">
        <f>IF(X1055&lt;72,"Pontiagudo",IF(X1055&lt;=76,"Padrão","Redondo"))</f>
        <v>Padrão</v>
      </c>
      <c r="Z1055" s="11">
        <f>IF(AND(W1055&lt;&gt;"", V1055&lt;&gt;"", V1055&lt;&gt;0), (0.6057-0.0018*W1055)*V1055*(W1055^2)/1000, "")</f>
        <v>54.907430886832849</v>
      </c>
      <c r="AA1055" s="11">
        <v>59.601894530723492</v>
      </c>
      <c r="AB1055" s="14"/>
      <c r="AC1055" s="12">
        <v>0</v>
      </c>
      <c r="AD1055" s="18" t="s">
        <v>19</v>
      </c>
    </row>
    <row r="1056" spans="1:30" ht="15.6" x14ac:dyDescent="0.3">
      <c r="A1056" s="8">
        <v>1055</v>
      </c>
      <c r="B1056" s="20" t="s">
        <v>33</v>
      </c>
      <c r="C1056" s="9">
        <v>57.8</v>
      </c>
      <c r="D1056" s="9">
        <v>8.6</v>
      </c>
      <c r="E1056" s="9">
        <v>9.3000000000000007</v>
      </c>
      <c r="F1056" s="10">
        <f>IF(AND(NOT(ISBLANK(C1056)), NOT(ISBLANK(H1056)), NOT(ISBLANK(Q1056))), C1056-H1056-Q1056, "")</f>
        <v>37.736999999999995</v>
      </c>
      <c r="G1056" s="11">
        <f>IF(AND(F1056&lt;&gt;"", C1056&lt;&gt;"", C1056&lt;&gt;0), F1056*100/C1056, "")</f>
        <v>65.288927335640125</v>
      </c>
      <c r="H1056" s="10">
        <v>14.95</v>
      </c>
      <c r="I1056" s="12">
        <v>4</v>
      </c>
      <c r="J1056" s="11">
        <f>IF(AND(H1056&lt;&gt;"", C1056&lt;&gt;"", C1056&lt;&gt;0), H1056*100/C1056, "")</f>
        <v>25.865051903114189</v>
      </c>
      <c r="K1056" s="9">
        <v>17.399999999999999</v>
      </c>
      <c r="L1056" s="9">
        <v>43</v>
      </c>
      <c r="M1056" s="13">
        <v>0.40500000000000003</v>
      </c>
      <c r="N1056" s="9">
        <v>93.3</v>
      </c>
      <c r="O1056" s="14" t="s">
        <v>16</v>
      </c>
      <c r="P1056" s="15">
        <v>4.17</v>
      </c>
      <c r="Q1056" s="13">
        <v>5.1130000000000004</v>
      </c>
      <c r="R1056" s="15">
        <v>0.36</v>
      </c>
      <c r="S1056" s="11">
        <f>IF(AND(Q1056&lt;&gt;"", C1056&lt;&gt;"", C1056&lt;&gt;0), Q1056*100/C1056, "")</f>
        <v>8.8460207612456756</v>
      </c>
      <c r="T1056" s="21">
        <v>3</v>
      </c>
      <c r="U1056" s="17" t="s">
        <v>36</v>
      </c>
      <c r="V1056" s="11">
        <v>55.96</v>
      </c>
      <c r="W1056" s="11">
        <v>43.26</v>
      </c>
      <c r="X1056" s="11">
        <f>IF(AND(W1056&lt;&gt;"", V1056&lt;&gt;"", V1056&lt;&gt;0), (W1056/V1056)*100, "")</f>
        <v>77.305218012866334</v>
      </c>
      <c r="Y1056" s="8" t="str">
        <f>IF(X1056&lt;72,"Pontiagudo",IF(X1056&lt;=76,"Padrão","Redondo"))</f>
        <v>Redondo</v>
      </c>
      <c r="Z1056" s="11">
        <f>IF(AND(W1056&lt;&gt;"", V1056&lt;&gt;"", V1056&lt;&gt;0), (0.6057-0.0018*W1056)*V1056*(W1056^2)/1000, "")</f>
        <v>55.277252911020675</v>
      </c>
      <c r="AA1056" s="11">
        <v>59.576543831111991</v>
      </c>
      <c r="AB1056" s="14"/>
      <c r="AC1056" s="12">
        <v>0</v>
      </c>
      <c r="AD1056" s="18" t="s">
        <v>19</v>
      </c>
    </row>
    <row r="1057" spans="1:30" ht="15.6" x14ac:dyDescent="0.3">
      <c r="A1057" s="8">
        <v>1056</v>
      </c>
      <c r="B1057" s="20" t="s">
        <v>33</v>
      </c>
      <c r="C1057" s="9">
        <v>80.099999999999994</v>
      </c>
      <c r="D1057" s="9">
        <v>8</v>
      </c>
      <c r="E1057" s="9">
        <v>9.1999999999999993</v>
      </c>
      <c r="F1057" s="10">
        <f>IF(AND(NOT(ISBLANK(C1057)), NOT(ISBLANK(H1057)), NOT(ISBLANK(Q1057))), C1057-H1057-Q1057, "")</f>
        <v>54.132999999999996</v>
      </c>
      <c r="G1057" s="11">
        <f>IF(AND(F1057&lt;&gt;"", C1057&lt;&gt;"", C1057&lt;&gt;0), F1057*100/C1057, "")</f>
        <v>67.581772784019975</v>
      </c>
      <c r="H1057" s="10">
        <v>19.434000000000001</v>
      </c>
      <c r="I1057" s="12">
        <v>6</v>
      </c>
      <c r="J1057" s="11">
        <f>IF(AND(H1057&lt;&gt;"", C1057&lt;&gt;"", C1057&lt;&gt;0), H1057*100/C1057, "")</f>
        <v>24.262172284644198</v>
      </c>
      <c r="K1057" s="9">
        <v>17.8</v>
      </c>
      <c r="L1057" s="9">
        <v>44.7</v>
      </c>
      <c r="M1057" s="13">
        <v>0.39800000000000002</v>
      </c>
      <c r="N1057" s="9">
        <v>84.5</v>
      </c>
      <c r="O1057" s="14" t="s">
        <v>16</v>
      </c>
      <c r="P1057" s="15">
        <v>3.4</v>
      </c>
      <c r="Q1057" s="13">
        <v>6.5330000000000004</v>
      </c>
      <c r="R1057" s="15">
        <v>0.34</v>
      </c>
      <c r="S1057" s="11">
        <f>IF(AND(Q1057&lt;&gt;"", C1057&lt;&gt;"", C1057&lt;&gt;0), Q1057*100/C1057, "")</f>
        <v>8.1560549313358308</v>
      </c>
      <c r="T1057" s="21">
        <v>1</v>
      </c>
      <c r="U1057" s="17" t="s">
        <v>34</v>
      </c>
      <c r="V1057" s="11">
        <v>62.81</v>
      </c>
      <c r="W1057" s="11">
        <v>48.63</v>
      </c>
      <c r="X1057" s="11">
        <f>IF(AND(W1057&lt;&gt;"", V1057&lt;&gt;"", V1057&lt;&gt;0), (W1057/V1057)*100, "")</f>
        <v>77.423977073714383</v>
      </c>
      <c r="Y1057" s="8" t="str">
        <f>IF(X1057&lt;72,"Pontiagudo",IF(X1057&lt;=76,"Padrão","Redondo"))</f>
        <v>Redondo</v>
      </c>
      <c r="Z1057" s="11">
        <f>IF(AND(W1057&lt;&gt;"", V1057&lt;&gt;"", V1057&lt;&gt;0), (0.6057-0.0018*W1057)*V1057*(W1057^2)/1000, "")</f>
        <v>76.967298864504784</v>
      </c>
      <c r="AA1057" s="11">
        <v>72.578641520731495</v>
      </c>
      <c r="AB1057" s="14"/>
      <c r="AC1057" s="12">
        <v>0</v>
      </c>
      <c r="AD1057" s="18" t="s">
        <v>19</v>
      </c>
    </row>
    <row r="1058" spans="1:30" ht="15.6" x14ac:dyDescent="0.3">
      <c r="A1058" s="8">
        <v>1057</v>
      </c>
      <c r="B1058" s="20" t="s">
        <v>33</v>
      </c>
      <c r="C1058" s="9">
        <v>64.7</v>
      </c>
      <c r="D1058" s="9">
        <v>8.5</v>
      </c>
      <c r="E1058" s="9">
        <v>9.1999999999999993</v>
      </c>
      <c r="F1058" s="10">
        <f>IF(AND(NOT(ISBLANK(C1058)), NOT(ISBLANK(H1058)), NOT(ISBLANK(Q1058))), C1058-H1058-Q1058, "")</f>
        <v>42.173000000000002</v>
      </c>
      <c r="G1058" s="11">
        <f>IF(AND(F1058&lt;&gt;"", C1058&lt;&gt;"", C1058&lt;&gt;0), F1058*100/C1058, "")</f>
        <v>65.182380216383308</v>
      </c>
      <c r="H1058" s="10">
        <v>16.167999999999999</v>
      </c>
      <c r="I1058" s="12">
        <v>6</v>
      </c>
      <c r="J1058" s="11">
        <f>IF(AND(H1058&lt;&gt;"", C1058&lt;&gt;"", C1058&lt;&gt;0), H1058*100/C1058, "")</f>
        <v>24.989180834621326</v>
      </c>
      <c r="K1058" s="9">
        <v>16.899999999999999</v>
      </c>
      <c r="L1058" s="9">
        <v>42.3</v>
      </c>
      <c r="M1058" s="13">
        <v>0.4</v>
      </c>
      <c r="N1058" s="9">
        <v>91.1</v>
      </c>
      <c r="O1058" s="14" t="s">
        <v>16</v>
      </c>
      <c r="P1058" s="15">
        <v>3.99</v>
      </c>
      <c r="Q1058" s="13">
        <v>6.359</v>
      </c>
      <c r="R1058" s="15">
        <v>0.39</v>
      </c>
      <c r="S1058" s="11">
        <f>IF(AND(Q1058&lt;&gt;"", C1058&lt;&gt;"", C1058&lt;&gt;0), Q1058*100/C1058, "")</f>
        <v>9.8284389489953625</v>
      </c>
      <c r="T1058" s="21">
        <v>1</v>
      </c>
      <c r="U1058" s="17" t="s">
        <v>32</v>
      </c>
      <c r="V1058" s="11">
        <v>58.1</v>
      </c>
      <c r="W1058" s="11">
        <v>44.52</v>
      </c>
      <c r="X1058" s="11">
        <f>IF(AND(W1058&lt;&gt;"", V1058&lt;&gt;"", V1058&lt;&gt;0), (W1058/V1058)*100, "")</f>
        <v>76.626506024096386</v>
      </c>
      <c r="Y1058" s="8" t="str">
        <f>IF(X1058&lt;72,"Pontiagudo",IF(X1058&lt;=76,"Padrão","Redondo"))</f>
        <v>Redondo</v>
      </c>
      <c r="Z1058" s="11">
        <f>IF(AND(W1058&lt;&gt;"", V1058&lt;&gt;"", V1058&lt;&gt;0), (0.6057-0.0018*W1058)*V1058*(W1058^2)/1000, "")</f>
        <v>60.521830240959375</v>
      </c>
      <c r="AA1058" s="11">
        <v>62.954152697520001</v>
      </c>
      <c r="AB1058" s="14"/>
      <c r="AC1058" s="12">
        <v>0</v>
      </c>
      <c r="AD1058" s="18" t="s">
        <v>19</v>
      </c>
    </row>
    <row r="1059" spans="1:30" ht="15.6" x14ac:dyDescent="0.3">
      <c r="A1059" s="8">
        <v>1058</v>
      </c>
      <c r="B1059" s="20" t="s">
        <v>33</v>
      </c>
      <c r="C1059" s="9">
        <v>61.8</v>
      </c>
      <c r="D1059" s="9">
        <v>7.3</v>
      </c>
      <c r="E1059" s="9">
        <v>9.3000000000000007</v>
      </c>
      <c r="F1059" s="10">
        <f>IF(AND(NOT(ISBLANK(C1059)), NOT(ISBLANK(H1059)), NOT(ISBLANK(Q1059))), C1059-H1059-Q1059, "")</f>
        <v>37.980999999999995</v>
      </c>
      <c r="G1059" s="11">
        <f>IF(AND(F1059&lt;&gt;"", C1059&lt;&gt;"", C1059&lt;&gt;0), F1059*100/C1059, "")</f>
        <v>61.457928802588988</v>
      </c>
      <c r="H1059" s="10">
        <v>17.372</v>
      </c>
      <c r="I1059" s="12">
        <v>6</v>
      </c>
      <c r="J1059" s="11">
        <f>IF(AND(H1059&lt;&gt;"", C1059&lt;&gt;"", C1059&lt;&gt;0), H1059*100/C1059, "")</f>
        <v>28.110032362459549</v>
      </c>
      <c r="K1059" s="9">
        <v>17.100000000000001</v>
      </c>
      <c r="L1059" s="9">
        <v>42</v>
      </c>
      <c r="M1059" s="13">
        <v>0.40699999999999997</v>
      </c>
      <c r="N1059" s="9">
        <v>85</v>
      </c>
      <c r="O1059" s="14" t="s">
        <v>16</v>
      </c>
      <c r="P1059" s="15">
        <v>5.04</v>
      </c>
      <c r="Q1059" s="13">
        <v>6.4470000000000001</v>
      </c>
      <c r="R1059" s="15">
        <v>0.44</v>
      </c>
      <c r="S1059" s="11">
        <f>IF(AND(Q1059&lt;&gt;"", C1059&lt;&gt;"", C1059&lt;&gt;0), Q1059*100/C1059, "")</f>
        <v>10.432038834951458</v>
      </c>
      <c r="T1059" s="21">
        <v>1</v>
      </c>
      <c r="U1059" s="17" t="s">
        <v>32</v>
      </c>
      <c r="V1059" s="11">
        <v>57.32</v>
      </c>
      <c r="W1059" s="11">
        <v>44.02</v>
      </c>
      <c r="X1059" s="11">
        <f>IF(AND(W1059&lt;&gt;"", V1059&lt;&gt;"", V1059&lt;&gt;0), (W1059/V1059)*100, "")</f>
        <v>76.796929518492675</v>
      </c>
      <c r="Y1059" s="8" t="str">
        <f>IF(X1059&lt;72,"Pontiagudo",IF(X1059&lt;=76,"Padrão","Redondo"))</f>
        <v>Redondo</v>
      </c>
      <c r="Z1059" s="11">
        <f>IF(AND(W1059&lt;&gt;"", V1059&lt;&gt;"", V1059&lt;&gt;0), (0.6057-0.0018*W1059)*V1059*(W1059^2)/1000, "")</f>
        <v>58.475633749051404</v>
      </c>
      <c r="AA1059" s="11">
        <v>61.659553659256005</v>
      </c>
      <c r="AB1059" s="14"/>
      <c r="AC1059" s="12">
        <v>0</v>
      </c>
      <c r="AD1059" s="18" t="s">
        <v>19</v>
      </c>
    </row>
    <row r="1060" spans="1:30" ht="15.6" x14ac:dyDescent="0.3">
      <c r="A1060" s="8">
        <v>1059</v>
      </c>
      <c r="B1060" s="20" t="s">
        <v>33</v>
      </c>
      <c r="C1060" s="9">
        <v>75</v>
      </c>
      <c r="D1060" s="9">
        <v>9.5</v>
      </c>
      <c r="E1060" s="9">
        <v>9</v>
      </c>
      <c r="F1060" s="10">
        <f>IF(AND(NOT(ISBLANK(C1060)), NOT(ISBLANK(H1060)), NOT(ISBLANK(Q1060))), C1060-H1060-Q1060, "")</f>
        <v>51.109000000000002</v>
      </c>
      <c r="G1060" s="11">
        <f>IF(AND(F1060&lt;&gt;"", C1060&lt;&gt;"", C1060&lt;&gt;0), F1060*100/C1060, "")</f>
        <v>68.14533333333334</v>
      </c>
      <c r="H1060" s="10">
        <v>17.494</v>
      </c>
      <c r="I1060" s="12">
        <v>5</v>
      </c>
      <c r="J1060" s="11">
        <f>IF(AND(H1060&lt;&gt;"", C1060&lt;&gt;"", C1060&lt;&gt;0), H1060*100/C1060, "")</f>
        <v>23.325333333333333</v>
      </c>
      <c r="K1060" s="9">
        <v>17.600000000000001</v>
      </c>
      <c r="L1060" s="9">
        <v>42.3</v>
      </c>
      <c r="M1060" s="13">
        <v>0.41599999999999998</v>
      </c>
      <c r="N1060" s="9">
        <v>94</v>
      </c>
      <c r="O1060" s="14" t="s">
        <v>16</v>
      </c>
      <c r="P1060" s="15">
        <v>4.3499999999999996</v>
      </c>
      <c r="Q1060" s="13">
        <v>6.3970000000000002</v>
      </c>
      <c r="R1060" s="15">
        <v>0.36</v>
      </c>
      <c r="S1060" s="11">
        <f>IF(AND(Q1060&lt;&gt;"", C1060&lt;&gt;"", C1060&lt;&gt;0), Q1060*100/C1060, "")</f>
        <v>8.5293333333333337</v>
      </c>
      <c r="T1060" s="21">
        <v>1</v>
      </c>
      <c r="U1060" s="17" t="s">
        <v>34</v>
      </c>
      <c r="V1060" s="11">
        <v>61.58</v>
      </c>
      <c r="W1060" s="11">
        <v>46.84</v>
      </c>
      <c r="X1060" s="11">
        <f>IF(AND(W1060&lt;&gt;"", V1060&lt;&gt;"", V1060&lt;&gt;0), (W1060/V1060)*100, "")</f>
        <v>76.063657031503737</v>
      </c>
      <c r="Y1060" s="8" t="str">
        <f>IF(X1060&lt;72,"Pontiagudo",IF(X1060&lt;=76,"Padrão","Redondo"))</f>
        <v>Redondo</v>
      </c>
      <c r="Z1060" s="11">
        <f>IF(AND(W1060&lt;&gt;"", V1060&lt;&gt;"", V1060&lt;&gt;0), (0.6057-0.0018*W1060)*V1060*(W1060^2)/1000, "")</f>
        <v>70.442455907908226</v>
      </c>
      <c r="AA1060" s="11">
        <v>68.940620304207982</v>
      </c>
      <c r="AB1060" s="14"/>
      <c r="AC1060" s="12">
        <v>0</v>
      </c>
      <c r="AD1060" s="18" t="s">
        <v>19</v>
      </c>
    </row>
    <row r="1061" spans="1:30" ht="15.6" x14ac:dyDescent="0.3">
      <c r="A1061" s="8">
        <v>1060</v>
      </c>
      <c r="B1061" s="20" t="s">
        <v>33</v>
      </c>
      <c r="C1061" s="9">
        <v>65.400000000000006</v>
      </c>
      <c r="D1061" s="9">
        <v>8.9</v>
      </c>
      <c r="E1061" s="9">
        <v>8.6999999999999993</v>
      </c>
      <c r="F1061" s="10">
        <f>IF(AND(NOT(ISBLANK(C1061)), NOT(ISBLANK(H1061)), NOT(ISBLANK(Q1061))), C1061-H1061-Q1061, "")</f>
        <v>43.699000000000005</v>
      </c>
      <c r="G1061" s="11">
        <f>IF(AND(F1061&lt;&gt;"", C1061&lt;&gt;"", C1061&lt;&gt;0), F1061*100/C1061, "")</f>
        <v>66.818042813455662</v>
      </c>
      <c r="H1061" s="10">
        <v>17.434999999999999</v>
      </c>
      <c r="I1061" s="12">
        <v>5</v>
      </c>
      <c r="J1061" s="11">
        <f>IF(AND(H1061&lt;&gt;"", C1061&lt;&gt;"", C1061&lt;&gt;0), H1061*100/C1061, "")</f>
        <v>26.659021406727824</v>
      </c>
      <c r="K1061" s="9">
        <v>18.100000000000001</v>
      </c>
      <c r="L1061" s="9">
        <v>42</v>
      </c>
      <c r="M1061" s="13">
        <v>0.43099999999999999</v>
      </c>
      <c r="N1061" s="9">
        <v>93</v>
      </c>
      <c r="O1061" s="14" t="s">
        <v>16</v>
      </c>
      <c r="P1061" s="15">
        <v>0.71</v>
      </c>
      <c r="Q1061" s="13">
        <v>4.266</v>
      </c>
      <c r="R1061" s="15">
        <v>0.28999999999999998</v>
      </c>
      <c r="S1061" s="11">
        <f>IF(AND(Q1061&lt;&gt;"", C1061&lt;&gt;"", C1061&lt;&gt;0), Q1061*100/C1061, "")</f>
        <v>6.522935779816514</v>
      </c>
      <c r="T1061" s="21">
        <v>2</v>
      </c>
      <c r="U1061" s="17" t="s">
        <v>32</v>
      </c>
      <c r="V1061" s="11">
        <v>57.75</v>
      </c>
      <c r="W1061" s="11">
        <v>45.44</v>
      </c>
      <c r="X1061" s="11">
        <f>IF(AND(W1061&lt;&gt;"", V1061&lt;&gt;"", V1061&lt;&gt;0), (W1061/V1061)*100, "")</f>
        <v>78.683982683982677</v>
      </c>
      <c r="Y1061" s="8" t="str">
        <f>IF(X1061&lt;72,"Pontiagudo",IF(X1061&lt;=76,"Padrão","Redondo"))</f>
        <v>Redondo</v>
      </c>
      <c r="Z1061" s="11">
        <f>IF(AND(W1061&lt;&gt;"", V1061&lt;&gt;"", V1061&lt;&gt;0), (0.6057-0.0018*W1061)*V1061*(W1061^2)/1000, "")</f>
        <v>62.471748881203204</v>
      </c>
      <c r="AA1061" s="11">
        <v>64.030343731199977</v>
      </c>
      <c r="AB1061" s="14" t="s">
        <v>35</v>
      </c>
      <c r="AC1061" s="12">
        <v>0</v>
      </c>
      <c r="AD1061" s="18" t="s">
        <v>19</v>
      </c>
    </row>
    <row r="1062" spans="1:30" ht="15.6" x14ac:dyDescent="0.3">
      <c r="A1062" s="8">
        <v>1061</v>
      </c>
      <c r="B1062" s="20" t="s">
        <v>33</v>
      </c>
      <c r="C1062" s="9">
        <v>58.3</v>
      </c>
      <c r="D1062" s="9">
        <v>7</v>
      </c>
      <c r="E1062" s="9">
        <v>9.4</v>
      </c>
      <c r="F1062" s="10">
        <f>IF(AND(NOT(ISBLANK(C1062)), NOT(ISBLANK(H1062)), NOT(ISBLANK(Q1062))), C1062-H1062-Q1062, "")</f>
        <v>38.514999999999993</v>
      </c>
      <c r="G1062" s="11">
        <f>IF(AND(F1062&lt;&gt;"", C1062&lt;&gt;"", C1062&lt;&gt;0), F1062*100/C1062, "")</f>
        <v>66.063464837049736</v>
      </c>
      <c r="H1062" s="10">
        <v>15.579000000000001</v>
      </c>
      <c r="I1062" s="12">
        <v>5</v>
      </c>
      <c r="J1062" s="11">
        <f>IF(AND(H1062&lt;&gt;"", C1062&lt;&gt;"", C1062&lt;&gt;0), H1062*100/C1062, "")</f>
        <v>26.722126929674101</v>
      </c>
      <c r="K1062" s="9">
        <v>17.600000000000001</v>
      </c>
      <c r="L1062" s="9">
        <v>39.700000000000003</v>
      </c>
      <c r="M1062" s="13">
        <v>0.443</v>
      </c>
      <c r="N1062" s="9">
        <v>84.2</v>
      </c>
      <c r="O1062" s="14" t="s">
        <v>16</v>
      </c>
      <c r="P1062" s="15">
        <v>2.65</v>
      </c>
      <c r="Q1062" s="13">
        <v>4.2060000000000004</v>
      </c>
      <c r="R1062" s="15">
        <v>0.37</v>
      </c>
      <c r="S1062" s="11">
        <f>IF(AND(Q1062&lt;&gt;"", C1062&lt;&gt;"", C1062&lt;&gt;0), Q1062*100/C1062, "")</f>
        <v>7.214408233276159</v>
      </c>
      <c r="T1062" s="21">
        <v>1</v>
      </c>
      <c r="U1062" s="17" t="s">
        <v>32</v>
      </c>
      <c r="V1062" s="11">
        <v>56.67</v>
      </c>
      <c r="W1062" s="11">
        <v>42.98</v>
      </c>
      <c r="X1062" s="11">
        <f>IF(AND(W1062&lt;&gt;"", V1062&lt;&gt;"", V1062&lt;&gt;0), (W1062/V1062)*100, "")</f>
        <v>75.842597494265036</v>
      </c>
      <c r="Y1062" s="8" t="str">
        <f>IF(X1062&lt;72,"Pontiagudo",IF(X1062&lt;=76,"Padrão","Redondo"))</f>
        <v>Padrão</v>
      </c>
      <c r="Z1062" s="11">
        <f>IF(AND(W1062&lt;&gt;"", V1062&lt;&gt;"", V1062&lt;&gt;0), (0.6057-0.0018*W1062)*V1062*(W1062^2)/1000, "")</f>
        <v>55.309055069274045</v>
      </c>
      <c r="AA1062" s="11">
        <v>59.696168286761996</v>
      </c>
      <c r="AB1062" s="14"/>
      <c r="AC1062" s="12">
        <v>0</v>
      </c>
      <c r="AD1062" s="18" t="s">
        <v>19</v>
      </c>
    </row>
    <row r="1063" spans="1:30" ht="15.6" x14ac:dyDescent="0.3">
      <c r="A1063" s="8">
        <v>1062</v>
      </c>
      <c r="B1063" s="20" t="s">
        <v>33</v>
      </c>
      <c r="C1063" s="9">
        <v>63.8</v>
      </c>
      <c r="D1063" s="9">
        <v>5.5</v>
      </c>
      <c r="E1063" s="9">
        <v>9.1</v>
      </c>
      <c r="F1063" s="10">
        <f>IF(AND(NOT(ISBLANK(C1063)), NOT(ISBLANK(H1063)), NOT(ISBLANK(Q1063))), C1063-H1063-Q1063, "")</f>
        <v>41.573999999999991</v>
      </c>
      <c r="G1063" s="11">
        <f>IF(AND(F1063&lt;&gt;"", C1063&lt;&gt;"", C1063&lt;&gt;0), F1063*100/C1063, "")</f>
        <v>65.163009404388703</v>
      </c>
      <c r="H1063" s="10">
        <v>16.709</v>
      </c>
      <c r="I1063" s="12">
        <v>4</v>
      </c>
      <c r="J1063" s="11">
        <f>IF(AND(H1063&lt;&gt;"", C1063&lt;&gt;"", C1063&lt;&gt;0), H1063*100/C1063, "")</f>
        <v>26.189655172413794</v>
      </c>
      <c r="K1063" s="9">
        <v>16.100000000000001</v>
      </c>
      <c r="L1063" s="9">
        <v>44.7</v>
      </c>
      <c r="M1063" s="13">
        <v>0.36</v>
      </c>
      <c r="N1063" s="9">
        <v>71.5</v>
      </c>
      <c r="O1063" s="14" t="s">
        <v>21</v>
      </c>
      <c r="P1063" s="15">
        <v>4.57</v>
      </c>
      <c r="Q1063" s="13">
        <v>5.5170000000000003</v>
      </c>
      <c r="R1063" s="15">
        <v>0.42</v>
      </c>
      <c r="S1063" s="11">
        <f>IF(AND(Q1063&lt;&gt;"", C1063&lt;&gt;"", C1063&lt;&gt;0), Q1063*100/C1063, "")</f>
        <v>8.647335423197493</v>
      </c>
      <c r="T1063" s="21">
        <v>1</v>
      </c>
      <c r="U1063" s="17" t="s">
        <v>32</v>
      </c>
      <c r="V1063" s="11">
        <v>57.5</v>
      </c>
      <c r="W1063" s="11">
        <v>44.71</v>
      </c>
      <c r="X1063" s="11">
        <f>IF(AND(W1063&lt;&gt;"", V1063&lt;&gt;"", V1063&lt;&gt;0), (W1063/V1063)*100, "")</f>
        <v>77.756521739130434</v>
      </c>
      <c r="Y1063" s="8" t="str">
        <f>IF(X1063&lt;72,"Pontiagudo",IF(X1063&lt;=76,"Padrão","Redondo"))</f>
        <v>Redondo</v>
      </c>
      <c r="Z1063" s="11">
        <f>IF(AND(W1063&lt;&gt;"", V1063&lt;&gt;"", V1063&lt;&gt;0), (0.6057-0.0018*W1063)*V1063*(W1063^2)/1000, "")</f>
        <v>60.369849550786519</v>
      </c>
      <c r="AA1063" s="11">
        <v>62.787271829125004</v>
      </c>
      <c r="AB1063" s="14"/>
      <c r="AC1063" s="12">
        <v>0</v>
      </c>
      <c r="AD1063" s="18" t="s">
        <v>19</v>
      </c>
    </row>
    <row r="1064" spans="1:30" ht="15.6" x14ac:dyDescent="0.3">
      <c r="A1064" s="8">
        <v>1063</v>
      </c>
      <c r="B1064" s="20" t="s">
        <v>33</v>
      </c>
      <c r="C1064" s="9">
        <v>71.099999999999994</v>
      </c>
      <c r="D1064" s="9">
        <v>8</v>
      </c>
      <c r="E1064" s="9">
        <v>9.3000000000000007</v>
      </c>
      <c r="F1064" s="10">
        <f>IF(AND(NOT(ISBLANK(C1064)), NOT(ISBLANK(H1064)), NOT(ISBLANK(Q1064))), C1064-H1064-Q1064, "")</f>
        <v>44.795999999999992</v>
      </c>
      <c r="G1064" s="11">
        <f>IF(AND(F1064&lt;&gt;"", C1064&lt;&gt;"", C1064&lt;&gt;0), F1064*100/C1064, "")</f>
        <v>63.004219409282697</v>
      </c>
      <c r="H1064" s="10">
        <v>20.192</v>
      </c>
      <c r="I1064" s="12">
        <v>5</v>
      </c>
      <c r="J1064" s="11">
        <f>IF(AND(H1064&lt;&gt;"", C1064&lt;&gt;"", C1064&lt;&gt;0), H1064*100/C1064, "")</f>
        <v>28.399437412095644</v>
      </c>
      <c r="K1064" s="9">
        <v>20.100000000000001</v>
      </c>
      <c r="L1064" s="9">
        <v>46</v>
      </c>
      <c r="M1064" s="13">
        <v>0.437</v>
      </c>
      <c r="N1064" s="9">
        <v>86.7</v>
      </c>
      <c r="O1064" s="14" t="s">
        <v>16</v>
      </c>
      <c r="P1064" s="15">
        <v>2.78</v>
      </c>
      <c r="Q1064" s="13">
        <v>6.1120000000000001</v>
      </c>
      <c r="R1064" s="15">
        <v>0.39</v>
      </c>
      <c r="S1064" s="11">
        <f>IF(AND(Q1064&lt;&gt;"", C1064&lt;&gt;"", C1064&lt;&gt;0), Q1064*100/C1064, "")</f>
        <v>8.5963431786216606</v>
      </c>
      <c r="T1064" s="21">
        <v>2</v>
      </c>
      <c r="U1064" s="17" t="s">
        <v>34</v>
      </c>
      <c r="V1064" s="11">
        <v>59.48</v>
      </c>
      <c r="W1064" s="11">
        <v>47.51</v>
      </c>
      <c r="X1064" s="11">
        <f>IF(AND(W1064&lt;&gt;"", V1064&lt;&gt;"", V1064&lt;&gt;0), (W1064/V1064)*100, "")</f>
        <v>79.875588433086747</v>
      </c>
      <c r="Y1064" s="8" t="str">
        <f>IF(X1064&lt;72,"Pontiagudo",IF(X1064&lt;=76,"Padrão","Redondo"))</f>
        <v>Redondo</v>
      </c>
      <c r="Z1064" s="11">
        <f>IF(AND(W1064&lt;&gt;"", V1064&lt;&gt;"", V1064&lt;&gt;0), (0.6057-0.0018*W1064)*V1064*(W1064^2)/1000, "")</f>
        <v>69.838731216634542</v>
      </c>
      <c r="AA1064" s="11">
        <v>68.378529712450003</v>
      </c>
      <c r="AB1064" s="14"/>
      <c r="AC1064" s="12">
        <v>0</v>
      </c>
      <c r="AD1064" s="18" t="s">
        <v>19</v>
      </c>
    </row>
    <row r="1065" spans="1:30" ht="15.6" x14ac:dyDescent="0.3">
      <c r="A1065" s="8">
        <v>1064</v>
      </c>
      <c r="B1065" s="20" t="s">
        <v>33</v>
      </c>
      <c r="C1065" s="9">
        <v>55.8</v>
      </c>
      <c r="D1065" s="9">
        <v>9.9</v>
      </c>
      <c r="E1065" s="9">
        <v>8</v>
      </c>
      <c r="F1065" s="10">
        <f>IF(AND(NOT(ISBLANK(C1065)), NOT(ISBLANK(H1065)), NOT(ISBLANK(Q1065))), C1065-H1065-Q1065, "")</f>
        <v>36.519999999999996</v>
      </c>
      <c r="G1065" s="11">
        <f>IF(AND(F1065&lt;&gt;"", C1065&lt;&gt;"", C1065&lt;&gt;0), F1065*100/C1065, "")</f>
        <v>65.448028673835125</v>
      </c>
      <c r="H1065" s="10">
        <v>15.676</v>
      </c>
      <c r="I1065" s="12">
        <v>5</v>
      </c>
      <c r="J1065" s="11">
        <f>IF(AND(H1065&lt;&gt;"", C1065&lt;&gt;"", C1065&lt;&gt;0), H1065*100/C1065, "")</f>
        <v>28.093189964157705</v>
      </c>
      <c r="K1065" s="9">
        <v>18.3</v>
      </c>
      <c r="L1065" s="9">
        <v>42</v>
      </c>
      <c r="M1065" s="13">
        <v>0.436</v>
      </c>
      <c r="N1065" s="9">
        <v>99.9</v>
      </c>
      <c r="O1065" s="14" t="s">
        <v>16</v>
      </c>
      <c r="P1065" s="15">
        <v>0.57999999999999996</v>
      </c>
      <c r="Q1065" s="13">
        <v>3.6040000000000001</v>
      </c>
      <c r="R1065" s="15">
        <v>0.28999999999999998</v>
      </c>
      <c r="S1065" s="11">
        <f>IF(AND(Q1065&lt;&gt;"", C1065&lt;&gt;"", C1065&lt;&gt;0), Q1065*100/C1065, "")</f>
        <v>6.4587813620071692</v>
      </c>
      <c r="T1065" s="21">
        <v>3</v>
      </c>
      <c r="U1065" s="17" t="s">
        <v>36</v>
      </c>
      <c r="V1065" s="11">
        <v>58.73</v>
      </c>
      <c r="W1065" s="11">
        <v>42.75</v>
      </c>
      <c r="X1065" s="11">
        <f>IF(AND(W1065&lt;&gt;"", V1065&lt;&gt;"", V1065&lt;&gt;0), (W1065/V1065)*100, "")</f>
        <v>72.790737272262902</v>
      </c>
      <c r="Y1065" s="8" t="str">
        <f>IF(X1065&lt;72,"Pontiagudo",IF(X1065&lt;=76,"Padrão","Redondo"))</f>
        <v>Padrão</v>
      </c>
      <c r="Z1065" s="11">
        <f>IF(AND(W1065&lt;&gt;"", V1065&lt;&gt;"", V1065&lt;&gt;0), (0.6057-0.0018*W1065)*V1065*(W1065^2)/1000, "")</f>
        <v>56.752189249218752</v>
      </c>
      <c r="AA1065" s="11">
        <v>60.822755381587491</v>
      </c>
      <c r="AB1065" s="14"/>
      <c r="AC1065" s="12">
        <v>0</v>
      </c>
      <c r="AD1065" s="18" t="s">
        <v>19</v>
      </c>
    </row>
    <row r="1066" spans="1:30" ht="15.6" x14ac:dyDescent="0.3">
      <c r="A1066" s="8">
        <v>1065</v>
      </c>
      <c r="B1066" s="20" t="s">
        <v>33</v>
      </c>
      <c r="C1066" s="9">
        <v>69.8</v>
      </c>
      <c r="D1066" s="9">
        <v>6.8</v>
      </c>
      <c r="E1066" s="9">
        <v>9.6999999999999993</v>
      </c>
      <c r="F1066" s="10">
        <f>IF(AND(NOT(ISBLANK(C1066)), NOT(ISBLANK(H1066)), NOT(ISBLANK(Q1066))), C1066-H1066-Q1066, "")</f>
        <v>43.825999999999993</v>
      </c>
      <c r="G1066" s="11">
        <f>IF(AND(F1066&lt;&gt;"", C1066&lt;&gt;"", C1066&lt;&gt;0), F1066*100/C1066, "")</f>
        <v>62.787965616045838</v>
      </c>
      <c r="H1066" s="10">
        <v>19.463000000000001</v>
      </c>
      <c r="I1066" s="12">
        <v>5</v>
      </c>
      <c r="J1066" s="11">
        <f>IF(AND(H1066&lt;&gt;"", C1066&lt;&gt;"", C1066&lt;&gt;0), H1066*100/C1066, "")</f>
        <v>27.883954154727796</v>
      </c>
      <c r="K1066" s="9">
        <v>18.3</v>
      </c>
      <c r="L1066" s="9">
        <v>43</v>
      </c>
      <c r="M1066" s="13">
        <v>0.42599999999999999</v>
      </c>
      <c r="N1066" s="9">
        <v>79.400000000000006</v>
      </c>
      <c r="O1066" s="14" t="s">
        <v>16</v>
      </c>
      <c r="P1066" s="15">
        <v>1.1299999999999999</v>
      </c>
      <c r="Q1066" s="13">
        <v>6.5110000000000001</v>
      </c>
      <c r="R1066" s="15">
        <v>0.39</v>
      </c>
      <c r="S1066" s="11">
        <f>IF(AND(Q1066&lt;&gt;"", C1066&lt;&gt;"", C1066&lt;&gt;0), Q1066*100/C1066, "")</f>
        <v>9.3280802292263623</v>
      </c>
      <c r="T1066" s="21">
        <v>1</v>
      </c>
      <c r="U1066" s="17" t="s">
        <v>34</v>
      </c>
      <c r="V1066" s="11">
        <v>62.3</v>
      </c>
      <c r="W1066" s="11">
        <v>44.63</v>
      </c>
      <c r="X1066" s="11">
        <f>IF(AND(W1066&lt;&gt;"", V1066&lt;&gt;"", V1066&lt;&gt;0), (W1066/V1066)*100, "")</f>
        <v>71.637239165329063</v>
      </c>
      <c r="Y1066" s="8" t="str">
        <f>IF(X1066&lt;72,"Pontiagudo",IF(X1066&lt;=76,"Padrão","Redondo"))</f>
        <v>Pontiagudo</v>
      </c>
      <c r="Z1066" s="11">
        <f>IF(AND(W1066&lt;&gt;"", V1066&lt;&gt;"", V1066&lt;&gt;0), (0.6057-0.0018*W1066)*V1066*(W1066^2)/1000, "")</f>
        <v>65.19342287337642</v>
      </c>
      <c r="AA1066" s="11">
        <v>66.088394965285005</v>
      </c>
      <c r="AB1066" s="14"/>
      <c r="AC1066" s="12">
        <v>0</v>
      </c>
      <c r="AD1066" s="18" t="s">
        <v>19</v>
      </c>
    </row>
    <row r="1067" spans="1:30" ht="15.6" x14ac:dyDescent="0.3">
      <c r="A1067" s="8">
        <v>1066</v>
      </c>
      <c r="B1067" s="20" t="s">
        <v>33</v>
      </c>
      <c r="C1067" s="9">
        <v>71.2</v>
      </c>
      <c r="D1067" s="9">
        <v>7.5</v>
      </c>
      <c r="E1067" s="9">
        <v>9.1</v>
      </c>
      <c r="F1067" s="10">
        <f>IF(AND(NOT(ISBLANK(C1067)), NOT(ISBLANK(H1067)), NOT(ISBLANK(Q1067))), C1067-H1067-Q1067, "")</f>
        <v>46.808999999999997</v>
      </c>
      <c r="G1067" s="11">
        <f>IF(AND(F1067&lt;&gt;"", C1067&lt;&gt;"", C1067&lt;&gt;0), F1067*100/C1067, "")</f>
        <v>65.742977528089881</v>
      </c>
      <c r="H1067" s="10">
        <v>18.225000000000001</v>
      </c>
      <c r="I1067" s="12">
        <v>6</v>
      </c>
      <c r="J1067" s="11">
        <f>IF(AND(H1067&lt;&gt;"", C1067&lt;&gt;"", C1067&lt;&gt;0), H1067*100/C1067, "")</f>
        <v>25.596910112359552</v>
      </c>
      <c r="K1067" s="9">
        <v>18</v>
      </c>
      <c r="L1067" s="9">
        <v>43</v>
      </c>
      <c r="M1067" s="13">
        <v>0.41899999999999998</v>
      </c>
      <c r="N1067" s="9">
        <v>83.6</v>
      </c>
      <c r="O1067" s="14" t="s">
        <v>16</v>
      </c>
      <c r="P1067" s="15">
        <v>2.46</v>
      </c>
      <c r="Q1067" s="13">
        <v>6.1660000000000004</v>
      </c>
      <c r="R1067" s="15">
        <v>0.34</v>
      </c>
      <c r="S1067" s="11">
        <f>IF(AND(Q1067&lt;&gt;"", C1067&lt;&gt;"", C1067&lt;&gt;0), Q1067*100/C1067, "")</f>
        <v>8.6601123595505616</v>
      </c>
      <c r="T1067" s="21">
        <v>1</v>
      </c>
      <c r="U1067" s="17" t="s">
        <v>34</v>
      </c>
      <c r="V1067" s="11">
        <v>61.98</v>
      </c>
      <c r="W1067" s="11">
        <v>45.44</v>
      </c>
      <c r="X1067" s="11">
        <f>IF(AND(W1067&lt;&gt;"", V1067&lt;&gt;"", V1067&lt;&gt;0), (W1067/V1067)*100, "")</f>
        <v>73.313972249112609</v>
      </c>
      <c r="Y1067" s="8" t="str">
        <f>IF(X1067&lt;72,"Pontiagudo",IF(X1067&lt;=76,"Padrão","Redondo"))</f>
        <v>Padrão</v>
      </c>
      <c r="Z1067" s="11">
        <f>IF(AND(W1067&lt;&gt;"", V1067&lt;&gt;"", V1067&lt;&gt;0), (0.6057-0.0018*W1067)*V1067*(W1067^2)/1000, "")</f>
        <v>67.047601656397816</v>
      </c>
      <c r="AA1067" s="11">
        <v>67.10015649484798</v>
      </c>
      <c r="AB1067" s="14"/>
      <c r="AC1067" s="12">
        <v>0</v>
      </c>
      <c r="AD1067" s="18" t="s">
        <v>19</v>
      </c>
    </row>
    <row r="1068" spans="1:30" ht="15.6" x14ac:dyDescent="0.3">
      <c r="A1068" s="8">
        <v>1067</v>
      </c>
      <c r="B1068" s="20" t="s">
        <v>33</v>
      </c>
      <c r="C1068" s="9">
        <v>64.099999999999994</v>
      </c>
      <c r="D1068" s="9">
        <v>7.5</v>
      </c>
      <c r="E1068" s="9">
        <v>9</v>
      </c>
      <c r="F1068" s="10">
        <f>IF(AND(NOT(ISBLANK(C1068)), NOT(ISBLANK(H1068)), NOT(ISBLANK(Q1068))), C1068-H1068-Q1068, "")</f>
        <v>40.10199999999999</v>
      </c>
      <c r="G1068" s="11">
        <f>IF(AND(F1068&lt;&gt;"", C1068&lt;&gt;"", C1068&lt;&gt;0), F1068*100/C1068, "")</f>
        <v>62.561622464898583</v>
      </c>
      <c r="H1068" s="10">
        <v>17.821999999999999</v>
      </c>
      <c r="I1068" s="12">
        <v>5</v>
      </c>
      <c r="J1068" s="11">
        <f>IF(AND(H1068&lt;&gt;"", C1068&lt;&gt;"", C1068&lt;&gt;0), H1068*100/C1068, "")</f>
        <v>27.80343213728549</v>
      </c>
      <c r="K1068" s="9">
        <v>17.5</v>
      </c>
      <c r="L1068" s="9">
        <v>44.3</v>
      </c>
      <c r="M1068" s="13">
        <v>0.39500000000000002</v>
      </c>
      <c r="N1068" s="9">
        <v>85.6</v>
      </c>
      <c r="O1068" s="14" t="s">
        <v>16</v>
      </c>
      <c r="P1068" s="15">
        <v>3.91</v>
      </c>
      <c r="Q1068" s="13">
        <v>6.1760000000000002</v>
      </c>
      <c r="R1068" s="15">
        <v>0.38</v>
      </c>
      <c r="S1068" s="11">
        <f>IF(AND(Q1068&lt;&gt;"", C1068&lt;&gt;"", C1068&lt;&gt;0), Q1068*100/C1068, "")</f>
        <v>9.6349453978159136</v>
      </c>
      <c r="T1068" s="21">
        <v>1</v>
      </c>
      <c r="U1068" s="17" t="s">
        <v>32</v>
      </c>
      <c r="V1068" s="11">
        <v>57.68</v>
      </c>
      <c r="W1068" s="11">
        <v>44.55</v>
      </c>
      <c r="X1068" s="11">
        <f>IF(AND(W1068&lt;&gt;"", V1068&lt;&gt;"", V1068&lt;&gt;0), (W1068/V1068)*100, "")</f>
        <v>77.236477115117879</v>
      </c>
      <c r="Y1068" s="8" t="str">
        <f>IF(X1068&lt;72,"Pontiagudo",IF(X1068&lt;=76,"Padrão","Redondo"))</f>
        <v>Redondo</v>
      </c>
      <c r="Z1068" s="11">
        <f>IF(AND(W1068&lt;&gt;"", V1068&lt;&gt;"", V1068&lt;&gt;0), (0.6057-0.0018*W1068)*V1068*(W1068^2)/1000, "")</f>
        <v>60.159144701501994</v>
      </c>
      <c r="AA1068" s="11">
        <v>62.689150657980001</v>
      </c>
      <c r="AB1068" s="14"/>
      <c r="AC1068" s="12">
        <v>0</v>
      </c>
      <c r="AD1068" s="18" t="s">
        <v>19</v>
      </c>
    </row>
    <row r="1069" spans="1:30" ht="15.6" x14ac:dyDescent="0.3">
      <c r="A1069" s="8">
        <v>1068</v>
      </c>
      <c r="B1069" s="20" t="s">
        <v>33</v>
      </c>
      <c r="C1069" s="9">
        <v>71.3</v>
      </c>
      <c r="D1069" s="9">
        <v>7.8</v>
      </c>
      <c r="E1069" s="9">
        <v>9</v>
      </c>
      <c r="F1069" s="10">
        <f>IF(AND(NOT(ISBLANK(C1069)), NOT(ISBLANK(H1069)), NOT(ISBLANK(Q1069))), C1069-H1069-Q1069, "")</f>
        <v>45.271999999999998</v>
      </c>
      <c r="G1069" s="11">
        <f>IF(AND(F1069&lt;&gt;"", C1069&lt;&gt;"", C1069&lt;&gt;0), F1069*100/C1069, "")</f>
        <v>63.495091164095371</v>
      </c>
      <c r="H1069" s="10">
        <v>18.994</v>
      </c>
      <c r="I1069" s="12">
        <v>6</v>
      </c>
      <c r="J1069" s="11">
        <f>IF(AND(H1069&lt;&gt;"", C1069&lt;&gt;"", C1069&lt;&gt;0), H1069*100/C1069, "")</f>
        <v>26.639551192145866</v>
      </c>
      <c r="K1069" s="9">
        <v>18.600000000000001</v>
      </c>
      <c r="L1069" s="9">
        <v>43.3</v>
      </c>
      <c r="M1069" s="13">
        <v>0.43</v>
      </c>
      <c r="N1069" s="9">
        <v>85.5</v>
      </c>
      <c r="O1069" s="14" t="s">
        <v>16</v>
      </c>
      <c r="P1069" s="15">
        <v>5.66</v>
      </c>
      <c r="Q1069" s="13">
        <v>7.0339999999999998</v>
      </c>
      <c r="R1069" s="15">
        <v>0.42</v>
      </c>
      <c r="S1069" s="11">
        <f>IF(AND(Q1069&lt;&gt;"", C1069&lt;&gt;"", C1069&lt;&gt;0), Q1069*100/C1069, "")</f>
        <v>9.8653576437587667</v>
      </c>
      <c r="T1069" s="21">
        <v>1</v>
      </c>
      <c r="U1069" s="17" t="s">
        <v>34</v>
      </c>
      <c r="V1069" s="11">
        <v>60.04</v>
      </c>
      <c r="W1069" s="11">
        <v>46.25</v>
      </c>
      <c r="X1069" s="11">
        <f>IF(AND(W1069&lt;&gt;"", V1069&lt;&gt;"", V1069&lt;&gt;0), (W1069/V1069)*100, "")</f>
        <v>77.031978680879405</v>
      </c>
      <c r="Y1069" s="8" t="str">
        <f>IF(X1069&lt;72,"Pontiagudo",IF(X1069&lt;=76,"Padrão","Redondo"))</f>
        <v>Redondo</v>
      </c>
      <c r="Z1069" s="11">
        <f>IF(AND(W1069&lt;&gt;"", V1069&lt;&gt;"", V1069&lt;&gt;0), (0.6057-0.0018*W1069)*V1069*(W1069^2)/1000, "")</f>
        <v>67.097894315624984</v>
      </c>
      <c r="AA1069" s="11">
        <v>66.926069779749994</v>
      </c>
      <c r="AB1069" s="14"/>
      <c r="AC1069" s="12">
        <v>0</v>
      </c>
      <c r="AD1069" s="18" t="s">
        <v>19</v>
      </c>
    </row>
    <row r="1070" spans="1:30" ht="15.6" x14ac:dyDescent="0.3">
      <c r="A1070" s="8">
        <v>1069</v>
      </c>
      <c r="B1070" s="20" t="s">
        <v>33</v>
      </c>
      <c r="C1070" s="9">
        <v>61.5</v>
      </c>
      <c r="D1070" s="9">
        <v>8.3000000000000007</v>
      </c>
      <c r="E1070" s="9">
        <v>9.1</v>
      </c>
      <c r="F1070" s="10">
        <f>IF(AND(NOT(ISBLANK(C1070)), NOT(ISBLANK(H1070)), NOT(ISBLANK(Q1070))), C1070-H1070-Q1070, "")</f>
        <v>39.308</v>
      </c>
      <c r="G1070" s="11">
        <f>IF(AND(F1070&lt;&gt;"", C1070&lt;&gt;"", C1070&lt;&gt;0), F1070*100/C1070, "")</f>
        <v>63.915447154471551</v>
      </c>
      <c r="H1070" s="10">
        <v>16.434000000000001</v>
      </c>
      <c r="I1070" s="12">
        <v>5</v>
      </c>
      <c r="J1070" s="11">
        <f>IF(AND(H1070&lt;&gt;"", C1070&lt;&gt;"", C1070&lt;&gt;0), H1070*100/C1070, "")</f>
        <v>26.721951219512196</v>
      </c>
      <c r="K1070" s="9">
        <v>17.100000000000001</v>
      </c>
      <c r="L1070" s="9">
        <v>39.700000000000003</v>
      </c>
      <c r="M1070" s="13">
        <v>0.43099999999999999</v>
      </c>
      <c r="N1070" s="9">
        <v>90.8</v>
      </c>
      <c r="O1070" s="14" t="s">
        <v>16</v>
      </c>
      <c r="P1070" s="15">
        <v>1.27</v>
      </c>
      <c r="Q1070" s="13">
        <v>5.758</v>
      </c>
      <c r="R1070" s="15">
        <v>0.36</v>
      </c>
      <c r="S1070" s="11">
        <f>IF(AND(Q1070&lt;&gt;"", C1070&lt;&gt;"", C1070&lt;&gt;0), Q1070*100/C1070, "")</f>
        <v>9.362601626016259</v>
      </c>
      <c r="T1070" s="21">
        <v>1</v>
      </c>
      <c r="U1070" s="17" t="s">
        <v>32</v>
      </c>
      <c r="V1070" s="11">
        <v>59.88</v>
      </c>
      <c r="W1070" s="11">
        <v>42.05</v>
      </c>
      <c r="X1070" s="11">
        <f>IF(AND(W1070&lt;&gt;"", V1070&lt;&gt;"", V1070&lt;&gt;0), (W1070/V1070)*100, "")</f>
        <v>70.223780895123582</v>
      </c>
      <c r="Y1070" s="8" t="str">
        <f>IF(X1070&lt;72,"Pontiagudo",IF(X1070&lt;=76,"Padrão","Redondo"))</f>
        <v>Pontiagudo</v>
      </c>
      <c r="Z1070" s="11">
        <f>IF(AND(W1070&lt;&gt;"", V1070&lt;&gt;"", V1070&lt;&gt;0), (0.6057-0.0018*W1070)*V1070*(W1070^2)/1000, "")</f>
        <v>56.117440620656993</v>
      </c>
      <c r="AA1070" s="11">
        <v>60.577176537629995</v>
      </c>
      <c r="AB1070" s="14"/>
      <c r="AC1070" s="12">
        <v>0</v>
      </c>
      <c r="AD1070" s="18" t="s">
        <v>19</v>
      </c>
    </row>
    <row r="1071" spans="1:30" ht="15.6" x14ac:dyDescent="0.3">
      <c r="A1071" s="8">
        <v>1070</v>
      </c>
      <c r="B1071" s="20" t="s">
        <v>33</v>
      </c>
      <c r="C1071" s="9">
        <v>67.2</v>
      </c>
      <c r="D1071" s="9">
        <v>8.5</v>
      </c>
      <c r="E1071" s="9">
        <v>8.5</v>
      </c>
      <c r="F1071" s="10">
        <f>IF(AND(NOT(ISBLANK(C1071)), NOT(ISBLANK(H1071)), NOT(ISBLANK(Q1071))), C1071-H1071-Q1071, "")</f>
        <v>46.104999999999997</v>
      </c>
      <c r="G1071" s="11">
        <f>IF(AND(F1071&lt;&gt;"", C1071&lt;&gt;"", C1071&lt;&gt;0), F1071*100/C1071, "")</f>
        <v>68.608630952380949</v>
      </c>
      <c r="H1071" s="10">
        <v>16.733000000000001</v>
      </c>
      <c r="I1071" s="12">
        <v>5</v>
      </c>
      <c r="J1071" s="11">
        <f>IF(AND(H1071&lt;&gt;"", C1071&lt;&gt;"", C1071&lt;&gt;0), H1071*100/C1071, "")</f>
        <v>24.900297619047617</v>
      </c>
      <c r="K1071" s="9">
        <v>17.3</v>
      </c>
      <c r="L1071" s="9">
        <v>44</v>
      </c>
      <c r="M1071" s="13">
        <v>0.39300000000000002</v>
      </c>
      <c r="N1071" s="9">
        <v>90.5</v>
      </c>
      <c r="O1071" s="14" t="s">
        <v>16</v>
      </c>
      <c r="P1071" s="15">
        <v>2.0699999999999998</v>
      </c>
      <c r="Q1071" s="13">
        <v>4.3620000000000001</v>
      </c>
      <c r="R1071" s="15">
        <v>0.3</v>
      </c>
      <c r="S1071" s="11">
        <f>IF(AND(Q1071&lt;&gt;"", C1071&lt;&gt;"", C1071&lt;&gt;0), Q1071*100/C1071, "")</f>
        <v>6.4910714285714279</v>
      </c>
      <c r="T1071" s="21">
        <v>2</v>
      </c>
      <c r="U1071" s="17" t="s">
        <v>32</v>
      </c>
      <c r="V1071" s="11">
        <v>63.04</v>
      </c>
      <c r="W1071" s="11">
        <v>44.58</v>
      </c>
      <c r="X1071" s="11">
        <f>IF(AND(W1071&lt;&gt;"", V1071&lt;&gt;"", V1071&lt;&gt;0), (W1071/V1071)*100, "")</f>
        <v>70.717005076142129</v>
      </c>
      <c r="Y1071" s="8" t="str">
        <f>IF(X1071&lt;72,"Pontiagudo",IF(X1071&lt;=76,"Padrão","Redondo"))</f>
        <v>Pontiagudo</v>
      </c>
      <c r="Z1071" s="11">
        <f>IF(AND(W1071&lt;&gt;"", V1071&lt;&gt;"", V1071&lt;&gt;0), (0.6057-0.0018*W1071)*V1071*(W1071^2)/1000, "")</f>
        <v>65.831338933364734</v>
      </c>
      <c r="AA1071" s="11">
        <v>66.513464852159984</v>
      </c>
      <c r="AB1071" s="14"/>
      <c r="AC1071" s="12">
        <v>0</v>
      </c>
      <c r="AD1071" s="18" t="s">
        <v>19</v>
      </c>
    </row>
    <row r="1072" spans="1:30" ht="15.6" x14ac:dyDescent="0.3">
      <c r="A1072" s="8">
        <v>1071</v>
      </c>
      <c r="B1072" s="20" t="s">
        <v>33</v>
      </c>
      <c r="C1072" s="9">
        <v>63.7</v>
      </c>
      <c r="D1072" s="9">
        <v>9.3000000000000007</v>
      </c>
      <c r="E1072" s="9">
        <v>9.6999999999999993</v>
      </c>
      <c r="F1072" s="10">
        <f>IF(AND(NOT(ISBLANK(C1072)), NOT(ISBLANK(H1072)), NOT(ISBLANK(Q1072))), C1072-H1072-Q1072, "")</f>
        <v>42.076999999999998</v>
      </c>
      <c r="G1072" s="11">
        <f>IF(AND(F1072&lt;&gt;"", C1072&lt;&gt;"", C1072&lt;&gt;0), F1072*100/C1072, "")</f>
        <v>66.054945054945051</v>
      </c>
      <c r="H1072" s="10">
        <v>16.972000000000001</v>
      </c>
      <c r="I1072" s="12">
        <v>5</v>
      </c>
      <c r="J1072" s="11">
        <f>IF(AND(H1072&lt;&gt;"", C1072&lt;&gt;"", C1072&lt;&gt;0), H1072*100/C1072, "")</f>
        <v>26.643642072213499</v>
      </c>
      <c r="K1072" s="9">
        <v>17.8</v>
      </c>
      <c r="L1072" s="9">
        <v>37</v>
      </c>
      <c r="M1072" s="13">
        <v>0.48099999999999998</v>
      </c>
      <c r="N1072" s="9">
        <v>95.4</v>
      </c>
      <c r="O1072" s="14" t="s">
        <v>16</v>
      </c>
      <c r="P1072" s="15">
        <v>2.65</v>
      </c>
      <c r="Q1072" s="13">
        <v>4.6509999999999998</v>
      </c>
      <c r="R1072" s="15">
        <v>0.32</v>
      </c>
      <c r="S1072" s="11">
        <f>IF(AND(Q1072&lt;&gt;"", C1072&lt;&gt;"", C1072&lt;&gt;0), Q1072*100/C1072, "")</f>
        <v>7.3014128728414436</v>
      </c>
      <c r="T1072" s="21">
        <v>1</v>
      </c>
      <c r="U1072" s="17" t="s">
        <v>32</v>
      </c>
      <c r="V1072" s="11">
        <v>58.9</v>
      </c>
      <c r="W1072" s="11">
        <v>44.27</v>
      </c>
      <c r="X1072" s="11">
        <f>IF(AND(W1072&lt;&gt;"", V1072&lt;&gt;"", V1072&lt;&gt;0), (W1072/V1072)*100, "")</f>
        <v>75.161290322580655</v>
      </c>
      <c r="Y1072" s="8" t="str">
        <f>IF(X1072&lt;72,"Pontiagudo",IF(X1072&lt;=76,"Padrão","Redondo"))</f>
        <v>Padrão</v>
      </c>
      <c r="Z1072" s="11">
        <f>IF(AND(W1072&lt;&gt;"", V1072&lt;&gt;"", V1072&lt;&gt;0), (0.6057-0.0018*W1072)*V1072*(W1072^2)/1000, "")</f>
        <v>60.719983086269352</v>
      </c>
      <c r="AA1072" s="11">
        <v>63.168807064855002</v>
      </c>
      <c r="AB1072" s="14"/>
      <c r="AC1072" s="12">
        <v>0</v>
      </c>
      <c r="AD1072" s="18" t="s">
        <v>19</v>
      </c>
    </row>
    <row r="1073" spans="1:30" ht="15.6" x14ac:dyDescent="0.3">
      <c r="A1073" s="8">
        <v>1072</v>
      </c>
      <c r="B1073" s="20" t="s">
        <v>33</v>
      </c>
      <c r="C1073" s="9">
        <v>57.1</v>
      </c>
      <c r="D1073" s="9">
        <v>6</v>
      </c>
      <c r="E1073" s="9">
        <v>9.6999999999999993</v>
      </c>
      <c r="F1073" s="10">
        <f>IF(AND(NOT(ISBLANK(C1073)), NOT(ISBLANK(H1073)), NOT(ISBLANK(Q1073))), C1073-H1073-Q1073, "")</f>
        <v>35.431000000000004</v>
      </c>
      <c r="G1073" s="11">
        <f>IF(AND(F1073&lt;&gt;"", C1073&lt;&gt;"", C1073&lt;&gt;0), F1073*100/C1073, "")</f>
        <v>62.050788091068306</v>
      </c>
      <c r="H1073" s="10">
        <v>17.094999999999999</v>
      </c>
      <c r="I1073" s="12">
        <v>5</v>
      </c>
      <c r="J1073" s="11">
        <f>IF(AND(H1073&lt;&gt;"", C1073&lt;&gt;"", C1073&lt;&gt;0), H1073*100/C1073, "")</f>
        <v>29.938704028021014</v>
      </c>
      <c r="K1073" s="9">
        <v>16.600000000000001</v>
      </c>
      <c r="L1073" s="9">
        <v>43.7</v>
      </c>
      <c r="M1073" s="13">
        <v>0.38</v>
      </c>
      <c r="N1073" s="9">
        <v>77.900000000000006</v>
      </c>
      <c r="O1073" s="14" t="s">
        <v>16</v>
      </c>
      <c r="P1073" s="15">
        <v>2.71</v>
      </c>
      <c r="Q1073" s="13">
        <v>4.5739999999999998</v>
      </c>
      <c r="R1073" s="15">
        <v>0.3</v>
      </c>
      <c r="S1073" s="11">
        <f>IF(AND(Q1073&lt;&gt;"", C1073&lt;&gt;"", C1073&lt;&gt;0), Q1073*100/C1073, "")</f>
        <v>8.0105078809106818</v>
      </c>
      <c r="T1073" s="21">
        <v>1</v>
      </c>
      <c r="U1073" s="17" t="s">
        <v>36</v>
      </c>
      <c r="V1073" s="11">
        <v>56.81</v>
      </c>
      <c r="W1073" s="11">
        <v>42.74</v>
      </c>
      <c r="X1073" s="11">
        <f>IF(AND(W1073&lt;&gt;"", V1073&lt;&gt;"", V1073&lt;&gt;0), (W1073/V1073)*100, "")</f>
        <v>75.233233585636327</v>
      </c>
      <c r="Y1073" s="8" t="str">
        <f>IF(X1073&lt;72,"Pontiagudo",IF(X1073&lt;=76,"Padrão","Redondo"))</f>
        <v>Padrão</v>
      </c>
      <c r="Z1073" s="11">
        <f>IF(AND(W1073&lt;&gt;"", V1073&lt;&gt;"", V1073&lt;&gt;0), (0.6057-0.0018*W1073)*V1073*(W1073^2)/1000, "")</f>
        <v>54.873036021892624</v>
      </c>
      <c r="AA1073" s="11">
        <v>59.454215166814009</v>
      </c>
      <c r="AB1073" s="14" t="s">
        <v>35</v>
      </c>
      <c r="AC1073" s="12">
        <v>0</v>
      </c>
      <c r="AD1073" s="18" t="s">
        <v>19</v>
      </c>
    </row>
    <row r="1074" spans="1:30" ht="15.6" x14ac:dyDescent="0.3">
      <c r="A1074" s="8">
        <v>1073</v>
      </c>
      <c r="B1074" s="20" t="s">
        <v>33</v>
      </c>
      <c r="C1074" s="9">
        <v>67.5</v>
      </c>
      <c r="D1074" s="9">
        <v>8.4</v>
      </c>
      <c r="E1074" s="9">
        <v>9.6</v>
      </c>
      <c r="F1074" s="10">
        <f>IF(AND(NOT(ISBLANK(C1074)), NOT(ISBLANK(H1074)), NOT(ISBLANK(Q1074))), C1074-H1074-Q1074, "")</f>
        <v>43.799000000000007</v>
      </c>
      <c r="G1074" s="11">
        <f>IF(AND(F1074&lt;&gt;"", C1074&lt;&gt;"", C1074&lt;&gt;0), F1074*100/C1074, "")</f>
        <v>64.887407407407409</v>
      </c>
      <c r="H1074" s="10">
        <v>17.641999999999999</v>
      </c>
      <c r="I1074" s="12">
        <v>6</v>
      </c>
      <c r="J1074" s="11">
        <f>IF(AND(H1074&lt;&gt;"", C1074&lt;&gt;"", C1074&lt;&gt;0), H1074*100/C1074, "")</f>
        <v>26.136296296296297</v>
      </c>
      <c r="K1074" s="9">
        <v>17.600000000000001</v>
      </c>
      <c r="L1074" s="9">
        <v>42</v>
      </c>
      <c r="M1074" s="13">
        <v>0.41899999999999998</v>
      </c>
      <c r="N1074" s="9">
        <v>89.9</v>
      </c>
      <c r="O1074" s="14" t="s">
        <v>16</v>
      </c>
      <c r="P1074" s="15">
        <v>3.22</v>
      </c>
      <c r="Q1074" s="13">
        <v>6.0590000000000002</v>
      </c>
      <c r="R1074" s="15">
        <v>0.39</v>
      </c>
      <c r="S1074" s="11">
        <f>IF(AND(Q1074&lt;&gt;"", C1074&lt;&gt;"", C1074&lt;&gt;0), Q1074*100/C1074, "")</f>
        <v>8.9762962962962956</v>
      </c>
      <c r="T1074" s="21">
        <v>3</v>
      </c>
      <c r="U1074" s="17" t="s">
        <v>32</v>
      </c>
      <c r="V1074" s="11">
        <v>59.41</v>
      </c>
      <c r="W1074" s="11">
        <v>44.99</v>
      </c>
      <c r="X1074" s="11">
        <f>IF(AND(W1074&lt;&gt;"", V1074&lt;&gt;"", V1074&lt;&gt;0), (W1074/V1074)*100, "")</f>
        <v>75.727991920552114</v>
      </c>
      <c r="Y1074" s="8" t="str">
        <f>IF(X1074&lt;72,"Pontiagudo",IF(X1074&lt;=76,"Padrão","Redondo"))</f>
        <v>Padrão</v>
      </c>
      <c r="Z1074" s="11">
        <f>IF(AND(W1074&lt;&gt;"", V1074&lt;&gt;"", V1074&lt;&gt;0), (0.6057-0.0018*W1074)*V1074*(W1074^2)/1000, "")</f>
        <v>63.098277140107641</v>
      </c>
      <c r="AA1074" s="11">
        <v>64.596472156001497</v>
      </c>
      <c r="AB1074" s="14"/>
      <c r="AC1074" s="12">
        <v>0</v>
      </c>
      <c r="AD1074" s="18" t="s">
        <v>19</v>
      </c>
    </row>
    <row r="1075" spans="1:30" ht="15.6" x14ac:dyDescent="0.3">
      <c r="A1075" s="8">
        <v>1074</v>
      </c>
      <c r="B1075" s="20" t="s">
        <v>33</v>
      </c>
      <c r="C1075" s="9">
        <v>56.3</v>
      </c>
      <c r="D1075" s="9">
        <v>8.6</v>
      </c>
      <c r="E1075" s="9">
        <v>9.5</v>
      </c>
      <c r="F1075" s="10">
        <f>IF(AND(NOT(ISBLANK(C1075)), NOT(ISBLANK(H1075)), NOT(ISBLANK(Q1075))), C1075-H1075-Q1075, "")</f>
        <v>35.762999999999998</v>
      </c>
      <c r="G1075" s="11">
        <f>IF(AND(F1075&lt;&gt;"", C1075&lt;&gt;"", C1075&lt;&gt;0), F1075*100/C1075, "")</f>
        <v>63.522202486678509</v>
      </c>
      <c r="H1075" s="10">
        <v>15.154</v>
      </c>
      <c r="I1075" s="12">
        <v>5</v>
      </c>
      <c r="J1075" s="11">
        <f>IF(AND(H1075&lt;&gt;"", C1075&lt;&gt;"", C1075&lt;&gt;0), H1075*100/C1075, "")</f>
        <v>26.916518650088811</v>
      </c>
      <c r="K1075" s="9">
        <v>16.5</v>
      </c>
      <c r="L1075" s="9">
        <v>39.299999999999997</v>
      </c>
      <c r="M1075" s="13">
        <v>0.42</v>
      </c>
      <c r="N1075" s="9">
        <v>93.7</v>
      </c>
      <c r="O1075" s="14" t="s">
        <v>16</v>
      </c>
      <c r="P1075" s="15">
        <v>4.33</v>
      </c>
      <c r="Q1075" s="13">
        <v>5.383</v>
      </c>
      <c r="R1075" s="15">
        <v>0.38</v>
      </c>
      <c r="S1075" s="11">
        <f>IF(AND(Q1075&lt;&gt;"", C1075&lt;&gt;"", C1075&lt;&gt;0), Q1075*100/C1075, "")</f>
        <v>9.5612788632326815</v>
      </c>
      <c r="T1075" s="21">
        <v>2</v>
      </c>
      <c r="U1075" s="17" t="s">
        <v>36</v>
      </c>
      <c r="V1075" s="11">
        <v>54.1</v>
      </c>
      <c r="W1075" s="11">
        <v>43.14</v>
      </c>
      <c r="X1075" s="11">
        <f>IF(AND(W1075&lt;&gt;"", V1075&lt;&gt;"", V1075&lt;&gt;0), (W1075/V1075)*100, "")</f>
        <v>79.741219963031412</v>
      </c>
      <c r="Y1075" s="8" t="str">
        <f>IF(X1075&lt;72,"Pontiagudo",IF(X1075&lt;=76,"Padrão","Redondo"))</f>
        <v>Redondo</v>
      </c>
      <c r="Z1075" s="11">
        <f>IF(AND(W1075&lt;&gt;"", V1075&lt;&gt;"", V1075&lt;&gt;0), (0.6057-0.0018*W1075)*V1075*(W1075^2)/1000, "")</f>
        <v>53.165628061649286</v>
      </c>
      <c r="AA1075" s="11">
        <v>58.022604885180002</v>
      </c>
      <c r="AB1075" s="14"/>
      <c r="AC1075" s="12">
        <v>0</v>
      </c>
      <c r="AD1075" s="18" t="s">
        <v>19</v>
      </c>
    </row>
    <row r="1076" spans="1:30" ht="15.6" x14ac:dyDescent="0.3">
      <c r="A1076" s="8">
        <v>1075</v>
      </c>
      <c r="B1076" s="20" t="s">
        <v>33</v>
      </c>
      <c r="C1076" s="9">
        <v>57.8</v>
      </c>
      <c r="D1076" s="9">
        <v>6.9</v>
      </c>
      <c r="E1076" s="9">
        <v>9.6</v>
      </c>
      <c r="F1076" s="10">
        <f>IF(AND(NOT(ISBLANK(C1076)), NOT(ISBLANK(H1076)), NOT(ISBLANK(Q1076))), C1076-H1076-Q1076, "")</f>
        <v>37.012999999999991</v>
      </c>
      <c r="G1076" s="11">
        <f>IF(AND(F1076&lt;&gt;"", C1076&lt;&gt;"", C1076&lt;&gt;0), F1076*100/C1076, "")</f>
        <v>64.036332179930781</v>
      </c>
      <c r="H1076" s="10">
        <v>15.005000000000001</v>
      </c>
      <c r="I1076" s="12">
        <v>5</v>
      </c>
      <c r="J1076" s="11">
        <f>IF(AND(H1076&lt;&gt;"", C1076&lt;&gt;"", C1076&lt;&gt;0), H1076*100/C1076, "")</f>
        <v>25.960207612456749</v>
      </c>
      <c r="K1076" s="9">
        <v>15.6</v>
      </c>
      <c r="L1076" s="9">
        <v>42</v>
      </c>
      <c r="M1076" s="13">
        <v>0.371</v>
      </c>
      <c r="N1076" s="9">
        <v>83.7</v>
      </c>
      <c r="O1076" s="14" t="s">
        <v>16</v>
      </c>
      <c r="P1076" s="15">
        <v>4.6399999999999997</v>
      </c>
      <c r="Q1076" s="13">
        <v>5.782</v>
      </c>
      <c r="R1076" s="15">
        <v>0.4</v>
      </c>
      <c r="S1076" s="11">
        <f>IF(AND(Q1076&lt;&gt;"", C1076&lt;&gt;"", C1076&lt;&gt;0), Q1076*100/C1076, "")</f>
        <v>10.003460207612457</v>
      </c>
      <c r="T1076" s="21">
        <v>1</v>
      </c>
      <c r="U1076" s="17" t="s">
        <v>36</v>
      </c>
      <c r="V1076" s="11">
        <v>57.67</v>
      </c>
      <c r="W1076" s="11">
        <v>43.07</v>
      </c>
      <c r="X1076" s="11">
        <f>IF(AND(W1076&lt;&gt;"", V1076&lt;&gt;"", V1076&lt;&gt;0), (W1076/V1076)*100, "")</f>
        <v>74.683544303797461</v>
      </c>
      <c r="Y1076" s="8" t="str">
        <f>IF(X1076&lt;72,"Pontiagudo",IF(X1076&lt;=76,"Padrão","Redondo"))</f>
        <v>Padrão</v>
      </c>
      <c r="Z1076" s="11">
        <f>IF(AND(W1076&lt;&gt;"", V1076&lt;&gt;"", V1076&lt;&gt;0), (0.6057-0.0018*W1076)*V1076*(W1076^2)/1000, "")</f>
        <v>56.503677394785051</v>
      </c>
      <c r="AA1076" s="11">
        <v>60.542439329408509</v>
      </c>
      <c r="AB1076" s="14"/>
      <c r="AC1076" s="12">
        <v>0</v>
      </c>
      <c r="AD1076" s="18" t="s">
        <v>19</v>
      </c>
    </row>
    <row r="1077" spans="1:30" ht="15.6" x14ac:dyDescent="0.3">
      <c r="A1077" s="8">
        <v>1076</v>
      </c>
      <c r="B1077" s="20" t="s">
        <v>33</v>
      </c>
      <c r="C1077" s="9">
        <v>66.900000000000006</v>
      </c>
      <c r="D1077" s="9">
        <v>6.4</v>
      </c>
      <c r="E1077" s="9">
        <v>9.9</v>
      </c>
      <c r="F1077" s="10">
        <f>IF(AND(NOT(ISBLANK(C1077)), NOT(ISBLANK(H1077)), NOT(ISBLANK(Q1077))), C1077-H1077-Q1077, "")</f>
        <v>44.298000000000002</v>
      </c>
      <c r="G1077" s="11">
        <f>IF(AND(F1077&lt;&gt;"", C1077&lt;&gt;"", C1077&lt;&gt;0), F1077*100/C1077, "")</f>
        <v>66.215246636771298</v>
      </c>
      <c r="H1077" s="10">
        <v>17.006</v>
      </c>
      <c r="I1077" s="12">
        <v>6</v>
      </c>
      <c r="J1077" s="11">
        <f>IF(AND(H1077&lt;&gt;"", C1077&lt;&gt;"", C1077&lt;&gt;0), H1077*100/C1077, "")</f>
        <v>25.420029895366216</v>
      </c>
      <c r="K1077" s="9">
        <v>17.3</v>
      </c>
      <c r="L1077" s="9">
        <v>43</v>
      </c>
      <c r="M1077" s="13">
        <v>0.40200000000000002</v>
      </c>
      <c r="N1077" s="9">
        <v>77.400000000000006</v>
      </c>
      <c r="O1077" s="14" t="s">
        <v>16</v>
      </c>
      <c r="P1077" s="15">
        <v>3.15</v>
      </c>
      <c r="Q1077" s="13">
        <v>5.5960000000000001</v>
      </c>
      <c r="R1077" s="15">
        <v>0.34</v>
      </c>
      <c r="S1077" s="11">
        <f>IF(AND(Q1077&lt;&gt;"", C1077&lt;&gt;"", C1077&lt;&gt;0), Q1077*100/C1077, "")</f>
        <v>8.3647234678624809</v>
      </c>
      <c r="T1077" s="21">
        <v>2</v>
      </c>
      <c r="U1077" s="17" t="s">
        <v>32</v>
      </c>
      <c r="V1077" s="11">
        <v>62.26</v>
      </c>
      <c r="W1077" s="11">
        <v>44.58</v>
      </c>
      <c r="X1077" s="11">
        <f>IF(AND(W1077&lt;&gt;"", V1077&lt;&gt;"", V1077&lt;&gt;0), (W1077/V1077)*100, "")</f>
        <v>71.602955348538387</v>
      </c>
      <c r="Y1077" s="8" t="str">
        <f>IF(X1077&lt;72,"Pontiagudo",IF(X1077&lt;=76,"Padrão","Redondo"))</f>
        <v>Pontiagudo</v>
      </c>
      <c r="Z1077" s="11">
        <f>IF(AND(W1077&lt;&gt;"", V1077&lt;&gt;"", V1077&lt;&gt;0), (0.6057-0.0018*W1077)*V1077*(W1077^2)/1000, "")</f>
        <v>65.016801427526772</v>
      </c>
      <c r="AA1077" s="11">
        <v>65.984917765403992</v>
      </c>
      <c r="AB1077" s="14"/>
      <c r="AC1077" s="12">
        <v>0</v>
      </c>
      <c r="AD1077" s="18" t="s">
        <v>19</v>
      </c>
    </row>
    <row r="1078" spans="1:30" ht="15.6" x14ac:dyDescent="0.3">
      <c r="A1078" s="8">
        <v>1077</v>
      </c>
      <c r="B1078" s="20" t="s">
        <v>33</v>
      </c>
      <c r="C1078" s="9">
        <v>80.400000000000006</v>
      </c>
      <c r="D1078" s="9">
        <v>7.5</v>
      </c>
      <c r="E1078" s="9">
        <v>9.3000000000000007</v>
      </c>
      <c r="F1078" s="10">
        <f>IF(AND(NOT(ISBLANK(C1078)), NOT(ISBLANK(H1078)), NOT(ISBLANK(Q1078))), C1078-H1078-Q1078, "")</f>
        <v>52.194000000000003</v>
      </c>
      <c r="G1078" s="11">
        <f>IF(AND(F1078&lt;&gt;"", C1078&lt;&gt;"", C1078&lt;&gt;0), F1078*100/C1078, "")</f>
        <v>64.917910447761201</v>
      </c>
      <c r="H1078" s="10">
        <v>21.321999999999999</v>
      </c>
      <c r="I1078" s="12">
        <v>6</v>
      </c>
      <c r="J1078" s="11">
        <f>IF(AND(H1078&lt;&gt;"", C1078&lt;&gt;"", C1078&lt;&gt;0), H1078*100/C1078, "")</f>
        <v>26.519900497512435</v>
      </c>
      <c r="K1078" s="9">
        <v>18.5</v>
      </c>
      <c r="L1078" s="9">
        <v>47.3</v>
      </c>
      <c r="M1078" s="13">
        <v>0.39100000000000001</v>
      </c>
      <c r="N1078" s="9">
        <v>81.2</v>
      </c>
      <c r="O1078" s="14" t="s">
        <v>16</v>
      </c>
      <c r="P1078" s="15">
        <v>1.1399999999999999</v>
      </c>
      <c r="Q1078" s="13">
        <v>6.8840000000000003</v>
      </c>
      <c r="R1078" s="15">
        <v>0.39</v>
      </c>
      <c r="S1078" s="11">
        <f>IF(AND(Q1078&lt;&gt;"", C1078&lt;&gt;"", C1078&lt;&gt;0), Q1078*100/C1078, "")</f>
        <v>8.5621890547263693</v>
      </c>
      <c r="T1078" s="21">
        <v>3</v>
      </c>
      <c r="U1078" s="17" t="s">
        <v>34</v>
      </c>
      <c r="V1078" s="11">
        <v>63.78</v>
      </c>
      <c r="W1078" s="11">
        <v>48.16</v>
      </c>
      <c r="X1078" s="11">
        <f>IF(AND(W1078&lt;&gt;"", V1078&lt;&gt;"", V1078&lt;&gt;0), (W1078/V1078)*100, "")</f>
        <v>75.509564126685476</v>
      </c>
      <c r="Y1078" s="8" t="str">
        <f>IF(X1078&lt;72,"Pontiagudo",IF(X1078&lt;=76,"Padrão","Redondo"))</f>
        <v>Padrão</v>
      </c>
      <c r="Z1078" s="11">
        <f>IF(AND(W1078&lt;&gt;"", V1078&lt;&gt;"", V1078&lt;&gt;0), (0.6057-0.0018*W1078)*V1078*(W1078^2)/1000, "")</f>
        <v>76.777659806754798</v>
      </c>
      <c r="AA1078" s="11">
        <v>72.559622123520001</v>
      </c>
      <c r="AB1078" s="14" t="s">
        <v>35</v>
      </c>
      <c r="AC1078" s="12">
        <v>0</v>
      </c>
      <c r="AD1078" s="18" t="s">
        <v>19</v>
      </c>
    </row>
    <row r="1079" spans="1:30" ht="15.6" x14ac:dyDescent="0.3">
      <c r="A1079" s="8">
        <v>1078</v>
      </c>
      <c r="B1079" s="20" t="s">
        <v>33</v>
      </c>
      <c r="C1079" s="9">
        <v>80.8</v>
      </c>
      <c r="D1079" s="9">
        <v>9.3000000000000007</v>
      </c>
      <c r="E1079" s="9">
        <v>8.4</v>
      </c>
      <c r="F1079" s="10">
        <f>IF(AND(NOT(ISBLANK(C1079)), NOT(ISBLANK(H1079)), NOT(ISBLANK(Q1079))), C1079-H1079-Q1079, "")</f>
        <v>57.250999999999991</v>
      </c>
      <c r="G1079" s="11">
        <f>IF(AND(F1079&lt;&gt;"", C1079&lt;&gt;"", C1079&lt;&gt;0), F1079*100/C1079, "")</f>
        <v>70.855198019801975</v>
      </c>
      <c r="H1079" s="10">
        <v>17.507000000000001</v>
      </c>
      <c r="I1079" s="12">
        <v>5</v>
      </c>
      <c r="J1079" s="11">
        <f>IF(AND(H1079&lt;&gt;"", C1079&lt;&gt;"", C1079&lt;&gt;0), H1079*100/C1079, "")</f>
        <v>21.667079207920793</v>
      </c>
      <c r="K1079" s="9">
        <v>19.5</v>
      </c>
      <c r="L1079" s="9">
        <v>42.7</v>
      </c>
      <c r="M1079" s="13">
        <v>0.45700000000000002</v>
      </c>
      <c r="N1079" s="9">
        <v>91.7</v>
      </c>
      <c r="O1079" s="14" t="s">
        <v>16</v>
      </c>
      <c r="P1079" s="15">
        <v>1.8</v>
      </c>
      <c r="Q1079" s="13">
        <v>6.0419999999999998</v>
      </c>
      <c r="R1079" s="15">
        <v>0.33</v>
      </c>
      <c r="S1079" s="11">
        <f>IF(AND(Q1079&lt;&gt;"", C1079&lt;&gt;"", C1079&lt;&gt;0), Q1079*100/C1079, "")</f>
        <v>7.477722772277227</v>
      </c>
      <c r="T1079" s="21">
        <v>4</v>
      </c>
      <c r="U1079" s="17" t="s">
        <v>34</v>
      </c>
      <c r="V1079" s="11">
        <v>65.5</v>
      </c>
      <c r="W1079" s="11">
        <v>47.79</v>
      </c>
      <c r="X1079" s="11">
        <f>IF(AND(W1079&lt;&gt;"", V1079&lt;&gt;"", V1079&lt;&gt;0), (W1079/V1079)*100, "")</f>
        <v>72.961832061068705</v>
      </c>
      <c r="Y1079" s="8" t="str">
        <f>IF(X1079&lt;72,"Pontiagudo",IF(X1079&lt;=76,"Padrão","Redondo"))</f>
        <v>Padrão</v>
      </c>
      <c r="Z1079" s="11">
        <f>IF(AND(W1079&lt;&gt;"", V1079&lt;&gt;"", V1079&lt;&gt;0), (0.6057-0.0018*W1079)*V1079*(W1079^2)/1000, "")</f>
        <v>77.740923046446881</v>
      </c>
      <c r="AA1079" s="11">
        <v>73.193720622524992</v>
      </c>
      <c r="AB1079" s="14" t="s">
        <v>38</v>
      </c>
      <c r="AC1079" s="12">
        <v>0</v>
      </c>
      <c r="AD1079" s="18" t="s">
        <v>20</v>
      </c>
    </row>
    <row r="1080" spans="1:30" ht="15.6" x14ac:dyDescent="0.3">
      <c r="A1080" s="8">
        <v>1079</v>
      </c>
      <c r="B1080" s="20" t="s">
        <v>33</v>
      </c>
      <c r="C1080" s="9">
        <v>71.3</v>
      </c>
      <c r="D1080" s="9">
        <v>8.8000000000000007</v>
      </c>
      <c r="E1080" s="9">
        <v>9.1999999999999993</v>
      </c>
      <c r="F1080" s="10">
        <f>IF(AND(NOT(ISBLANK(C1080)), NOT(ISBLANK(H1080)), NOT(ISBLANK(Q1080))), C1080-H1080-Q1080, "")</f>
        <v>45.84</v>
      </c>
      <c r="G1080" s="11">
        <f>IF(AND(F1080&lt;&gt;"", C1080&lt;&gt;"", C1080&lt;&gt;0), F1080*100/C1080, "")</f>
        <v>64.291725105189343</v>
      </c>
      <c r="H1080" s="10">
        <v>19.27</v>
      </c>
      <c r="I1080" s="12">
        <v>5</v>
      </c>
      <c r="J1080" s="11">
        <f>IF(AND(H1080&lt;&gt;"", C1080&lt;&gt;"", C1080&lt;&gt;0), H1080*100/C1080, "")</f>
        <v>27.026647966339411</v>
      </c>
      <c r="K1080" s="9">
        <v>18.600000000000001</v>
      </c>
      <c r="L1080" s="9">
        <v>45</v>
      </c>
      <c r="M1080" s="13">
        <v>0.41299999999999998</v>
      </c>
      <c r="N1080" s="9">
        <v>91.2</v>
      </c>
      <c r="O1080" s="14" t="s">
        <v>16</v>
      </c>
      <c r="P1080" s="15">
        <v>4.28</v>
      </c>
      <c r="Q1080" s="13">
        <v>6.19</v>
      </c>
      <c r="R1080" s="15">
        <v>0.36</v>
      </c>
      <c r="S1080" s="11">
        <f>IF(AND(Q1080&lt;&gt;"", C1080&lt;&gt;"", C1080&lt;&gt;0), Q1080*100/C1080, "")</f>
        <v>8.681626928471248</v>
      </c>
      <c r="T1080" s="21">
        <v>2</v>
      </c>
      <c r="U1080" s="17" t="s">
        <v>34</v>
      </c>
      <c r="V1080" s="11">
        <v>58.76</v>
      </c>
      <c r="W1080" s="11">
        <v>47.39</v>
      </c>
      <c r="X1080" s="11">
        <f>IF(AND(W1080&lt;&gt;"", V1080&lt;&gt;"", V1080&lt;&gt;0), (W1080/V1080)*100, "")</f>
        <v>80.650102110279107</v>
      </c>
      <c r="Y1080" s="8" t="str">
        <f>IF(X1080&lt;72,"Pontiagudo",IF(X1080&lt;=76,"Padrão","Redondo"))</f>
        <v>Redondo</v>
      </c>
      <c r="Z1080" s="11">
        <f>IF(AND(W1080&lt;&gt;"", V1080&lt;&gt;"", V1080&lt;&gt;0), (0.6057-0.0018*W1080)*V1080*(W1080^2)/1000, "")</f>
        <v>68.673759517680423</v>
      </c>
      <c r="AA1080" s="11">
        <v>67.647687222933996</v>
      </c>
      <c r="AB1080" s="14" t="s">
        <v>38</v>
      </c>
      <c r="AC1080" s="12">
        <v>0</v>
      </c>
      <c r="AD1080" s="18" t="s">
        <v>20</v>
      </c>
    </row>
    <row r="1081" spans="1:30" ht="15.6" x14ac:dyDescent="0.3">
      <c r="A1081" s="8">
        <v>1080</v>
      </c>
      <c r="B1081" s="20" t="s">
        <v>33</v>
      </c>
      <c r="C1081" s="9">
        <v>59.4</v>
      </c>
      <c r="D1081" s="9">
        <v>6.6</v>
      </c>
      <c r="E1081" s="9">
        <v>8.9</v>
      </c>
      <c r="F1081" s="10">
        <f>IF(AND(NOT(ISBLANK(C1081)), NOT(ISBLANK(H1081)), NOT(ISBLANK(Q1081))), C1081-H1081-Q1081, "")</f>
        <v>37.103000000000002</v>
      </c>
      <c r="G1081" s="11">
        <f>IF(AND(F1081&lt;&gt;"", C1081&lt;&gt;"", C1081&lt;&gt;0), F1081*100/C1081, "")</f>
        <v>62.462962962962969</v>
      </c>
      <c r="H1081" s="10">
        <v>16.504000000000001</v>
      </c>
      <c r="I1081" s="12">
        <v>5</v>
      </c>
      <c r="J1081" s="11">
        <f>IF(AND(H1081&lt;&gt;"", C1081&lt;&gt;"", C1081&lt;&gt;0), H1081*100/C1081, "")</f>
        <v>27.784511784511785</v>
      </c>
      <c r="K1081" s="9">
        <v>16</v>
      </c>
      <c r="L1081" s="9">
        <v>42.7</v>
      </c>
      <c r="M1081" s="13">
        <v>0.375</v>
      </c>
      <c r="N1081" s="9">
        <v>81.3</v>
      </c>
      <c r="O1081" s="14" t="s">
        <v>16</v>
      </c>
      <c r="P1081" s="15">
        <v>4.21</v>
      </c>
      <c r="Q1081" s="13">
        <v>5.7930000000000001</v>
      </c>
      <c r="R1081" s="15">
        <v>0.38</v>
      </c>
      <c r="S1081" s="11">
        <f>IF(AND(Q1081&lt;&gt;"", C1081&lt;&gt;"", C1081&lt;&gt;0), Q1081*100/C1081, "")</f>
        <v>9.7525252525252544</v>
      </c>
      <c r="T1081" s="21">
        <v>2</v>
      </c>
      <c r="U1081" s="17" t="s">
        <v>32</v>
      </c>
      <c r="V1081" s="11">
        <v>58.3</v>
      </c>
      <c r="W1081" s="11">
        <v>42.91</v>
      </c>
      <c r="X1081" s="11">
        <f>IF(AND(W1081&lt;&gt;"", V1081&lt;&gt;"", V1081&lt;&gt;0), (W1081/V1081)*100, "")</f>
        <v>73.602058319039458</v>
      </c>
      <c r="Y1081" s="8" t="str">
        <f>IF(X1081&lt;72,"Pontiagudo",IF(X1081&lt;=76,"Padrão","Redondo"))</f>
        <v>Padrão</v>
      </c>
      <c r="Z1081" s="11">
        <f>IF(AND(W1081&lt;&gt;"", V1081&lt;&gt;"", V1081&lt;&gt;0), (0.6057-0.0018*W1081)*V1081*(W1081^2)/1000, "")</f>
        <v>56.728244981206245</v>
      </c>
      <c r="AA1081" s="11">
        <v>60.755907762164995</v>
      </c>
      <c r="AB1081" s="14"/>
      <c r="AC1081" s="12">
        <v>0</v>
      </c>
      <c r="AD1081" s="18" t="s">
        <v>19</v>
      </c>
    </row>
    <row r="1082" spans="1:30" ht="15.6" x14ac:dyDescent="0.3">
      <c r="A1082" s="8">
        <v>1081</v>
      </c>
      <c r="B1082" s="20" t="s">
        <v>33</v>
      </c>
      <c r="C1082" s="9">
        <v>62</v>
      </c>
      <c r="D1082" s="9">
        <v>7.4</v>
      </c>
      <c r="E1082" s="9">
        <v>9</v>
      </c>
      <c r="F1082" s="10">
        <f>IF(AND(NOT(ISBLANK(C1082)), NOT(ISBLANK(H1082)), NOT(ISBLANK(Q1082))), C1082-H1082-Q1082, "")</f>
        <v>39.001000000000005</v>
      </c>
      <c r="G1082" s="11">
        <f>IF(AND(F1082&lt;&gt;"", C1082&lt;&gt;"", C1082&lt;&gt;0), F1082*100/C1082, "")</f>
        <v>62.904838709677428</v>
      </c>
      <c r="H1082" s="10">
        <v>17.161999999999999</v>
      </c>
      <c r="I1082" s="12">
        <v>6</v>
      </c>
      <c r="J1082" s="11">
        <f>IF(AND(H1082&lt;&gt;"", C1082&lt;&gt;"", C1082&lt;&gt;0), H1082*100/C1082, "")</f>
        <v>27.680645161290318</v>
      </c>
      <c r="K1082" s="9">
        <v>17.3</v>
      </c>
      <c r="L1082" s="9">
        <v>43.3</v>
      </c>
      <c r="M1082" s="13">
        <v>0.4</v>
      </c>
      <c r="N1082" s="9">
        <v>85.6</v>
      </c>
      <c r="O1082" s="14" t="s">
        <v>16</v>
      </c>
      <c r="P1082" s="15">
        <v>3.51</v>
      </c>
      <c r="Q1082" s="13">
        <v>5.8369999999999997</v>
      </c>
      <c r="R1082" s="15">
        <v>0.37</v>
      </c>
      <c r="S1082" s="11">
        <f>IF(AND(Q1082&lt;&gt;"", C1082&lt;&gt;"", C1082&lt;&gt;0), Q1082*100/C1082, "")</f>
        <v>9.4145161290322577</v>
      </c>
      <c r="T1082" s="21">
        <v>1</v>
      </c>
      <c r="U1082" s="17" t="s">
        <v>32</v>
      </c>
      <c r="V1082" s="11">
        <v>58.31</v>
      </c>
      <c r="W1082" s="11">
        <v>43.71</v>
      </c>
      <c r="X1082" s="11">
        <f>IF(AND(W1082&lt;&gt;"", V1082&lt;&gt;"", V1082&lt;&gt;0), (W1082/V1082)*100, "")</f>
        <v>74.961413136683248</v>
      </c>
      <c r="Y1082" s="8" t="str">
        <f>IF(X1082&lt;72,"Pontiagudo",IF(X1082&lt;=76,"Padrão","Redondo"))</f>
        <v>Padrão</v>
      </c>
      <c r="Z1082" s="11">
        <f>IF(AND(W1082&lt;&gt;"", V1082&lt;&gt;"", V1082&lt;&gt;0), (0.6057-0.0018*W1082)*V1082*(W1082^2)/1000, "")</f>
        <v>58.712882047455764</v>
      </c>
      <c r="AA1082" s="11">
        <v>61.927374551584499</v>
      </c>
      <c r="AB1082" s="14"/>
      <c r="AC1082" s="12">
        <v>0</v>
      </c>
      <c r="AD1082" s="18" t="s">
        <v>19</v>
      </c>
    </row>
    <row r="1083" spans="1:30" ht="15.6" x14ac:dyDescent="0.3">
      <c r="A1083" s="8">
        <v>1082</v>
      </c>
      <c r="B1083" s="20" t="s">
        <v>33</v>
      </c>
      <c r="C1083" s="9">
        <v>64.599999999999994</v>
      </c>
      <c r="D1083" s="9">
        <v>6.8</v>
      </c>
      <c r="E1083" s="9">
        <v>8.8000000000000007</v>
      </c>
      <c r="F1083" s="10">
        <f>IF(AND(NOT(ISBLANK(C1083)), NOT(ISBLANK(H1083)), NOT(ISBLANK(Q1083))), C1083-H1083-Q1083, "")</f>
        <v>40.797999999999995</v>
      </c>
      <c r="G1083" s="11">
        <f>IF(AND(F1083&lt;&gt;"", C1083&lt;&gt;"", C1083&lt;&gt;0), F1083*100/C1083, "")</f>
        <v>63.154798761609904</v>
      </c>
      <c r="H1083" s="10">
        <v>18.533999999999999</v>
      </c>
      <c r="I1083" s="12">
        <v>6</v>
      </c>
      <c r="J1083" s="11">
        <f>IF(AND(H1083&lt;&gt;"", C1083&lt;&gt;"", C1083&lt;&gt;0), H1083*100/C1083, "")</f>
        <v>28.690402476780186</v>
      </c>
      <c r="K1083" s="9">
        <v>17.5</v>
      </c>
      <c r="L1083" s="9">
        <v>44</v>
      </c>
      <c r="M1083" s="13">
        <v>0.39800000000000002</v>
      </c>
      <c r="N1083" s="9">
        <v>81</v>
      </c>
      <c r="O1083" s="14" t="s">
        <v>16</v>
      </c>
      <c r="P1083" s="15">
        <v>3.47</v>
      </c>
      <c r="Q1083" s="13">
        <v>5.2679999999999998</v>
      </c>
      <c r="R1083" s="15">
        <v>0.34</v>
      </c>
      <c r="S1083" s="11">
        <f>IF(AND(Q1083&lt;&gt;"", C1083&lt;&gt;"", C1083&lt;&gt;0), Q1083*100/C1083, "")</f>
        <v>8.1547987616099071</v>
      </c>
      <c r="T1083" s="21">
        <v>2</v>
      </c>
      <c r="U1083" s="17" t="s">
        <v>32</v>
      </c>
      <c r="V1083" s="11">
        <v>60.16</v>
      </c>
      <c r="W1083" s="11">
        <v>44.16</v>
      </c>
      <c r="X1083" s="11">
        <f>IF(AND(W1083&lt;&gt;"", V1083&lt;&gt;"", V1083&lt;&gt;0), (W1083/V1083)*100, "")</f>
        <v>73.40425531914893</v>
      </c>
      <c r="Y1083" s="8" t="str">
        <f>IF(X1083&lt;72,"Pontiagudo",IF(X1083&lt;=76,"Padrão","Redondo"))</f>
        <v>Padrão</v>
      </c>
      <c r="Z1083" s="11">
        <f>IF(AND(W1083&lt;&gt;"", V1083&lt;&gt;"", V1083&lt;&gt;0), (0.6057-0.0018*W1083)*V1083*(W1083^2)/1000, "")</f>
        <v>61.734325114109936</v>
      </c>
      <c r="AA1083" s="11">
        <v>63.900033810431999</v>
      </c>
      <c r="AB1083" s="14"/>
      <c r="AC1083" s="12">
        <v>0</v>
      </c>
      <c r="AD1083" s="18" t="s">
        <v>19</v>
      </c>
    </row>
    <row r="1084" spans="1:30" ht="15.6" x14ac:dyDescent="0.3">
      <c r="A1084" s="8">
        <v>1083</v>
      </c>
      <c r="B1084" s="20" t="s">
        <v>33</v>
      </c>
      <c r="C1084" s="9">
        <v>73.2</v>
      </c>
      <c r="D1084" s="9">
        <v>8</v>
      </c>
      <c r="E1084" s="9">
        <v>9</v>
      </c>
      <c r="F1084" s="10">
        <f>IF(AND(NOT(ISBLANK(C1084)), NOT(ISBLANK(H1084)), NOT(ISBLANK(Q1084))), C1084-H1084-Q1084, "")</f>
        <v>48.403000000000006</v>
      </c>
      <c r="G1084" s="11">
        <f>IF(AND(F1084&lt;&gt;"", C1084&lt;&gt;"", C1084&lt;&gt;0), F1084*100/C1084, "")</f>
        <v>66.124316939890704</v>
      </c>
      <c r="H1084" s="10">
        <v>18.5</v>
      </c>
      <c r="I1084" s="12">
        <v>5</v>
      </c>
      <c r="J1084" s="11">
        <f>IF(AND(H1084&lt;&gt;"", C1084&lt;&gt;"", C1084&lt;&gt;0), H1084*100/C1084, "")</f>
        <v>25.273224043715846</v>
      </c>
      <c r="K1084" s="9">
        <v>18.3</v>
      </c>
      <c r="L1084" s="9">
        <v>45</v>
      </c>
      <c r="M1084" s="13">
        <v>0.40699999999999997</v>
      </c>
      <c r="N1084" s="9">
        <v>86.2</v>
      </c>
      <c r="O1084" s="14" t="s">
        <v>16</v>
      </c>
      <c r="P1084" s="15">
        <v>2.74</v>
      </c>
      <c r="Q1084" s="13">
        <v>6.2969999999999997</v>
      </c>
      <c r="R1084" s="15">
        <v>0.35</v>
      </c>
      <c r="S1084" s="11">
        <f>IF(AND(Q1084&lt;&gt;"", C1084&lt;&gt;"", C1084&lt;&gt;0), Q1084*100/C1084, "")</f>
        <v>8.6024590163934409</v>
      </c>
      <c r="T1084" s="21">
        <v>2</v>
      </c>
      <c r="U1084" s="17" t="s">
        <v>34</v>
      </c>
      <c r="V1084" s="11">
        <v>61.9</v>
      </c>
      <c r="W1084" s="11">
        <v>46.78</v>
      </c>
      <c r="X1084" s="11">
        <f>IF(AND(W1084&lt;&gt;"", V1084&lt;&gt;"", V1084&lt;&gt;0), (W1084/V1084)*100, "")</f>
        <v>75.573505654281107</v>
      </c>
      <c r="Y1084" s="8" t="str">
        <f>IF(X1084&lt;72,"Pontiagudo",IF(X1084&lt;=76,"Padrão","Redondo"))</f>
        <v>Padrão</v>
      </c>
      <c r="Z1084" s="11">
        <f>IF(AND(W1084&lt;&gt;"", V1084&lt;&gt;"", V1084&lt;&gt;0), (0.6057-0.0018*W1084)*V1084*(W1084^2)/1000, "")</f>
        <v>70.641850225124173</v>
      </c>
      <c r="AA1084" s="11">
        <v>69.08138781257999</v>
      </c>
      <c r="AB1084" s="14"/>
      <c r="AC1084" s="12">
        <v>0</v>
      </c>
      <c r="AD1084" s="18" t="s">
        <v>19</v>
      </c>
    </row>
    <row r="1085" spans="1:30" ht="15.6" x14ac:dyDescent="0.3">
      <c r="A1085" s="8">
        <v>1084</v>
      </c>
      <c r="B1085" s="20" t="s">
        <v>33</v>
      </c>
      <c r="C1085" s="9">
        <v>70</v>
      </c>
      <c r="D1085" s="9">
        <v>9</v>
      </c>
      <c r="E1085" s="9">
        <v>9.1999999999999993</v>
      </c>
      <c r="F1085" s="10">
        <f>IF(AND(NOT(ISBLANK(C1085)), NOT(ISBLANK(H1085)), NOT(ISBLANK(Q1085))), C1085-H1085-Q1085, "")</f>
        <v>48.454999999999998</v>
      </c>
      <c r="G1085" s="11">
        <f>IF(AND(F1085&lt;&gt;"", C1085&lt;&gt;"", C1085&lt;&gt;0), F1085*100/C1085, "")</f>
        <v>69.221428571428575</v>
      </c>
      <c r="H1085" s="10">
        <v>15.612</v>
      </c>
      <c r="I1085" s="12">
        <v>6</v>
      </c>
      <c r="J1085" s="11">
        <f>IF(AND(H1085&lt;&gt;"", C1085&lt;&gt;"", C1085&lt;&gt;0), H1085*100/C1085, "")</f>
        <v>22.302857142857142</v>
      </c>
      <c r="K1085" s="9">
        <v>17.399999999999999</v>
      </c>
      <c r="L1085" s="9">
        <v>40.299999999999997</v>
      </c>
      <c r="M1085" s="13">
        <v>0.432</v>
      </c>
      <c r="N1085" s="9">
        <v>92.5</v>
      </c>
      <c r="O1085" s="14" t="s">
        <v>16</v>
      </c>
      <c r="P1085" s="15">
        <v>3.66</v>
      </c>
      <c r="Q1085" s="13">
        <v>5.9329999999999998</v>
      </c>
      <c r="R1085" s="15">
        <v>0.34</v>
      </c>
      <c r="S1085" s="11">
        <f>IF(AND(Q1085&lt;&gt;"", C1085&lt;&gt;"", C1085&lt;&gt;0), Q1085*100/C1085, "")</f>
        <v>8.4757142857142842</v>
      </c>
      <c r="T1085" s="21">
        <v>1</v>
      </c>
      <c r="U1085" s="17" t="s">
        <v>34</v>
      </c>
      <c r="V1085" s="11">
        <v>59.76</v>
      </c>
      <c r="W1085" s="11">
        <v>45.9</v>
      </c>
      <c r="X1085" s="11">
        <f>IF(AND(W1085&lt;&gt;"", V1085&lt;&gt;"", V1085&lt;&gt;0), (W1085/V1085)*100, "")</f>
        <v>76.807228915662648</v>
      </c>
      <c r="Y1085" s="8" t="str">
        <f>IF(X1085&lt;72,"Pontiagudo",IF(X1085&lt;=76,"Padrão","Redondo"))</f>
        <v>Redondo</v>
      </c>
      <c r="Z1085" s="11">
        <f>IF(AND(W1085&lt;&gt;"", V1085&lt;&gt;"", V1085&lt;&gt;0), (0.6057-0.0018*W1085)*V1085*(W1085^2)/1000, "")</f>
        <v>65.857323246047997</v>
      </c>
      <c r="AA1085" s="11">
        <v>66.199422724559994</v>
      </c>
      <c r="AB1085" s="14"/>
      <c r="AC1085" s="12">
        <v>0</v>
      </c>
      <c r="AD1085" s="18" t="s">
        <v>19</v>
      </c>
    </row>
    <row r="1086" spans="1:30" ht="15.6" x14ac:dyDescent="0.3">
      <c r="A1086" s="8">
        <v>1085</v>
      </c>
      <c r="B1086" s="20" t="s">
        <v>33</v>
      </c>
      <c r="C1086" s="9">
        <v>66.7</v>
      </c>
      <c r="D1086" s="9">
        <v>8.4</v>
      </c>
      <c r="E1086" s="9">
        <v>9.4</v>
      </c>
      <c r="F1086" s="10">
        <f>IF(AND(NOT(ISBLANK(C1086)), NOT(ISBLANK(H1086)), NOT(ISBLANK(Q1086))), C1086-H1086-Q1086, "")</f>
        <v>43.757000000000005</v>
      </c>
      <c r="G1086" s="11">
        <f>IF(AND(F1086&lt;&gt;"", C1086&lt;&gt;"", C1086&lt;&gt;0), F1086*100/C1086, "")</f>
        <v>65.602698650674668</v>
      </c>
      <c r="H1086" s="10">
        <v>16.431000000000001</v>
      </c>
      <c r="I1086" s="12">
        <v>5</v>
      </c>
      <c r="J1086" s="11">
        <f>IF(AND(H1086&lt;&gt;"", C1086&lt;&gt;"", C1086&lt;&gt;0), H1086*100/C1086, "")</f>
        <v>24.634182908545728</v>
      </c>
      <c r="K1086" s="9">
        <v>17.3</v>
      </c>
      <c r="L1086" s="9">
        <v>44</v>
      </c>
      <c r="M1086" s="13">
        <v>0.39300000000000002</v>
      </c>
      <c r="N1086" s="9">
        <v>90.1</v>
      </c>
      <c r="O1086" s="14" t="s">
        <v>16</v>
      </c>
      <c r="P1086" s="15">
        <v>4.41</v>
      </c>
      <c r="Q1086" s="13">
        <v>6.5119999999999996</v>
      </c>
      <c r="R1086" s="15">
        <v>0.4</v>
      </c>
      <c r="S1086" s="11">
        <f>IF(AND(Q1086&lt;&gt;"", C1086&lt;&gt;"", C1086&lt;&gt;0), Q1086*100/C1086, "")</f>
        <v>9.7631184407796088</v>
      </c>
      <c r="T1086" s="21">
        <v>2</v>
      </c>
      <c r="U1086" s="17" t="s">
        <v>32</v>
      </c>
      <c r="V1086" s="11">
        <v>59.7</v>
      </c>
      <c r="W1086" s="11">
        <v>44.88</v>
      </c>
      <c r="X1086" s="11">
        <f>IF(AND(W1086&lt;&gt;"", V1086&lt;&gt;"", V1086&lt;&gt;0), (W1086/V1086)*100, "")</f>
        <v>75.175879396984925</v>
      </c>
      <c r="Y1086" s="8" t="str">
        <f>IF(X1086&lt;72,"Pontiagudo",IF(X1086&lt;=76,"Padrão","Redondo"))</f>
        <v>Padrão</v>
      </c>
      <c r="Z1086" s="11">
        <f>IF(AND(W1086&lt;&gt;"", V1086&lt;&gt;"", V1086&lt;&gt;0), (0.6057-0.0018*W1086)*V1086*(W1086^2)/1000, "")</f>
        <v>63.120413949626901</v>
      </c>
      <c r="AA1086" s="11">
        <v>64.642839243840001</v>
      </c>
      <c r="AB1086" s="14"/>
      <c r="AC1086" s="12">
        <v>0</v>
      </c>
      <c r="AD1086" s="18" t="s">
        <v>19</v>
      </c>
    </row>
    <row r="1087" spans="1:30" ht="15.6" x14ac:dyDescent="0.3">
      <c r="A1087" s="8">
        <v>1086</v>
      </c>
      <c r="B1087" s="20" t="s">
        <v>33</v>
      </c>
      <c r="C1087" s="9">
        <v>64.7</v>
      </c>
      <c r="D1087" s="9">
        <v>6.3</v>
      </c>
      <c r="E1087" s="9">
        <v>9.4</v>
      </c>
      <c r="F1087" s="10">
        <f>IF(AND(NOT(ISBLANK(C1087)), NOT(ISBLANK(H1087)), NOT(ISBLANK(Q1087))), C1087-H1087-Q1087, "")</f>
        <v>39.921000000000006</v>
      </c>
      <c r="G1087" s="11">
        <f>IF(AND(F1087&lt;&gt;"", C1087&lt;&gt;"", C1087&lt;&gt;0), F1087*100/C1087, "")</f>
        <v>61.701700154559518</v>
      </c>
      <c r="H1087" s="10">
        <v>18.744</v>
      </c>
      <c r="I1087" s="12">
        <v>6</v>
      </c>
      <c r="J1087" s="11">
        <f>IF(AND(H1087&lt;&gt;"", C1087&lt;&gt;"", C1087&lt;&gt;0), H1087*100/C1087, "")</f>
        <v>28.970633693972179</v>
      </c>
      <c r="K1087" s="9">
        <v>18</v>
      </c>
      <c r="L1087" s="9">
        <v>42.7</v>
      </c>
      <c r="M1087" s="13">
        <v>0.42199999999999999</v>
      </c>
      <c r="N1087" s="9">
        <v>77.400000000000006</v>
      </c>
      <c r="O1087" s="14" t="s">
        <v>16</v>
      </c>
      <c r="P1087" s="15">
        <v>4.25</v>
      </c>
      <c r="Q1087" s="13">
        <v>6.0350000000000001</v>
      </c>
      <c r="R1087" s="15">
        <v>0.37</v>
      </c>
      <c r="S1087" s="11">
        <f>IF(AND(Q1087&lt;&gt;"", C1087&lt;&gt;"", C1087&lt;&gt;0), Q1087*100/C1087, "")</f>
        <v>9.3276661514683141</v>
      </c>
      <c r="T1087" s="21">
        <v>1</v>
      </c>
      <c r="U1087" s="17" t="s">
        <v>32</v>
      </c>
      <c r="V1087" s="11">
        <v>58.46</v>
      </c>
      <c r="W1087" s="11">
        <v>44.64</v>
      </c>
      <c r="X1087" s="11">
        <f>IF(AND(W1087&lt;&gt;"", V1087&lt;&gt;"", V1087&lt;&gt;0), (W1087/V1087)*100, "")</f>
        <v>76.359904208005474</v>
      </c>
      <c r="Y1087" s="8" t="str">
        <f>IF(X1087&lt;72,"Pontiagudo",IF(X1087&lt;=76,"Padrão","Redondo"))</f>
        <v>Redondo</v>
      </c>
      <c r="Z1087" s="11">
        <f>IF(AND(W1087&lt;&gt;"", V1087&lt;&gt;"", V1087&lt;&gt;0), (0.6057-0.0018*W1087)*V1087*(W1087^2)/1000, "")</f>
        <v>61.200400768800776</v>
      </c>
      <c r="AA1087" s="11">
        <v>63.392054505983985</v>
      </c>
      <c r="AB1087" s="14"/>
      <c r="AC1087" s="12">
        <v>0</v>
      </c>
      <c r="AD1087" s="18" t="s">
        <v>19</v>
      </c>
    </row>
    <row r="1088" spans="1:30" ht="15.6" x14ac:dyDescent="0.3">
      <c r="A1088" s="8">
        <v>1087</v>
      </c>
      <c r="B1088" s="20" t="s">
        <v>33</v>
      </c>
      <c r="C1088" s="9">
        <v>62.5</v>
      </c>
      <c r="D1088" s="9">
        <v>7.3</v>
      </c>
      <c r="E1088" s="9">
        <v>9.5</v>
      </c>
      <c r="F1088" s="10">
        <f>IF(AND(NOT(ISBLANK(C1088)), NOT(ISBLANK(H1088)), NOT(ISBLANK(Q1088))), C1088-H1088-Q1088, "")</f>
        <v>40.271999999999998</v>
      </c>
      <c r="G1088" s="11">
        <f>IF(AND(F1088&lt;&gt;"", C1088&lt;&gt;"", C1088&lt;&gt;0), F1088*100/C1088, "")</f>
        <v>64.435199999999995</v>
      </c>
      <c r="H1088" s="10">
        <v>16.196999999999999</v>
      </c>
      <c r="I1088" s="12">
        <v>5</v>
      </c>
      <c r="J1088" s="11">
        <f>IF(AND(H1088&lt;&gt;"", C1088&lt;&gt;"", C1088&lt;&gt;0), H1088*100/C1088, "")</f>
        <v>25.915199999999999</v>
      </c>
      <c r="K1088" s="9">
        <v>17.8</v>
      </c>
      <c r="L1088" s="9">
        <v>41</v>
      </c>
      <c r="M1088" s="13">
        <v>0.434</v>
      </c>
      <c r="N1088" s="9">
        <v>84.8</v>
      </c>
      <c r="O1088" s="14" t="s">
        <v>16</v>
      </c>
      <c r="P1088" s="15">
        <v>4.83</v>
      </c>
      <c r="Q1088" s="13">
        <v>6.0309999999999997</v>
      </c>
      <c r="R1088" s="15">
        <v>0.39</v>
      </c>
      <c r="S1088" s="11">
        <f>IF(AND(Q1088&lt;&gt;"", C1088&lt;&gt;"", C1088&lt;&gt;0), Q1088*100/C1088, "")</f>
        <v>9.6495999999999995</v>
      </c>
      <c r="T1088" s="21">
        <v>1</v>
      </c>
      <c r="U1088" s="17" t="s">
        <v>32</v>
      </c>
      <c r="V1088" s="11">
        <v>57.74</v>
      </c>
      <c r="W1088" s="11">
        <v>44.63</v>
      </c>
      <c r="X1088" s="11">
        <f>IF(AND(W1088&lt;&gt;"", V1088&lt;&gt;"", V1088&lt;&gt;0), (W1088/V1088)*100, "")</f>
        <v>77.294769657083478</v>
      </c>
      <c r="Y1088" s="8" t="str">
        <f>IF(X1088&lt;72,"Pontiagudo",IF(X1088&lt;=76,"Padrão","Redondo"))</f>
        <v>Redondo</v>
      </c>
      <c r="Z1088" s="11">
        <f>IF(AND(W1088&lt;&gt;"", V1088&lt;&gt;"", V1088&lt;&gt;0), (0.6057-0.0018*W1088)*V1088*(W1088^2)/1000, "")</f>
        <v>60.421641038663807</v>
      </c>
      <c r="AA1088" s="11">
        <v>62.849219098824996</v>
      </c>
      <c r="AB1088" s="14"/>
      <c r="AC1088" s="12">
        <v>0</v>
      </c>
      <c r="AD1088" s="18" t="s">
        <v>19</v>
      </c>
    </row>
    <row r="1089" spans="1:30" ht="15.6" x14ac:dyDescent="0.3">
      <c r="A1089" s="8">
        <v>1088</v>
      </c>
      <c r="B1089" s="20" t="s">
        <v>33</v>
      </c>
      <c r="C1089" s="9">
        <v>59.5</v>
      </c>
      <c r="D1089" s="9">
        <v>7.9</v>
      </c>
      <c r="E1089" s="9">
        <v>9.3000000000000007</v>
      </c>
      <c r="F1089" s="10">
        <f>IF(AND(NOT(ISBLANK(C1089)), NOT(ISBLANK(H1089)), NOT(ISBLANK(Q1089))), C1089-H1089-Q1089, "")</f>
        <v>38.322000000000003</v>
      </c>
      <c r="G1089" s="11">
        <f>IF(AND(F1089&lt;&gt;"", C1089&lt;&gt;"", C1089&lt;&gt;0), F1089*100/C1089, "")</f>
        <v>64.406722689075636</v>
      </c>
      <c r="H1089" s="10">
        <v>16.152999999999999</v>
      </c>
      <c r="I1089" s="12">
        <v>6</v>
      </c>
      <c r="J1089" s="11">
        <f>IF(AND(H1089&lt;&gt;"", C1089&lt;&gt;"", C1089&lt;&gt;0), H1089*100/C1089, "")</f>
        <v>27.147899159663865</v>
      </c>
      <c r="K1089" s="9">
        <v>17.5</v>
      </c>
      <c r="L1089" s="9">
        <v>41</v>
      </c>
      <c r="M1089" s="13">
        <v>0.42699999999999999</v>
      </c>
      <c r="N1089" s="9">
        <v>89.2</v>
      </c>
      <c r="O1089" s="14" t="s">
        <v>16</v>
      </c>
      <c r="P1089" s="15">
        <v>2.97</v>
      </c>
      <c r="Q1089" s="13">
        <v>5.0250000000000004</v>
      </c>
      <c r="R1089" s="15">
        <v>0.34</v>
      </c>
      <c r="S1089" s="11">
        <f>IF(AND(Q1089&lt;&gt;"", C1089&lt;&gt;"", C1089&lt;&gt;0), Q1089*100/C1089, "")</f>
        <v>8.4453781512605044</v>
      </c>
      <c r="T1089" s="21">
        <v>1</v>
      </c>
      <c r="U1089" s="17" t="s">
        <v>32</v>
      </c>
      <c r="V1089" s="11">
        <v>56.91</v>
      </c>
      <c r="W1089" s="11">
        <v>43.48</v>
      </c>
      <c r="X1089" s="11">
        <f>IF(AND(W1089&lt;&gt;"", V1089&lt;&gt;"", V1089&lt;&gt;0), (W1089/V1089)*100, "")</f>
        <v>76.401335441925838</v>
      </c>
      <c r="Y1089" s="8" t="str">
        <f>IF(X1089&lt;72,"Pontiagudo",IF(X1089&lt;=76,"Padrão","Redondo"))</f>
        <v>Redondo</v>
      </c>
      <c r="Z1089" s="11">
        <f>IF(AND(W1089&lt;&gt;"", V1089&lt;&gt;"", V1089&lt;&gt;0), (0.6057-0.0018*W1089)*V1089*(W1089^2)/1000, "")</f>
        <v>56.746283778160695</v>
      </c>
      <c r="AA1089" s="11">
        <v>60.584800851623996</v>
      </c>
      <c r="AB1089" s="14" t="s">
        <v>39</v>
      </c>
      <c r="AC1089" s="12">
        <v>0</v>
      </c>
      <c r="AD1089" s="18" t="s">
        <v>19</v>
      </c>
    </row>
    <row r="1090" spans="1:30" ht="15.6" x14ac:dyDescent="0.3">
      <c r="A1090" s="8">
        <v>1089</v>
      </c>
      <c r="B1090" s="20" t="s">
        <v>33</v>
      </c>
      <c r="C1090" s="9">
        <v>57.2</v>
      </c>
      <c r="D1090" s="9">
        <v>7</v>
      </c>
      <c r="E1090" s="9">
        <v>9</v>
      </c>
      <c r="F1090" s="10">
        <f>IF(AND(NOT(ISBLANK(C1090)), NOT(ISBLANK(H1090)), NOT(ISBLANK(Q1090))), C1090-H1090-Q1090, "")</f>
        <v>35.644999999999996</v>
      </c>
      <c r="G1090" s="11">
        <f>IF(AND(F1090&lt;&gt;"", C1090&lt;&gt;"", C1090&lt;&gt;0), F1090*100/C1090, "")</f>
        <v>62.316433566433552</v>
      </c>
      <c r="H1090" s="10">
        <v>16.510000000000002</v>
      </c>
      <c r="I1090" s="12">
        <v>5</v>
      </c>
      <c r="J1090" s="11">
        <f>IF(AND(H1090&lt;&gt;"", C1090&lt;&gt;"", C1090&lt;&gt;0), H1090*100/C1090, "")</f>
        <v>28.863636363636367</v>
      </c>
      <c r="K1090" s="9">
        <v>16</v>
      </c>
      <c r="L1090" s="9">
        <v>45.7</v>
      </c>
      <c r="M1090" s="13">
        <v>0.35</v>
      </c>
      <c r="N1090" s="9">
        <v>84.5</v>
      </c>
      <c r="O1090" s="14" t="s">
        <v>16</v>
      </c>
      <c r="P1090" s="15">
        <v>4.0599999999999996</v>
      </c>
      <c r="Q1090" s="13">
        <v>5.0449999999999999</v>
      </c>
      <c r="R1090" s="15">
        <v>0.36</v>
      </c>
      <c r="S1090" s="11">
        <f>IF(AND(Q1090&lt;&gt;"", C1090&lt;&gt;"", C1090&lt;&gt;0), Q1090*100/C1090, "")</f>
        <v>8.81993006993007</v>
      </c>
      <c r="T1090" s="21">
        <v>2</v>
      </c>
      <c r="U1090" s="17" t="s">
        <v>36</v>
      </c>
      <c r="V1090" s="11">
        <v>56.86</v>
      </c>
      <c r="W1090" s="11">
        <v>42.39</v>
      </c>
      <c r="X1090" s="11">
        <f>IF(AND(W1090&lt;&gt;"", V1090&lt;&gt;"", V1090&lt;&gt;0), (W1090/V1090)*100, "")</f>
        <v>74.551530073865635</v>
      </c>
      <c r="Y1090" s="8" t="str">
        <f>IF(X1090&lt;72,"Pontiagudo",IF(X1090&lt;=76,"Padrão","Redondo"))</f>
        <v>Padrão</v>
      </c>
      <c r="Z1090" s="11">
        <f>IF(AND(W1090&lt;&gt;"", V1090&lt;&gt;"", V1090&lt;&gt;0), (0.6057-0.0018*W1090)*V1090*(W1090^2)/1000, "")</f>
        <v>54.089875865132385</v>
      </c>
      <c r="AA1090" s="11">
        <v>58.989774494708996</v>
      </c>
      <c r="AB1090" s="14"/>
      <c r="AC1090" s="12">
        <v>0</v>
      </c>
      <c r="AD1090" s="18" t="s">
        <v>19</v>
      </c>
    </row>
    <row r="1091" spans="1:30" ht="15.6" x14ac:dyDescent="0.3">
      <c r="A1091" s="8">
        <v>1090</v>
      </c>
      <c r="B1091" s="20" t="s">
        <v>33</v>
      </c>
      <c r="C1091" s="9">
        <v>54</v>
      </c>
      <c r="D1091" s="9"/>
      <c r="E1091" s="9">
        <v>9.5</v>
      </c>
      <c r="F1091" s="10"/>
      <c r="G1091" s="11" t="str">
        <f>IF(AND(F1091&lt;&gt;"", C1091&lt;&gt;"", C1091&lt;&gt;0), F1091*100/C1091, "")</f>
        <v/>
      </c>
      <c r="H1091" s="10"/>
      <c r="I1091" s="12"/>
      <c r="J1091" s="11" t="str">
        <f>IF(AND(H1091&lt;&gt;"", C1091&lt;&gt;"", C1091&lt;&gt;0), H1091*100/C1091, "")</f>
        <v/>
      </c>
      <c r="K1091" s="9"/>
      <c r="L1091" s="9"/>
      <c r="M1091" s="13"/>
      <c r="N1091" s="9"/>
      <c r="O1091" s="14"/>
      <c r="P1091" s="15">
        <v>4.54</v>
      </c>
      <c r="Q1091" s="13">
        <v>5.6950000000000003</v>
      </c>
      <c r="R1091" s="15">
        <v>0.4</v>
      </c>
      <c r="S1091" s="11">
        <f>IF(AND(Q1091&lt;&gt;"", C1091&lt;&gt;"", C1091&lt;&gt;0), Q1091*100/C1091, "")</f>
        <v>10.546296296296296</v>
      </c>
      <c r="T1091" s="21">
        <v>1</v>
      </c>
      <c r="U1091" s="17" t="s">
        <v>36</v>
      </c>
      <c r="V1091" s="11">
        <v>53.69</v>
      </c>
      <c r="W1091" s="11">
        <v>42.26</v>
      </c>
      <c r="X1091" s="11">
        <f>IF(AND(W1091&lt;&gt;"", V1091&lt;&gt;"", V1091&lt;&gt;0), (W1091/V1091)*100, "")</f>
        <v>78.711119389085496</v>
      </c>
      <c r="Y1091" s="8" t="str">
        <f>IF(X1091&lt;72,"Pontiagudo",IF(X1091&lt;=76,"Padrão","Redondo"))</f>
        <v>Redondo</v>
      </c>
      <c r="Z1091" s="11">
        <f>IF(AND(W1091&lt;&gt;"", V1091&lt;&gt;"", V1091&lt;&gt;0), (0.6057-0.0018*W1091)*V1091*(W1091^2)/1000, "")</f>
        <v>50.783965073831794</v>
      </c>
      <c r="AA1091" s="11">
        <v>56.503828976685988</v>
      </c>
      <c r="AB1091" s="14"/>
      <c r="AC1091" s="12">
        <v>0</v>
      </c>
      <c r="AD1091" s="18" t="s">
        <v>19</v>
      </c>
    </row>
    <row r="1092" spans="1:30" ht="15.6" x14ac:dyDescent="0.3">
      <c r="A1092" s="8">
        <v>1091</v>
      </c>
      <c r="B1092" s="20" t="s">
        <v>33</v>
      </c>
      <c r="C1092" s="9">
        <v>64</v>
      </c>
      <c r="D1092" s="9">
        <v>8.5</v>
      </c>
      <c r="E1092" s="9">
        <v>9.4</v>
      </c>
      <c r="F1092" s="10">
        <f>IF(AND(NOT(ISBLANK(C1092)), NOT(ISBLANK(H1092)), NOT(ISBLANK(Q1092))), C1092-H1092-Q1092, "")</f>
        <v>41.826999999999998</v>
      </c>
      <c r="G1092" s="11">
        <f>IF(AND(F1092&lt;&gt;"", C1092&lt;&gt;"", C1092&lt;&gt;0), F1092*100/C1092, "")</f>
        <v>65.354687499999997</v>
      </c>
      <c r="H1092" s="10">
        <v>15.989000000000001</v>
      </c>
      <c r="I1092" s="12">
        <v>5</v>
      </c>
      <c r="J1092" s="11">
        <f>IF(AND(H1092&lt;&gt;"", C1092&lt;&gt;"", C1092&lt;&gt;0), H1092*100/C1092, "")</f>
        <v>24.982812500000001</v>
      </c>
      <c r="K1092" s="9">
        <v>18.100000000000001</v>
      </c>
      <c r="L1092" s="9">
        <v>41.7</v>
      </c>
      <c r="M1092" s="13">
        <v>0.434</v>
      </c>
      <c r="N1092" s="9">
        <v>91.3</v>
      </c>
      <c r="O1092" s="14" t="s">
        <v>16</v>
      </c>
      <c r="P1092" s="15">
        <v>2.96</v>
      </c>
      <c r="Q1092" s="13">
        <v>6.1840000000000002</v>
      </c>
      <c r="R1092" s="15">
        <v>0.39</v>
      </c>
      <c r="S1092" s="11">
        <f>IF(AND(Q1092&lt;&gt;"", C1092&lt;&gt;"", C1092&lt;&gt;0), Q1092*100/C1092, "")</f>
        <v>9.6624999999999996</v>
      </c>
      <c r="T1092" s="21">
        <v>1</v>
      </c>
      <c r="U1092" s="17" t="s">
        <v>32</v>
      </c>
      <c r="V1092" s="11">
        <v>59.16</v>
      </c>
      <c r="W1092" s="11">
        <v>44.2</v>
      </c>
      <c r="X1092" s="11">
        <f>IF(AND(W1092&lt;&gt;"", V1092&lt;&gt;"", V1092&lt;&gt;0), (W1092/V1092)*100, "")</f>
        <v>74.71264367816093</v>
      </c>
      <c r="Y1092" s="8" t="str">
        <f>IF(X1092&lt;72,"Pontiagudo",IF(X1092&lt;=76,"Padrão","Redondo"))</f>
        <v>Padrão</v>
      </c>
      <c r="Z1092" s="11">
        <f>IF(AND(W1092&lt;&gt;"", V1092&lt;&gt;"", V1092&lt;&gt;0), (0.6057-0.0018*W1092)*V1092*(W1092^2)/1000, "")</f>
        <v>60.809862930336017</v>
      </c>
      <c r="AA1092" s="11">
        <v>63.252027864479984</v>
      </c>
      <c r="AB1092" s="14"/>
      <c r="AC1092" s="12">
        <v>0</v>
      </c>
      <c r="AD1092" s="18" t="s">
        <v>19</v>
      </c>
    </row>
    <row r="1093" spans="1:30" ht="15.6" x14ac:dyDescent="0.3">
      <c r="A1093" s="8">
        <v>1092</v>
      </c>
      <c r="B1093" s="20" t="s">
        <v>33</v>
      </c>
      <c r="C1093" s="9">
        <v>69.3</v>
      </c>
      <c r="D1093" s="9">
        <v>10.5</v>
      </c>
      <c r="E1093" s="9">
        <v>8</v>
      </c>
      <c r="F1093" s="10">
        <f>IF(AND(NOT(ISBLANK(C1093)), NOT(ISBLANK(H1093)), NOT(ISBLANK(Q1093))), C1093-H1093-Q1093, "")</f>
        <v>46.724000000000004</v>
      </c>
      <c r="G1093" s="11">
        <f>IF(AND(F1093&lt;&gt;"", C1093&lt;&gt;"", C1093&lt;&gt;0), F1093*100/C1093, "")</f>
        <v>67.422799422799429</v>
      </c>
      <c r="H1093" s="10">
        <v>17.675000000000001</v>
      </c>
      <c r="I1093" s="12">
        <v>4</v>
      </c>
      <c r="J1093" s="11">
        <f>IF(AND(H1093&lt;&gt;"", C1093&lt;&gt;"", C1093&lt;&gt;0), H1093*100/C1093, "")</f>
        <v>25.505050505050505</v>
      </c>
      <c r="K1093" s="9">
        <v>18.600000000000001</v>
      </c>
      <c r="L1093" s="9">
        <v>51.3</v>
      </c>
      <c r="M1093" s="13">
        <v>0.36299999999999999</v>
      </c>
      <c r="N1093" s="9">
        <v>99.8</v>
      </c>
      <c r="O1093" s="14" t="s">
        <v>16</v>
      </c>
      <c r="P1093" s="15"/>
      <c r="Q1093" s="13">
        <v>4.9009999999999998</v>
      </c>
      <c r="R1093" s="15">
        <v>0.3</v>
      </c>
      <c r="S1093" s="11">
        <f>IF(AND(Q1093&lt;&gt;"", C1093&lt;&gt;"", C1093&lt;&gt;0), Q1093*100/C1093, "")</f>
        <v>7.0721500721500723</v>
      </c>
      <c r="T1093" s="21">
        <v>2</v>
      </c>
      <c r="U1093" s="17" t="s">
        <v>34</v>
      </c>
      <c r="V1093" s="11">
        <v>62.18</v>
      </c>
      <c r="W1093" s="11">
        <v>45.77</v>
      </c>
      <c r="X1093" s="11">
        <f>IF(AND(W1093&lt;&gt;"", V1093&lt;&gt;"", V1093&lt;&gt;0), (W1093/V1093)*100, "")</f>
        <v>73.608877452557095</v>
      </c>
      <c r="Y1093" s="8" t="str">
        <f>IF(X1093&lt;72,"Pontiagudo",IF(X1093&lt;=76,"Padrão","Redondo"))</f>
        <v>Padrão</v>
      </c>
      <c r="Z1093" s="11">
        <f>IF(AND(W1093&lt;&gt;"", V1093&lt;&gt;"", V1093&lt;&gt;0), (0.6057-0.0018*W1093)*V1093*(W1093^2)/1000, "")</f>
        <v>68.167112171329919</v>
      </c>
      <c r="AA1093" s="11">
        <v>67.74270054676299</v>
      </c>
      <c r="AB1093" s="14" t="s">
        <v>38</v>
      </c>
      <c r="AC1093" s="12">
        <v>0</v>
      </c>
      <c r="AD1093" s="18" t="s">
        <v>20</v>
      </c>
    </row>
    <row r="1094" spans="1:30" ht="15.6" x14ac:dyDescent="0.3">
      <c r="A1094" s="8">
        <v>1093</v>
      </c>
      <c r="B1094" s="20" t="s">
        <v>33</v>
      </c>
      <c r="C1094" s="9">
        <v>60.7</v>
      </c>
      <c r="D1094" s="9">
        <v>7.6</v>
      </c>
      <c r="E1094" s="9">
        <v>8.8000000000000007</v>
      </c>
      <c r="F1094" s="10">
        <f>IF(AND(NOT(ISBLANK(C1094)), NOT(ISBLANK(H1094)), NOT(ISBLANK(Q1094))), C1094-H1094-Q1094, "")</f>
        <v>38.060000000000009</v>
      </c>
      <c r="G1094" s="11">
        <f>IF(AND(F1094&lt;&gt;"", C1094&lt;&gt;"", C1094&lt;&gt;0), F1094*100/C1094, "")</f>
        <v>62.701812191103798</v>
      </c>
      <c r="H1094" s="10">
        <v>16.626999999999999</v>
      </c>
      <c r="I1094" s="12">
        <v>5</v>
      </c>
      <c r="J1094" s="11">
        <f>IF(AND(H1094&lt;&gt;"", C1094&lt;&gt;"", C1094&lt;&gt;0), H1094*100/C1094, "")</f>
        <v>27.392092257001643</v>
      </c>
      <c r="K1094" s="9">
        <v>17.3</v>
      </c>
      <c r="L1094" s="9">
        <v>44</v>
      </c>
      <c r="M1094" s="13">
        <v>0.39300000000000002</v>
      </c>
      <c r="N1094" s="9">
        <v>87.1</v>
      </c>
      <c r="O1094" s="14" t="s">
        <v>16</v>
      </c>
      <c r="P1094" s="15">
        <v>3.92</v>
      </c>
      <c r="Q1094" s="13">
        <v>6.0129999999999999</v>
      </c>
      <c r="R1094" s="15">
        <v>0.38</v>
      </c>
      <c r="S1094" s="11">
        <f>IF(AND(Q1094&lt;&gt;"", C1094&lt;&gt;"", C1094&lt;&gt;0), Q1094*100/C1094, "")</f>
        <v>9.9060955518945626</v>
      </c>
      <c r="T1094" s="21">
        <v>1</v>
      </c>
      <c r="U1094" s="17" t="s">
        <v>32</v>
      </c>
      <c r="V1094" s="11">
        <v>56.65</v>
      </c>
      <c r="W1094" s="11">
        <v>44.06</v>
      </c>
      <c r="X1094" s="11">
        <f>IF(AND(W1094&lt;&gt;"", V1094&lt;&gt;"", V1094&lt;&gt;0), (W1094/V1094)*100, "")</f>
        <v>77.77581641659313</v>
      </c>
      <c r="Y1094" s="8" t="str">
        <f>IF(X1094&lt;72,"Pontiagudo",IF(X1094&lt;=76,"Padrão","Redondo"))</f>
        <v>Redondo</v>
      </c>
      <c r="Z1094" s="11">
        <f>IF(AND(W1094&lt;&gt;"", V1094&lt;&gt;"", V1094&lt;&gt;0), (0.6057-0.0018*W1094)*V1094*(W1094^2)/1000, "")</f>
        <v>57.889284281088486</v>
      </c>
      <c r="AA1094" s="11">
        <v>61.223186351470005</v>
      </c>
      <c r="AB1094" s="14"/>
      <c r="AC1094" s="12">
        <v>0</v>
      </c>
      <c r="AD1094" s="18" t="s">
        <v>19</v>
      </c>
    </row>
    <row r="1095" spans="1:30" ht="15.6" x14ac:dyDescent="0.3">
      <c r="A1095" s="8">
        <v>1094</v>
      </c>
      <c r="B1095" s="20" t="s">
        <v>33</v>
      </c>
      <c r="C1095" s="9">
        <v>62.1</v>
      </c>
      <c r="D1095" s="9">
        <v>7.4</v>
      </c>
      <c r="E1095" s="9">
        <v>8.8000000000000007</v>
      </c>
      <c r="F1095" s="10">
        <f>IF(AND(NOT(ISBLANK(C1095)), NOT(ISBLANK(H1095)), NOT(ISBLANK(Q1095))), C1095-H1095-Q1095, "")</f>
        <v>40.492999999999995</v>
      </c>
      <c r="G1095" s="11">
        <f>IF(AND(F1095&lt;&gt;"", C1095&lt;&gt;"", C1095&lt;&gt;0), F1095*100/C1095, "")</f>
        <v>65.206119162640888</v>
      </c>
      <c r="H1095" s="10">
        <v>15.819000000000001</v>
      </c>
      <c r="I1095" s="12">
        <v>5</v>
      </c>
      <c r="J1095" s="11">
        <f>IF(AND(H1095&lt;&gt;"", C1095&lt;&gt;"", C1095&lt;&gt;0), H1095*100/C1095, "")</f>
        <v>25.473429951690822</v>
      </c>
      <c r="K1095" s="9">
        <v>17.899999999999999</v>
      </c>
      <c r="L1095" s="9">
        <v>41.7</v>
      </c>
      <c r="M1095" s="13">
        <v>0.42899999999999999</v>
      </c>
      <c r="N1095" s="9">
        <v>85.5</v>
      </c>
      <c r="O1095" s="14" t="s">
        <v>16</v>
      </c>
      <c r="P1095" s="15">
        <v>5.56</v>
      </c>
      <c r="Q1095" s="13">
        <v>5.7880000000000003</v>
      </c>
      <c r="R1095" s="15">
        <v>0.38</v>
      </c>
      <c r="S1095" s="11">
        <f>IF(AND(Q1095&lt;&gt;"", C1095&lt;&gt;"", C1095&lt;&gt;0), Q1095*100/C1095, "")</f>
        <v>9.3204508856682775</v>
      </c>
      <c r="T1095" s="21">
        <v>1</v>
      </c>
      <c r="U1095" s="17" t="s">
        <v>32</v>
      </c>
      <c r="V1095" s="11">
        <v>60.76</v>
      </c>
      <c r="W1095" s="11">
        <v>42.92</v>
      </c>
      <c r="X1095" s="11">
        <f>IF(AND(W1095&lt;&gt;"", V1095&lt;&gt;"", V1095&lt;&gt;0), (W1095/V1095)*100, "")</f>
        <v>70.638578011849901</v>
      </c>
      <c r="Y1095" s="8" t="str">
        <f>IF(X1095&lt;72,"Pontiagudo",IF(X1095&lt;=76,"Padrão","Redondo"))</f>
        <v>Pontiagudo</v>
      </c>
      <c r="Z1095" s="11">
        <f>IF(AND(W1095&lt;&gt;"", V1095&lt;&gt;"", V1095&lt;&gt;0), (0.6057-0.0018*W1095)*V1095*(W1095^2)/1000, "")</f>
        <v>59.147468688220428</v>
      </c>
      <c r="AA1095" s="11">
        <v>62.46222469648</v>
      </c>
      <c r="AB1095" s="14"/>
      <c r="AC1095" s="12">
        <v>0</v>
      </c>
      <c r="AD1095" s="18" t="s">
        <v>19</v>
      </c>
    </row>
    <row r="1096" spans="1:30" ht="15.6" x14ac:dyDescent="0.3">
      <c r="A1096" s="8">
        <v>1095</v>
      </c>
      <c r="B1096" s="20" t="s">
        <v>33</v>
      </c>
      <c r="C1096" s="9">
        <v>60.7</v>
      </c>
      <c r="D1096" s="9">
        <v>9.3000000000000007</v>
      </c>
      <c r="E1096" s="9">
        <v>9.1</v>
      </c>
      <c r="F1096" s="10" t="str">
        <f>IF(AND(NOT(ISBLANK(C1096)), NOT(ISBLANK(H1096)), NOT(ISBLANK(Q1096))), C1096-H1096-Q1096, "")</f>
        <v/>
      </c>
      <c r="G1096" s="11" t="str">
        <f>IF(AND(F1096&lt;&gt;"", C1096&lt;&gt;"", C1096&lt;&gt;0), F1096*100/C1096, "")</f>
        <v/>
      </c>
      <c r="H1096" s="10"/>
      <c r="I1096" s="12">
        <v>5</v>
      </c>
      <c r="J1096" s="11" t="str">
        <f>IF(AND(H1096&lt;&gt;"", C1096&lt;&gt;"", C1096&lt;&gt;0), H1096*100/C1096, "")</f>
        <v/>
      </c>
      <c r="K1096" s="9">
        <v>13.8</v>
      </c>
      <c r="L1096" s="9">
        <v>41.7</v>
      </c>
      <c r="M1096" s="13">
        <v>0.33100000000000002</v>
      </c>
      <c r="N1096" s="9">
        <v>96.1</v>
      </c>
      <c r="O1096" s="14" t="s">
        <v>16</v>
      </c>
      <c r="P1096" s="15">
        <v>4.3</v>
      </c>
      <c r="Q1096" s="13">
        <v>6.234</v>
      </c>
      <c r="R1096" s="15">
        <v>0.41</v>
      </c>
      <c r="S1096" s="11">
        <f>IF(AND(Q1096&lt;&gt;"", C1096&lt;&gt;"", C1096&lt;&gt;0), Q1096*100/C1096, "")</f>
        <v>10.270181219110379</v>
      </c>
      <c r="T1096" s="21">
        <v>1</v>
      </c>
      <c r="U1096" s="17" t="s">
        <v>32</v>
      </c>
      <c r="V1096" s="11">
        <v>56.34</v>
      </c>
      <c r="W1096" s="11">
        <v>43.93</v>
      </c>
      <c r="X1096" s="11">
        <f>IF(AND(W1096&lt;&gt;"", V1096&lt;&gt;"", V1096&lt;&gt;0), (W1096/V1096)*100, "")</f>
        <v>77.973020944266949</v>
      </c>
      <c r="Y1096" s="8" t="str">
        <f>IF(X1096&lt;72,"Pontiagudo",IF(X1096&lt;=76,"Padrão","Redondo"))</f>
        <v>Redondo</v>
      </c>
      <c r="Z1096" s="11">
        <f>IF(AND(W1096&lt;&gt;"", V1096&lt;&gt;"", V1096&lt;&gt;0), (0.6057-0.0018*W1096)*V1096*(W1096^2)/1000, "")</f>
        <v>57.258708227318927</v>
      </c>
      <c r="AA1096" s="11">
        <v>60.807868637535009</v>
      </c>
      <c r="AB1096" s="14" t="s">
        <v>35</v>
      </c>
      <c r="AC1096" s="12">
        <v>0</v>
      </c>
      <c r="AD1096" s="18" t="s">
        <v>19</v>
      </c>
    </row>
    <row r="1097" spans="1:30" ht="15.6" x14ac:dyDescent="0.3">
      <c r="A1097" s="8">
        <v>1096</v>
      </c>
      <c r="B1097" s="20" t="s">
        <v>33</v>
      </c>
      <c r="C1097" s="9">
        <v>65.599999999999994</v>
      </c>
      <c r="D1097" s="9">
        <v>7.6</v>
      </c>
      <c r="E1097" s="9">
        <v>9.1</v>
      </c>
      <c r="F1097" s="10">
        <f>IF(AND(NOT(ISBLANK(C1097)), NOT(ISBLANK(H1097)), NOT(ISBLANK(Q1097))), C1097-H1097-Q1097, "")</f>
        <v>42.895999999999994</v>
      </c>
      <c r="G1097" s="11">
        <f>IF(AND(F1097&lt;&gt;"", C1097&lt;&gt;"", C1097&lt;&gt;0), F1097*100/C1097, "")</f>
        <v>65.390243902439025</v>
      </c>
      <c r="H1097" s="10">
        <v>17.103000000000002</v>
      </c>
      <c r="I1097" s="12">
        <v>5</v>
      </c>
      <c r="J1097" s="11">
        <f>IF(AND(H1097&lt;&gt;"", C1097&lt;&gt;"", C1097&lt;&gt;0), H1097*100/C1097, "")</f>
        <v>26.071646341463421</v>
      </c>
      <c r="K1097" s="9">
        <v>17.899999999999999</v>
      </c>
      <c r="L1097" s="9">
        <v>44.3</v>
      </c>
      <c r="M1097" s="13">
        <v>0.40400000000000003</v>
      </c>
      <c r="N1097" s="9">
        <v>85.8</v>
      </c>
      <c r="O1097" s="14" t="s">
        <v>16</v>
      </c>
      <c r="P1097" s="15">
        <v>2.5499999999999998</v>
      </c>
      <c r="Q1097" s="13">
        <v>5.601</v>
      </c>
      <c r="R1097" s="15">
        <v>0.37</v>
      </c>
      <c r="S1097" s="11">
        <f>IF(AND(Q1097&lt;&gt;"", C1097&lt;&gt;"", C1097&lt;&gt;0), Q1097*100/C1097, "")</f>
        <v>8.5381097560975618</v>
      </c>
      <c r="T1097" s="21">
        <v>2</v>
      </c>
      <c r="U1097" s="17" t="s">
        <v>32</v>
      </c>
      <c r="V1097" s="11">
        <v>57.94</v>
      </c>
      <c r="W1097" s="11">
        <v>45.48</v>
      </c>
      <c r="X1097" s="11">
        <f>IF(AND(W1097&lt;&gt;"", V1097&lt;&gt;"", V1097&lt;&gt;0), (W1097/V1097)*100, "")</f>
        <v>78.494994822229884</v>
      </c>
      <c r="Y1097" s="8" t="str">
        <f>IF(X1097&lt;72,"Pontiagudo",IF(X1097&lt;=76,"Padrão","Redondo"))</f>
        <v>Redondo</v>
      </c>
      <c r="Z1097" s="11">
        <f>IF(AND(W1097&lt;&gt;"", V1097&lt;&gt;"", V1097&lt;&gt;0), (0.6057-0.0018*W1097)*V1097*(W1097^2)/1000, "")</f>
        <v>62.779050708414317</v>
      </c>
      <c r="AA1097" s="11">
        <v>64.231099011120008</v>
      </c>
      <c r="AB1097" s="14" t="s">
        <v>35</v>
      </c>
      <c r="AC1097" s="12">
        <v>0</v>
      </c>
      <c r="AD1097" s="18" t="s">
        <v>19</v>
      </c>
    </row>
    <row r="1098" spans="1:30" ht="15.6" x14ac:dyDescent="0.3">
      <c r="A1098" s="8">
        <v>1097</v>
      </c>
      <c r="B1098" s="20" t="s">
        <v>33</v>
      </c>
      <c r="C1098" s="9">
        <v>63.7</v>
      </c>
      <c r="D1098" s="9">
        <v>7.4</v>
      </c>
      <c r="E1098" s="9">
        <v>8.8000000000000007</v>
      </c>
      <c r="F1098" s="10">
        <f>IF(AND(NOT(ISBLANK(C1098)), NOT(ISBLANK(H1098)), NOT(ISBLANK(Q1098))), C1098-H1098-Q1098, "")</f>
        <v>42.308300000000003</v>
      </c>
      <c r="G1098" s="11">
        <f>IF(AND(F1098&lt;&gt;"", C1098&lt;&gt;"", C1098&lt;&gt;0), F1098*100/C1098, "")</f>
        <v>66.418053375196223</v>
      </c>
      <c r="H1098" s="10">
        <v>15.813000000000001</v>
      </c>
      <c r="I1098" s="12">
        <v>5</v>
      </c>
      <c r="J1098" s="11">
        <f>IF(AND(H1098&lt;&gt;"", C1098&lt;&gt;"", C1098&lt;&gt;0), H1098*100/C1098, "")</f>
        <v>24.824175824175821</v>
      </c>
      <c r="K1098" s="9">
        <v>17.100000000000001</v>
      </c>
      <c r="L1098" s="9">
        <v>46</v>
      </c>
      <c r="M1098" s="13">
        <v>0.372</v>
      </c>
      <c r="N1098" s="9">
        <v>85.1</v>
      </c>
      <c r="O1098" s="14" t="s">
        <v>16</v>
      </c>
      <c r="P1098" s="15">
        <v>4.1100000000000003</v>
      </c>
      <c r="Q1098" s="13">
        <v>5.5787000000000004</v>
      </c>
      <c r="R1098" s="15">
        <v>0.38</v>
      </c>
      <c r="S1098" s="11">
        <f>IF(AND(Q1098&lt;&gt;"", C1098&lt;&gt;"", C1098&lt;&gt;0), Q1098*100/C1098, "")</f>
        <v>8.7577708006279433</v>
      </c>
      <c r="T1098" s="21">
        <v>3</v>
      </c>
      <c r="U1098" s="17" t="s">
        <v>32</v>
      </c>
      <c r="V1098" s="11">
        <v>57.84</v>
      </c>
      <c r="W1098" s="11">
        <v>44.77</v>
      </c>
      <c r="X1098" s="11">
        <f>IF(AND(W1098&lt;&gt;"", V1098&lt;&gt;"", V1098&lt;&gt;0), (W1098/V1098)*100, "")</f>
        <v>77.403181189488251</v>
      </c>
      <c r="Y1098" s="8" t="str">
        <f>IF(X1098&lt;72,"Pontiagudo",IF(X1098&lt;=76,"Padrão","Redondo"))</f>
        <v>Redondo</v>
      </c>
      <c r="Z1098" s="11">
        <f>IF(AND(W1098&lt;&gt;"", V1098&lt;&gt;"", V1098&lt;&gt;0), (0.6057-0.0018*W1098)*V1098*(W1098^2)/1000, "")</f>
        <v>60.877396383377913</v>
      </c>
      <c r="AA1098" s="11">
        <v>63.125963193875997</v>
      </c>
      <c r="AB1098" s="14" t="s">
        <v>35</v>
      </c>
      <c r="AC1098" s="12">
        <v>0</v>
      </c>
      <c r="AD1098" s="18" t="s">
        <v>19</v>
      </c>
    </row>
    <row r="1099" spans="1:30" ht="15.6" x14ac:dyDescent="0.3">
      <c r="A1099" s="8">
        <v>1098</v>
      </c>
      <c r="B1099" s="20" t="s">
        <v>33</v>
      </c>
      <c r="C1099" s="9">
        <v>60.8</v>
      </c>
      <c r="D1099" s="9">
        <v>6.8</v>
      </c>
      <c r="E1099" s="9">
        <v>9.1</v>
      </c>
      <c r="F1099" s="10">
        <f>IF(AND(NOT(ISBLANK(C1099)), NOT(ISBLANK(H1099)), NOT(ISBLANK(Q1099))), C1099-H1099-Q1099, "")</f>
        <v>36.024000000000001</v>
      </c>
      <c r="G1099" s="11">
        <f>IF(AND(F1099&lt;&gt;"", C1099&lt;&gt;"", C1099&lt;&gt;0), F1099*100/C1099, "")</f>
        <v>59.250000000000007</v>
      </c>
      <c r="H1099" s="10">
        <v>18.446000000000002</v>
      </c>
      <c r="I1099" s="12">
        <v>5</v>
      </c>
      <c r="J1099" s="11">
        <f>IF(AND(H1099&lt;&gt;"", C1099&lt;&gt;"", C1099&lt;&gt;0), H1099*100/C1099, "")</f>
        <v>30.338815789473689</v>
      </c>
      <c r="K1099" s="9">
        <v>18.3</v>
      </c>
      <c r="L1099" s="9">
        <v>43</v>
      </c>
      <c r="M1099" s="13">
        <v>0.42599999999999999</v>
      </c>
      <c r="N1099" s="9">
        <v>82.1</v>
      </c>
      <c r="O1099" s="14" t="s">
        <v>16</v>
      </c>
      <c r="P1099" s="15">
        <v>2.71</v>
      </c>
      <c r="Q1099" s="13">
        <v>6.33</v>
      </c>
      <c r="R1099" s="15">
        <v>0.4</v>
      </c>
      <c r="S1099" s="11">
        <f>IF(AND(Q1099&lt;&gt;"", C1099&lt;&gt;"", C1099&lt;&gt;0), Q1099*100/C1099, "")</f>
        <v>10.411184210526317</v>
      </c>
      <c r="T1099" s="21">
        <v>1</v>
      </c>
      <c r="U1099" s="17" t="s">
        <v>32</v>
      </c>
      <c r="V1099" s="11">
        <v>57.49</v>
      </c>
      <c r="W1099" s="11">
        <v>43.4</v>
      </c>
      <c r="X1099" s="11">
        <f>IF(AND(W1099&lt;&gt;"", V1099&lt;&gt;"", V1099&lt;&gt;0), (W1099/V1099)*100, "")</f>
        <v>75.491389806922939</v>
      </c>
      <c r="Y1099" s="8" t="str">
        <f>IF(X1099&lt;72,"Pontiagudo",IF(X1099&lt;=76,"Padrão","Redondo"))</f>
        <v>Padrão</v>
      </c>
      <c r="Z1099" s="11">
        <f>IF(AND(W1099&lt;&gt;"", V1099&lt;&gt;"", V1099&lt;&gt;0), (0.6057-0.0018*W1099)*V1099*(W1099^2)/1000, "")</f>
        <v>57.129456340152004</v>
      </c>
      <c r="AA1099" s="11">
        <v>60.889740367959995</v>
      </c>
      <c r="AB1099" s="14"/>
      <c r="AC1099" s="12">
        <v>0</v>
      </c>
      <c r="AD1099" s="18" t="s">
        <v>19</v>
      </c>
    </row>
    <row r="1100" spans="1:30" ht="15.6" x14ac:dyDescent="0.3">
      <c r="A1100" s="8">
        <v>1099</v>
      </c>
      <c r="B1100" s="20" t="s">
        <v>33</v>
      </c>
      <c r="C1100" s="9">
        <v>58.5</v>
      </c>
      <c r="D1100" s="9">
        <v>6.8</v>
      </c>
      <c r="E1100" s="9">
        <v>9.9</v>
      </c>
      <c r="F1100" s="10">
        <f>IF(AND(NOT(ISBLANK(C1100)), NOT(ISBLANK(H1100)), NOT(ISBLANK(Q1100))), C1100-H1100-Q1100, "")</f>
        <v>37.372</v>
      </c>
      <c r="G1100" s="11">
        <f>IF(AND(F1100&lt;&gt;"", C1100&lt;&gt;"", C1100&lt;&gt;0), F1100*100/C1100, "")</f>
        <v>63.883760683760684</v>
      </c>
      <c r="H1100" s="10">
        <v>15.278</v>
      </c>
      <c r="I1100" s="12">
        <v>5</v>
      </c>
      <c r="J1100" s="11">
        <f>IF(AND(H1100&lt;&gt;"", C1100&lt;&gt;"", C1100&lt;&gt;0), H1100*100/C1100, "")</f>
        <v>26.116239316239316</v>
      </c>
      <c r="K1100" s="9">
        <v>15.5</v>
      </c>
      <c r="L1100" s="9">
        <v>43.3</v>
      </c>
      <c r="M1100" s="13">
        <v>0.35799999999999998</v>
      </c>
      <c r="N1100" s="9">
        <v>82.9</v>
      </c>
      <c r="O1100" s="14" t="s">
        <v>16</v>
      </c>
      <c r="P1100" s="15">
        <v>4.55</v>
      </c>
      <c r="Q1100" s="13">
        <v>5.85</v>
      </c>
      <c r="R1100" s="15">
        <v>0.39</v>
      </c>
      <c r="S1100" s="11">
        <f>IF(AND(Q1100&lt;&gt;"", C1100&lt;&gt;"", C1100&lt;&gt;0), Q1100*100/C1100, "")</f>
        <v>10</v>
      </c>
      <c r="T1100" s="21">
        <v>1</v>
      </c>
      <c r="U1100" s="17" t="s">
        <v>32</v>
      </c>
      <c r="V1100" s="11">
        <v>55.85</v>
      </c>
      <c r="W1100" s="11">
        <v>43.05</v>
      </c>
      <c r="X1100" s="11">
        <f>IF(AND(W1100&lt;&gt;"", V1100&lt;&gt;"", V1100&lt;&gt;0), (W1100/V1100)*100, "")</f>
        <v>77.081468218442254</v>
      </c>
      <c r="Y1100" s="8" t="str">
        <f>IF(X1100&lt;72,"Pontiagudo",IF(X1100&lt;=76,"Padrão","Redondo"))</f>
        <v>Redondo</v>
      </c>
      <c r="Z1100" s="11">
        <f>IF(AND(W1100&lt;&gt;"", V1100&lt;&gt;"", V1100&lt;&gt;0), (0.6057-0.0018*W1100)*V1100*(W1100^2)/1000, "")</f>
        <v>54.673403220371256</v>
      </c>
      <c r="AA1100" s="11">
        <v>59.198939623687494</v>
      </c>
      <c r="AB1100" s="14"/>
      <c r="AC1100" s="12">
        <v>0</v>
      </c>
      <c r="AD1100" s="18" t="s">
        <v>19</v>
      </c>
    </row>
    <row r="1101" spans="1:30" ht="15.6" x14ac:dyDescent="0.3">
      <c r="A1101" s="8">
        <v>1100</v>
      </c>
      <c r="B1101" s="20" t="s">
        <v>33</v>
      </c>
      <c r="C1101" s="9">
        <v>67.8</v>
      </c>
      <c r="D1101" s="9">
        <v>8.5</v>
      </c>
      <c r="E1101" s="9">
        <v>9.3000000000000007</v>
      </c>
      <c r="F1101" s="10">
        <f>IF(AND(NOT(ISBLANK(C1101)), NOT(ISBLANK(H1101)), NOT(ISBLANK(Q1101))), C1101-H1101-Q1101, "")</f>
        <v>45.057999999999993</v>
      </c>
      <c r="G1101" s="11">
        <f>IF(AND(F1101&lt;&gt;"", C1101&lt;&gt;"", C1101&lt;&gt;0), F1101*100/C1101, "")</f>
        <v>66.457227138643063</v>
      </c>
      <c r="H1101" s="10">
        <v>16.46</v>
      </c>
      <c r="I1101" s="12">
        <v>5</v>
      </c>
      <c r="J1101" s="11">
        <f>IF(AND(H1101&lt;&gt;"", C1101&lt;&gt;"", C1101&lt;&gt;0), H1101*100/C1101, "")</f>
        <v>24.277286135693217</v>
      </c>
      <c r="K1101" s="9">
        <v>18</v>
      </c>
      <c r="L1101" s="9">
        <v>42.3</v>
      </c>
      <c r="M1101" s="13">
        <v>0.42599999999999999</v>
      </c>
      <c r="N1101" s="9">
        <v>90.4</v>
      </c>
      <c r="O1101" s="14" t="s">
        <v>16</v>
      </c>
      <c r="P1101" s="15">
        <v>2.81</v>
      </c>
      <c r="Q1101" s="13">
        <v>6.282</v>
      </c>
      <c r="R1101" s="15">
        <v>0.41</v>
      </c>
      <c r="S1101" s="11">
        <f>IF(AND(Q1101&lt;&gt;"", C1101&lt;&gt;"", C1101&lt;&gt;0), Q1101*100/C1101, "")</f>
        <v>9.2654867256637186</v>
      </c>
      <c r="T1101" s="21">
        <v>1</v>
      </c>
      <c r="U1101" s="17" t="s">
        <v>32</v>
      </c>
      <c r="V1101" s="11">
        <v>60.04</v>
      </c>
      <c r="W1101" s="11">
        <v>45.5</v>
      </c>
      <c r="X1101" s="11">
        <f>IF(AND(W1101&lt;&gt;"", V1101&lt;&gt;"", V1101&lt;&gt;0), (W1101/V1101)*100, "")</f>
        <v>75.782811459027329</v>
      </c>
      <c r="Y1101" s="8" t="str">
        <f>IF(X1101&lt;72,"Pontiagudo",IF(X1101&lt;=76,"Padrão","Redondo"))</f>
        <v>Padrão</v>
      </c>
      <c r="Z1101" s="11">
        <f>IF(AND(W1101&lt;&gt;"", V1101&lt;&gt;"", V1101&lt;&gt;0), (0.6057-0.0018*W1101)*V1101*(W1101^2)/1000, "")</f>
        <v>65.107192878000006</v>
      </c>
      <c r="AA1101" s="11">
        <v>65.809024754199996</v>
      </c>
      <c r="AB1101" s="14"/>
      <c r="AC1101" s="12">
        <v>0</v>
      </c>
      <c r="AD1101" s="18" t="s">
        <v>19</v>
      </c>
    </row>
    <row r="1102" spans="1:30" ht="15.6" x14ac:dyDescent="0.3">
      <c r="A1102" s="8">
        <v>1101</v>
      </c>
      <c r="B1102" s="20" t="s">
        <v>33</v>
      </c>
      <c r="C1102" s="9">
        <v>60.5</v>
      </c>
      <c r="D1102" s="9">
        <v>6.9</v>
      </c>
      <c r="E1102" s="9">
        <v>9.6999999999999993</v>
      </c>
      <c r="F1102" s="10">
        <f>IF(AND(NOT(ISBLANK(C1102)), NOT(ISBLANK(H1102)), NOT(ISBLANK(Q1102))), C1102-H1102-Q1102, "")</f>
        <v>37.803999999999995</v>
      </c>
      <c r="G1102" s="11">
        <f>IF(AND(F1102&lt;&gt;"", C1102&lt;&gt;"", C1102&lt;&gt;0), F1102*100/C1102, "")</f>
        <v>62.485950413223136</v>
      </c>
      <c r="H1102" s="10">
        <v>17.09</v>
      </c>
      <c r="I1102" s="12">
        <v>5</v>
      </c>
      <c r="J1102" s="11">
        <f>IF(AND(H1102&lt;&gt;"", C1102&lt;&gt;"", C1102&lt;&gt;0), H1102*100/C1102, "")</f>
        <v>28.24793388429752</v>
      </c>
      <c r="K1102" s="9">
        <v>17.100000000000001</v>
      </c>
      <c r="L1102" s="9">
        <v>43.3</v>
      </c>
      <c r="M1102" s="13">
        <v>0.39500000000000002</v>
      </c>
      <c r="N1102" s="9">
        <v>82.9</v>
      </c>
      <c r="O1102" s="14" t="s">
        <v>16</v>
      </c>
      <c r="P1102" s="15">
        <v>3.46</v>
      </c>
      <c r="Q1102" s="13">
        <v>5.6059999999999999</v>
      </c>
      <c r="R1102" s="15">
        <v>0.36</v>
      </c>
      <c r="S1102" s="11">
        <f>IF(AND(Q1102&lt;&gt;"", C1102&lt;&gt;"", C1102&lt;&gt;0), Q1102*100/C1102, "")</f>
        <v>9.2661157024793397</v>
      </c>
      <c r="T1102" s="21">
        <v>1</v>
      </c>
      <c r="U1102" s="17" t="s">
        <v>32</v>
      </c>
      <c r="V1102" s="11">
        <v>56.63</v>
      </c>
      <c r="W1102" s="11">
        <v>43.63</v>
      </c>
      <c r="X1102" s="11">
        <f>IF(AND(W1102&lt;&gt;"", V1102&lt;&gt;"", V1102&lt;&gt;0), (W1102/V1102)*100, "")</f>
        <v>77.043969627405971</v>
      </c>
      <c r="Y1102" s="8" t="str">
        <f>IF(X1102&lt;72,"Pontiagudo",IF(X1102&lt;=76,"Padrão","Redondo"))</f>
        <v>Redondo</v>
      </c>
      <c r="Z1102" s="11">
        <f>IF(AND(W1102&lt;&gt;"", V1102&lt;&gt;"", V1102&lt;&gt;0), (0.6057-0.0018*W1102)*V1102*(W1102^2)/1000, "")</f>
        <v>56.82826276630361</v>
      </c>
      <c r="AA1102" s="11">
        <v>60.594532854236505</v>
      </c>
      <c r="AB1102" s="14"/>
      <c r="AC1102" s="12">
        <v>0</v>
      </c>
      <c r="AD1102" s="18" t="s">
        <v>19</v>
      </c>
    </row>
    <row r="1103" spans="1:30" ht="15.6" x14ac:dyDescent="0.3">
      <c r="A1103" s="8">
        <v>1102</v>
      </c>
      <c r="B1103" s="20" t="s">
        <v>33</v>
      </c>
      <c r="C1103" s="9">
        <v>74.2</v>
      </c>
      <c r="D1103" s="9">
        <v>8.1</v>
      </c>
      <c r="E1103" s="9">
        <v>9.3000000000000007</v>
      </c>
      <c r="F1103" s="10">
        <f>IF(AND(NOT(ISBLANK(C1103)), NOT(ISBLANK(H1103)), NOT(ISBLANK(Q1103))), C1103-H1103-Q1103, "")</f>
        <v>48.114000000000004</v>
      </c>
      <c r="G1103" s="11">
        <f>IF(AND(F1103&lt;&gt;"", C1103&lt;&gt;"", C1103&lt;&gt;0), F1103*100/C1103, "")</f>
        <v>64.843665768194072</v>
      </c>
      <c r="H1103" s="10">
        <v>19.681000000000001</v>
      </c>
      <c r="I1103" s="12">
        <v>5</v>
      </c>
      <c r="J1103" s="11">
        <f>IF(AND(H1103&lt;&gt;"", C1103&lt;&gt;"", C1103&lt;&gt;0), H1103*100/C1103, "")</f>
        <v>26.524258760107816</v>
      </c>
      <c r="K1103" s="9">
        <v>18.899999999999999</v>
      </c>
      <c r="L1103" s="9">
        <v>44.7</v>
      </c>
      <c r="M1103" s="13">
        <v>0.42299999999999999</v>
      </c>
      <c r="N1103" s="9">
        <v>86.5</v>
      </c>
      <c r="O1103" s="14" t="s">
        <v>16</v>
      </c>
      <c r="P1103" s="15">
        <v>4.47</v>
      </c>
      <c r="Q1103" s="13">
        <v>6.4050000000000002</v>
      </c>
      <c r="R1103" s="15">
        <v>0.44</v>
      </c>
      <c r="S1103" s="11">
        <f>IF(AND(Q1103&lt;&gt;"", C1103&lt;&gt;"", C1103&lt;&gt;0), Q1103*100/C1103, "")</f>
        <v>8.6320754716981121</v>
      </c>
      <c r="T1103" s="21">
        <v>1</v>
      </c>
      <c r="U1103" s="17" t="s">
        <v>34</v>
      </c>
      <c r="V1103" s="11">
        <v>64.44</v>
      </c>
      <c r="W1103" s="11">
        <v>45.62</v>
      </c>
      <c r="X1103" s="11">
        <f>IF(AND(W1103&lt;&gt;"", V1103&lt;&gt;"", V1103&lt;&gt;0), (W1103/V1103)*100, "")</f>
        <v>70.79453755431409</v>
      </c>
      <c r="Y1103" s="8" t="str">
        <f>IF(X1103&lt;72,"Pontiagudo",IF(X1103&lt;=76,"Padrão","Redondo"))</f>
        <v>Pontiagudo</v>
      </c>
      <c r="Z1103" s="11">
        <f>IF(AND(W1103&lt;&gt;"", V1103&lt;&gt;"", V1103&lt;&gt;0), (0.6057-0.0018*W1103)*V1103*(W1103^2)/1000, "")</f>
        <v>70.21864752020582</v>
      </c>
      <c r="AA1103" s="11">
        <v>69.064406263655997</v>
      </c>
      <c r="AB1103" s="14"/>
      <c r="AC1103" s="12">
        <v>0</v>
      </c>
      <c r="AD1103" s="18" t="s">
        <v>19</v>
      </c>
    </row>
    <row r="1104" spans="1:30" ht="15.6" x14ac:dyDescent="0.3">
      <c r="A1104" s="8">
        <v>1103</v>
      </c>
      <c r="B1104" s="20" t="s">
        <v>33</v>
      </c>
      <c r="C1104" s="9">
        <v>66.2</v>
      </c>
      <c r="D1104" s="9">
        <v>7.9</v>
      </c>
      <c r="E1104" s="9">
        <v>9.4</v>
      </c>
      <c r="F1104" s="10">
        <f>IF(AND(NOT(ISBLANK(C1104)), NOT(ISBLANK(H1104)), NOT(ISBLANK(Q1104))), C1104-H1104-Q1104, "")</f>
        <v>43.73</v>
      </c>
      <c r="G1104" s="11">
        <f>IF(AND(F1104&lt;&gt;"", C1104&lt;&gt;"", C1104&lt;&gt;0), F1104*100/C1104, "")</f>
        <v>66.057401812688823</v>
      </c>
      <c r="H1104" s="10">
        <v>15.736000000000001</v>
      </c>
      <c r="I1104" s="12">
        <v>5</v>
      </c>
      <c r="J1104" s="11">
        <f>IF(AND(H1104&lt;&gt;"", C1104&lt;&gt;"", C1104&lt;&gt;0), H1104*100/C1104, "")</f>
        <v>23.770392749244714</v>
      </c>
      <c r="K1104" s="9">
        <v>16</v>
      </c>
      <c r="L1104" s="9">
        <v>44</v>
      </c>
      <c r="M1104" s="13">
        <v>0.36399999999999999</v>
      </c>
      <c r="N1104" s="9">
        <v>87.4</v>
      </c>
      <c r="O1104" s="14" t="s">
        <v>16</v>
      </c>
      <c r="P1104" s="15">
        <v>4.76</v>
      </c>
      <c r="Q1104" s="13">
        <v>6.734</v>
      </c>
      <c r="R1104" s="15">
        <v>0.41</v>
      </c>
      <c r="S1104" s="11">
        <f>IF(AND(Q1104&lt;&gt;"", C1104&lt;&gt;"", C1104&lt;&gt;0), Q1104*100/C1104, "")</f>
        <v>10.172205438066465</v>
      </c>
      <c r="T1104" s="21">
        <v>1</v>
      </c>
      <c r="U1104" s="17" t="s">
        <v>32</v>
      </c>
      <c r="V1104" s="11">
        <v>58.55</v>
      </c>
      <c r="W1104" s="11">
        <v>45.04</v>
      </c>
      <c r="X1104" s="11">
        <f>IF(AND(W1104&lt;&gt;"", V1104&lt;&gt;"", V1104&lt;&gt;0), (W1104/V1104)*100, "")</f>
        <v>76.925704526046118</v>
      </c>
      <c r="Y1104" s="8" t="str">
        <f>IF(X1104&lt;72,"Pontiagudo",IF(X1104&lt;=76,"Padrão","Redondo"))</f>
        <v>Redondo</v>
      </c>
      <c r="Z1104" s="11">
        <f>IF(AND(W1104&lt;&gt;"", V1104&lt;&gt;"", V1104&lt;&gt;0), (0.6057-0.0018*W1104)*V1104*(W1104^2)/1000, "")</f>
        <v>62.31249327199103</v>
      </c>
      <c r="AA1104" s="11">
        <v>64.042623089439999</v>
      </c>
      <c r="AB1104" s="14"/>
      <c r="AC1104" s="12">
        <v>0</v>
      </c>
      <c r="AD1104" s="18" t="s">
        <v>19</v>
      </c>
    </row>
    <row r="1105" spans="1:30" ht="15.6" x14ac:dyDescent="0.3">
      <c r="A1105" s="8">
        <v>1104</v>
      </c>
      <c r="B1105" s="20" t="s">
        <v>33</v>
      </c>
      <c r="C1105" s="9">
        <v>61.2</v>
      </c>
      <c r="D1105" s="9">
        <v>6.3</v>
      </c>
      <c r="E1105" s="9">
        <v>9.6</v>
      </c>
      <c r="F1105" s="10">
        <f>IF(AND(NOT(ISBLANK(C1105)), NOT(ISBLANK(H1105)), NOT(ISBLANK(Q1105))), C1105-H1105-Q1105, "")</f>
        <v>36.945</v>
      </c>
      <c r="G1105" s="11">
        <f>IF(AND(F1105&lt;&gt;"", C1105&lt;&gt;"", C1105&lt;&gt;0), F1105*100/C1105, "")</f>
        <v>60.367647058823529</v>
      </c>
      <c r="H1105" s="10">
        <v>18.760000000000002</v>
      </c>
      <c r="I1105" s="12">
        <v>6</v>
      </c>
      <c r="J1105" s="11">
        <f>IF(AND(H1105&lt;&gt;"", C1105&lt;&gt;"", C1105&lt;&gt;0), H1105*100/C1105, "")</f>
        <v>30.653594771241831</v>
      </c>
      <c r="K1105" s="9">
        <v>15.8</v>
      </c>
      <c r="L1105" s="9">
        <v>43</v>
      </c>
      <c r="M1105" s="13">
        <v>0.36699999999999999</v>
      </c>
      <c r="N1105" s="9">
        <v>78.599999999999994</v>
      </c>
      <c r="O1105" s="14" t="s">
        <v>16</v>
      </c>
      <c r="P1105" s="15">
        <v>3.14</v>
      </c>
      <c r="Q1105" s="13">
        <v>5.4950000000000001</v>
      </c>
      <c r="R1105" s="15">
        <v>0.35</v>
      </c>
      <c r="S1105" s="11">
        <f>IF(AND(Q1105&lt;&gt;"", C1105&lt;&gt;"", C1105&lt;&gt;0), Q1105*100/C1105, "")</f>
        <v>8.9787581699346397</v>
      </c>
      <c r="T1105" s="21">
        <v>2</v>
      </c>
      <c r="U1105" s="17" t="s">
        <v>32</v>
      </c>
      <c r="V1105" s="11">
        <v>57.19</v>
      </c>
      <c r="W1105" s="11">
        <v>43.56</v>
      </c>
      <c r="X1105" s="11">
        <f>IF(AND(W1105&lt;&gt;"", V1105&lt;&gt;"", V1105&lt;&gt;0), (W1105/V1105)*100, "")</f>
        <v>76.167162091274704</v>
      </c>
      <c r="Y1105" s="8" t="str">
        <f>IF(X1105&lt;72,"Pontiagudo",IF(X1105&lt;=76,"Padrão","Redondo"))</f>
        <v>Redondo</v>
      </c>
      <c r="Z1105" s="11">
        <f>IF(AND(W1105&lt;&gt;"", V1105&lt;&gt;"", V1105&lt;&gt;0), (0.6057-0.0018*W1105)*V1105*(W1105^2)/1000, "")</f>
        <v>57.219890324401732</v>
      </c>
      <c r="AA1105" s="11">
        <v>60.903125397575998</v>
      </c>
      <c r="AB1105" s="14"/>
      <c r="AC1105" s="12">
        <v>0</v>
      </c>
      <c r="AD1105" s="18" t="s">
        <v>19</v>
      </c>
    </row>
    <row r="1106" spans="1:30" ht="15.6" x14ac:dyDescent="0.3">
      <c r="A1106" s="8">
        <v>1105</v>
      </c>
      <c r="B1106" s="20" t="s">
        <v>33</v>
      </c>
      <c r="C1106" s="9">
        <v>67.099999999999994</v>
      </c>
      <c r="D1106" s="9">
        <v>6.3</v>
      </c>
      <c r="E1106" s="9">
        <v>10</v>
      </c>
      <c r="F1106" s="10">
        <f>IF(AND(NOT(ISBLANK(C1106)), NOT(ISBLANK(H1106)), NOT(ISBLANK(Q1106))), C1106-H1106-Q1106, "")</f>
        <v>43.027999999999992</v>
      </c>
      <c r="G1106" s="11">
        <f>IF(AND(F1106&lt;&gt;"", C1106&lt;&gt;"", C1106&lt;&gt;0), F1106*100/C1106, "")</f>
        <v>64.125186289120705</v>
      </c>
      <c r="H1106" s="10">
        <v>17.454000000000001</v>
      </c>
      <c r="I1106" s="12">
        <v>6</v>
      </c>
      <c r="J1106" s="11">
        <f>IF(AND(H1106&lt;&gt;"", C1106&lt;&gt;"", C1106&lt;&gt;0), H1106*100/C1106, "")</f>
        <v>26.011922503725785</v>
      </c>
      <c r="K1106" s="9">
        <v>17.100000000000001</v>
      </c>
      <c r="L1106" s="9">
        <v>43.3</v>
      </c>
      <c r="M1106" s="13">
        <v>0.39500000000000002</v>
      </c>
      <c r="N1106" s="9">
        <v>76.599999999999994</v>
      </c>
      <c r="O1106" s="14" t="s">
        <v>16</v>
      </c>
      <c r="P1106" s="15">
        <v>4.16</v>
      </c>
      <c r="Q1106" s="13">
        <v>6.6180000000000003</v>
      </c>
      <c r="R1106" s="15">
        <v>0.4</v>
      </c>
      <c r="S1106" s="11">
        <f>IF(AND(Q1106&lt;&gt;"", C1106&lt;&gt;"", C1106&lt;&gt;0), Q1106*100/C1106, "")</f>
        <v>9.8628912071535044</v>
      </c>
      <c r="T1106" s="21">
        <v>1</v>
      </c>
      <c r="U1106" s="17" t="s">
        <v>32</v>
      </c>
      <c r="V1106" s="11">
        <v>59.43</v>
      </c>
      <c r="W1106" s="11">
        <v>45.4</v>
      </c>
      <c r="X1106" s="11">
        <f>IF(AND(W1106&lt;&gt;"", V1106&lt;&gt;"", V1106&lt;&gt;0), (W1106/V1106)*100, "")</f>
        <v>76.392394413595824</v>
      </c>
      <c r="Y1106" s="8" t="str">
        <f>IF(X1106&lt;72,"Pontiagudo",IF(X1106&lt;=76,"Padrão","Redondo"))</f>
        <v>Redondo</v>
      </c>
      <c r="Z1106" s="11">
        <f>IF(AND(W1106&lt;&gt;"", V1106&lt;&gt;"", V1106&lt;&gt;0), (0.6057-0.0018*W1106)*V1106*(W1106^2)/1000, "")</f>
        <v>64.184793236423999</v>
      </c>
      <c r="AA1106" s="11">
        <v>65.216900448839993</v>
      </c>
      <c r="AB1106" s="14" t="s">
        <v>35</v>
      </c>
      <c r="AC1106" s="12">
        <v>0</v>
      </c>
      <c r="AD1106" s="18" t="s">
        <v>19</v>
      </c>
    </row>
    <row r="1107" spans="1:30" ht="15.6" x14ac:dyDescent="0.3">
      <c r="A1107" s="8">
        <v>1106</v>
      </c>
      <c r="B1107" s="20" t="s">
        <v>33</v>
      </c>
      <c r="C1107" s="9">
        <v>65.599999999999994</v>
      </c>
      <c r="D1107" s="9">
        <v>7.6</v>
      </c>
      <c r="E1107" s="9">
        <v>9.6999999999999993</v>
      </c>
      <c r="F1107" s="10">
        <f>IF(AND(NOT(ISBLANK(C1107)), NOT(ISBLANK(H1107)), NOT(ISBLANK(Q1107))), C1107-H1107-Q1107, "")</f>
        <v>42.150999999999989</v>
      </c>
      <c r="G1107" s="11">
        <f>IF(AND(F1107&lt;&gt;"", C1107&lt;&gt;"", C1107&lt;&gt;0), F1107*100/C1107, "")</f>
        <v>64.254573170731689</v>
      </c>
      <c r="H1107" s="10">
        <v>17.367000000000001</v>
      </c>
      <c r="I1107" s="12">
        <v>5</v>
      </c>
      <c r="J1107" s="11">
        <f>IF(AND(H1107&lt;&gt;"", C1107&lt;&gt;"", C1107&lt;&gt;0), H1107*100/C1107, "")</f>
        <v>26.474085365853661</v>
      </c>
      <c r="K1107" s="9">
        <v>17.100000000000001</v>
      </c>
      <c r="L1107" s="9">
        <v>43.3</v>
      </c>
      <c r="M1107" s="13">
        <v>0.39500000000000002</v>
      </c>
      <c r="N1107" s="9">
        <v>85.8</v>
      </c>
      <c r="O1107" s="14" t="s">
        <v>16</v>
      </c>
      <c r="P1107" s="15">
        <v>2.46</v>
      </c>
      <c r="Q1107" s="13">
        <v>6.0819999999999999</v>
      </c>
      <c r="R1107" s="15">
        <v>0.38</v>
      </c>
      <c r="S1107" s="11">
        <f>IF(AND(Q1107&lt;&gt;"", C1107&lt;&gt;"", C1107&lt;&gt;0), Q1107*100/C1107, "")</f>
        <v>9.2713414634146343</v>
      </c>
      <c r="T1107" s="21">
        <v>4</v>
      </c>
      <c r="U1107" s="17" t="s">
        <v>32</v>
      </c>
      <c r="V1107" s="11">
        <v>55.82</v>
      </c>
      <c r="W1107" s="11">
        <v>46.14</v>
      </c>
      <c r="X1107" s="11">
        <f>IF(AND(W1107&lt;&gt;"", V1107&lt;&gt;"", V1107&lt;&gt;0), (W1107/V1107)*100, "")</f>
        <v>82.658545324256536</v>
      </c>
      <c r="Y1107" s="8" t="str">
        <f>IF(X1107&lt;72,"Pontiagudo",IF(X1107&lt;=76,"Padrão","Redondo"))</f>
        <v>Redondo</v>
      </c>
      <c r="Z1107" s="11">
        <f>IF(AND(W1107&lt;&gt;"", V1107&lt;&gt;"", V1107&lt;&gt;0), (0.6057-0.0018*W1107)*V1107*(W1107^2)/1000, "")</f>
        <v>62.108966894619464</v>
      </c>
      <c r="AA1107" s="11">
        <v>63.547844218020003</v>
      </c>
      <c r="AB1107" s="14" t="s">
        <v>35</v>
      </c>
      <c r="AC1107" s="12">
        <v>0</v>
      </c>
      <c r="AD1107" s="18" t="s">
        <v>19</v>
      </c>
    </row>
    <row r="1108" spans="1:30" ht="15.6" x14ac:dyDescent="0.3">
      <c r="A1108" s="8">
        <v>1107</v>
      </c>
      <c r="B1108" s="20" t="s">
        <v>33</v>
      </c>
      <c r="C1108" s="9">
        <v>59.9</v>
      </c>
      <c r="D1108" s="9">
        <v>6.6</v>
      </c>
      <c r="E1108" s="9">
        <v>9.4</v>
      </c>
      <c r="F1108" s="10">
        <f>IF(AND(NOT(ISBLANK(C1108)), NOT(ISBLANK(H1108)), NOT(ISBLANK(Q1108))), C1108-H1108-Q1108, "")</f>
        <v>37.693999999999996</v>
      </c>
      <c r="G1108" s="11">
        <f>IF(AND(F1108&lt;&gt;"", C1108&lt;&gt;"", C1108&lt;&gt;0), F1108*100/C1108, "")</f>
        <v>62.928213689482469</v>
      </c>
      <c r="H1108" s="10">
        <v>16.484000000000002</v>
      </c>
      <c r="I1108" s="12">
        <v>5</v>
      </c>
      <c r="J1108" s="11">
        <f>IF(AND(H1108&lt;&gt;"", C1108&lt;&gt;"", C1108&lt;&gt;0), H1108*100/C1108, "")</f>
        <v>27.519198664440736</v>
      </c>
      <c r="K1108" s="9">
        <v>16.399999999999999</v>
      </c>
      <c r="L1108" s="9">
        <v>44.3</v>
      </c>
      <c r="M1108" s="13">
        <v>0.37</v>
      </c>
      <c r="N1108" s="9">
        <v>81.099999999999994</v>
      </c>
      <c r="O1108" s="14" t="s">
        <v>16</v>
      </c>
      <c r="P1108" s="15">
        <v>3.63</v>
      </c>
      <c r="Q1108" s="13">
        <v>5.7220000000000004</v>
      </c>
      <c r="R1108" s="15">
        <v>0.39</v>
      </c>
      <c r="S1108" s="11">
        <f>IF(AND(Q1108&lt;&gt;"", C1108&lt;&gt;"", C1108&lt;&gt;0), Q1108*100/C1108, "")</f>
        <v>9.5525876460767964</v>
      </c>
      <c r="T1108" s="21">
        <v>1</v>
      </c>
      <c r="U1108" s="17" t="s">
        <v>32</v>
      </c>
      <c r="V1108" s="11">
        <v>57.98</v>
      </c>
      <c r="W1108" s="11">
        <v>43.46</v>
      </c>
      <c r="X1108" s="11">
        <f>IF(AND(W1108&lt;&gt;"", V1108&lt;&gt;"", V1108&lt;&gt;0), (W1108/V1108)*100, "")</f>
        <v>74.956881683339077</v>
      </c>
      <c r="Y1108" s="8" t="str">
        <f>IF(X1108&lt;72,"Pontiagudo",IF(X1108&lt;=76,"Padrão","Redondo"))</f>
        <v>Padrão</v>
      </c>
      <c r="Z1108" s="11">
        <f>IF(AND(W1108&lt;&gt;"", V1108&lt;&gt;"", V1108&lt;&gt;0), (0.6057-0.0018*W1108)*V1108*(W1108^2)/1000, "")</f>
        <v>57.763974254253696</v>
      </c>
      <c r="AA1108" s="11">
        <v>61.328037184179991</v>
      </c>
      <c r="AB1108" s="14"/>
      <c r="AC1108" s="12">
        <v>0</v>
      </c>
      <c r="AD1108" s="18" t="s">
        <v>19</v>
      </c>
    </row>
    <row r="1109" spans="1:30" ht="15.6" x14ac:dyDescent="0.3">
      <c r="A1109" s="8">
        <v>1108</v>
      </c>
      <c r="B1109" s="20" t="s">
        <v>33</v>
      </c>
      <c r="C1109" s="9">
        <v>62.8</v>
      </c>
      <c r="D1109" s="9">
        <v>7.8</v>
      </c>
      <c r="E1109" s="9">
        <v>9.4</v>
      </c>
      <c r="F1109" s="10">
        <f>IF(AND(NOT(ISBLANK(C1109)), NOT(ISBLANK(H1109)), NOT(ISBLANK(Q1109))), C1109-H1109-Q1109, "")</f>
        <v>39.722999999999999</v>
      </c>
      <c r="G1109" s="11">
        <f>IF(AND(F1109&lt;&gt;"", C1109&lt;&gt;"", C1109&lt;&gt;0), F1109*100/C1109, "")</f>
        <v>63.253184713375795</v>
      </c>
      <c r="H1109" s="10">
        <v>17.268999999999998</v>
      </c>
      <c r="I1109" s="12">
        <v>5</v>
      </c>
      <c r="J1109" s="11">
        <f>IF(AND(H1109&lt;&gt;"", C1109&lt;&gt;"", C1109&lt;&gt;0), H1109*100/C1109, "")</f>
        <v>27.498407643312103</v>
      </c>
      <c r="K1109" s="9">
        <v>17.100000000000001</v>
      </c>
      <c r="L1109" s="9">
        <v>44.7</v>
      </c>
      <c r="M1109" s="13">
        <v>0.38300000000000001</v>
      </c>
      <c r="N1109" s="9">
        <v>87.7</v>
      </c>
      <c r="O1109" s="14" t="s">
        <v>16</v>
      </c>
      <c r="P1109" s="15">
        <v>3.49</v>
      </c>
      <c r="Q1109" s="13">
        <v>5.8079999999999998</v>
      </c>
      <c r="R1109" s="15">
        <v>0.37</v>
      </c>
      <c r="S1109" s="11">
        <f>IF(AND(Q1109&lt;&gt;"", C1109&lt;&gt;"", C1109&lt;&gt;0), Q1109*100/C1109, "")</f>
        <v>9.2484076433121007</v>
      </c>
      <c r="T1109" s="21">
        <v>1</v>
      </c>
      <c r="U1109" s="17" t="s">
        <v>32</v>
      </c>
      <c r="V1109" s="11">
        <v>56.11</v>
      </c>
      <c r="W1109" s="11">
        <v>44.69</v>
      </c>
      <c r="X1109" s="11">
        <f>IF(AND(W1109&lt;&gt;"", V1109&lt;&gt;"", V1109&lt;&gt;0), (W1109/V1109)*100, "")</f>
        <v>79.647121725182686</v>
      </c>
      <c r="Y1109" s="8" t="str">
        <f>IF(X1109&lt;72,"Pontiagudo",IF(X1109&lt;=76,"Padrão","Redondo"))</f>
        <v>Redondo</v>
      </c>
      <c r="Z1109" s="11">
        <f>IF(AND(W1109&lt;&gt;"", V1109&lt;&gt;"", V1109&lt;&gt;0), (0.6057-0.0018*W1109)*V1109*(W1109^2)/1000, "")</f>
        <v>58.861815584453112</v>
      </c>
      <c r="AA1109" s="11">
        <v>61.715301308486488</v>
      </c>
      <c r="AB1109" s="14"/>
      <c r="AC1109" s="12">
        <v>0</v>
      </c>
      <c r="AD1109" s="18" t="s">
        <v>19</v>
      </c>
    </row>
    <row r="1110" spans="1:30" ht="15.6" x14ac:dyDescent="0.3">
      <c r="A1110" s="8">
        <v>1109</v>
      </c>
      <c r="B1110" s="20" t="s">
        <v>33</v>
      </c>
      <c r="C1110" s="9">
        <v>67.2</v>
      </c>
      <c r="D1110" s="9">
        <v>6.9</v>
      </c>
      <c r="E1110" s="9"/>
      <c r="F1110" s="10" t="str">
        <f>IF(AND(NOT(ISBLANK(C1110)), NOT(ISBLANK(H1110)), NOT(ISBLANK(Q1110))), C1110-H1110-Q1110, "")</f>
        <v/>
      </c>
      <c r="G1110" s="11" t="str">
        <f>IF(AND(F1110&lt;&gt;"", C1110&lt;&gt;"", C1110&lt;&gt;0), F1110*100/C1110, "")</f>
        <v/>
      </c>
      <c r="H1110" s="10"/>
      <c r="I1110" s="12">
        <v>6</v>
      </c>
      <c r="J1110" s="11" t="str">
        <f>IF(AND(H1110&lt;&gt;"", C1110&lt;&gt;"", C1110&lt;&gt;0), H1110*100/C1110, "")</f>
        <v/>
      </c>
      <c r="K1110" s="9">
        <v>17.8</v>
      </c>
      <c r="L1110" s="9">
        <v>43</v>
      </c>
      <c r="M1110" s="13">
        <v>0.41399999999999998</v>
      </c>
      <c r="N1110" s="9">
        <v>80.900000000000006</v>
      </c>
      <c r="O1110" s="14" t="s">
        <v>16</v>
      </c>
      <c r="P1110" s="15">
        <v>4.54</v>
      </c>
      <c r="Q1110" s="13">
        <v>5.7720000000000002</v>
      </c>
      <c r="R1110" s="15">
        <v>0.36</v>
      </c>
      <c r="S1110" s="11">
        <f>IF(AND(Q1110&lt;&gt;"", C1110&lt;&gt;"", C1110&lt;&gt;0), Q1110*100/C1110, "")</f>
        <v>8.5892857142857153</v>
      </c>
      <c r="T1110" s="21">
        <v>2</v>
      </c>
      <c r="U1110" s="17" t="s">
        <v>32</v>
      </c>
      <c r="V1110" s="11">
        <v>60.21</v>
      </c>
      <c r="W1110" s="11">
        <v>45.41</v>
      </c>
      <c r="X1110" s="11">
        <f>IF(AND(W1110&lt;&gt;"", V1110&lt;&gt;"", V1110&lt;&gt;0), (W1110/V1110)*100, "")</f>
        <v>75.419365553894693</v>
      </c>
      <c r="Y1110" s="8" t="str">
        <f>IF(X1110&lt;72,"Pontiagudo",IF(X1110&lt;=76,"Padrão","Redondo"))</f>
        <v>Padrão</v>
      </c>
      <c r="Z1110" s="11">
        <f>IF(AND(W1110&lt;&gt;"", V1110&lt;&gt;"", V1110&lt;&gt;0), (0.6057-0.0018*W1110)*V1110*(W1110^2)/1000, "")</f>
        <v>65.053613067152554</v>
      </c>
      <c r="AA1110" s="11">
        <v>65.797791816649493</v>
      </c>
      <c r="AB1110" s="14" t="s">
        <v>35</v>
      </c>
      <c r="AC1110" s="12">
        <v>0</v>
      </c>
      <c r="AD1110" s="18" t="s">
        <v>19</v>
      </c>
    </row>
    <row r="1111" spans="1:30" ht="15.6" x14ac:dyDescent="0.3">
      <c r="A1111" s="8">
        <v>1110</v>
      </c>
      <c r="B1111" s="20" t="s">
        <v>33</v>
      </c>
      <c r="C1111" s="9">
        <v>73.599999999999994</v>
      </c>
      <c r="D1111" s="9">
        <v>4.8</v>
      </c>
      <c r="E1111" s="9">
        <v>9.8000000000000007</v>
      </c>
      <c r="F1111" s="10">
        <f>IF(AND(NOT(ISBLANK(C1111)), NOT(ISBLANK(H1111)), NOT(ISBLANK(Q1111))), C1111-H1111-Q1111, "")</f>
        <v>47.319999999999993</v>
      </c>
      <c r="G1111" s="11">
        <f>IF(AND(F1111&lt;&gt;"", C1111&lt;&gt;"", C1111&lt;&gt;0), F1111*100/C1111, "")</f>
        <v>64.293478260869563</v>
      </c>
      <c r="H1111" s="10">
        <v>19.231999999999999</v>
      </c>
      <c r="I1111" s="12">
        <v>6</v>
      </c>
      <c r="J1111" s="11">
        <f>IF(AND(H1111&lt;&gt;"", C1111&lt;&gt;"", C1111&lt;&gt;0), H1111*100/C1111, "")</f>
        <v>26.130434782608695</v>
      </c>
      <c r="K1111" s="9">
        <v>17.100000000000001</v>
      </c>
      <c r="L1111" s="9">
        <v>44.3</v>
      </c>
      <c r="M1111" s="13">
        <v>0.38600000000000001</v>
      </c>
      <c r="N1111" s="9">
        <v>60.8</v>
      </c>
      <c r="O1111" s="14" t="s">
        <v>21</v>
      </c>
      <c r="P1111" s="15">
        <v>4.41</v>
      </c>
      <c r="Q1111" s="13">
        <v>7.048</v>
      </c>
      <c r="R1111" s="15">
        <v>0.39</v>
      </c>
      <c r="S1111" s="11">
        <f>IF(AND(Q1111&lt;&gt;"", C1111&lt;&gt;"", C1111&lt;&gt;0), Q1111*100/C1111, "")</f>
        <v>9.5760869565217401</v>
      </c>
      <c r="T1111" s="21">
        <v>2</v>
      </c>
      <c r="U1111" s="17" t="s">
        <v>34</v>
      </c>
      <c r="V1111" s="11">
        <v>61.02</v>
      </c>
      <c r="W1111" s="11">
        <v>47.06</v>
      </c>
      <c r="X1111" s="11">
        <f>IF(AND(W1111&lt;&gt;"", V1111&lt;&gt;"", V1111&lt;&gt;0), (W1111/V1111)*100, "")</f>
        <v>77.1222549983612</v>
      </c>
      <c r="Y1111" s="8" t="str">
        <f>IF(X1111&lt;72,"Pontiagudo",IF(X1111&lt;=76,"Padrão","Redondo"))</f>
        <v>Redondo</v>
      </c>
      <c r="Z1111" s="11">
        <f>IF(AND(W1111&lt;&gt;"", V1111&lt;&gt;"", V1111&lt;&gt;0), (0.6057-0.0018*W1111)*V1111*(W1111^2)/1000, "")</f>
        <v>70.405583737492236</v>
      </c>
      <c r="AA1111" s="11">
        <v>68.863035612852002</v>
      </c>
      <c r="AB1111" s="14" t="s">
        <v>35</v>
      </c>
      <c r="AC1111" s="12">
        <v>0</v>
      </c>
      <c r="AD1111" s="18" t="s">
        <v>19</v>
      </c>
    </row>
    <row r="1112" spans="1:30" ht="15.6" x14ac:dyDescent="0.3">
      <c r="A1112" s="8">
        <v>1111</v>
      </c>
      <c r="B1112" s="20" t="s">
        <v>33</v>
      </c>
      <c r="C1112" s="9">
        <v>61.2</v>
      </c>
      <c r="D1112" s="9">
        <v>6.9</v>
      </c>
      <c r="E1112" s="9">
        <v>9.5</v>
      </c>
      <c r="F1112" s="10">
        <f>IF(AND(NOT(ISBLANK(C1112)), NOT(ISBLANK(H1112)), NOT(ISBLANK(Q1112))), C1112-H1112-Q1112, "")</f>
        <v>38.28</v>
      </c>
      <c r="G1112" s="11">
        <f>IF(AND(F1112&lt;&gt;"", C1112&lt;&gt;"", C1112&lt;&gt;0), F1112*100/C1112, "")</f>
        <v>62.549019607843135</v>
      </c>
      <c r="H1112" s="10">
        <v>16.75</v>
      </c>
      <c r="I1112" s="12">
        <v>6</v>
      </c>
      <c r="J1112" s="11">
        <f>IF(AND(H1112&lt;&gt;"", C1112&lt;&gt;"", C1112&lt;&gt;0), H1112*100/C1112, "")</f>
        <v>27.369281045751634</v>
      </c>
      <c r="K1112" s="9">
        <v>16.399999999999999</v>
      </c>
      <c r="L1112" s="9">
        <v>47.3</v>
      </c>
      <c r="M1112" s="13">
        <v>0.34699999999999998</v>
      </c>
      <c r="N1112" s="9">
        <v>82.7</v>
      </c>
      <c r="O1112" s="14" t="s">
        <v>16</v>
      </c>
      <c r="P1112" s="15">
        <v>4.8499999999999996</v>
      </c>
      <c r="Q1112" s="13">
        <v>6.17</v>
      </c>
      <c r="R1112" s="15">
        <v>0.4</v>
      </c>
      <c r="S1112" s="11">
        <f>IF(AND(Q1112&lt;&gt;"", C1112&lt;&gt;"", C1112&lt;&gt;0), Q1112*100/C1112, "")</f>
        <v>10.081699346405228</v>
      </c>
      <c r="T1112" s="21">
        <v>1</v>
      </c>
      <c r="U1112" s="17" t="s">
        <v>32</v>
      </c>
      <c r="V1112" s="11">
        <v>59.05</v>
      </c>
      <c r="W1112" s="11">
        <v>43.66</v>
      </c>
      <c r="X1112" s="11">
        <f>IF(AND(W1112&lt;&gt;"", V1112&lt;&gt;"", V1112&lt;&gt;0), (W1112/V1112)*100, "")</f>
        <v>73.937341236240471</v>
      </c>
      <c r="Y1112" s="8" t="str">
        <f>IF(X1112&lt;72,"Pontiagudo",IF(X1112&lt;=76,"Padrão","Redondo"))</f>
        <v>Padrão</v>
      </c>
      <c r="Z1112" s="11">
        <f>IF(AND(W1112&lt;&gt;"", V1112&lt;&gt;"", V1112&lt;&gt;0), (0.6057-0.0018*W1112)*V1112*(W1112^2)/1000, "")</f>
        <v>59.332174860080151</v>
      </c>
      <c r="AA1112" s="11">
        <v>62.380083639389987</v>
      </c>
      <c r="AB1112" s="14"/>
      <c r="AC1112" s="12">
        <v>0</v>
      </c>
      <c r="AD1112" s="18" t="s">
        <v>19</v>
      </c>
    </row>
    <row r="1113" spans="1:30" ht="15.6" x14ac:dyDescent="0.3">
      <c r="A1113" s="8">
        <v>1112</v>
      </c>
      <c r="B1113" s="20" t="s">
        <v>33</v>
      </c>
      <c r="C1113" s="9">
        <v>62.9</v>
      </c>
      <c r="D1113" s="9">
        <v>8</v>
      </c>
      <c r="E1113" s="9">
        <v>9.6</v>
      </c>
      <c r="F1113" s="10">
        <f>IF(AND(NOT(ISBLANK(C1113)), NOT(ISBLANK(H1113)), NOT(ISBLANK(Q1113))), C1113-H1113-Q1113, "")</f>
        <v>41.324999999999996</v>
      </c>
      <c r="G1113" s="11">
        <f>IF(AND(F1113&lt;&gt;"", C1113&lt;&gt;"", C1113&lt;&gt;0), F1113*100/C1113, "")</f>
        <v>65.69952305246423</v>
      </c>
      <c r="H1113" s="10">
        <v>16.111999999999998</v>
      </c>
      <c r="I1113" s="12">
        <v>5</v>
      </c>
      <c r="J1113" s="11">
        <f>IF(AND(H1113&lt;&gt;"", C1113&lt;&gt;"", C1113&lt;&gt;0), H1113*100/C1113, "")</f>
        <v>25.615262321144673</v>
      </c>
      <c r="K1113" s="9">
        <v>17.600000000000001</v>
      </c>
      <c r="L1113" s="9">
        <v>41.3</v>
      </c>
      <c r="M1113" s="13">
        <v>0.42599999999999999</v>
      </c>
      <c r="N1113" s="9">
        <v>88.8</v>
      </c>
      <c r="O1113" s="14" t="s">
        <v>16</v>
      </c>
      <c r="P1113" s="15">
        <v>3.54</v>
      </c>
      <c r="Q1113" s="13">
        <v>5.4630000000000001</v>
      </c>
      <c r="R1113" s="15">
        <v>0.37</v>
      </c>
      <c r="S1113" s="11">
        <f>IF(AND(Q1113&lt;&gt;"", C1113&lt;&gt;"", C1113&lt;&gt;0), Q1113*100/C1113, "")</f>
        <v>8.6852146263910956</v>
      </c>
      <c r="T1113" s="21">
        <v>2</v>
      </c>
      <c r="U1113" s="17" t="s">
        <v>32</v>
      </c>
      <c r="V1113" s="11">
        <v>58.43</v>
      </c>
      <c r="W1113" s="11">
        <v>44.26</v>
      </c>
      <c r="X1113" s="11">
        <f>IF(AND(W1113&lt;&gt;"", V1113&lt;&gt;"", V1113&lt;&gt;0), (W1113/V1113)*100, "")</f>
        <v>75.748759199041586</v>
      </c>
      <c r="Y1113" s="8" t="str">
        <f>IF(X1113&lt;72,"Pontiagudo",IF(X1113&lt;=76,"Padrão","Redondo"))</f>
        <v>Padrão</v>
      </c>
      <c r="Z1113" s="11">
        <f>IF(AND(W1113&lt;&gt;"", V1113&lt;&gt;"", V1113&lt;&gt;0), (0.6057-0.0018*W1113)*V1113*(W1113^2)/1000, "")</f>
        <v>60.210310910832575</v>
      </c>
      <c r="AA1113" s="11">
        <v>62.815491871689993</v>
      </c>
      <c r="AB1113" s="14" t="s">
        <v>35</v>
      </c>
      <c r="AC1113" s="12">
        <v>0</v>
      </c>
      <c r="AD1113" s="18" t="s">
        <v>19</v>
      </c>
    </row>
    <row r="1114" spans="1:30" ht="15.6" x14ac:dyDescent="0.3">
      <c r="A1114" s="8">
        <v>1113</v>
      </c>
      <c r="B1114" s="20" t="s">
        <v>33</v>
      </c>
      <c r="C1114" s="9">
        <v>61.3</v>
      </c>
      <c r="D1114" s="9">
        <v>6.1</v>
      </c>
      <c r="E1114" s="9">
        <v>9.9</v>
      </c>
      <c r="F1114" s="10">
        <f>IF(AND(NOT(ISBLANK(C1114)), NOT(ISBLANK(H1114)), NOT(ISBLANK(Q1114))), C1114-H1114-Q1114, "")</f>
        <v>39.077999999999996</v>
      </c>
      <c r="G1114" s="11">
        <f>IF(AND(F1114&lt;&gt;"", C1114&lt;&gt;"", C1114&lt;&gt;0), F1114*100/C1114, "")</f>
        <v>63.748776508972263</v>
      </c>
      <c r="H1114" s="10">
        <v>16.187999999999999</v>
      </c>
      <c r="I1114" s="12">
        <v>6</v>
      </c>
      <c r="J1114" s="11">
        <f>IF(AND(H1114&lt;&gt;"", C1114&lt;&gt;"", C1114&lt;&gt;0), H1114*100/C1114, "")</f>
        <v>26.407830342577487</v>
      </c>
      <c r="K1114" s="9">
        <v>14.8</v>
      </c>
      <c r="L1114" s="9">
        <v>40</v>
      </c>
      <c r="M1114" s="13">
        <v>0.37</v>
      </c>
      <c r="N1114" s="9">
        <v>77.099999999999994</v>
      </c>
      <c r="O1114" s="14" t="s">
        <v>16</v>
      </c>
      <c r="P1114" s="15">
        <v>4.24</v>
      </c>
      <c r="Q1114" s="13">
        <v>6.0339999999999998</v>
      </c>
      <c r="R1114" s="15">
        <v>0.39</v>
      </c>
      <c r="S1114" s="11">
        <f>IF(AND(Q1114&lt;&gt;"", C1114&lt;&gt;"", C1114&lt;&gt;0), Q1114*100/C1114, "")</f>
        <v>9.8433931484502448</v>
      </c>
      <c r="T1114" s="21">
        <v>1</v>
      </c>
      <c r="U1114" s="17" t="s">
        <v>32</v>
      </c>
      <c r="V1114" s="11">
        <v>59.42</v>
      </c>
      <c r="W1114" s="11">
        <v>42.57</v>
      </c>
      <c r="X1114" s="11">
        <f>IF(AND(W1114&lt;&gt;"", V1114&lt;&gt;"", V1114&lt;&gt;0), (W1114/V1114)*100, "")</f>
        <v>71.642544597778524</v>
      </c>
      <c r="Y1114" s="8" t="str">
        <f>IF(X1114&lt;72,"Pontiagudo",IF(X1114&lt;=76,"Padrão","Redondo"))</f>
        <v>Pontiagudo</v>
      </c>
      <c r="Z1114" s="11">
        <f>IF(AND(W1114&lt;&gt;"", V1114&lt;&gt;"", V1114&lt;&gt;0), (0.6057-0.0018*W1114)*V1114*(W1114^2)/1000, "")</f>
        <v>56.971331228503693</v>
      </c>
      <c r="AA1114" s="11">
        <v>61.033811402420994</v>
      </c>
      <c r="AB1114" s="14" t="s">
        <v>37</v>
      </c>
      <c r="AC1114" s="12">
        <v>0</v>
      </c>
      <c r="AD1114" s="18" t="s">
        <v>19</v>
      </c>
    </row>
    <row r="1115" spans="1:30" ht="15.6" x14ac:dyDescent="0.3">
      <c r="A1115" s="8">
        <v>1114</v>
      </c>
      <c r="B1115" s="20" t="s">
        <v>33</v>
      </c>
      <c r="C1115" s="9">
        <v>63.9</v>
      </c>
      <c r="D1115" s="9">
        <v>8.1</v>
      </c>
      <c r="E1115" s="9">
        <v>9.5</v>
      </c>
      <c r="F1115" s="10">
        <f>IF(AND(NOT(ISBLANK(C1115)), NOT(ISBLANK(H1115)), NOT(ISBLANK(Q1115))), C1115-H1115-Q1115, "")</f>
        <v>41.304000000000002</v>
      </c>
      <c r="G1115" s="11">
        <f>IF(AND(F1115&lt;&gt;"", C1115&lt;&gt;"", C1115&lt;&gt;0), F1115*100/C1115, "")</f>
        <v>64.638497652582174</v>
      </c>
      <c r="H1115" s="10">
        <v>17.207999999999998</v>
      </c>
      <c r="I1115" s="12">
        <v>5</v>
      </c>
      <c r="J1115" s="11">
        <f>IF(AND(H1115&lt;&gt;"", C1115&lt;&gt;"", C1115&lt;&gt;0), H1115*100/C1115, "")</f>
        <v>26.929577464788728</v>
      </c>
      <c r="K1115" s="9">
        <v>18.899999999999999</v>
      </c>
      <c r="L1115" s="9">
        <v>43.3</v>
      </c>
      <c r="M1115" s="13">
        <v>0.436</v>
      </c>
      <c r="N1115" s="9">
        <v>89.1</v>
      </c>
      <c r="O1115" s="14" t="s">
        <v>16</v>
      </c>
      <c r="P1115" s="15">
        <v>3</v>
      </c>
      <c r="Q1115" s="13">
        <v>5.3879999999999999</v>
      </c>
      <c r="R1115" s="15">
        <v>0.37</v>
      </c>
      <c r="S1115" s="11">
        <f>IF(AND(Q1115&lt;&gt;"", C1115&lt;&gt;"", C1115&lt;&gt;0), Q1115*100/C1115, "")</f>
        <v>8.431924882629108</v>
      </c>
      <c r="T1115" s="21">
        <v>2</v>
      </c>
      <c r="U1115" s="17" t="s">
        <v>32</v>
      </c>
      <c r="V1115" s="11">
        <v>57.5</v>
      </c>
      <c r="W1115" s="11">
        <v>45.02</v>
      </c>
      <c r="X1115" s="11">
        <f>IF(AND(W1115&lt;&gt;"", V1115&lt;&gt;"", V1115&lt;&gt;0), (W1115/V1115)*100, "")</f>
        <v>78.295652173913041</v>
      </c>
      <c r="Y1115" s="8" t="str">
        <f>IF(X1115&lt;72,"Pontiagudo",IF(X1115&lt;=76,"Padrão","Redondo"))</f>
        <v>Redondo</v>
      </c>
      <c r="Z1115" s="11">
        <f>IF(AND(W1115&lt;&gt;"", V1115&lt;&gt;"", V1115&lt;&gt;0), (0.6057-0.0018*W1115)*V1115*(W1115^2)/1000, "")</f>
        <v>61.144879291272012</v>
      </c>
      <c r="AA1115" s="11">
        <v>63.235050356499997</v>
      </c>
      <c r="AB1115" s="14"/>
      <c r="AC1115" s="12">
        <v>0</v>
      </c>
      <c r="AD1115" s="18" t="s">
        <v>19</v>
      </c>
    </row>
    <row r="1116" spans="1:30" ht="15.6" x14ac:dyDescent="0.3">
      <c r="A1116" s="8">
        <v>1115</v>
      </c>
      <c r="B1116" s="20" t="s">
        <v>33</v>
      </c>
      <c r="C1116" s="9">
        <v>62.4</v>
      </c>
      <c r="D1116" s="9">
        <v>7.3</v>
      </c>
      <c r="E1116" s="9">
        <v>9.4</v>
      </c>
      <c r="F1116" s="10">
        <f>IF(AND(NOT(ISBLANK(C1116)), NOT(ISBLANK(H1116)), NOT(ISBLANK(Q1116))), C1116-H1116-Q1116, "")</f>
        <v>39.885999999999996</v>
      </c>
      <c r="G1116" s="11">
        <f>IF(AND(F1116&lt;&gt;"", C1116&lt;&gt;"", C1116&lt;&gt;0), F1116*100/C1116, "")</f>
        <v>63.919871794871788</v>
      </c>
      <c r="H1116" s="10">
        <v>16.518000000000001</v>
      </c>
      <c r="I1116" s="12">
        <v>5</v>
      </c>
      <c r="J1116" s="11">
        <f>IF(AND(H1116&lt;&gt;"", C1116&lt;&gt;"", C1116&lt;&gt;0), H1116*100/C1116, "")</f>
        <v>26.47115384615385</v>
      </c>
      <c r="K1116" s="9">
        <v>17.600000000000001</v>
      </c>
      <c r="L1116" s="9">
        <v>43</v>
      </c>
      <c r="M1116" s="13">
        <v>0.40899999999999997</v>
      </c>
      <c r="N1116" s="9">
        <v>84.8</v>
      </c>
      <c r="O1116" s="14" t="s">
        <v>16</v>
      </c>
      <c r="P1116" s="15">
        <v>2.73</v>
      </c>
      <c r="Q1116" s="13">
        <v>5.9960000000000004</v>
      </c>
      <c r="R1116" s="15">
        <v>0.4</v>
      </c>
      <c r="S1116" s="11">
        <f>IF(AND(Q1116&lt;&gt;"", C1116&lt;&gt;"", C1116&lt;&gt;0), Q1116*100/C1116, "")</f>
        <v>9.6089743589743595</v>
      </c>
      <c r="T1116" s="21">
        <v>2</v>
      </c>
      <c r="U1116" s="17" t="s">
        <v>32</v>
      </c>
      <c r="V1116" s="11">
        <v>58.5</v>
      </c>
      <c r="W1116" s="11">
        <v>43.49</v>
      </c>
      <c r="X1116" s="11">
        <f>IF(AND(W1116&lt;&gt;"", V1116&lt;&gt;"", V1116&lt;&gt;0), (W1116/V1116)*100, "")</f>
        <v>74.341880341880341</v>
      </c>
      <c r="Y1116" s="8" t="str">
        <f>IF(X1116&lt;72,"Pontiagudo",IF(X1116&lt;=76,"Padrão","Redondo"))</f>
        <v>Padrão</v>
      </c>
      <c r="Z1116" s="11">
        <f>IF(AND(W1116&lt;&gt;"", V1116&lt;&gt;"", V1116&lt;&gt;0), (0.6057-0.0018*W1116)*V1116*(W1116^2)/1000, "")</f>
        <v>58.356552710535311</v>
      </c>
      <c r="AA1116" s="11">
        <v>61.742037915674999</v>
      </c>
      <c r="AB1116" s="14" t="s">
        <v>39</v>
      </c>
      <c r="AC1116" s="12">
        <v>0</v>
      </c>
      <c r="AD1116" s="18" t="s">
        <v>19</v>
      </c>
    </row>
    <row r="1117" spans="1:30" ht="15.6" x14ac:dyDescent="0.3">
      <c r="A1117" s="8">
        <v>1116</v>
      </c>
      <c r="B1117" s="20" t="s">
        <v>33</v>
      </c>
      <c r="C1117" s="9">
        <v>60.6</v>
      </c>
      <c r="D1117" s="9">
        <v>5</v>
      </c>
      <c r="E1117" s="9">
        <v>9.9</v>
      </c>
      <c r="F1117" s="10">
        <f>IF(AND(NOT(ISBLANK(C1117)), NOT(ISBLANK(H1117)), NOT(ISBLANK(Q1117))), C1117-H1117-Q1117, "")</f>
        <v>36.861000000000004</v>
      </c>
      <c r="G1117" s="11">
        <f>IF(AND(F1117&lt;&gt;"", C1117&lt;&gt;"", C1117&lt;&gt;0), F1117*100/C1117, "")</f>
        <v>60.82673267326733</v>
      </c>
      <c r="H1117" s="10">
        <v>17.616</v>
      </c>
      <c r="I1117" s="12">
        <v>5</v>
      </c>
      <c r="J1117" s="11">
        <f>IF(AND(H1117&lt;&gt;"", C1117&lt;&gt;"", C1117&lt;&gt;0), H1117*100/C1117, "")</f>
        <v>29.069306930693067</v>
      </c>
      <c r="K1117" s="9">
        <v>17.3</v>
      </c>
      <c r="L1117" s="9">
        <v>42.7</v>
      </c>
      <c r="M1117" s="13">
        <v>0.40500000000000003</v>
      </c>
      <c r="N1117" s="9">
        <v>68.5</v>
      </c>
      <c r="O1117" s="14" t="s">
        <v>21</v>
      </c>
      <c r="P1117" s="15">
        <v>5.64</v>
      </c>
      <c r="Q1117" s="13">
        <v>6.1230000000000002</v>
      </c>
      <c r="R1117" s="15">
        <v>0.4</v>
      </c>
      <c r="S1117" s="11">
        <f>IF(AND(Q1117&lt;&gt;"", C1117&lt;&gt;"", C1117&lt;&gt;0), Q1117*100/C1117, "")</f>
        <v>10.103960396039605</v>
      </c>
      <c r="T1117" s="21">
        <v>1</v>
      </c>
      <c r="U1117" s="17" t="s">
        <v>32</v>
      </c>
      <c r="V1117" s="11">
        <v>56.59</v>
      </c>
      <c r="W1117" s="11">
        <v>43.9</v>
      </c>
      <c r="X1117" s="11">
        <f>IF(AND(W1117&lt;&gt;"", V1117&lt;&gt;"", V1117&lt;&gt;0), (W1117/V1117)*100, "")</f>
        <v>77.575543382223003</v>
      </c>
      <c r="Y1117" s="8" t="str">
        <f>IF(X1117&lt;72,"Pontiagudo",IF(X1117&lt;=76,"Padrão","Redondo"))</f>
        <v>Redondo</v>
      </c>
      <c r="Z1117" s="11">
        <f>IF(AND(W1117&lt;&gt;"", V1117&lt;&gt;"", V1117&lt;&gt;0), (0.6057-0.0018*W1117)*V1117*(W1117^2)/1000, "")</f>
        <v>57.440149464851999</v>
      </c>
      <c r="AA1117" s="11">
        <v>60.950362437210003</v>
      </c>
      <c r="AB1117" s="14" t="s">
        <v>37</v>
      </c>
      <c r="AC1117" s="12">
        <v>0</v>
      </c>
      <c r="AD1117" s="18" t="s">
        <v>19</v>
      </c>
    </row>
    <row r="1118" spans="1:30" ht="15.6" x14ac:dyDescent="0.3">
      <c r="A1118" s="8">
        <v>1117</v>
      </c>
      <c r="B1118" s="20" t="s">
        <v>33</v>
      </c>
      <c r="C1118" s="9">
        <v>61.4</v>
      </c>
      <c r="D1118" s="9">
        <v>7</v>
      </c>
      <c r="E1118" s="9">
        <v>9.5</v>
      </c>
      <c r="F1118" s="10">
        <f>IF(AND(NOT(ISBLANK(C1118)), NOT(ISBLANK(H1118)), NOT(ISBLANK(Q1118))), C1118-H1118-Q1118, "")</f>
        <v>41.022999999999996</v>
      </c>
      <c r="G1118" s="11">
        <f>IF(AND(F1118&lt;&gt;"", C1118&lt;&gt;"", C1118&lt;&gt;0), F1118*100/C1118, "")</f>
        <v>66.812703583061875</v>
      </c>
      <c r="H1118" s="10">
        <v>15.012</v>
      </c>
      <c r="I1118" s="12">
        <v>5</v>
      </c>
      <c r="J1118" s="11">
        <f>IF(AND(H1118&lt;&gt;"", C1118&lt;&gt;"", C1118&lt;&gt;0), H1118*100/C1118, "")</f>
        <v>24.449511400651467</v>
      </c>
      <c r="K1118" s="9">
        <v>16</v>
      </c>
      <c r="L1118" s="9">
        <v>38.700000000000003</v>
      </c>
      <c r="M1118" s="13">
        <v>0.41299999999999998</v>
      </c>
      <c r="N1118" s="9">
        <v>83.3</v>
      </c>
      <c r="O1118" s="14" t="s">
        <v>16</v>
      </c>
      <c r="P1118" s="15">
        <v>3.86</v>
      </c>
      <c r="Q1118" s="13">
        <v>5.3650000000000002</v>
      </c>
      <c r="R1118" s="15">
        <v>0.34</v>
      </c>
      <c r="S1118" s="11">
        <f>IF(AND(Q1118&lt;&gt;"", C1118&lt;&gt;"", C1118&lt;&gt;0), Q1118*100/C1118, "")</f>
        <v>8.7377850162866455</v>
      </c>
      <c r="T1118" s="21">
        <v>1</v>
      </c>
      <c r="U1118" s="17" t="s">
        <v>32</v>
      </c>
      <c r="V1118" s="11">
        <v>58.09</v>
      </c>
      <c r="W1118" s="11">
        <v>43.86</v>
      </c>
      <c r="X1118" s="11">
        <f>IF(AND(W1118&lt;&gt;"", V1118&lt;&gt;"", V1118&lt;&gt;0), (W1118/V1118)*100, "")</f>
        <v>75.503529006713705</v>
      </c>
      <c r="Y1118" s="8" t="str">
        <f>IF(X1118&lt;72,"Pontiagudo",IF(X1118&lt;=76,"Padrão","Redondo"))</f>
        <v>Padrão</v>
      </c>
      <c r="Z1118" s="11">
        <f>IF(AND(W1118&lt;&gt;"", V1118&lt;&gt;"", V1118&lt;&gt;0), (0.6057-0.0018*W1118)*V1118*(W1118^2)/1000, "")</f>
        <v>58.863329613606531</v>
      </c>
      <c r="AA1118" s="11">
        <v>61.987596032765993</v>
      </c>
      <c r="AB1118" s="14" t="s">
        <v>35</v>
      </c>
      <c r="AC1118" s="12">
        <v>0</v>
      </c>
      <c r="AD1118" s="18" t="s">
        <v>19</v>
      </c>
    </row>
    <row r="1119" spans="1:30" ht="15.6" x14ac:dyDescent="0.3">
      <c r="A1119" s="8">
        <v>1118</v>
      </c>
      <c r="B1119" s="20" t="s">
        <v>33</v>
      </c>
      <c r="C1119" s="9">
        <v>63.8</v>
      </c>
      <c r="D1119" s="9">
        <v>6.5</v>
      </c>
      <c r="E1119" s="9">
        <v>9.6999999999999993</v>
      </c>
      <c r="F1119" s="10">
        <f>IF(AND(NOT(ISBLANK(C1119)), NOT(ISBLANK(H1119)), NOT(ISBLANK(Q1119))), C1119-H1119-Q1119, "")</f>
        <v>39.982999999999997</v>
      </c>
      <c r="G1119" s="11">
        <f>IF(AND(F1119&lt;&gt;"", C1119&lt;&gt;"", C1119&lt;&gt;0), F1119*100/C1119, "")</f>
        <v>62.669278996865202</v>
      </c>
      <c r="H1119" s="10">
        <v>17.512</v>
      </c>
      <c r="I1119" s="12">
        <v>6</v>
      </c>
      <c r="J1119" s="11">
        <f>IF(AND(H1119&lt;&gt;"", C1119&lt;&gt;"", C1119&lt;&gt;0), H1119*100/C1119, "")</f>
        <v>27.448275862068968</v>
      </c>
      <c r="K1119" s="9">
        <v>16.5</v>
      </c>
      <c r="L1119" s="9">
        <v>43.3</v>
      </c>
      <c r="M1119" s="13">
        <v>0.38100000000000001</v>
      </c>
      <c r="N1119" s="9">
        <v>79.2</v>
      </c>
      <c r="O1119" s="14" t="s">
        <v>16</v>
      </c>
      <c r="P1119" s="15">
        <v>4.43</v>
      </c>
      <c r="Q1119" s="13">
        <v>6.3049999999999997</v>
      </c>
      <c r="R1119" s="15">
        <v>0.39</v>
      </c>
      <c r="S1119" s="11">
        <f>IF(AND(Q1119&lt;&gt;"", C1119&lt;&gt;"", C1119&lt;&gt;0), Q1119*100/C1119, "")</f>
        <v>9.8824451410658316</v>
      </c>
      <c r="T1119" s="21">
        <v>1</v>
      </c>
      <c r="U1119" s="17" t="s">
        <v>32</v>
      </c>
      <c r="V1119" s="11">
        <v>59.16</v>
      </c>
      <c r="W1119" s="11">
        <v>44.16</v>
      </c>
      <c r="X1119" s="11">
        <f>IF(AND(W1119&lt;&gt;"", V1119&lt;&gt;"", V1119&lt;&gt;0), (W1119/V1119)*100, "")</f>
        <v>74.645030425963483</v>
      </c>
      <c r="Y1119" s="8" t="str">
        <f>IF(X1119&lt;72,"Pontiagudo",IF(X1119&lt;=76,"Padrão","Redondo"))</f>
        <v>Padrão</v>
      </c>
      <c r="Z1119" s="11">
        <f>IF(AND(W1119&lt;&gt;"", V1119&lt;&gt;"", V1119&lt;&gt;0), (0.6057-0.0018*W1119)*V1119*(W1119^2)/1000, "")</f>
        <v>60.708156146122739</v>
      </c>
      <c r="AA1119" s="11">
        <v>63.193166456831996</v>
      </c>
      <c r="AB1119" s="14"/>
      <c r="AC1119" s="12">
        <v>0</v>
      </c>
      <c r="AD1119" s="18" t="s">
        <v>19</v>
      </c>
    </row>
    <row r="1120" spans="1:30" ht="15.6" x14ac:dyDescent="0.3">
      <c r="A1120" s="8">
        <v>1119</v>
      </c>
      <c r="B1120" s="20" t="s">
        <v>33</v>
      </c>
      <c r="C1120" s="9">
        <v>57.3</v>
      </c>
      <c r="D1120" s="9">
        <v>9.8000000000000007</v>
      </c>
      <c r="E1120" s="9">
        <v>9.5</v>
      </c>
      <c r="F1120" s="10">
        <f>IF(AND(NOT(ISBLANK(C1120)), NOT(ISBLANK(H1120)), NOT(ISBLANK(Q1120))), C1120-H1120-Q1120, "")</f>
        <v>37.400999999999996</v>
      </c>
      <c r="G1120" s="11">
        <f>IF(AND(F1120&lt;&gt;"", C1120&lt;&gt;"", C1120&lt;&gt;0), F1120*100/C1120, "")</f>
        <v>65.272251308900522</v>
      </c>
      <c r="H1120" s="10">
        <v>15.345000000000001</v>
      </c>
      <c r="I1120" s="12">
        <v>6</v>
      </c>
      <c r="J1120" s="11">
        <f>IF(AND(H1120&lt;&gt;"", C1120&lt;&gt;"", C1120&lt;&gt;0), H1120*100/C1120, "")</f>
        <v>26.780104712041886</v>
      </c>
      <c r="K1120" s="9">
        <v>17.899999999999999</v>
      </c>
      <c r="L1120" s="9">
        <v>38.299999999999997</v>
      </c>
      <c r="M1120" s="13">
        <v>0.46700000000000003</v>
      </c>
      <c r="N1120" s="9">
        <v>99.1</v>
      </c>
      <c r="O1120" s="14" t="s">
        <v>16</v>
      </c>
      <c r="P1120" s="15">
        <v>2.36</v>
      </c>
      <c r="Q1120" s="13">
        <v>4.5540000000000003</v>
      </c>
      <c r="R1120" s="15">
        <v>0.34</v>
      </c>
      <c r="S1120" s="11">
        <f>IF(AND(Q1120&lt;&gt;"", C1120&lt;&gt;"", C1120&lt;&gt;0), Q1120*100/C1120, "")</f>
        <v>7.9476439790575926</v>
      </c>
      <c r="T1120" s="21">
        <v>2</v>
      </c>
      <c r="U1120" s="17" t="s">
        <v>36</v>
      </c>
      <c r="V1120" s="11">
        <v>61.32</v>
      </c>
      <c r="W1120" s="11">
        <v>40.86</v>
      </c>
      <c r="X1120" s="11">
        <f>IF(AND(W1120&lt;&gt;"", V1120&lt;&gt;"", V1120&lt;&gt;0), (W1120/V1120)*100, "")</f>
        <v>66.634050880626219</v>
      </c>
      <c r="Y1120" s="8" t="str">
        <f>IF(X1120&lt;72,"Pontiagudo",IF(X1120&lt;=76,"Padrão","Redondo"))</f>
        <v>Pontiagudo</v>
      </c>
      <c r="Z1120" s="11">
        <f>IF(AND(W1120&lt;&gt;"", V1120&lt;&gt;"", V1120&lt;&gt;0), (0.6057-0.0018*W1120)*V1120*(W1120^2)/1000, "")</f>
        <v>54.479682698281344</v>
      </c>
      <c r="AA1120" s="11">
        <v>59.741505257111996</v>
      </c>
      <c r="AB1120" s="14" t="s">
        <v>35</v>
      </c>
      <c r="AC1120" s="12">
        <v>0</v>
      </c>
      <c r="AD1120" s="18" t="s">
        <v>19</v>
      </c>
    </row>
    <row r="1121" spans="1:30" ht="15.6" x14ac:dyDescent="0.3">
      <c r="A1121" s="8">
        <v>1120</v>
      </c>
      <c r="B1121" s="20" t="s">
        <v>33</v>
      </c>
      <c r="C1121" s="9">
        <v>60.1</v>
      </c>
      <c r="D1121" s="9">
        <v>7.4</v>
      </c>
      <c r="E1121" s="9">
        <v>9.9</v>
      </c>
      <c r="F1121" s="10">
        <f>IF(AND(NOT(ISBLANK(C1121)), NOT(ISBLANK(H1121)), NOT(ISBLANK(Q1121))), C1121-H1121-Q1121, "")</f>
        <v>37.821000000000005</v>
      </c>
      <c r="G1121" s="11">
        <f>IF(AND(F1121&lt;&gt;"", C1121&lt;&gt;"", C1121&lt;&gt;0), F1121*100/C1121, "")</f>
        <v>62.930116472545762</v>
      </c>
      <c r="H1121" s="10">
        <v>16.832999999999998</v>
      </c>
      <c r="I1121" s="12">
        <v>6</v>
      </c>
      <c r="J1121" s="11">
        <f>IF(AND(H1121&lt;&gt;"", C1121&lt;&gt;"", C1121&lt;&gt;0), H1121*100/C1121, "")</f>
        <v>28.00831946755407</v>
      </c>
      <c r="K1121" s="9">
        <v>17.100000000000001</v>
      </c>
      <c r="L1121" s="9">
        <v>44</v>
      </c>
      <c r="M1121" s="13">
        <v>0.38900000000000001</v>
      </c>
      <c r="N1121" s="9">
        <v>86.1</v>
      </c>
      <c r="O1121" s="14" t="s">
        <v>16</v>
      </c>
      <c r="P1121" s="15">
        <v>3.92</v>
      </c>
      <c r="Q1121" s="13">
        <v>5.4459999999999997</v>
      </c>
      <c r="R1121" s="15">
        <v>0.36</v>
      </c>
      <c r="S1121" s="11">
        <f>IF(AND(Q1121&lt;&gt;"", C1121&lt;&gt;"", C1121&lt;&gt;0), Q1121*100/C1121, "")</f>
        <v>9.0615640599001672</v>
      </c>
      <c r="T1121" s="21">
        <v>1</v>
      </c>
      <c r="U1121" s="17" t="s">
        <v>32</v>
      </c>
      <c r="V1121" s="11">
        <v>58.13</v>
      </c>
      <c r="W1121" s="11">
        <v>43.41</v>
      </c>
      <c r="X1121" s="11">
        <f>IF(AND(W1121&lt;&gt;"", V1121&lt;&gt;"", V1121&lt;&gt;0), (W1121/V1121)*100, "")</f>
        <v>74.677447101324617</v>
      </c>
      <c r="Y1121" s="8" t="str">
        <f>IF(X1121&lt;72,"Pontiagudo",IF(X1121&lt;=76,"Padrão","Redondo"))</f>
        <v>Padrão</v>
      </c>
      <c r="Z1121" s="11">
        <f>IF(AND(W1121&lt;&gt;"", V1121&lt;&gt;"", V1121&lt;&gt;0), (0.6057-0.0018*W1121)*V1121*(W1121^2)/1000, "")</f>
        <v>57.790093968395588</v>
      </c>
      <c r="AA1121" s="11">
        <v>61.362525985177491</v>
      </c>
      <c r="AB1121" s="14"/>
      <c r="AC1121" s="12">
        <v>0</v>
      </c>
      <c r="AD1121" s="18" t="s">
        <v>19</v>
      </c>
    </row>
    <row r="1122" spans="1:30" ht="15.6" x14ac:dyDescent="0.3">
      <c r="A1122" s="8">
        <v>1121</v>
      </c>
      <c r="B1122" s="20" t="s">
        <v>33</v>
      </c>
      <c r="C1122" s="9">
        <v>63.8</v>
      </c>
      <c r="D1122" s="9">
        <v>8.1</v>
      </c>
      <c r="E1122" s="9">
        <v>9.4</v>
      </c>
      <c r="F1122" s="10">
        <f>IF(AND(NOT(ISBLANK(C1122)), NOT(ISBLANK(H1122)), NOT(ISBLANK(Q1122))), C1122-H1122-Q1122, "")</f>
        <v>40.494</v>
      </c>
      <c r="G1122" s="11">
        <f>IF(AND(F1122&lt;&gt;"", C1122&lt;&gt;"", C1122&lt;&gt;0), F1122*100/C1122, "")</f>
        <v>63.470219435736681</v>
      </c>
      <c r="H1122" s="10">
        <v>17.210999999999999</v>
      </c>
      <c r="I1122" s="12">
        <v>5</v>
      </c>
      <c r="J1122" s="11">
        <f>IF(AND(H1122&lt;&gt;"", C1122&lt;&gt;"", C1122&lt;&gt;0), H1122*100/C1122, "")</f>
        <v>26.976489028213166</v>
      </c>
      <c r="K1122" s="9">
        <v>17.399999999999999</v>
      </c>
      <c r="L1122" s="9">
        <v>45</v>
      </c>
      <c r="M1122" s="13">
        <v>0.38700000000000001</v>
      </c>
      <c r="N1122" s="9">
        <v>89.1</v>
      </c>
      <c r="O1122" s="14" t="s">
        <v>16</v>
      </c>
      <c r="P1122" s="15">
        <v>4.3099999999999996</v>
      </c>
      <c r="Q1122" s="13">
        <v>6.0949999999999998</v>
      </c>
      <c r="R1122" s="15">
        <v>0.39</v>
      </c>
      <c r="S1122" s="11">
        <f>IF(AND(Q1122&lt;&gt;"", C1122&lt;&gt;"", C1122&lt;&gt;0), Q1122*100/C1122, "")</f>
        <v>9.5532915360501569</v>
      </c>
      <c r="T1122" s="21">
        <v>2</v>
      </c>
      <c r="U1122" s="17" t="s">
        <v>32</v>
      </c>
      <c r="V1122" s="11">
        <v>59.5</v>
      </c>
      <c r="W1122" s="11">
        <v>43.73</v>
      </c>
      <c r="X1122" s="11">
        <f>IF(AND(W1122&lt;&gt;"", V1122&lt;&gt;"", V1122&lt;&gt;0), (W1122/V1122)*100, "")</f>
        <v>73.495798319327719</v>
      </c>
      <c r="Y1122" s="8" t="str">
        <f>IF(X1122&lt;72,"Pontiagudo",IF(X1122&lt;=76,"Padrão","Redondo"))</f>
        <v>Padrão</v>
      </c>
      <c r="Z1122" s="11">
        <f>IF(AND(W1122&lt;&gt;"", V1122&lt;&gt;"", V1122&lt;&gt;0), (0.6057-0.0018*W1122)*V1122*(W1122^2)/1000, "")</f>
        <v>59.961846492204302</v>
      </c>
      <c r="AA1122" s="11">
        <v>62.799821802024987</v>
      </c>
      <c r="AB1122" s="14"/>
      <c r="AC1122" s="12">
        <v>0</v>
      </c>
      <c r="AD1122" s="18" t="s">
        <v>19</v>
      </c>
    </row>
    <row r="1123" spans="1:30" ht="15.6" x14ac:dyDescent="0.3">
      <c r="A1123" s="8">
        <v>1122</v>
      </c>
      <c r="B1123" s="20" t="s">
        <v>33</v>
      </c>
      <c r="C1123" s="9">
        <v>69</v>
      </c>
      <c r="D1123" s="9">
        <v>7.9</v>
      </c>
      <c r="E1123" s="9">
        <v>9.6</v>
      </c>
      <c r="F1123" s="10">
        <f>IF(AND(NOT(ISBLANK(C1123)), NOT(ISBLANK(H1123)), NOT(ISBLANK(Q1123))), C1123-H1123-Q1123, "")</f>
        <v>46.7</v>
      </c>
      <c r="G1123" s="11">
        <f>IF(AND(F1123&lt;&gt;"", C1123&lt;&gt;"", C1123&lt;&gt;0), F1123*100/C1123, "")</f>
        <v>67.681159420289859</v>
      </c>
      <c r="H1123" s="10">
        <v>16.614999999999998</v>
      </c>
      <c r="I1123" s="12">
        <v>5</v>
      </c>
      <c r="J1123" s="11">
        <f>IF(AND(H1123&lt;&gt;"", C1123&lt;&gt;"", C1123&lt;&gt;0), H1123*100/C1123, "")</f>
        <v>24.079710144927532</v>
      </c>
      <c r="K1123" s="9">
        <v>18.100000000000001</v>
      </c>
      <c r="L1123" s="9">
        <v>43.3</v>
      </c>
      <c r="M1123" s="13">
        <v>0.41799999999999998</v>
      </c>
      <c r="N1123" s="9">
        <v>86.7</v>
      </c>
      <c r="O1123" s="14" t="s">
        <v>16</v>
      </c>
      <c r="P1123" s="15">
        <v>2.82</v>
      </c>
      <c r="Q1123" s="13">
        <v>5.6849999999999996</v>
      </c>
      <c r="R1123" s="15">
        <v>0.34</v>
      </c>
      <c r="S1123" s="11">
        <f>IF(AND(Q1123&lt;&gt;"", C1123&lt;&gt;"", C1123&lt;&gt;0), Q1123*100/C1123, "")</f>
        <v>8.2391304347826093</v>
      </c>
      <c r="T1123" s="21">
        <v>2</v>
      </c>
      <c r="U1123" s="17" t="s">
        <v>34</v>
      </c>
      <c r="V1123" s="11">
        <v>61.23</v>
      </c>
      <c r="W1123" s="11">
        <v>45.39</v>
      </c>
      <c r="X1123" s="11">
        <f>IF(AND(W1123&lt;&gt;"", V1123&lt;&gt;"", V1123&lt;&gt;0), (W1123/V1123)*100, "")</f>
        <v>74.130328270455664</v>
      </c>
      <c r="Y1123" s="8" t="str">
        <f>IF(X1123&lt;72,"Pontiagudo",IF(X1123&lt;=76,"Padrão","Redondo"))</f>
        <v>Padrão</v>
      </c>
      <c r="Z1123" s="11">
        <f>IF(AND(W1123&lt;&gt;"", V1123&lt;&gt;"", V1123&lt;&gt;0), (0.6057-0.0018*W1123)*V1123*(W1123^2)/1000, "")</f>
        <v>66.101947409019829</v>
      </c>
      <c r="AA1123" s="11">
        <v>66.496586298070497</v>
      </c>
      <c r="AB1123" s="14"/>
      <c r="AC1123" s="12">
        <v>0</v>
      </c>
      <c r="AD1123" s="18" t="s">
        <v>19</v>
      </c>
    </row>
    <row r="1124" spans="1:30" ht="15.6" x14ac:dyDescent="0.3">
      <c r="A1124" s="8">
        <v>1123</v>
      </c>
      <c r="B1124" s="20" t="s">
        <v>33</v>
      </c>
      <c r="C1124" s="9">
        <v>69</v>
      </c>
      <c r="D1124" s="9">
        <v>8.1</v>
      </c>
      <c r="E1124" s="9">
        <v>9.3000000000000007</v>
      </c>
      <c r="F1124" s="10">
        <f>IF(AND(NOT(ISBLANK(C1124)), NOT(ISBLANK(H1124)), NOT(ISBLANK(Q1124))), C1124-H1124-Q1124, "")</f>
        <v>45.468000000000004</v>
      </c>
      <c r="G1124" s="11">
        <f>IF(AND(F1124&lt;&gt;"", C1124&lt;&gt;"", C1124&lt;&gt;0), F1124*100/C1124, "")</f>
        <v>65.895652173913049</v>
      </c>
      <c r="H1124" s="10">
        <v>17.782</v>
      </c>
      <c r="I1124" s="12">
        <v>5</v>
      </c>
      <c r="J1124" s="11">
        <f>IF(AND(H1124&lt;&gt;"", C1124&lt;&gt;"", C1124&lt;&gt;0), H1124*100/C1124, "")</f>
        <v>25.771014492753626</v>
      </c>
      <c r="K1124" s="9">
        <v>17</v>
      </c>
      <c r="L1124" s="9">
        <v>44.3</v>
      </c>
      <c r="M1124" s="13">
        <v>0.38400000000000001</v>
      </c>
      <c r="N1124" s="9">
        <v>87.8</v>
      </c>
      <c r="O1124" s="14" t="s">
        <v>16</v>
      </c>
      <c r="P1124" s="15">
        <v>2.76</v>
      </c>
      <c r="Q1124" s="13">
        <v>5.75</v>
      </c>
      <c r="R1124" s="15">
        <v>0.37</v>
      </c>
      <c r="S1124" s="11">
        <f>IF(AND(Q1124&lt;&gt;"", C1124&lt;&gt;"", C1124&lt;&gt;0), Q1124*100/C1124, "")</f>
        <v>8.3333333333333339</v>
      </c>
      <c r="T1124" s="21">
        <v>3</v>
      </c>
      <c r="U1124" s="17" t="s">
        <v>34</v>
      </c>
      <c r="V1124" s="11">
        <v>59.07</v>
      </c>
      <c r="W1124" s="11">
        <v>46.01</v>
      </c>
      <c r="X1124" s="11">
        <f>IF(AND(W1124&lt;&gt;"", V1124&lt;&gt;"", V1124&lt;&gt;0), (W1124/V1124)*100, "")</f>
        <v>77.890638225833754</v>
      </c>
      <c r="Y1124" s="8" t="str">
        <f>IF(X1124&lt;72,"Pontiagudo",IF(X1124&lt;=76,"Padrão","Redondo"))</f>
        <v>Redondo</v>
      </c>
      <c r="Z1124" s="11">
        <f>IF(AND(W1124&lt;&gt;"", V1124&lt;&gt;"", V1124&lt;&gt;0), (0.6057-0.0018*W1124)*V1124*(W1124^2)/1000, "")</f>
        <v>65.384548487064777</v>
      </c>
      <c r="AA1124" s="11">
        <v>65.851561260094499</v>
      </c>
      <c r="AB1124" s="14" t="s">
        <v>35</v>
      </c>
      <c r="AC1124" s="12">
        <v>0</v>
      </c>
      <c r="AD1124" s="18" t="s">
        <v>19</v>
      </c>
    </row>
    <row r="1125" spans="1:30" ht="15.6" x14ac:dyDescent="0.3">
      <c r="A1125" s="8">
        <v>1124</v>
      </c>
      <c r="B1125" s="20" t="s">
        <v>33</v>
      </c>
      <c r="C1125" s="9">
        <v>62.7</v>
      </c>
      <c r="D1125" s="9">
        <v>8.6</v>
      </c>
      <c r="E1125" s="9">
        <v>9.4</v>
      </c>
      <c r="F1125" s="10">
        <f>IF(AND(NOT(ISBLANK(C1125)), NOT(ISBLANK(H1125)), NOT(ISBLANK(Q1125))), C1125-H1125-Q1125, "")</f>
        <v>40.631</v>
      </c>
      <c r="G1125" s="11">
        <f>IF(AND(F1125&lt;&gt;"", C1125&lt;&gt;"", C1125&lt;&gt;0), F1125*100/C1125, "")</f>
        <v>64.802232854864428</v>
      </c>
      <c r="H1125" s="10">
        <v>15.551</v>
      </c>
      <c r="I1125" s="12">
        <v>6</v>
      </c>
      <c r="J1125" s="11">
        <f>IF(AND(H1125&lt;&gt;"", C1125&lt;&gt;"", C1125&lt;&gt;0), H1125*100/C1125, "")</f>
        <v>24.802232854864432</v>
      </c>
      <c r="K1125" s="9">
        <v>18.399999999999999</v>
      </c>
      <c r="L1125" s="9">
        <v>44.3</v>
      </c>
      <c r="M1125" s="13">
        <v>0.41499999999999998</v>
      </c>
      <c r="N1125" s="9">
        <v>92.1</v>
      </c>
      <c r="O1125" s="14" t="s">
        <v>16</v>
      </c>
      <c r="P1125" s="15">
        <v>4.38</v>
      </c>
      <c r="Q1125" s="13">
        <v>6.5179999999999998</v>
      </c>
      <c r="R1125" s="15">
        <v>0.41</v>
      </c>
      <c r="S1125" s="11">
        <f>IF(AND(Q1125&lt;&gt;"", C1125&lt;&gt;"", C1125&lt;&gt;0), Q1125*100/C1125, "")</f>
        <v>10.395534290271131</v>
      </c>
      <c r="T1125" s="21">
        <v>1</v>
      </c>
      <c r="U1125" s="17" t="s">
        <v>32</v>
      </c>
      <c r="V1125" s="11">
        <v>56.75</v>
      </c>
      <c r="W1125" s="11">
        <v>44.49</v>
      </c>
      <c r="X1125" s="11">
        <f>IF(AND(W1125&lt;&gt;"", V1125&lt;&gt;"", V1125&lt;&gt;0), (W1125/V1125)*100, "")</f>
        <v>78.396475770925107</v>
      </c>
      <c r="Y1125" s="8" t="str">
        <f>IF(X1125&lt;72,"Pontiagudo",IF(X1125&lt;=76,"Padrão","Redondo"))</f>
        <v>Redondo</v>
      </c>
      <c r="Z1125" s="11">
        <f>IF(AND(W1125&lt;&gt;"", V1125&lt;&gt;"", V1125&lt;&gt;0), (0.6057-0.0018*W1125)*V1125*(W1125^2)/1000, "")</f>
        <v>59.041979107122152</v>
      </c>
      <c r="AA1125" s="11">
        <v>61.912306967962508</v>
      </c>
      <c r="AB1125" s="14" t="s">
        <v>35</v>
      </c>
      <c r="AC1125" s="12">
        <v>0</v>
      </c>
      <c r="AD1125" s="18" t="s">
        <v>19</v>
      </c>
    </row>
    <row r="1126" spans="1:30" ht="15.6" x14ac:dyDescent="0.3">
      <c r="A1126" s="8">
        <v>1125</v>
      </c>
      <c r="B1126" s="20" t="s">
        <v>33</v>
      </c>
      <c r="C1126" s="9">
        <v>66.7</v>
      </c>
      <c r="D1126" s="9">
        <v>8.5</v>
      </c>
      <c r="E1126" s="9">
        <v>9.1999999999999993</v>
      </c>
      <c r="F1126" s="10">
        <f>IF(AND(NOT(ISBLANK(C1126)), NOT(ISBLANK(H1126)), NOT(ISBLANK(Q1126))), C1126-H1126-Q1126, "")</f>
        <v>44.932000000000002</v>
      </c>
      <c r="G1126" s="11">
        <f>IF(AND(F1126&lt;&gt;"", C1126&lt;&gt;"", C1126&lt;&gt;0), F1126*100/C1126, "")</f>
        <v>67.364317841079455</v>
      </c>
      <c r="H1126" s="10">
        <v>15.656000000000001</v>
      </c>
      <c r="I1126" s="12">
        <v>6</v>
      </c>
      <c r="J1126" s="11">
        <f>IF(AND(H1126&lt;&gt;"", C1126&lt;&gt;"", C1126&lt;&gt;0), H1126*100/C1126, "")</f>
        <v>23.472263868065969</v>
      </c>
      <c r="K1126" s="9">
        <v>17.899999999999999</v>
      </c>
      <c r="L1126" s="9">
        <v>42.7</v>
      </c>
      <c r="M1126" s="13">
        <v>0.41899999999999998</v>
      </c>
      <c r="N1126" s="9">
        <v>90.6</v>
      </c>
      <c r="O1126" s="14" t="s">
        <v>16</v>
      </c>
      <c r="P1126" s="15">
        <v>3.34</v>
      </c>
      <c r="Q1126" s="13">
        <v>6.1120000000000001</v>
      </c>
      <c r="R1126" s="15">
        <v>0.4</v>
      </c>
      <c r="S1126" s="11">
        <f>IF(AND(Q1126&lt;&gt;"", C1126&lt;&gt;"", C1126&lt;&gt;0), Q1126*100/C1126, "")</f>
        <v>9.1634182908545725</v>
      </c>
      <c r="T1126" s="21">
        <v>2</v>
      </c>
      <c r="U1126" s="17" t="s">
        <v>32</v>
      </c>
      <c r="V1126" s="11">
        <v>60.62</v>
      </c>
      <c r="W1126" s="11">
        <v>44.53</v>
      </c>
      <c r="X1126" s="11">
        <f>IF(AND(W1126&lt;&gt;"", V1126&lt;&gt;"", V1126&lt;&gt;0), (W1126/V1126)*100, "")</f>
        <v>73.457604750907308</v>
      </c>
      <c r="Y1126" s="8" t="str">
        <f>IF(X1126&lt;72,"Pontiagudo",IF(X1126&lt;=76,"Padrão","Redondo"))</f>
        <v>Padrão</v>
      </c>
      <c r="Z1126" s="11">
        <f>IF(AND(W1126&lt;&gt;"", V1126&lt;&gt;"", V1126&lt;&gt;0), (0.6057-0.0018*W1126)*V1126*(W1126^2)/1000, "")</f>
        <v>63.17308085001708</v>
      </c>
      <c r="AA1126" s="11">
        <v>64.774725327696984</v>
      </c>
      <c r="AB1126" s="14"/>
      <c r="AC1126" s="12">
        <v>0</v>
      </c>
      <c r="AD1126" s="18" t="s">
        <v>19</v>
      </c>
    </row>
    <row r="1127" spans="1:30" ht="15.6" x14ac:dyDescent="0.3">
      <c r="A1127" s="8">
        <v>1126</v>
      </c>
      <c r="B1127" s="20" t="s">
        <v>33</v>
      </c>
      <c r="C1127" s="9">
        <v>60.7</v>
      </c>
      <c r="D1127" s="9">
        <v>7.6</v>
      </c>
      <c r="E1127" s="9">
        <v>9.4</v>
      </c>
      <c r="F1127" s="10">
        <f>IF(AND(NOT(ISBLANK(C1127)), NOT(ISBLANK(H1127)), NOT(ISBLANK(Q1127))), C1127-H1127-Q1127, "")</f>
        <v>36.893000000000001</v>
      </c>
      <c r="G1127" s="11">
        <f>IF(AND(F1127&lt;&gt;"", C1127&lt;&gt;"", C1127&lt;&gt;0), F1127*100/C1127, "")</f>
        <v>60.779242174629324</v>
      </c>
      <c r="H1127" s="10">
        <v>17.783999999999999</v>
      </c>
      <c r="I1127" s="12">
        <v>5</v>
      </c>
      <c r="J1127" s="11">
        <f>IF(AND(H1127&lt;&gt;"", C1127&lt;&gt;"", C1127&lt;&gt;0), H1127*100/C1127, "")</f>
        <v>29.298187808896206</v>
      </c>
      <c r="K1127" s="9">
        <v>18.399999999999999</v>
      </c>
      <c r="L1127" s="9">
        <v>42.3</v>
      </c>
      <c r="M1127" s="13">
        <v>0.435</v>
      </c>
      <c r="N1127" s="9">
        <v>87.1</v>
      </c>
      <c r="O1127" s="14" t="s">
        <v>16</v>
      </c>
      <c r="P1127" s="15">
        <v>5.61</v>
      </c>
      <c r="Q1127" s="13">
        <v>6.0229999999999997</v>
      </c>
      <c r="R1127" s="15">
        <v>0.39</v>
      </c>
      <c r="S1127" s="11">
        <f>IF(AND(Q1127&lt;&gt;"", C1127&lt;&gt;"", C1127&lt;&gt;0), Q1127*100/C1127, "")</f>
        <v>9.922570016474463</v>
      </c>
      <c r="T1127" s="21">
        <v>1</v>
      </c>
      <c r="U1127" s="17" t="s">
        <v>32</v>
      </c>
      <c r="V1127" s="11">
        <v>56.42</v>
      </c>
      <c r="W1127" s="11">
        <v>43.8</v>
      </c>
      <c r="X1127" s="11">
        <f>IF(AND(W1127&lt;&gt;"", V1127&lt;&gt;"", V1127&lt;&gt;0), (W1127/V1127)*100, "")</f>
        <v>77.632045373980844</v>
      </c>
      <c r="Y1127" s="8" t="str">
        <f>IF(X1127&lt;72,"Pontiagudo",IF(X1127&lt;=76,"Padrão","Redondo"))</f>
        <v>Redondo</v>
      </c>
      <c r="Z1127" s="11">
        <f>IF(AND(W1127&lt;&gt;"", V1127&lt;&gt;"", V1127&lt;&gt;0), (0.6057-0.0018*W1127)*V1127*(W1127^2)/1000, "")</f>
        <v>57.026475415727994</v>
      </c>
      <c r="AA1127" s="11">
        <v>60.682145312879982</v>
      </c>
      <c r="AB1127" s="14"/>
      <c r="AC1127" s="12">
        <v>0</v>
      </c>
      <c r="AD1127" s="18" t="s">
        <v>19</v>
      </c>
    </row>
    <row r="1128" spans="1:30" ht="15.6" x14ac:dyDescent="0.3">
      <c r="A1128" s="8">
        <v>1127</v>
      </c>
      <c r="B1128" s="20" t="s">
        <v>33</v>
      </c>
      <c r="C1128" s="9">
        <v>62.8</v>
      </c>
      <c r="D1128" s="9">
        <v>7.4</v>
      </c>
      <c r="E1128" s="9">
        <v>9.6</v>
      </c>
      <c r="F1128" s="10">
        <f>IF(AND(NOT(ISBLANK(C1128)), NOT(ISBLANK(H1128)), NOT(ISBLANK(Q1128))), C1128-H1128-Q1128, "")</f>
        <v>39.302999999999997</v>
      </c>
      <c r="G1128" s="11">
        <f>IF(AND(F1128&lt;&gt;"", C1128&lt;&gt;"", C1128&lt;&gt;0), F1128*100/C1128, "")</f>
        <v>62.584394904458598</v>
      </c>
      <c r="H1128" s="10">
        <v>17.274000000000001</v>
      </c>
      <c r="I1128" s="12">
        <v>6</v>
      </c>
      <c r="J1128" s="11">
        <f>IF(AND(H1128&lt;&gt;"", C1128&lt;&gt;"", C1128&lt;&gt;0), H1128*100/C1128, "")</f>
        <v>27.506369426751593</v>
      </c>
      <c r="K1128" s="9">
        <v>15.4</v>
      </c>
      <c r="L1128" s="9">
        <v>40.700000000000003</v>
      </c>
      <c r="M1128" s="13">
        <v>0.378</v>
      </c>
      <c r="N1128" s="9">
        <v>85.3</v>
      </c>
      <c r="O1128" s="14" t="s">
        <v>16</v>
      </c>
      <c r="P1128" s="15">
        <v>4.26</v>
      </c>
      <c r="Q1128" s="13">
        <v>6.2229999999999999</v>
      </c>
      <c r="R1128" s="15">
        <v>0.41</v>
      </c>
      <c r="S1128" s="11">
        <f>IF(AND(Q1128&lt;&gt;"", C1128&lt;&gt;"", C1128&lt;&gt;0), Q1128*100/C1128, "")</f>
        <v>9.9092356687898082</v>
      </c>
      <c r="T1128" s="21">
        <v>1</v>
      </c>
      <c r="U1128" s="17" t="s">
        <v>32</v>
      </c>
      <c r="V1128" s="11">
        <v>59.49</v>
      </c>
      <c r="W1128" s="11">
        <v>43.32</v>
      </c>
      <c r="X1128" s="11">
        <f>IF(AND(W1128&lt;&gt;"", V1128&lt;&gt;"", V1128&lt;&gt;0), (W1128/V1128)*100, "")</f>
        <v>72.818961169944529</v>
      </c>
      <c r="Y1128" s="8" t="str">
        <f>IF(X1128&lt;72,"Pontiagudo",IF(X1128&lt;=76,"Padrão","Redondo"))</f>
        <v>Padrão</v>
      </c>
      <c r="Z1128" s="11">
        <f>IF(AND(W1128&lt;&gt;"", V1128&lt;&gt;"", V1128&lt;&gt;0), (0.6057-0.0018*W1128)*V1128*(W1128^2)/1000, "")</f>
        <v>58.915248038553024</v>
      </c>
      <c r="AA1128" s="11">
        <v>62.187700311576002</v>
      </c>
      <c r="AB1128" s="14" t="s">
        <v>37</v>
      </c>
      <c r="AC1128" s="12">
        <v>0</v>
      </c>
      <c r="AD1128" s="18" t="s">
        <v>19</v>
      </c>
    </row>
    <row r="1129" spans="1:30" ht="15.6" x14ac:dyDescent="0.3">
      <c r="A1129" s="8">
        <v>1128</v>
      </c>
      <c r="B1129" s="20" t="s">
        <v>33</v>
      </c>
      <c r="C1129" s="9">
        <v>58.8</v>
      </c>
      <c r="D1129" s="9">
        <v>8</v>
      </c>
      <c r="E1129" s="9">
        <v>9.6</v>
      </c>
      <c r="F1129" s="10">
        <f>IF(AND(NOT(ISBLANK(C1129)), NOT(ISBLANK(H1129)), NOT(ISBLANK(Q1129))), C1129-H1129-Q1129, "")</f>
        <v>38.002999999999993</v>
      </c>
      <c r="G1129" s="11">
        <f>IF(AND(F1129&lt;&gt;"", C1129&lt;&gt;"", C1129&lt;&gt;0), F1129*100/C1129, "")</f>
        <v>64.630952380952365</v>
      </c>
      <c r="H1129" s="10">
        <v>15.426</v>
      </c>
      <c r="I1129" s="12">
        <v>6</v>
      </c>
      <c r="J1129" s="11">
        <f>IF(AND(H1129&lt;&gt;"", C1129&lt;&gt;"", C1129&lt;&gt;0), H1129*100/C1129, "")</f>
        <v>26.23469387755102</v>
      </c>
      <c r="K1129" s="9">
        <v>17.600000000000001</v>
      </c>
      <c r="L1129" s="9">
        <v>41.3</v>
      </c>
      <c r="M1129" s="13">
        <v>0.42599999999999999</v>
      </c>
      <c r="N1129" s="9">
        <v>89.9</v>
      </c>
      <c r="O1129" s="14" t="s">
        <v>16</v>
      </c>
      <c r="P1129" s="15">
        <v>4.13</v>
      </c>
      <c r="Q1129" s="13">
        <v>5.3710000000000004</v>
      </c>
      <c r="R1129" s="15">
        <v>0.37</v>
      </c>
      <c r="S1129" s="11">
        <f>IF(AND(Q1129&lt;&gt;"", C1129&lt;&gt;"", C1129&lt;&gt;0), Q1129*100/C1129, "")</f>
        <v>9.1343537414966001</v>
      </c>
      <c r="T1129" s="21">
        <v>2</v>
      </c>
      <c r="U1129" s="17" t="s">
        <v>32</v>
      </c>
      <c r="V1129" s="11">
        <v>56.61</v>
      </c>
      <c r="W1129" s="11">
        <v>43.58</v>
      </c>
      <c r="X1129" s="11">
        <f>IF(AND(W1129&lt;&gt;"", V1129&lt;&gt;"", V1129&lt;&gt;0), (W1129/V1129)*100, "")</f>
        <v>76.982865218159333</v>
      </c>
      <c r="Y1129" s="8" t="str">
        <f>IF(X1129&lt;72,"Pontiagudo",IF(X1129&lt;=76,"Padrão","Redondo"))</f>
        <v>Redondo</v>
      </c>
      <c r="Z1129" s="11">
        <f>IF(AND(W1129&lt;&gt;"", V1129&lt;&gt;"", V1129&lt;&gt;0), (0.6057-0.0018*W1129)*V1129*(W1129^2)/1000, "")</f>
        <v>56.687739240851421</v>
      </c>
      <c r="AA1129" s="11">
        <v>60.508514302613996</v>
      </c>
      <c r="AB1129" s="14" t="s">
        <v>35</v>
      </c>
      <c r="AC1129" s="12">
        <v>0</v>
      </c>
      <c r="AD1129" s="18" t="s">
        <v>19</v>
      </c>
    </row>
    <row r="1130" spans="1:30" ht="15.6" x14ac:dyDescent="0.3">
      <c r="A1130" s="8">
        <v>1129</v>
      </c>
      <c r="B1130" s="20" t="s">
        <v>33</v>
      </c>
      <c r="C1130" s="9">
        <v>63.7</v>
      </c>
      <c r="D1130" s="9">
        <v>9.9</v>
      </c>
      <c r="E1130" s="9">
        <v>9.4</v>
      </c>
      <c r="F1130" s="10">
        <f>IF(AND(NOT(ISBLANK(C1130)), NOT(ISBLANK(H1130)), NOT(ISBLANK(Q1130))), C1130-H1130-Q1130, "")</f>
        <v>41.449000000000005</v>
      </c>
      <c r="G1130" s="11">
        <f>IF(AND(F1130&lt;&gt;"", C1130&lt;&gt;"", C1130&lt;&gt;0), F1130*100/C1130, "")</f>
        <v>65.069073783359499</v>
      </c>
      <c r="H1130" s="10">
        <v>16.91</v>
      </c>
      <c r="I1130" s="12">
        <v>5</v>
      </c>
      <c r="J1130" s="11">
        <f>IF(AND(H1130&lt;&gt;"", C1130&lt;&gt;"", C1130&lt;&gt;0), H1130*100/C1130, "")</f>
        <v>26.546310832025117</v>
      </c>
      <c r="K1130" s="9">
        <v>19.600000000000001</v>
      </c>
      <c r="L1130" s="9">
        <v>40.299999999999997</v>
      </c>
      <c r="M1130" s="13">
        <v>0.48599999999999999</v>
      </c>
      <c r="N1130" s="9">
        <v>98.2</v>
      </c>
      <c r="O1130" s="14" t="s">
        <v>16</v>
      </c>
      <c r="P1130" s="15">
        <v>3.1</v>
      </c>
      <c r="Q1130" s="13">
        <v>5.3410000000000002</v>
      </c>
      <c r="R1130" s="15">
        <v>0.35</v>
      </c>
      <c r="S1130" s="11">
        <f>IF(AND(Q1130&lt;&gt;"", C1130&lt;&gt;"", C1130&lt;&gt;0), Q1130*100/C1130, "")</f>
        <v>8.384615384615385</v>
      </c>
      <c r="T1130" s="21">
        <v>1</v>
      </c>
      <c r="U1130" s="17" t="s">
        <v>32</v>
      </c>
      <c r="V1130" s="11">
        <v>56.14</v>
      </c>
      <c r="W1130" s="11">
        <v>45.86</v>
      </c>
      <c r="X1130" s="11">
        <f>IF(AND(W1130&lt;&gt;"", V1130&lt;&gt;"", V1130&lt;&gt;0), (W1130/V1130)*100, "")</f>
        <v>81.688635553972205</v>
      </c>
      <c r="Y1130" s="8" t="str">
        <f>IF(X1130&lt;72,"Pontiagudo",IF(X1130&lt;=76,"Padrão","Redondo"))</f>
        <v>Redondo</v>
      </c>
      <c r="Z1130" s="11">
        <f>IF(AND(W1130&lt;&gt;"", V1130&lt;&gt;"", V1130&lt;&gt;0), (0.6057-0.0018*W1130)*V1130*(W1130^2)/1000, "")</f>
        <v>61.768691165397897</v>
      </c>
      <c r="AA1130" s="11">
        <v>63.401076268516</v>
      </c>
      <c r="AB1130" s="14"/>
      <c r="AC1130" s="12">
        <v>0</v>
      </c>
      <c r="AD1130" s="18" t="s">
        <v>19</v>
      </c>
    </row>
    <row r="1131" spans="1:30" ht="15.6" x14ac:dyDescent="0.3">
      <c r="A1131" s="8">
        <v>1130</v>
      </c>
      <c r="B1131" s="20" t="s">
        <v>33</v>
      </c>
      <c r="C1131" s="9">
        <v>65</v>
      </c>
      <c r="D1131" s="9">
        <v>9.4</v>
      </c>
      <c r="E1131" s="9">
        <v>9</v>
      </c>
      <c r="F1131" s="10">
        <f>IF(AND(NOT(ISBLANK(C1131)), NOT(ISBLANK(H1131)), NOT(ISBLANK(Q1131))), C1131-H1131-Q1131, "")</f>
        <v>44.003</v>
      </c>
      <c r="G1131" s="11">
        <f>IF(AND(F1131&lt;&gt;"", C1131&lt;&gt;"", C1131&lt;&gt;0), F1131*100/C1131, "")</f>
        <v>67.696923076923085</v>
      </c>
      <c r="H1131" s="10">
        <v>16.521999999999998</v>
      </c>
      <c r="I1131" s="12">
        <v>5</v>
      </c>
      <c r="J1131" s="11">
        <f>IF(AND(H1131&lt;&gt;"", C1131&lt;&gt;"", C1131&lt;&gt;0), H1131*100/C1131, "")</f>
        <v>25.418461538461536</v>
      </c>
      <c r="K1131" s="9">
        <v>18.3</v>
      </c>
      <c r="L1131" s="9">
        <v>41.7</v>
      </c>
      <c r="M1131" s="13">
        <v>0.439</v>
      </c>
      <c r="N1131" s="9">
        <v>95.6</v>
      </c>
      <c r="O1131" s="14" t="s">
        <v>16</v>
      </c>
      <c r="P1131" s="15">
        <v>1.68</v>
      </c>
      <c r="Q1131" s="13">
        <v>4.4749999999999996</v>
      </c>
      <c r="R1131" s="15">
        <v>0.32</v>
      </c>
      <c r="S1131" s="11">
        <f>IF(AND(Q1131&lt;&gt;"", C1131&lt;&gt;"", C1131&lt;&gt;0), Q1131*100/C1131, "")</f>
        <v>6.8846153846153841</v>
      </c>
      <c r="T1131" s="21">
        <v>2</v>
      </c>
      <c r="U1131" s="17" t="s">
        <v>32</v>
      </c>
      <c r="V1131" s="11">
        <v>60.84</v>
      </c>
      <c r="W1131" s="11">
        <v>44.65</v>
      </c>
      <c r="X1131" s="11">
        <f>IF(AND(W1131&lt;&gt;"", V1131&lt;&gt;"", V1131&lt;&gt;0), (W1131/V1131)*100, "")</f>
        <v>73.389217619986852</v>
      </c>
      <c r="Y1131" s="8" t="str">
        <f>IF(X1131&lt;72,"Pontiagudo",IF(X1131&lt;=76,"Padrão","Redondo"))</f>
        <v>Padrão</v>
      </c>
      <c r="Z1131" s="11">
        <f>IF(AND(W1131&lt;&gt;"", V1131&lt;&gt;"", V1131&lt;&gt;0), (0.6057-0.0018*W1131)*V1131*(W1131^2)/1000, "")</f>
        <v>63.718322630157012</v>
      </c>
      <c r="AA1131" s="11">
        <v>65.108767584509991</v>
      </c>
      <c r="AB1131" s="14" t="s">
        <v>35</v>
      </c>
      <c r="AC1131" s="12">
        <v>0</v>
      </c>
      <c r="AD1131" s="18" t="s">
        <v>19</v>
      </c>
    </row>
    <row r="1132" spans="1:30" ht="15.6" x14ac:dyDescent="0.3">
      <c r="A1132" s="8">
        <v>1131</v>
      </c>
      <c r="B1132" s="20" t="s">
        <v>33</v>
      </c>
      <c r="C1132" s="9">
        <v>57.2</v>
      </c>
      <c r="D1132" s="9">
        <v>7.9</v>
      </c>
      <c r="E1132" s="9">
        <v>9.4</v>
      </c>
      <c r="F1132" s="10">
        <f>IF(AND(NOT(ISBLANK(C1132)), NOT(ISBLANK(H1132)), NOT(ISBLANK(Q1132))), C1132-H1132-Q1132, "")</f>
        <v>36.664000000000001</v>
      </c>
      <c r="G1132" s="11">
        <f>IF(AND(F1132&lt;&gt;"", C1132&lt;&gt;"", C1132&lt;&gt;0), F1132*100/C1132, "")</f>
        <v>64.097902097902093</v>
      </c>
      <c r="H1132" s="10">
        <v>14.234</v>
      </c>
      <c r="I1132" s="12">
        <v>5</v>
      </c>
      <c r="J1132" s="11">
        <f>IF(AND(H1132&lt;&gt;"", C1132&lt;&gt;"", C1132&lt;&gt;0), H1132*100/C1132, "")</f>
        <v>24.884615384615383</v>
      </c>
      <c r="K1132" s="9">
        <v>16.600000000000001</v>
      </c>
      <c r="L1132" s="9">
        <v>39.700000000000003</v>
      </c>
      <c r="M1132" s="13">
        <v>0.41799999999999998</v>
      </c>
      <c r="N1132" s="9">
        <v>89.8</v>
      </c>
      <c r="O1132" s="14" t="s">
        <v>16</v>
      </c>
      <c r="P1132" s="15">
        <v>3.45</v>
      </c>
      <c r="Q1132" s="13">
        <v>6.3019999999999996</v>
      </c>
      <c r="R1132" s="15">
        <v>0.45</v>
      </c>
      <c r="S1132" s="11">
        <f>IF(AND(Q1132&lt;&gt;"", C1132&lt;&gt;"", C1132&lt;&gt;0), Q1132*100/C1132, "")</f>
        <v>11.017482517482517</v>
      </c>
      <c r="T1132" s="21">
        <v>1</v>
      </c>
      <c r="U1132" s="17" t="s">
        <v>36</v>
      </c>
      <c r="V1132" s="11">
        <v>55.57</v>
      </c>
      <c r="W1132" s="11">
        <v>42.79</v>
      </c>
      <c r="X1132" s="11">
        <f>IF(AND(W1132&lt;&gt;"", V1132&lt;&gt;"", V1132&lt;&gt;0), (W1132/V1132)*100, "")</f>
        <v>77.00197948533382</v>
      </c>
      <c r="Y1132" s="8" t="str">
        <f>IF(X1132&lt;72,"Pontiagudo",IF(X1132&lt;=76,"Padrão","Redondo"))</f>
        <v>Redondo</v>
      </c>
      <c r="Z1132" s="11">
        <f>IF(AND(W1132&lt;&gt;"", V1132&lt;&gt;"", V1132&lt;&gt;0), (0.6057-0.0018*W1132)*V1132*(W1132^2)/1000, "")</f>
        <v>53.791816237940282</v>
      </c>
      <c r="AA1132" s="11">
        <v>58.627376530717498</v>
      </c>
      <c r="AB1132" s="14"/>
      <c r="AC1132" s="12">
        <v>0</v>
      </c>
      <c r="AD1132" s="18" t="s">
        <v>19</v>
      </c>
    </row>
    <row r="1133" spans="1:30" ht="15.6" x14ac:dyDescent="0.3">
      <c r="A1133" s="8">
        <v>1132</v>
      </c>
      <c r="B1133" s="20" t="s">
        <v>33</v>
      </c>
      <c r="C1133" s="9">
        <v>72.900000000000006</v>
      </c>
      <c r="D1133" s="9">
        <v>9.1</v>
      </c>
      <c r="E1133" s="9">
        <v>9.5</v>
      </c>
      <c r="F1133" s="10">
        <f>IF(AND(NOT(ISBLANK(C1133)), NOT(ISBLANK(H1133)), NOT(ISBLANK(Q1133))), C1133-H1133-Q1133, "")</f>
        <v>48.76100000000001</v>
      </c>
      <c r="G1133" s="11">
        <f>IF(AND(F1133&lt;&gt;"", C1133&lt;&gt;"", C1133&lt;&gt;0), F1133*100/C1133, "")</f>
        <v>66.887517146776418</v>
      </c>
      <c r="H1133" s="10">
        <v>16.847999999999999</v>
      </c>
      <c r="I1133" s="12">
        <v>6</v>
      </c>
      <c r="J1133" s="11">
        <f>IF(AND(H1133&lt;&gt;"", C1133&lt;&gt;"", C1133&lt;&gt;0), H1133*100/C1133, "")</f>
        <v>23.111111111111107</v>
      </c>
      <c r="K1133" s="9">
        <v>18.600000000000001</v>
      </c>
      <c r="L1133" s="9">
        <v>41</v>
      </c>
      <c r="M1133" s="13">
        <v>0.45400000000000001</v>
      </c>
      <c r="N1133" s="9">
        <v>92.4</v>
      </c>
      <c r="O1133" s="14" t="s">
        <v>16</v>
      </c>
      <c r="P1133" s="15">
        <v>5.61</v>
      </c>
      <c r="Q1133" s="13">
        <v>7.2910000000000004</v>
      </c>
      <c r="R1133" s="15">
        <v>0.44</v>
      </c>
      <c r="S1133" s="11">
        <f>IF(AND(Q1133&lt;&gt;"", C1133&lt;&gt;"", C1133&lt;&gt;0), Q1133*100/C1133, "")</f>
        <v>10.001371742112482</v>
      </c>
      <c r="T1133" s="21">
        <v>2</v>
      </c>
      <c r="U1133" s="17" t="s">
        <v>34</v>
      </c>
      <c r="V1133" s="11">
        <v>57.78</v>
      </c>
      <c r="W1133" s="11">
        <v>47.45</v>
      </c>
      <c r="X1133" s="11">
        <f>IF(AND(W1133&lt;&gt;"", V1133&lt;&gt;"", V1133&lt;&gt;0), (W1133/V1133)*100, "")</f>
        <v>82.121841467635861</v>
      </c>
      <c r="Y1133" s="8" t="str">
        <f>IF(X1133&lt;72,"Pontiagudo",IF(X1133&lt;=76,"Padrão","Redondo"))</f>
        <v>Redondo</v>
      </c>
      <c r="Z1133" s="11">
        <f>IF(AND(W1133&lt;&gt;"", V1133&lt;&gt;"", V1133&lt;&gt;0), (0.6057-0.0018*W1133)*V1133*(W1133^2)/1000, "")</f>
        <v>67.685470140190503</v>
      </c>
      <c r="AA1133" s="11">
        <v>66.971636203095002</v>
      </c>
      <c r="AB1133" s="14" t="s">
        <v>35</v>
      </c>
      <c r="AC1133" s="12">
        <v>0</v>
      </c>
      <c r="AD1133" s="18" t="s">
        <v>19</v>
      </c>
    </row>
    <row r="1134" spans="1:30" ht="15.6" x14ac:dyDescent="0.3">
      <c r="A1134" s="8">
        <v>1133</v>
      </c>
      <c r="B1134" s="20" t="s">
        <v>33</v>
      </c>
      <c r="C1134" s="9">
        <v>60.1</v>
      </c>
      <c r="D1134" s="9">
        <v>7.8</v>
      </c>
      <c r="E1134" s="9">
        <v>9</v>
      </c>
      <c r="F1134" s="10">
        <f>IF(AND(NOT(ISBLANK(C1134)), NOT(ISBLANK(H1134)), NOT(ISBLANK(Q1134))), C1134-H1134-Q1134, "")</f>
        <v>38.997</v>
      </c>
      <c r="G1134" s="11">
        <f>IF(AND(F1134&lt;&gt;"", C1134&lt;&gt;"", C1134&lt;&gt;0), F1134*100/C1134, "")</f>
        <v>64.886855241264556</v>
      </c>
      <c r="H1134" s="10">
        <v>15.093999999999999</v>
      </c>
      <c r="I1134" s="12">
        <v>6</v>
      </c>
      <c r="J1134" s="11">
        <f>IF(AND(H1134&lt;&gt;"", C1134&lt;&gt;"", C1134&lt;&gt;0), H1134*100/C1134, "")</f>
        <v>25.114808652246253</v>
      </c>
      <c r="K1134" s="9">
        <v>16.899999999999999</v>
      </c>
      <c r="L1134" s="9">
        <v>42</v>
      </c>
      <c r="M1134" s="13">
        <v>0.40200000000000002</v>
      </c>
      <c r="N1134" s="9">
        <v>88.4</v>
      </c>
      <c r="O1134" s="14" t="s">
        <v>16</v>
      </c>
      <c r="P1134" s="15">
        <v>4.88</v>
      </c>
      <c r="Q1134" s="13">
        <v>6.0090000000000003</v>
      </c>
      <c r="R1134" s="15">
        <v>0.41</v>
      </c>
      <c r="S1134" s="11">
        <f>IF(AND(Q1134&lt;&gt;"", C1134&lt;&gt;"", C1134&lt;&gt;0), Q1134*100/C1134, "")</f>
        <v>9.9983361064891856</v>
      </c>
      <c r="T1134" s="21">
        <v>1</v>
      </c>
      <c r="U1134" s="17" t="s">
        <v>32</v>
      </c>
      <c r="V1134" s="11">
        <v>55.55</v>
      </c>
      <c r="W1134" s="11">
        <v>43.92</v>
      </c>
      <c r="X1134" s="11">
        <f>IF(AND(W1134&lt;&gt;"", V1134&lt;&gt;"", V1134&lt;&gt;0), (W1134/V1134)*100, "")</f>
        <v>79.063906390639076</v>
      </c>
      <c r="Y1134" s="8" t="str">
        <f>IF(X1134&lt;72,"Pontiagudo",IF(X1134&lt;=76,"Padrão","Redondo"))</f>
        <v>Redondo</v>
      </c>
      <c r="Z1134" s="11">
        <f>IF(AND(W1134&lt;&gt;"", V1134&lt;&gt;"", V1134&lt;&gt;0), (0.6057-0.0018*W1134)*V1134*(W1134^2)/1000, "")</f>
        <v>56.432055161306891</v>
      </c>
      <c r="AA1134" s="11">
        <v>60.203321465759998</v>
      </c>
      <c r="AB1134" s="14"/>
      <c r="AC1134" s="12">
        <v>0</v>
      </c>
      <c r="AD1134" s="18" t="s">
        <v>19</v>
      </c>
    </row>
    <row r="1135" spans="1:30" ht="15.6" x14ac:dyDescent="0.3">
      <c r="A1135" s="8">
        <v>1134</v>
      </c>
      <c r="B1135" s="20" t="s">
        <v>33</v>
      </c>
      <c r="C1135" s="9">
        <v>65.7</v>
      </c>
      <c r="D1135" s="9">
        <v>9.9</v>
      </c>
      <c r="E1135" s="9">
        <v>8.5</v>
      </c>
      <c r="F1135" s="10">
        <f>IF(AND(NOT(ISBLANK(C1135)), NOT(ISBLANK(H1135)), NOT(ISBLANK(Q1135))), C1135-H1135-Q1135, "")</f>
        <v>42.536000000000001</v>
      </c>
      <c r="G1135" s="11">
        <f>IF(AND(F1135&lt;&gt;"", C1135&lt;&gt;"", C1135&lt;&gt;0), F1135*100/C1135, "")</f>
        <v>64.742770167427707</v>
      </c>
      <c r="H1135" s="10">
        <v>17.984999999999999</v>
      </c>
      <c r="I1135" s="12">
        <v>6</v>
      </c>
      <c r="J1135" s="11">
        <f>IF(AND(H1135&lt;&gt;"", C1135&lt;&gt;"", C1135&lt;&gt;0), H1135*100/C1135, "")</f>
        <v>27.37442922374429</v>
      </c>
      <c r="K1135" s="9">
        <v>19.600000000000001</v>
      </c>
      <c r="L1135" s="9">
        <v>42</v>
      </c>
      <c r="M1135" s="13">
        <v>0.46700000000000003</v>
      </c>
      <c r="N1135" s="9">
        <v>97.8</v>
      </c>
      <c r="O1135" s="14" t="s">
        <v>16</v>
      </c>
      <c r="P1135" s="15">
        <v>3.66</v>
      </c>
      <c r="Q1135" s="13">
        <v>5.1790000000000003</v>
      </c>
      <c r="R1135" s="15">
        <v>0.34</v>
      </c>
      <c r="S1135" s="11">
        <f>IF(AND(Q1135&lt;&gt;"", C1135&lt;&gt;"", C1135&lt;&gt;0), Q1135*100/C1135, "")</f>
        <v>7.8828006088280054</v>
      </c>
      <c r="T1135" s="21">
        <v>3</v>
      </c>
      <c r="U1135" s="17" t="s">
        <v>32</v>
      </c>
      <c r="V1135" s="11">
        <v>58.78</v>
      </c>
      <c r="W1135" s="11">
        <v>45.26</v>
      </c>
      <c r="X1135" s="11">
        <f>IF(AND(W1135&lt;&gt;"", V1135&lt;&gt;"", V1135&lt;&gt;0), (W1135/V1135)*100, "")</f>
        <v>76.998979244641035</v>
      </c>
      <c r="Y1135" s="8" t="str">
        <f>IF(X1135&lt;72,"Pontiagudo",IF(X1135&lt;=76,"Padrão","Redondo"))</f>
        <v>Redondo</v>
      </c>
      <c r="Z1135" s="11">
        <f>IF(AND(W1135&lt;&gt;"", V1135&lt;&gt;"", V1135&lt;&gt;0), (0.6057-0.0018*W1135)*V1135*(W1135^2)/1000, "")</f>
        <v>63.122211847394496</v>
      </c>
      <c r="AA1135" s="11">
        <v>64.53410275185999</v>
      </c>
      <c r="AB1135" s="14"/>
      <c r="AC1135" s="12">
        <v>0</v>
      </c>
      <c r="AD1135" s="18" t="s">
        <v>19</v>
      </c>
    </row>
    <row r="1136" spans="1:30" ht="15.6" x14ac:dyDescent="0.3">
      <c r="A1136" s="8">
        <v>1135</v>
      </c>
      <c r="B1136" s="20" t="s">
        <v>33</v>
      </c>
      <c r="C1136" s="9">
        <v>72.400000000000006</v>
      </c>
      <c r="D1136" s="9">
        <v>7.5</v>
      </c>
      <c r="E1136" s="9">
        <v>9.1</v>
      </c>
      <c r="F1136" s="10">
        <f>IF(AND(NOT(ISBLANK(C1136)), NOT(ISBLANK(H1136)), NOT(ISBLANK(Q1136))), C1136-H1136-Q1136, "")</f>
        <v>46.454999999999998</v>
      </c>
      <c r="G1136" s="11">
        <f>IF(AND(F1136&lt;&gt;"", C1136&lt;&gt;"", C1136&lt;&gt;0), F1136*100/C1136, "")</f>
        <v>64.164364640883974</v>
      </c>
      <c r="H1136" s="10">
        <v>19.718</v>
      </c>
      <c r="I1136" s="12">
        <v>6</v>
      </c>
      <c r="J1136" s="11">
        <f>IF(AND(H1136&lt;&gt;"", C1136&lt;&gt;"", C1136&lt;&gt;0), H1136*100/C1136, "")</f>
        <v>27.234806629834253</v>
      </c>
      <c r="K1136" s="9">
        <v>17.899999999999999</v>
      </c>
      <c r="L1136" s="9">
        <v>44.3</v>
      </c>
      <c r="M1136" s="13">
        <v>0.40400000000000003</v>
      </c>
      <c r="N1136" s="9">
        <v>83.3</v>
      </c>
      <c r="O1136" s="14" t="s">
        <v>16</v>
      </c>
      <c r="P1136" s="15">
        <v>3.19</v>
      </c>
      <c r="Q1136" s="13">
        <v>6.2270000000000003</v>
      </c>
      <c r="R1136" s="15">
        <v>0.38</v>
      </c>
      <c r="S1136" s="11">
        <f>IF(AND(Q1136&lt;&gt;"", C1136&lt;&gt;"", C1136&lt;&gt;0), Q1136*100/C1136, "")</f>
        <v>8.6008287292817673</v>
      </c>
      <c r="T1136" s="21">
        <v>2</v>
      </c>
      <c r="U1136" s="17" t="s">
        <v>34</v>
      </c>
      <c r="V1136" s="11">
        <v>61.47</v>
      </c>
      <c r="W1136" s="11">
        <v>46.56</v>
      </c>
      <c r="X1136" s="11">
        <f>IF(AND(W1136&lt;&gt;"", V1136&lt;&gt;"", V1136&lt;&gt;0), (W1136/V1136)*100, "")</f>
        <v>75.744265495363592</v>
      </c>
      <c r="Y1136" s="8" t="str">
        <f>IF(X1136&lt;72,"Pontiagudo",IF(X1136&lt;=76,"Padrão","Redondo"))</f>
        <v>Padrão</v>
      </c>
      <c r="Z1136" s="11">
        <f>IF(AND(W1136&lt;&gt;"", V1136&lt;&gt;"", V1136&lt;&gt;0), (0.6057-0.0018*W1136)*V1136*(W1136^2)/1000, "")</f>
        <v>69.545622059633672</v>
      </c>
      <c r="AA1136" s="11">
        <v>68.43649010803199</v>
      </c>
      <c r="AB1136" s="14"/>
      <c r="AC1136" s="12">
        <v>0</v>
      </c>
      <c r="AD1136" s="18" t="s">
        <v>19</v>
      </c>
    </row>
    <row r="1137" spans="1:30" ht="15.6" x14ac:dyDescent="0.3">
      <c r="A1137" s="8">
        <v>1136</v>
      </c>
      <c r="B1137" s="20" t="s">
        <v>33</v>
      </c>
      <c r="C1137" s="9">
        <v>60.5</v>
      </c>
      <c r="D1137" s="9">
        <v>8.1</v>
      </c>
      <c r="E1137" s="9">
        <v>9.3000000000000007</v>
      </c>
      <c r="F1137" s="10">
        <f>IF(AND(NOT(ISBLANK(C1137)), NOT(ISBLANK(H1137)), NOT(ISBLANK(Q1137))), C1137-H1137-Q1137, "")</f>
        <v>37.874000000000002</v>
      </c>
      <c r="G1137" s="11">
        <f>IF(AND(F1137&lt;&gt;"", C1137&lt;&gt;"", C1137&lt;&gt;0), F1137*100/C1137, "")</f>
        <v>62.601652892561987</v>
      </c>
      <c r="H1137" s="10">
        <v>17.518000000000001</v>
      </c>
      <c r="I1137" s="12">
        <v>6</v>
      </c>
      <c r="J1137" s="11">
        <f>IF(AND(H1137&lt;&gt;"", C1137&lt;&gt;"", C1137&lt;&gt;0), H1137*100/C1137, "")</f>
        <v>28.955371900826449</v>
      </c>
      <c r="K1137" s="9">
        <v>17.5</v>
      </c>
      <c r="L1137" s="9">
        <v>44.3</v>
      </c>
      <c r="M1137" s="13">
        <v>0.39500000000000002</v>
      </c>
      <c r="N1137" s="9">
        <v>90</v>
      </c>
      <c r="O1137" s="14" t="s">
        <v>16</v>
      </c>
      <c r="P1137" s="15">
        <v>3.46</v>
      </c>
      <c r="Q1137" s="13">
        <v>5.1079999999999997</v>
      </c>
      <c r="R1137" s="15">
        <v>0.34</v>
      </c>
      <c r="S1137" s="11">
        <f>IF(AND(Q1137&lt;&gt;"", C1137&lt;&gt;"", C1137&lt;&gt;0), Q1137*100/C1137, "")</f>
        <v>8.4429752066115693</v>
      </c>
      <c r="T1137" s="21">
        <v>2</v>
      </c>
      <c r="U1137" s="17" t="s">
        <v>32</v>
      </c>
      <c r="V1137" s="11">
        <v>54.89</v>
      </c>
      <c r="W1137" s="11">
        <v>44.54</v>
      </c>
      <c r="X1137" s="11">
        <f>IF(AND(W1137&lt;&gt;"", V1137&lt;&gt;"", V1137&lt;&gt;0), (W1137/V1137)*100, "")</f>
        <v>81.144106394607391</v>
      </c>
      <c r="Y1137" s="8" t="str">
        <f>IF(X1137&lt;72,"Pontiagudo",IF(X1137&lt;=76,"Padrão","Redondo"))</f>
        <v>Redondo</v>
      </c>
      <c r="Z1137" s="11">
        <f>IF(AND(W1137&lt;&gt;"", V1137&lt;&gt;"", V1137&lt;&gt;0), (0.6057-0.0018*W1137)*V1137*(W1137^2)/1000, "")</f>
        <v>57.225489499186274</v>
      </c>
      <c r="AA1137" s="11">
        <v>60.570741649197998</v>
      </c>
      <c r="AB1137" s="14"/>
      <c r="AC1137" s="12">
        <v>0</v>
      </c>
      <c r="AD1137" s="18" t="s">
        <v>19</v>
      </c>
    </row>
    <row r="1138" spans="1:30" ht="15.6" x14ac:dyDescent="0.3">
      <c r="A1138" s="8">
        <v>1137</v>
      </c>
      <c r="B1138" s="20" t="s">
        <v>33</v>
      </c>
      <c r="C1138" s="9">
        <v>63.8</v>
      </c>
      <c r="D1138" s="9">
        <v>6.4</v>
      </c>
      <c r="E1138" s="9">
        <v>9.1</v>
      </c>
      <c r="F1138" s="10">
        <f>IF(AND(NOT(ISBLANK(C1138)), NOT(ISBLANK(H1138)), NOT(ISBLANK(Q1138))), C1138-H1138-Q1138, "")</f>
        <v>40.250999999999998</v>
      </c>
      <c r="G1138" s="11">
        <f>IF(AND(F1138&lt;&gt;"", C1138&lt;&gt;"", C1138&lt;&gt;0), F1138*100/C1138, "")</f>
        <v>63.089341692789972</v>
      </c>
      <c r="H1138" s="10">
        <v>17.446000000000002</v>
      </c>
      <c r="I1138" s="12">
        <v>5</v>
      </c>
      <c r="J1138" s="11">
        <f>IF(AND(H1138&lt;&gt;"", C1138&lt;&gt;"", C1138&lt;&gt;0), H1138*100/C1138, "")</f>
        <v>27.3448275862069</v>
      </c>
      <c r="K1138" s="9">
        <v>15</v>
      </c>
      <c r="L1138" s="9">
        <v>40.700000000000003</v>
      </c>
      <c r="M1138" s="13">
        <v>0.36899999999999999</v>
      </c>
      <c r="N1138" s="9">
        <v>78.5</v>
      </c>
      <c r="O1138" s="14" t="s">
        <v>16</v>
      </c>
      <c r="P1138" s="15">
        <v>3.28</v>
      </c>
      <c r="Q1138" s="13">
        <v>6.1029999999999998</v>
      </c>
      <c r="R1138" s="15">
        <v>0.41</v>
      </c>
      <c r="S1138" s="11">
        <f>IF(AND(Q1138&lt;&gt;"", C1138&lt;&gt;"", C1138&lt;&gt;0), Q1138*100/C1138, "")</f>
        <v>9.5658307210031346</v>
      </c>
      <c r="T1138" s="21">
        <v>2</v>
      </c>
      <c r="U1138" s="17" t="s">
        <v>32</v>
      </c>
      <c r="V1138" s="11">
        <v>59.56</v>
      </c>
      <c r="W1138" s="11">
        <v>43.9</v>
      </c>
      <c r="X1138" s="11">
        <f>IF(AND(W1138&lt;&gt;"", V1138&lt;&gt;"", V1138&lt;&gt;0), (W1138/V1138)*100, "")</f>
        <v>73.707186030893212</v>
      </c>
      <c r="Y1138" s="8" t="str">
        <f>IF(X1138&lt;72,"Pontiagudo",IF(X1138&lt;=76,"Padrão","Redondo"))</f>
        <v>Padrão</v>
      </c>
      <c r="Z1138" s="11">
        <f>IF(AND(W1138&lt;&gt;"", V1138&lt;&gt;"", V1138&lt;&gt;0), (0.6057-0.0018*W1138)*V1138*(W1138^2)/1000, "")</f>
        <v>60.454767664367999</v>
      </c>
      <c r="AA1138" s="11">
        <v>63.093083178360004</v>
      </c>
      <c r="AB1138" s="14" t="s">
        <v>37</v>
      </c>
      <c r="AC1138" s="12">
        <v>0</v>
      </c>
      <c r="AD1138" s="18" t="s">
        <v>19</v>
      </c>
    </row>
    <row r="1139" spans="1:30" ht="15.6" x14ac:dyDescent="0.3">
      <c r="A1139" s="8">
        <v>1138</v>
      </c>
      <c r="B1139" s="20" t="s">
        <v>33</v>
      </c>
      <c r="C1139" s="9">
        <v>63.7</v>
      </c>
      <c r="D1139" s="9">
        <v>8.5</v>
      </c>
      <c r="E1139" s="9">
        <v>9.1999999999999993</v>
      </c>
      <c r="F1139" s="10">
        <f>IF(AND(NOT(ISBLANK(C1139)), NOT(ISBLANK(H1139)), NOT(ISBLANK(Q1139))), C1139-H1139-Q1139, "")</f>
        <v>39.830000000000005</v>
      </c>
      <c r="G1139" s="11">
        <f>IF(AND(F1139&lt;&gt;"", C1139&lt;&gt;"", C1139&lt;&gt;0), F1139*100/C1139, "")</f>
        <v>62.527472527472533</v>
      </c>
      <c r="H1139" s="10">
        <v>17.617999999999999</v>
      </c>
      <c r="I1139" s="12">
        <v>5</v>
      </c>
      <c r="J1139" s="11">
        <f>IF(AND(H1139&lt;&gt;"", C1139&lt;&gt;"", C1139&lt;&gt;0), H1139*100/C1139, "")</f>
        <v>27.65777080062794</v>
      </c>
      <c r="K1139" s="9">
        <v>18</v>
      </c>
      <c r="L1139" s="9">
        <v>44.7</v>
      </c>
      <c r="M1139" s="13">
        <v>0.40300000000000002</v>
      </c>
      <c r="N1139" s="9">
        <v>91.3</v>
      </c>
      <c r="O1139" s="14" t="s">
        <v>16</v>
      </c>
      <c r="P1139" s="15">
        <v>3.44</v>
      </c>
      <c r="Q1139" s="13">
        <v>6.2519999999999998</v>
      </c>
      <c r="R1139" s="15">
        <v>0.41</v>
      </c>
      <c r="S1139" s="11">
        <f>IF(AND(Q1139&lt;&gt;"", C1139&lt;&gt;"", C1139&lt;&gt;0), Q1139*100/C1139, "")</f>
        <v>9.8147566718995272</v>
      </c>
      <c r="T1139" s="21">
        <v>2</v>
      </c>
      <c r="U1139" s="17" t="s">
        <v>32</v>
      </c>
      <c r="V1139" s="11">
        <v>56.41</v>
      </c>
      <c r="W1139" s="11">
        <v>45.3</v>
      </c>
      <c r="X1139" s="11">
        <f>IF(AND(W1139&lt;&gt;"", V1139&lt;&gt;"", V1139&lt;&gt;0), (W1139/V1139)*100, "")</f>
        <v>80.3049104768658</v>
      </c>
      <c r="Y1139" s="8" t="str">
        <f>IF(X1139&lt;72,"Pontiagudo",IF(X1139&lt;=76,"Padrão","Redondo"))</f>
        <v>Redondo</v>
      </c>
      <c r="Z1139" s="11">
        <f>IF(AND(W1139&lt;&gt;"", V1139&lt;&gt;"", V1139&lt;&gt;0), (0.6057-0.0018*W1139)*V1139*(W1139^2)/1000, "")</f>
        <v>60.675921319103999</v>
      </c>
      <c r="AA1139" s="11">
        <v>62.812064935469998</v>
      </c>
      <c r="AB1139" s="14"/>
      <c r="AC1139" s="12">
        <v>0</v>
      </c>
      <c r="AD1139" s="18" t="s">
        <v>19</v>
      </c>
    </row>
    <row r="1140" spans="1:30" ht="15.6" x14ac:dyDescent="0.3">
      <c r="A1140" s="8">
        <v>1139</v>
      </c>
      <c r="B1140" s="20" t="s">
        <v>33</v>
      </c>
      <c r="C1140" s="9">
        <v>69.099999999999994</v>
      </c>
      <c r="D1140" s="9">
        <v>8.4</v>
      </c>
      <c r="E1140" s="9">
        <v>9.3000000000000007</v>
      </c>
      <c r="F1140" s="10">
        <f>IF(AND(NOT(ISBLANK(C1140)), NOT(ISBLANK(H1140)), NOT(ISBLANK(Q1140))), C1140-H1140-Q1140, "")</f>
        <v>46.220999999999997</v>
      </c>
      <c r="G1140" s="11">
        <f>IF(AND(F1140&lt;&gt;"", C1140&lt;&gt;"", C1140&lt;&gt;0), F1140*100/C1140, "")</f>
        <v>66.89001447178002</v>
      </c>
      <c r="H1140" s="10">
        <v>17.164999999999999</v>
      </c>
      <c r="I1140" s="12">
        <v>5</v>
      </c>
      <c r="J1140" s="11">
        <f>IF(AND(H1140&lt;&gt;"", C1140&lt;&gt;"", C1140&lt;&gt;0), H1140*100/C1140, "")</f>
        <v>24.840810419681624</v>
      </c>
      <c r="K1140" s="9">
        <v>17.5</v>
      </c>
      <c r="L1140" s="9">
        <v>42.7</v>
      </c>
      <c r="M1140" s="13">
        <v>0.41</v>
      </c>
      <c r="N1140" s="9">
        <v>89.5</v>
      </c>
      <c r="O1140" s="14" t="s">
        <v>16</v>
      </c>
      <c r="P1140" s="15">
        <v>3.47</v>
      </c>
      <c r="Q1140" s="13">
        <v>5.7140000000000004</v>
      </c>
      <c r="R1140" s="15">
        <v>0.33</v>
      </c>
      <c r="S1140" s="11">
        <f>IF(AND(Q1140&lt;&gt;"", C1140&lt;&gt;"", C1140&lt;&gt;0), Q1140*100/C1140, "")</f>
        <v>8.2691751085383522</v>
      </c>
      <c r="T1140" s="21">
        <v>1</v>
      </c>
      <c r="U1140" s="17" t="s">
        <v>34</v>
      </c>
      <c r="V1140" s="11">
        <v>61</v>
      </c>
      <c r="W1140" s="11">
        <v>45.68</v>
      </c>
      <c r="X1140" s="11">
        <f>IF(AND(W1140&lt;&gt;"", V1140&lt;&gt;"", V1140&lt;&gt;0), (W1140/V1140)*100, "")</f>
        <v>74.885245901639337</v>
      </c>
      <c r="Y1140" s="8" t="str">
        <f>IF(X1140&lt;72,"Pontiagudo",IF(X1140&lt;=76,"Padrão","Redondo"))</f>
        <v>Padrão</v>
      </c>
      <c r="Z1140" s="11">
        <f>IF(AND(W1140&lt;&gt;"", V1140&lt;&gt;"", V1140&lt;&gt;0), (0.6057-0.0018*W1140)*V1140*(W1140^2)/1000, "")</f>
        <v>66.631378876646409</v>
      </c>
      <c r="AA1140" s="11">
        <v>66.76974521919999</v>
      </c>
      <c r="AB1140" s="14" t="s">
        <v>39</v>
      </c>
      <c r="AC1140" s="12">
        <v>0</v>
      </c>
      <c r="AD1140" s="18" t="s">
        <v>19</v>
      </c>
    </row>
    <row r="1141" spans="1:30" ht="15.6" x14ac:dyDescent="0.3">
      <c r="A1141" s="8">
        <v>1140</v>
      </c>
      <c r="B1141" s="20" t="s">
        <v>33</v>
      </c>
      <c r="C1141" s="9">
        <v>59.7</v>
      </c>
      <c r="D1141" s="9">
        <v>6</v>
      </c>
      <c r="E1141" s="9">
        <v>9.6</v>
      </c>
      <c r="F1141" s="10">
        <f>IF(AND(NOT(ISBLANK(C1141)), NOT(ISBLANK(H1141)), NOT(ISBLANK(Q1141))), C1141-H1141-Q1141, "")</f>
        <v>37.018999999999998</v>
      </c>
      <c r="G1141" s="11">
        <f>IF(AND(F1141&lt;&gt;"", C1141&lt;&gt;"", C1141&lt;&gt;0), F1141*100/C1141, "")</f>
        <v>62.008375209380226</v>
      </c>
      <c r="H1141" s="10">
        <v>16.349</v>
      </c>
      <c r="I1141" s="12">
        <v>6</v>
      </c>
      <c r="J1141" s="11">
        <f>IF(AND(H1141&lt;&gt;"", C1141&lt;&gt;"", C1141&lt;&gt;0), H1141*100/C1141, "")</f>
        <v>27.385259631490786</v>
      </c>
      <c r="K1141" s="9">
        <v>14.5</v>
      </c>
      <c r="L1141" s="9">
        <v>41.3</v>
      </c>
      <c r="M1141" s="13">
        <v>0.35099999999999998</v>
      </c>
      <c r="N1141" s="9">
        <v>76.900000000000006</v>
      </c>
      <c r="O1141" s="14" t="s">
        <v>16</v>
      </c>
      <c r="P1141" s="15">
        <v>1.91</v>
      </c>
      <c r="Q1141" s="13">
        <v>6.3319999999999999</v>
      </c>
      <c r="R1141" s="15">
        <v>0.39</v>
      </c>
      <c r="S1141" s="11">
        <f>IF(AND(Q1141&lt;&gt;"", C1141&lt;&gt;"", C1141&lt;&gt;0), Q1141*100/C1141, "")</f>
        <v>10.606365159128977</v>
      </c>
      <c r="T1141" s="21">
        <v>1</v>
      </c>
      <c r="U1141" s="17" t="s">
        <v>32</v>
      </c>
      <c r="V1141" s="11">
        <v>62.61</v>
      </c>
      <c r="W1141" s="11">
        <v>41.28</v>
      </c>
      <c r="X1141" s="11">
        <f>IF(AND(W1141&lt;&gt;"", V1141&lt;&gt;"", V1141&lt;&gt;0), (W1141/V1141)*100, "")</f>
        <v>65.93195975083853</v>
      </c>
      <c r="Y1141" s="8" t="str">
        <f>IF(X1141&lt;72,"Pontiagudo",IF(X1141&lt;=76,"Padrão","Redondo"))</f>
        <v>Pontiagudo</v>
      </c>
      <c r="Z1141" s="11">
        <f>IF(AND(W1141&lt;&gt;"", V1141&lt;&gt;"", V1141&lt;&gt;0), (0.6057-0.0018*W1141)*V1141*(W1141^2)/1000, "")</f>
        <v>56.69455646125671</v>
      </c>
      <c r="AA1141" s="11">
        <v>61.188693295103995</v>
      </c>
      <c r="AB1141" s="14" t="s">
        <v>37</v>
      </c>
      <c r="AC1141" s="12">
        <v>0</v>
      </c>
      <c r="AD1141" s="18" t="s">
        <v>19</v>
      </c>
    </row>
    <row r="1142" spans="1:30" ht="15.6" x14ac:dyDescent="0.3">
      <c r="A1142" s="8">
        <v>1141</v>
      </c>
      <c r="B1142" s="20" t="s">
        <v>33</v>
      </c>
      <c r="C1142" s="9">
        <v>64.599999999999994</v>
      </c>
      <c r="D1142" s="9">
        <v>6.8</v>
      </c>
      <c r="E1142" s="9">
        <v>9.5</v>
      </c>
      <c r="F1142" s="10">
        <f>IF(AND(NOT(ISBLANK(C1142)), NOT(ISBLANK(H1142)), NOT(ISBLANK(Q1142))), C1142-H1142-Q1142, "")</f>
        <v>40.558</v>
      </c>
      <c r="G1142" s="11">
        <f>IF(AND(F1142&lt;&gt;"", C1142&lt;&gt;"", C1142&lt;&gt;0), F1142*100/C1142, "")</f>
        <v>62.783281733746136</v>
      </c>
      <c r="H1142" s="10">
        <v>17.806000000000001</v>
      </c>
      <c r="I1142" s="12">
        <v>6</v>
      </c>
      <c r="J1142" s="11">
        <f>IF(AND(H1142&lt;&gt;"", C1142&lt;&gt;"", C1142&lt;&gt;0), H1142*100/C1142, "")</f>
        <v>27.563467492260067</v>
      </c>
      <c r="K1142" s="9">
        <v>17.899999999999999</v>
      </c>
      <c r="L1142" s="9">
        <v>38</v>
      </c>
      <c r="M1142" s="13">
        <v>0.47099999999999997</v>
      </c>
      <c r="N1142" s="9">
        <v>81</v>
      </c>
      <c r="O1142" s="14" t="s">
        <v>16</v>
      </c>
      <c r="P1142" s="15">
        <v>4.41</v>
      </c>
      <c r="Q1142" s="13">
        <v>6.2359999999999998</v>
      </c>
      <c r="R1142" s="15">
        <v>0.38</v>
      </c>
      <c r="S1142" s="11">
        <f>IF(AND(Q1142&lt;&gt;"", C1142&lt;&gt;"", C1142&lt;&gt;0), Q1142*100/C1142, "")</f>
        <v>9.6532507739938094</v>
      </c>
      <c r="T1142" s="21">
        <v>1</v>
      </c>
      <c r="U1142" s="17" t="s">
        <v>32</v>
      </c>
      <c r="V1142" s="11">
        <v>57.06</v>
      </c>
      <c r="W1142" s="11">
        <v>45.34</v>
      </c>
      <c r="X1142" s="11">
        <f>IF(AND(W1142&lt;&gt;"", V1142&lt;&gt;"", V1142&lt;&gt;0), (W1142/V1142)*100, "")</f>
        <v>79.460217315106902</v>
      </c>
      <c r="Y1142" s="8" t="str">
        <f>IF(X1142&lt;72,"Pontiagudo",IF(X1142&lt;=76,"Padrão","Redondo"))</f>
        <v>Redondo</v>
      </c>
      <c r="Z1142" s="11">
        <f>IF(AND(W1142&lt;&gt;"", V1142&lt;&gt;"", V1142&lt;&gt;0), (0.6057-0.0018*W1142)*V1142*(W1142^2)/1000, "")</f>
        <v>61.475067562891979</v>
      </c>
      <c r="AA1142" s="11">
        <v>63.364841128044006</v>
      </c>
      <c r="AB1142" s="14"/>
      <c r="AC1142" s="12">
        <v>0</v>
      </c>
      <c r="AD1142" s="18" t="s">
        <v>19</v>
      </c>
    </row>
    <row r="1143" spans="1:30" ht="15.6" x14ac:dyDescent="0.3">
      <c r="A1143" s="8">
        <v>1142</v>
      </c>
      <c r="B1143" s="20" t="s">
        <v>33</v>
      </c>
      <c r="C1143" s="9">
        <v>61.3</v>
      </c>
      <c r="D1143" s="9">
        <v>6.1</v>
      </c>
      <c r="E1143" s="9">
        <v>9.8000000000000007</v>
      </c>
      <c r="F1143" s="10">
        <f>IF(AND(NOT(ISBLANK(C1143)), NOT(ISBLANK(H1143)), NOT(ISBLANK(Q1143))), C1143-H1143-Q1143, "")</f>
        <v>39.479999999999997</v>
      </c>
      <c r="G1143" s="11">
        <f>IF(AND(F1143&lt;&gt;"", C1143&lt;&gt;"", C1143&lt;&gt;0), F1143*100/C1143, "")</f>
        <v>64.404567699836861</v>
      </c>
      <c r="H1143" s="10">
        <v>15.332000000000001</v>
      </c>
      <c r="I1143" s="12">
        <v>6</v>
      </c>
      <c r="J1143" s="11">
        <f>IF(AND(H1143&lt;&gt;"", C1143&lt;&gt;"", C1143&lt;&gt;0), H1143*100/C1143, "")</f>
        <v>25.011419249592173</v>
      </c>
      <c r="K1143" s="9">
        <v>14.5</v>
      </c>
      <c r="L1143" s="9">
        <v>38.700000000000003</v>
      </c>
      <c r="M1143" s="13">
        <v>0.375</v>
      </c>
      <c r="N1143" s="9">
        <v>77.099999999999994</v>
      </c>
      <c r="O1143" s="14" t="s">
        <v>16</v>
      </c>
      <c r="P1143" s="15">
        <v>5.05</v>
      </c>
      <c r="Q1143" s="13">
        <v>6.4880000000000004</v>
      </c>
      <c r="R1143" s="15">
        <v>0.4</v>
      </c>
      <c r="S1143" s="11">
        <f>IF(AND(Q1143&lt;&gt;"", C1143&lt;&gt;"", C1143&lt;&gt;0), Q1143*100/C1143, "")</f>
        <v>10.584013050570965</v>
      </c>
      <c r="T1143" s="21">
        <v>1</v>
      </c>
      <c r="U1143" s="17" t="s">
        <v>32</v>
      </c>
      <c r="V1143" s="11">
        <v>57.02</v>
      </c>
      <c r="W1143" s="11">
        <v>43.65</v>
      </c>
      <c r="X1143" s="11">
        <f>IF(AND(W1143&lt;&gt;"", V1143&lt;&gt;"", V1143&lt;&gt;0), (W1143/V1143)*100, "")</f>
        <v>76.552086987022093</v>
      </c>
      <c r="Y1143" s="8" t="str">
        <f>IF(X1143&lt;72,"Pontiagudo",IF(X1143&lt;=76,"Padrão","Redondo"))</f>
        <v>Redondo</v>
      </c>
      <c r="Z1143" s="11">
        <f>IF(AND(W1143&lt;&gt;"", V1143&lt;&gt;"", V1143&lt;&gt;0), (0.6057-0.0018*W1143)*V1143*(W1143^2)/1000, "")</f>
        <v>57.268188070213498</v>
      </c>
      <c r="AA1143" s="11">
        <v>60.908562762165005</v>
      </c>
      <c r="AB1143" s="14" t="s">
        <v>37</v>
      </c>
      <c r="AC1143" s="12">
        <v>0</v>
      </c>
      <c r="AD1143" s="18" t="s">
        <v>19</v>
      </c>
    </row>
    <row r="1144" spans="1:30" ht="15.6" x14ac:dyDescent="0.3">
      <c r="A1144" s="8">
        <v>1143</v>
      </c>
      <c r="B1144" s="20" t="s">
        <v>33</v>
      </c>
      <c r="C1144" s="9">
        <v>49.3</v>
      </c>
      <c r="D1144" s="9">
        <v>8.8000000000000007</v>
      </c>
      <c r="E1144" s="9">
        <v>9.9</v>
      </c>
      <c r="F1144" s="10">
        <f>IF(AND(NOT(ISBLANK(C1144)), NOT(ISBLANK(H1144)), NOT(ISBLANK(Q1144))), C1144-H1144-Q1144, "")</f>
        <v>31.95</v>
      </c>
      <c r="G1144" s="11">
        <f>IF(AND(F1144&lt;&gt;"", C1144&lt;&gt;"", C1144&lt;&gt;0), F1144*100/C1144, "")</f>
        <v>64.80730223123733</v>
      </c>
      <c r="H1144" s="10">
        <v>12.285</v>
      </c>
      <c r="I1144" s="12">
        <v>5</v>
      </c>
      <c r="J1144" s="11">
        <f>IF(AND(H1144&lt;&gt;"", C1144&lt;&gt;"", C1144&lt;&gt;0), H1144*100/C1144, "")</f>
        <v>24.918864097363084</v>
      </c>
      <c r="K1144" s="9">
        <v>16.399999999999999</v>
      </c>
      <c r="L1144" s="9">
        <v>38.299999999999997</v>
      </c>
      <c r="M1144" s="13">
        <v>0.42799999999999999</v>
      </c>
      <c r="N1144" s="9">
        <v>96.4</v>
      </c>
      <c r="O1144" s="14" t="s">
        <v>16</v>
      </c>
      <c r="P1144" s="15">
        <v>4.01</v>
      </c>
      <c r="Q1144" s="13">
        <v>5.0650000000000004</v>
      </c>
      <c r="R1144" s="15">
        <v>0.38</v>
      </c>
      <c r="S1144" s="11">
        <f>IF(AND(Q1144&lt;&gt;"", C1144&lt;&gt;"", C1144&lt;&gt;0), Q1144*100/C1144, "")</f>
        <v>10.273833671399595</v>
      </c>
      <c r="T1144" s="21">
        <v>1</v>
      </c>
      <c r="U1144" s="17" t="s">
        <v>36</v>
      </c>
      <c r="V1144" s="11">
        <v>53.41</v>
      </c>
      <c r="W1144" s="11">
        <v>49.89</v>
      </c>
      <c r="X1144" s="11">
        <f>IF(AND(W1144&lt;&gt;"", V1144&lt;&gt;"", V1144&lt;&gt;0), (W1144/V1144)*100, "")</f>
        <v>93.409473881295639</v>
      </c>
      <c r="Y1144" s="8" t="str">
        <f>IF(X1144&lt;72,"Pontiagudo",IF(X1144&lt;=76,"Padrão","Redondo"))</f>
        <v>Redondo</v>
      </c>
      <c r="Z1144" s="11">
        <f>IF(AND(W1144&lt;&gt;"", V1144&lt;&gt;"", V1144&lt;&gt;0), (0.6057-0.0018*W1144)*V1144*(W1144^2)/1000, "")</f>
        <v>68.582518620777364</v>
      </c>
      <c r="AA1144" s="11">
        <v>66.774260943421496</v>
      </c>
      <c r="AB1144" s="14"/>
      <c r="AC1144" s="12">
        <v>0</v>
      </c>
      <c r="AD1144" s="18" t="s">
        <v>19</v>
      </c>
    </row>
    <row r="1145" spans="1:30" ht="15.6" x14ac:dyDescent="0.3">
      <c r="A1145" s="8">
        <v>1144</v>
      </c>
      <c r="B1145" s="20" t="s">
        <v>33</v>
      </c>
      <c r="C1145" s="9">
        <v>55.8</v>
      </c>
      <c r="D1145" s="9">
        <v>8.9</v>
      </c>
      <c r="E1145" s="9">
        <v>9.6</v>
      </c>
      <c r="F1145" s="10">
        <f>IF(AND(NOT(ISBLANK(C1145)), NOT(ISBLANK(H1145)), NOT(ISBLANK(Q1145))), C1145-H1145-Q1145, "")</f>
        <v>34.918999999999997</v>
      </c>
      <c r="G1145" s="11">
        <f>IF(AND(F1145&lt;&gt;"", C1145&lt;&gt;"", C1145&lt;&gt;0), F1145*100/C1145, "")</f>
        <v>62.578853046594979</v>
      </c>
      <c r="H1145" s="10">
        <v>15.634</v>
      </c>
      <c r="I1145" s="12">
        <v>6</v>
      </c>
      <c r="J1145" s="11">
        <f>IF(AND(H1145&lt;&gt;"", C1145&lt;&gt;"", C1145&lt;&gt;0), H1145*100/C1145, "")</f>
        <v>28.017921146953409</v>
      </c>
      <c r="K1145" s="9">
        <v>17.399999999999999</v>
      </c>
      <c r="L1145" s="9">
        <v>44.3</v>
      </c>
      <c r="M1145" s="13">
        <v>0.39300000000000002</v>
      </c>
      <c r="N1145" s="9">
        <v>95.3</v>
      </c>
      <c r="O1145" s="14" t="s">
        <v>16</v>
      </c>
      <c r="P1145" s="15">
        <v>3.91</v>
      </c>
      <c r="Q1145" s="13">
        <v>5.2469999999999999</v>
      </c>
      <c r="R1145" s="15">
        <v>0.35</v>
      </c>
      <c r="S1145" s="11">
        <f>IF(AND(Q1145&lt;&gt;"", C1145&lt;&gt;"", C1145&lt;&gt;0), Q1145*100/C1145, "")</f>
        <v>9.4032258064516139</v>
      </c>
      <c r="T1145" s="21">
        <v>3</v>
      </c>
      <c r="U1145" s="17" t="s">
        <v>36</v>
      </c>
      <c r="V1145" s="11">
        <v>55.87</v>
      </c>
      <c r="W1145" s="11">
        <v>42.66</v>
      </c>
      <c r="X1145" s="11">
        <f>IF(AND(W1145&lt;&gt;"", V1145&lt;&gt;"", V1145&lt;&gt;0), (W1145/V1145)*100, "")</f>
        <v>76.355826024700193</v>
      </c>
      <c r="Y1145" s="8" t="str">
        <f>IF(X1145&lt;72,"Pontiagudo",IF(X1145&lt;=76,"Padrão","Redondo"))</f>
        <v>Redondo</v>
      </c>
      <c r="Z1145" s="11">
        <f>IF(AND(W1145&lt;&gt;"", V1145&lt;&gt;"", V1145&lt;&gt;0), (0.6057-0.0018*W1145)*V1145*(W1145^2)/1000, "")</f>
        <v>53.777894401808048</v>
      </c>
      <c r="AA1145" s="11">
        <v>58.662759197321996</v>
      </c>
      <c r="AB1145" s="14"/>
      <c r="AC1145" s="12">
        <v>0</v>
      </c>
      <c r="AD1145" s="18" t="s">
        <v>19</v>
      </c>
    </row>
    <row r="1146" spans="1:30" ht="15.6" x14ac:dyDescent="0.3">
      <c r="A1146" s="8">
        <v>1145</v>
      </c>
      <c r="B1146" s="20" t="s">
        <v>33</v>
      </c>
      <c r="C1146" s="9">
        <v>60.9</v>
      </c>
      <c r="D1146" s="9">
        <v>7.9</v>
      </c>
      <c r="E1146" s="9">
        <v>9.6</v>
      </c>
      <c r="F1146" s="10">
        <f>IF(AND(NOT(ISBLANK(C1146)), NOT(ISBLANK(H1146)), NOT(ISBLANK(Q1146))), C1146-H1146-Q1146, "")</f>
        <v>38.509</v>
      </c>
      <c r="G1146" s="11">
        <f>IF(AND(F1146&lt;&gt;"", C1146&lt;&gt;"", C1146&lt;&gt;0), F1146*100/C1146, "")</f>
        <v>63.233169129720856</v>
      </c>
      <c r="H1146" s="10">
        <v>16.364999999999998</v>
      </c>
      <c r="I1146" s="12">
        <v>6</v>
      </c>
      <c r="J1146" s="11">
        <f>IF(AND(H1146&lt;&gt;"", C1146&lt;&gt;"", C1146&lt;&gt;0), H1146*100/C1146, "")</f>
        <v>26.871921182266007</v>
      </c>
      <c r="K1146" s="9">
        <v>17.100000000000001</v>
      </c>
      <c r="L1146" s="9">
        <v>41.7</v>
      </c>
      <c r="M1146" s="13">
        <v>0.41</v>
      </c>
      <c r="N1146" s="9">
        <v>88.8</v>
      </c>
      <c r="O1146" s="14" t="s">
        <v>16</v>
      </c>
      <c r="P1146" s="15">
        <v>4.7300000000000004</v>
      </c>
      <c r="Q1146" s="13">
        <v>6.0259999999999998</v>
      </c>
      <c r="R1146" s="15">
        <v>0.42</v>
      </c>
      <c r="S1146" s="11">
        <f>IF(AND(Q1146&lt;&gt;"", C1146&lt;&gt;"", C1146&lt;&gt;0), Q1146*100/C1146, "")</f>
        <v>9.8949096880131364</v>
      </c>
      <c r="T1146" s="21">
        <v>3</v>
      </c>
      <c r="U1146" s="17" t="s">
        <v>32</v>
      </c>
      <c r="V1146" s="11">
        <v>57.32</v>
      </c>
      <c r="W1146" s="11">
        <v>43.68</v>
      </c>
      <c r="X1146" s="11">
        <f>IF(AND(W1146&lt;&gt;"", V1146&lt;&gt;"", V1146&lt;&gt;0), (W1146/V1146)*100, "")</f>
        <v>76.203768318213534</v>
      </c>
      <c r="Y1146" s="8" t="str">
        <f>IF(X1146&lt;72,"Pontiagudo",IF(X1146&lt;=76,"Padrão","Redondo"))</f>
        <v>Redondo</v>
      </c>
      <c r="Z1146" s="11">
        <f>IF(AND(W1146&lt;&gt;"", V1146&lt;&gt;"", V1146&lt;&gt;0), (0.6057-0.0018*W1146)*V1146*(W1146^2)/1000, "")</f>
        <v>57.642748767571966</v>
      </c>
      <c r="AA1146" s="11">
        <v>61.170115249151998</v>
      </c>
      <c r="AB1146" s="14"/>
      <c r="AC1146" s="12">
        <v>0</v>
      </c>
      <c r="AD1146" s="18" t="s">
        <v>19</v>
      </c>
    </row>
    <row r="1147" spans="1:30" ht="15.6" x14ac:dyDescent="0.3">
      <c r="A1147" s="8">
        <v>1146</v>
      </c>
      <c r="B1147" s="20" t="s">
        <v>33</v>
      </c>
      <c r="C1147" s="9">
        <v>59.7</v>
      </c>
      <c r="D1147" s="9">
        <v>8.1</v>
      </c>
      <c r="E1147" s="9">
        <v>8.6999999999999993</v>
      </c>
      <c r="F1147" s="10">
        <f>IF(AND(NOT(ISBLANK(C1147)), NOT(ISBLANK(H1147)), NOT(ISBLANK(Q1147))), C1147-H1147-Q1147, "")</f>
        <v>41.25</v>
      </c>
      <c r="G1147" s="11">
        <f>IF(AND(F1147&lt;&gt;"", C1147&lt;&gt;"", C1147&lt;&gt;0), F1147*100/C1147, "")</f>
        <v>69.095477386934675</v>
      </c>
      <c r="H1147" s="10">
        <v>13.861000000000001</v>
      </c>
      <c r="I1147" s="12">
        <v>6</v>
      </c>
      <c r="J1147" s="11">
        <f>IF(AND(H1147&lt;&gt;"", C1147&lt;&gt;"", C1147&lt;&gt;0), H1147*100/C1147, "")</f>
        <v>23.217755443886098</v>
      </c>
      <c r="K1147" s="9">
        <v>17.8</v>
      </c>
      <c r="L1147" s="9">
        <v>41.7</v>
      </c>
      <c r="M1147" s="13">
        <v>0.42699999999999999</v>
      </c>
      <c r="N1147" s="9">
        <v>90.2</v>
      </c>
      <c r="O1147" s="14" t="s">
        <v>16</v>
      </c>
      <c r="P1147" s="15">
        <v>1.76</v>
      </c>
      <c r="Q1147" s="13">
        <v>4.5890000000000004</v>
      </c>
      <c r="R1147" s="15">
        <v>0.31</v>
      </c>
      <c r="S1147" s="11">
        <f>IF(AND(Q1147&lt;&gt;"", C1147&lt;&gt;"", C1147&lt;&gt;0), Q1147*100/C1147, "")</f>
        <v>7.6867671691792294</v>
      </c>
      <c r="T1147" s="21">
        <v>2</v>
      </c>
      <c r="U1147" s="17" t="s">
        <v>32</v>
      </c>
      <c r="V1147" s="11">
        <v>61.12</v>
      </c>
      <c r="W1147" s="11">
        <v>42.38</v>
      </c>
      <c r="X1147" s="11">
        <f>IF(AND(W1147&lt;&gt;"", V1147&lt;&gt;"", V1147&lt;&gt;0), (W1147/V1147)*100, "")</f>
        <v>69.339005235602102</v>
      </c>
      <c r="Y1147" s="8" t="str">
        <f>IF(X1147&lt;72,"Pontiagudo",IF(X1147&lt;=76,"Padrão","Redondo"))</f>
        <v>Pontiagudo</v>
      </c>
      <c r="Z1147" s="11">
        <f>IF(AND(W1147&lt;&gt;"", V1147&lt;&gt;"", V1147&lt;&gt;0), (0.6057-0.0018*W1147)*V1147*(W1147^2)/1000, "")</f>
        <v>58.116882881461258</v>
      </c>
      <c r="AA1147" s="11">
        <v>61.893282697791989</v>
      </c>
      <c r="AB1147" s="14" t="s">
        <v>38</v>
      </c>
      <c r="AC1147" s="12">
        <v>0</v>
      </c>
      <c r="AD1147" s="18" t="s">
        <v>20</v>
      </c>
    </row>
    <row r="1148" spans="1:30" ht="15.6" x14ac:dyDescent="0.3">
      <c r="A1148" s="8">
        <v>1147</v>
      </c>
      <c r="B1148" s="20" t="s">
        <v>33</v>
      </c>
      <c r="C1148" s="9">
        <v>57.7</v>
      </c>
      <c r="D1148" s="9">
        <v>6.5</v>
      </c>
      <c r="E1148" s="9">
        <v>9.6</v>
      </c>
      <c r="F1148" s="10">
        <f>IF(AND(NOT(ISBLANK(C1148)), NOT(ISBLANK(H1148)), NOT(ISBLANK(Q1148))), C1148-H1148-Q1148, "")</f>
        <v>35.827000000000005</v>
      </c>
      <c r="G1148" s="11">
        <f>IF(AND(F1148&lt;&gt;"", C1148&lt;&gt;"", C1148&lt;&gt;0), F1148*100/C1148, "")</f>
        <v>62.091854419410758</v>
      </c>
      <c r="H1148" s="10">
        <v>16.125</v>
      </c>
      <c r="I1148" s="12">
        <v>5</v>
      </c>
      <c r="J1148" s="11">
        <f>IF(AND(H1148&lt;&gt;"", C1148&lt;&gt;"", C1148&lt;&gt;0), H1148*100/C1148, "")</f>
        <v>27.946273830155977</v>
      </c>
      <c r="K1148" s="9">
        <v>16.100000000000001</v>
      </c>
      <c r="L1148" s="9">
        <v>43.7</v>
      </c>
      <c r="M1148" s="13">
        <v>0.36799999999999999</v>
      </c>
      <c r="N1148" s="9">
        <v>81.099999999999994</v>
      </c>
      <c r="O1148" s="14" t="s">
        <v>16</v>
      </c>
      <c r="P1148" s="15">
        <v>4.95</v>
      </c>
      <c r="Q1148" s="13">
        <v>5.7480000000000002</v>
      </c>
      <c r="R1148" s="15">
        <v>0.38</v>
      </c>
      <c r="S1148" s="11">
        <f>IF(AND(Q1148&lt;&gt;"", C1148&lt;&gt;"", C1148&lt;&gt;0), Q1148*100/C1148, "")</f>
        <v>9.9618717504332768</v>
      </c>
      <c r="T1148" s="21">
        <v>2</v>
      </c>
      <c r="U1148" s="17" t="s">
        <v>36</v>
      </c>
      <c r="V1148" s="11">
        <v>58.56</v>
      </c>
      <c r="W1148" s="11">
        <v>42.12</v>
      </c>
      <c r="X1148" s="11">
        <f>IF(AND(W1148&lt;&gt;"", V1148&lt;&gt;"", V1148&lt;&gt;0), (W1148/V1148)*100, "")</f>
        <v>71.926229508196712</v>
      </c>
      <c r="Y1148" s="8" t="str">
        <f>IF(X1148&lt;72,"Pontiagudo",IF(X1148&lt;=76,"Padrão","Redondo"))</f>
        <v>Pontiagudo</v>
      </c>
      <c r="Z1148" s="11">
        <f>IF(AND(W1148&lt;&gt;"", V1148&lt;&gt;"", V1148&lt;&gt;0), (0.6057-0.0018*W1148)*V1148*(W1148^2)/1000, "")</f>
        <v>55.050161721624569</v>
      </c>
      <c r="AA1148" s="11">
        <v>59.785897616639986</v>
      </c>
      <c r="AB1148" s="14"/>
      <c r="AC1148" s="12">
        <v>0</v>
      </c>
      <c r="AD1148" s="18" t="s">
        <v>19</v>
      </c>
    </row>
    <row r="1149" spans="1:30" ht="15.6" x14ac:dyDescent="0.3">
      <c r="A1149" s="8">
        <v>1148</v>
      </c>
      <c r="B1149" s="20" t="s">
        <v>33</v>
      </c>
      <c r="C1149" s="9">
        <v>66.2</v>
      </c>
      <c r="D1149" s="9">
        <v>6.6</v>
      </c>
      <c r="E1149" s="9">
        <v>9.6</v>
      </c>
      <c r="F1149" s="10">
        <f>IF(AND(NOT(ISBLANK(C1149)), NOT(ISBLANK(H1149)), NOT(ISBLANK(Q1149))), C1149-H1149-Q1149, "")</f>
        <v>43.441000000000003</v>
      </c>
      <c r="G1149" s="11">
        <f>IF(AND(F1149&lt;&gt;"", C1149&lt;&gt;"", C1149&lt;&gt;0), F1149*100/C1149, "")</f>
        <v>65.620845921450154</v>
      </c>
      <c r="H1149" s="10">
        <v>16.474</v>
      </c>
      <c r="I1149" s="12">
        <v>5</v>
      </c>
      <c r="J1149" s="11">
        <f>IF(AND(H1149&lt;&gt;"", C1149&lt;&gt;"", C1149&lt;&gt;0), H1149*100/C1149, "")</f>
        <v>24.885196374622357</v>
      </c>
      <c r="K1149" s="9">
        <v>14.3</v>
      </c>
      <c r="L1149" s="9">
        <v>41.7</v>
      </c>
      <c r="M1149" s="13">
        <v>0.34300000000000003</v>
      </c>
      <c r="N1149" s="9">
        <v>79.099999999999994</v>
      </c>
      <c r="O1149" s="14" t="s">
        <v>16</v>
      </c>
      <c r="P1149" s="15">
        <v>4.3099999999999996</v>
      </c>
      <c r="Q1149" s="13">
        <v>6.2850000000000001</v>
      </c>
      <c r="R1149" s="15">
        <v>0.39</v>
      </c>
      <c r="S1149" s="11">
        <f>IF(AND(Q1149&lt;&gt;"", C1149&lt;&gt;"", C1149&lt;&gt;0), Q1149*100/C1149, "")</f>
        <v>9.4939577039274923</v>
      </c>
      <c r="T1149" s="21">
        <v>2</v>
      </c>
      <c r="U1149" s="17" t="s">
        <v>32</v>
      </c>
      <c r="V1149" s="11">
        <v>59.09</v>
      </c>
      <c r="W1149" s="11">
        <v>44.8</v>
      </c>
      <c r="X1149" s="11">
        <f>IF(AND(W1149&lt;&gt;"", V1149&lt;&gt;"", V1149&lt;&gt;0), (W1149/V1149)*100, "")</f>
        <v>75.816551023861905</v>
      </c>
      <c r="Y1149" s="8" t="str">
        <f>IF(X1149&lt;72,"Pontiagudo",IF(X1149&lt;=76,"Padrão","Redondo"))</f>
        <v>Padrão</v>
      </c>
      <c r="Z1149" s="11">
        <f>IF(AND(W1149&lt;&gt;"", V1149&lt;&gt;"", V1149&lt;&gt;0), (0.6057-0.0018*W1149)*V1149*(W1149^2)/1000, "")</f>
        <v>62.270012399616</v>
      </c>
      <c r="AA1149" s="11">
        <v>64.084615813119996</v>
      </c>
      <c r="AB1149" s="14" t="s">
        <v>40</v>
      </c>
      <c r="AC1149" s="12">
        <v>0</v>
      </c>
      <c r="AD1149" s="18" t="s">
        <v>19</v>
      </c>
    </row>
    <row r="1150" spans="1:30" ht="15.6" x14ac:dyDescent="0.3">
      <c r="A1150" s="8">
        <v>1149</v>
      </c>
      <c r="B1150" s="20" t="s">
        <v>33</v>
      </c>
      <c r="C1150" s="9">
        <v>69.8</v>
      </c>
      <c r="D1150" s="9">
        <v>7.5</v>
      </c>
      <c r="E1150" s="9">
        <v>9.5</v>
      </c>
      <c r="F1150" s="10">
        <f>IF(AND(NOT(ISBLANK(C1150)), NOT(ISBLANK(H1150)), NOT(ISBLANK(Q1150))), C1150-H1150-Q1150, "")</f>
        <v>45.686999999999998</v>
      </c>
      <c r="G1150" s="11">
        <f>IF(AND(F1150&lt;&gt;"", C1150&lt;&gt;"", C1150&lt;&gt;0), F1150*100/C1150, "")</f>
        <v>65.454154727793693</v>
      </c>
      <c r="H1150" s="10">
        <v>18.021000000000001</v>
      </c>
      <c r="I1150" s="12">
        <v>5</v>
      </c>
      <c r="J1150" s="11">
        <f>IF(AND(H1150&lt;&gt;"", C1150&lt;&gt;"", C1150&lt;&gt;0), H1150*100/C1150, "")</f>
        <v>25.818051575931236</v>
      </c>
      <c r="K1150" s="9">
        <v>18.399999999999999</v>
      </c>
      <c r="L1150" s="9">
        <v>42.7</v>
      </c>
      <c r="M1150" s="13">
        <v>0.43099999999999999</v>
      </c>
      <c r="N1150" s="9">
        <v>84</v>
      </c>
      <c r="O1150" s="14" t="s">
        <v>16</v>
      </c>
      <c r="P1150" s="15">
        <v>4.07</v>
      </c>
      <c r="Q1150" s="13">
        <v>6.0919999999999996</v>
      </c>
      <c r="R1150" s="15">
        <v>0.36</v>
      </c>
      <c r="S1150" s="11">
        <f>IF(AND(Q1150&lt;&gt;"", C1150&lt;&gt;"", C1150&lt;&gt;0), Q1150*100/C1150, "")</f>
        <v>8.7277936962750715</v>
      </c>
      <c r="T1150" s="21">
        <v>2</v>
      </c>
      <c r="U1150" s="17" t="s">
        <v>34</v>
      </c>
      <c r="V1150" s="11">
        <v>61.15</v>
      </c>
      <c r="W1150" s="11">
        <v>45.38</v>
      </c>
      <c r="X1150" s="11">
        <f>IF(AND(W1150&lt;&gt;"", V1150&lt;&gt;"", V1150&lt;&gt;0), (W1150/V1150)*100, "")</f>
        <v>74.210956663941133</v>
      </c>
      <c r="Y1150" s="8" t="str">
        <f>IF(X1150&lt;72,"Pontiagudo",IF(X1150&lt;=76,"Padrão","Redondo"))</f>
        <v>Padrão</v>
      </c>
      <c r="Z1150" s="11">
        <f>IF(AND(W1150&lt;&gt;"", V1150&lt;&gt;"", V1150&lt;&gt;0), (0.6057-0.0018*W1150)*V1150*(W1150^2)/1000, "")</f>
        <v>65.988763734000983</v>
      </c>
      <c r="AA1150" s="11">
        <v>66.424836069130009</v>
      </c>
      <c r="AB1150" s="14" t="s">
        <v>35</v>
      </c>
      <c r="AC1150" s="12">
        <v>0</v>
      </c>
      <c r="AD1150" s="18" t="s">
        <v>19</v>
      </c>
    </row>
    <row r="1151" spans="1:30" ht="15.6" x14ac:dyDescent="0.3">
      <c r="A1151" s="8">
        <v>1150</v>
      </c>
      <c r="B1151" s="20" t="s">
        <v>33</v>
      </c>
      <c r="C1151" s="9">
        <v>71.3</v>
      </c>
      <c r="D1151" s="9">
        <v>8</v>
      </c>
      <c r="E1151" s="9">
        <v>9.5</v>
      </c>
      <c r="F1151" s="10">
        <f>IF(AND(NOT(ISBLANK(C1151)), NOT(ISBLANK(H1151)), NOT(ISBLANK(Q1151))), C1151-H1151-Q1151, "")</f>
        <v>46.308</v>
      </c>
      <c r="G1151" s="11">
        <f>IF(AND(F1151&lt;&gt;"", C1151&lt;&gt;"", C1151&lt;&gt;0), F1151*100/C1151, "")</f>
        <v>64.948106591865368</v>
      </c>
      <c r="H1151" s="10">
        <v>18.763999999999999</v>
      </c>
      <c r="I1151" s="12">
        <v>5</v>
      </c>
      <c r="J1151" s="11">
        <f>IF(AND(H1151&lt;&gt;"", C1151&lt;&gt;"", C1151&lt;&gt;0), H1151*100/C1151, "")</f>
        <v>26.316970546984571</v>
      </c>
      <c r="K1151" s="9">
        <v>19.3</v>
      </c>
      <c r="L1151" s="9">
        <v>43.7</v>
      </c>
      <c r="M1151" s="13">
        <v>0.442</v>
      </c>
      <c r="N1151" s="9">
        <v>86.7</v>
      </c>
      <c r="O1151" s="14" t="s">
        <v>16</v>
      </c>
      <c r="P1151" s="15">
        <v>3.67</v>
      </c>
      <c r="Q1151" s="13">
        <v>6.2279999999999998</v>
      </c>
      <c r="R1151" s="15">
        <v>0.38</v>
      </c>
      <c r="S1151" s="11">
        <f>IF(AND(Q1151&lt;&gt;"", C1151&lt;&gt;"", C1151&lt;&gt;0), Q1151*100/C1151, "")</f>
        <v>8.7349228611500696</v>
      </c>
      <c r="T1151" s="21">
        <v>3</v>
      </c>
      <c r="U1151" s="17" t="s">
        <v>34</v>
      </c>
      <c r="V1151" s="11">
        <v>58.35</v>
      </c>
      <c r="W1151" s="11">
        <v>47.53</v>
      </c>
      <c r="X1151" s="11">
        <f>IF(AND(W1151&lt;&gt;"", V1151&lt;&gt;"", V1151&lt;&gt;0), (W1151/V1151)*100, "")</f>
        <v>81.456726649528704</v>
      </c>
      <c r="Y1151" s="8" t="str">
        <f>IF(X1151&lt;72,"Pontiagudo",IF(X1151&lt;=76,"Padrão","Redondo"))</f>
        <v>Redondo</v>
      </c>
      <c r="Z1151" s="11">
        <f>IF(AND(W1151&lt;&gt;"", V1151&lt;&gt;"", V1151&lt;&gt;0), (0.6057-0.0018*W1151)*V1151*(W1151^2)/1000, "")</f>
        <v>68.564885014277181</v>
      </c>
      <c r="AA1151" s="11">
        <v>67.534785738682501</v>
      </c>
      <c r="AB1151" s="14" t="s">
        <v>35</v>
      </c>
      <c r="AC1151" s="12">
        <v>0</v>
      </c>
      <c r="AD1151" s="18" t="s">
        <v>19</v>
      </c>
    </row>
    <row r="1152" spans="1:30" ht="15.6" x14ac:dyDescent="0.3">
      <c r="A1152" s="8">
        <v>1151</v>
      </c>
      <c r="B1152" s="20" t="s">
        <v>33</v>
      </c>
      <c r="C1152" s="9">
        <v>64.7</v>
      </c>
      <c r="D1152" s="9">
        <v>7.8</v>
      </c>
      <c r="E1152" s="9">
        <v>9.3000000000000007</v>
      </c>
      <c r="F1152" s="10">
        <f>IF(AND(NOT(ISBLANK(C1152)), NOT(ISBLANK(H1152)), NOT(ISBLANK(Q1152))), C1152-H1152-Q1152, "")</f>
        <v>42.997</v>
      </c>
      <c r="G1152" s="11">
        <f>IF(AND(F1152&lt;&gt;"", C1152&lt;&gt;"", C1152&lt;&gt;0), F1152*100/C1152, "")</f>
        <v>66.45595054095827</v>
      </c>
      <c r="H1152" s="10">
        <v>15.765000000000001</v>
      </c>
      <c r="I1152" s="12">
        <v>6</v>
      </c>
      <c r="J1152" s="11">
        <f>IF(AND(H1152&lt;&gt;"", C1152&lt;&gt;"", C1152&lt;&gt;0), H1152*100/C1152, "")</f>
        <v>24.366306027820709</v>
      </c>
      <c r="K1152" s="9">
        <v>17.600000000000001</v>
      </c>
      <c r="L1152" s="9">
        <v>41.3</v>
      </c>
      <c r="M1152" s="13">
        <v>0.42599999999999999</v>
      </c>
      <c r="N1152" s="9">
        <v>87.2</v>
      </c>
      <c r="O1152" s="14" t="s">
        <v>16</v>
      </c>
      <c r="P1152" s="15">
        <v>3.73</v>
      </c>
      <c r="Q1152" s="13">
        <v>5.9379999999999997</v>
      </c>
      <c r="R1152" s="15">
        <v>0.38</v>
      </c>
      <c r="S1152" s="11">
        <f>IF(AND(Q1152&lt;&gt;"", C1152&lt;&gt;"", C1152&lt;&gt;0), Q1152*100/C1152, "")</f>
        <v>9.1777434312210193</v>
      </c>
      <c r="T1152" s="21">
        <v>2</v>
      </c>
      <c r="U1152" s="17" t="s">
        <v>32</v>
      </c>
      <c r="V1152" s="11">
        <v>60.42</v>
      </c>
      <c r="W1152" s="11">
        <v>44.24</v>
      </c>
      <c r="X1152" s="11">
        <f>IF(AND(W1152&lt;&gt;"", V1152&lt;&gt;"", V1152&lt;&gt;0), (W1152/V1152)*100, "")</f>
        <v>73.220787818603114</v>
      </c>
      <c r="Y1152" s="8" t="str">
        <f>IF(X1152&lt;72,"Pontiagudo",IF(X1152&lt;=76,"Padrão","Redondo"))</f>
        <v>Padrão</v>
      </c>
      <c r="Z1152" s="11">
        <f>IF(AND(W1152&lt;&gt;"", V1152&lt;&gt;"", V1152&lt;&gt;0), (0.6057-0.0018*W1152)*V1152*(W1152^2)/1000, "")</f>
        <v>62.208945912992263</v>
      </c>
      <c r="AA1152" s="11">
        <v>64.201256642879997</v>
      </c>
      <c r="AB1152" s="14" t="s">
        <v>35</v>
      </c>
      <c r="AC1152" s="12">
        <v>0</v>
      </c>
      <c r="AD1152" s="18" t="s">
        <v>19</v>
      </c>
    </row>
    <row r="1153" spans="1:30" ht="15.6" x14ac:dyDescent="0.3">
      <c r="A1153" s="8">
        <v>1152</v>
      </c>
      <c r="B1153" s="20" t="s">
        <v>33</v>
      </c>
      <c r="C1153" s="9">
        <v>63.1</v>
      </c>
      <c r="D1153" s="9">
        <v>8.8000000000000007</v>
      </c>
      <c r="E1153" s="9">
        <v>9.9</v>
      </c>
      <c r="F1153" s="10">
        <f>IF(AND(NOT(ISBLANK(C1153)), NOT(ISBLANK(H1153)), NOT(ISBLANK(Q1153))), C1153-H1153-Q1153, "")</f>
        <v>39.328999999999994</v>
      </c>
      <c r="G1153" s="11">
        <f>IF(AND(F1153&lt;&gt;"", C1153&lt;&gt;"", C1153&lt;&gt;0), F1153*100/C1153, "")</f>
        <v>62.328050713153708</v>
      </c>
      <c r="H1153" s="10">
        <v>18.547000000000001</v>
      </c>
      <c r="I1153" s="12">
        <v>5</v>
      </c>
      <c r="J1153" s="11">
        <f>IF(AND(H1153&lt;&gt;"", C1153&lt;&gt;"", C1153&lt;&gt;0), H1153*100/C1153, "")</f>
        <v>29.393026941362915</v>
      </c>
      <c r="K1153" s="9">
        <v>17.5</v>
      </c>
      <c r="L1153" s="9">
        <v>44</v>
      </c>
      <c r="M1153" s="13">
        <v>0.39800000000000002</v>
      </c>
      <c r="N1153" s="9">
        <v>93.1</v>
      </c>
      <c r="O1153" s="14" t="s">
        <v>16</v>
      </c>
      <c r="P1153" s="15">
        <v>4.21</v>
      </c>
      <c r="Q1153" s="13">
        <v>5.2240000000000002</v>
      </c>
      <c r="R1153" s="15">
        <v>0.34</v>
      </c>
      <c r="S1153" s="11">
        <f>IF(AND(Q1153&lt;&gt;"", C1153&lt;&gt;"", C1153&lt;&gt;0), Q1153*100/C1153, "")</f>
        <v>8.2789223454833589</v>
      </c>
      <c r="T1153" s="21">
        <v>2</v>
      </c>
      <c r="U1153" s="17" t="s">
        <v>32</v>
      </c>
      <c r="V1153" s="11">
        <v>57.69</v>
      </c>
      <c r="W1153" s="11">
        <v>44.46</v>
      </c>
      <c r="X1153" s="11">
        <f>IF(AND(W1153&lt;&gt;"", V1153&lt;&gt;"", V1153&lt;&gt;0), (W1153/V1153)*100, "")</f>
        <v>77.067082683307348</v>
      </c>
      <c r="Y1153" s="8" t="str">
        <f>IF(X1153&lt;72,"Pontiagudo",IF(X1153&lt;=76,"Padrão","Redondo"))</f>
        <v>Redondo</v>
      </c>
      <c r="Z1153" s="11">
        <f>IF(AND(W1153&lt;&gt;"", V1153&lt;&gt;"", V1153&lt;&gt;0), (0.6057-0.0018*W1153)*V1153*(W1153^2)/1000, "")</f>
        <v>59.94518440950749</v>
      </c>
      <c r="AA1153" s="11">
        <v>62.566286098446</v>
      </c>
      <c r="AB1153" s="14" t="s">
        <v>35</v>
      </c>
      <c r="AC1153" s="12">
        <v>0</v>
      </c>
      <c r="AD1153" s="18" t="s">
        <v>19</v>
      </c>
    </row>
    <row r="1154" spans="1:30" ht="15.6" x14ac:dyDescent="0.3">
      <c r="A1154" s="8">
        <v>1153</v>
      </c>
      <c r="B1154" s="20" t="s">
        <v>33</v>
      </c>
      <c r="C1154" s="9">
        <v>70.5</v>
      </c>
      <c r="D1154" s="9">
        <v>8.5</v>
      </c>
      <c r="E1154" s="9">
        <v>9.6</v>
      </c>
      <c r="F1154" s="10">
        <f>IF(AND(NOT(ISBLANK(C1154)), NOT(ISBLANK(H1154)), NOT(ISBLANK(Q1154))), C1154-H1154-Q1154, "")</f>
        <v>45.665000000000006</v>
      </c>
      <c r="G1154" s="11">
        <f>IF(AND(F1154&lt;&gt;"", C1154&lt;&gt;"", C1154&lt;&gt;0), F1154*100/C1154, "")</f>
        <v>64.773049645390088</v>
      </c>
      <c r="H1154" s="10">
        <v>18.126999999999999</v>
      </c>
      <c r="I1154" s="12">
        <v>7</v>
      </c>
      <c r="J1154" s="11">
        <f>IF(AND(H1154&lt;&gt;"", C1154&lt;&gt;"", C1154&lt;&gt;0), H1154*100/C1154, "")</f>
        <v>25.71205673758865</v>
      </c>
      <c r="K1154" s="9">
        <v>18.100000000000001</v>
      </c>
      <c r="L1154" s="9">
        <v>43</v>
      </c>
      <c r="M1154" s="13">
        <v>0.42099999999999999</v>
      </c>
      <c r="N1154" s="9">
        <v>89.7</v>
      </c>
      <c r="O1154" s="14" t="s">
        <v>16</v>
      </c>
      <c r="P1154" s="15">
        <v>3.89</v>
      </c>
      <c r="Q1154" s="13">
        <v>6.7080000000000002</v>
      </c>
      <c r="R1154" s="15">
        <v>0.37</v>
      </c>
      <c r="S1154" s="11">
        <f>IF(AND(Q1154&lt;&gt;"", C1154&lt;&gt;"", C1154&lt;&gt;0), Q1154*100/C1154, "")</f>
        <v>9.5148936170212774</v>
      </c>
      <c r="T1154" s="21">
        <v>2</v>
      </c>
      <c r="U1154" s="17" t="s">
        <v>34</v>
      </c>
      <c r="V1154" s="11">
        <v>60.82</v>
      </c>
      <c r="W1154" s="11">
        <v>45.79</v>
      </c>
      <c r="X1154" s="11">
        <f>IF(AND(W1154&lt;&gt;"", V1154&lt;&gt;"", V1154&lt;&gt;0), (W1154/V1154)*100, "")</f>
        <v>75.28773429792831</v>
      </c>
      <c r="Y1154" s="8" t="str">
        <f>IF(X1154&lt;72,"Pontiagudo",IF(X1154&lt;=76,"Padrão","Redondo"))</f>
        <v>Padrão</v>
      </c>
      <c r="Z1154" s="11">
        <f>IF(AND(W1154&lt;&gt;"", V1154&lt;&gt;"", V1154&lt;&gt;0), (0.6057-0.0018*W1154)*V1154*(W1154^2)/1000, "")</f>
        <v>66.729854682739841</v>
      </c>
      <c r="AA1154" s="11">
        <v>66.805954439654997</v>
      </c>
      <c r="AB1154" s="14" t="s">
        <v>35</v>
      </c>
      <c r="AC1154" s="12">
        <v>0</v>
      </c>
      <c r="AD1154" s="18" t="s">
        <v>19</v>
      </c>
    </row>
    <row r="1155" spans="1:30" ht="15.6" x14ac:dyDescent="0.3">
      <c r="A1155" s="8">
        <v>1154</v>
      </c>
      <c r="B1155" s="20" t="s">
        <v>33</v>
      </c>
      <c r="C1155" s="9">
        <v>58.5</v>
      </c>
      <c r="D1155" s="9">
        <v>9.5</v>
      </c>
      <c r="E1155" s="9">
        <v>9.6</v>
      </c>
      <c r="F1155" s="10">
        <f>IF(AND(NOT(ISBLANK(C1155)), NOT(ISBLANK(H1155)), NOT(ISBLANK(Q1155))), C1155-H1155-Q1155, "")</f>
        <v>37.445</v>
      </c>
      <c r="G1155" s="11">
        <f>IF(AND(F1155&lt;&gt;"", C1155&lt;&gt;"", C1155&lt;&gt;0), F1155*100/C1155, "")</f>
        <v>64.008547008547012</v>
      </c>
      <c r="H1155" s="10">
        <v>15.541</v>
      </c>
      <c r="I1155" s="12">
        <v>5</v>
      </c>
      <c r="J1155" s="11">
        <f>IF(AND(H1155&lt;&gt;"", C1155&lt;&gt;"", C1155&lt;&gt;0), H1155*100/C1155, "")</f>
        <v>26.565811965811967</v>
      </c>
      <c r="K1155" s="9">
        <v>17.600000000000001</v>
      </c>
      <c r="L1155" s="9">
        <v>41</v>
      </c>
      <c r="M1155" s="13">
        <v>0.42899999999999999</v>
      </c>
      <c r="N1155" s="9">
        <v>97.5</v>
      </c>
      <c r="O1155" s="14" t="s">
        <v>16</v>
      </c>
      <c r="P1155" s="15">
        <v>3.41</v>
      </c>
      <c r="Q1155" s="13">
        <v>5.5140000000000002</v>
      </c>
      <c r="R1155" s="15">
        <v>0.38</v>
      </c>
      <c r="S1155" s="11">
        <f>IF(AND(Q1155&lt;&gt;"", C1155&lt;&gt;"", C1155&lt;&gt;0), Q1155*100/C1155, "")</f>
        <v>9.4256410256410259</v>
      </c>
      <c r="T1155" s="21">
        <v>3</v>
      </c>
      <c r="U1155" s="17" t="s">
        <v>32</v>
      </c>
      <c r="V1155" s="11">
        <v>55.86</v>
      </c>
      <c r="W1155" s="11">
        <v>43.55</v>
      </c>
      <c r="X1155" s="11">
        <f>IF(AND(W1155&lt;&gt;"", V1155&lt;&gt;"", V1155&lt;&gt;0), (W1155/V1155)*100, "")</f>
        <v>77.962764052989613</v>
      </c>
      <c r="Y1155" s="8" t="str">
        <f>IF(X1155&lt;72,"Pontiagudo",IF(X1155&lt;=76,"Padrão","Redondo"))</f>
        <v>Redondo</v>
      </c>
      <c r="Z1155" s="11">
        <f>IF(AND(W1155&lt;&gt;"", V1155&lt;&gt;"", V1155&lt;&gt;0), (0.6057-0.0018*W1155)*V1155*(W1155^2)/1000, "")</f>
        <v>55.865444354401497</v>
      </c>
      <c r="AA1155" s="11">
        <v>59.912767609694995</v>
      </c>
      <c r="AB1155" s="14"/>
      <c r="AC1155" s="12">
        <v>0</v>
      </c>
      <c r="AD1155" s="18" t="s">
        <v>19</v>
      </c>
    </row>
    <row r="1156" spans="1:30" ht="15.6" x14ac:dyDescent="0.3">
      <c r="A1156" s="8">
        <v>1155</v>
      </c>
      <c r="B1156" s="20" t="s">
        <v>33</v>
      </c>
      <c r="C1156" s="9">
        <v>66.3</v>
      </c>
      <c r="D1156" s="9">
        <v>6.8</v>
      </c>
      <c r="E1156" s="9">
        <v>9.4</v>
      </c>
      <c r="F1156" s="10">
        <f>IF(AND(NOT(ISBLANK(C1156)), NOT(ISBLANK(H1156)), NOT(ISBLANK(Q1156))), C1156-H1156-Q1156, "")</f>
        <v>42.558</v>
      </c>
      <c r="G1156" s="11">
        <f>IF(AND(F1156&lt;&gt;"", C1156&lt;&gt;"", C1156&lt;&gt;0), F1156*100/C1156, "")</f>
        <v>64.190045248868785</v>
      </c>
      <c r="H1156" s="10">
        <v>18.347999999999999</v>
      </c>
      <c r="I1156" s="12">
        <v>5</v>
      </c>
      <c r="J1156" s="11">
        <f>IF(AND(H1156&lt;&gt;"", C1156&lt;&gt;"", C1156&lt;&gt;0), H1156*100/C1156, "")</f>
        <v>27.674208144796381</v>
      </c>
      <c r="K1156" s="9">
        <v>17.100000000000001</v>
      </c>
      <c r="L1156" s="9">
        <v>43.7</v>
      </c>
      <c r="M1156" s="13">
        <v>0.39100000000000001</v>
      </c>
      <c r="N1156" s="9">
        <v>80.5</v>
      </c>
      <c r="O1156" s="14" t="s">
        <v>16</v>
      </c>
      <c r="P1156" s="15">
        <v>0.99</v>
      </c>
      <c r="Q1156" s="13">
        <v>5.3940000000000001</v>
      </c>
      <c r="R1156" s="15">
        <v>0.34</v>
      </c>
      <c r="S1156" s="11">
        <f>IF(AND(Q1156&lt;&gt;"", C1156&lt;&gt;"", C1156&lt;&gt;0), Q1156*100/C1156, "")</f>
        <v>8.1357466063348411</v>
      </c>
      <c r="T1156" s="21">
        <v>1</v>
      </c>
      <c r="U1156" s="17" t="s">
        <v>32</v>
      </c>
      <c r="V1156" s="11">
        <v>58.41</v>
      </c>
      <c r="W1156" s="11">
        <v>45.58</v>
      </c>
      <c r="X1156" s="11">
        <f>IF(AND(W1156&lt;&gt;"", V1156&lt;&gt;"", V1156&lt;&gt;0), (W1156/V1156)*100, "")</f>
        <v>78.034583119328886</v>
      </c>
      <c r="Y1156" s="8" t="str">
        <f>IF(X1156&lt;72,"Pontiagudo",IF(X1156&lt;=76,"Padrão","Redondo"))</f>
        <v>Redondo</v>
      </c>
      <c r="Z1156" s="11">
        <f>IF(AND(W1156&lt;&gt;"", V1156&lt;&gt;"", V1156&lt;&gt;0), (0.6057-0.0018*W1156)*V1156*(W1156^2)/1000, "")</f>
        <v>63.545080166989344</v>
      </c>
      <c r="AA1156" s="11">
        <v>64.728456972893994</v>
      </c>
      <c r="AB1156" s="14"/>
      <c r="AC1156" s="12">
        <v>0</v>
      </c>
      <c r="AD1156" s="18" t="s">
        <v>19</v>
      </c>
    </row>
    <row r="1157" spans="1:30" ht="15.6" x14ac:dyDescent="0.3">
      <c r="A1157" s="8">
        <v>1156</v>
      </c>
      <c r="B1157" s="20" t="s">
        <v>33</v>
      </c>
      <c r="C1157" s="9">
        <v>64.5</v>
      </c>
      <c r="D1157" s="9">
        <v>7.3</v>
      </c>
      <c r="E1157" s="9">
        <v>9.1999999999999993</v>
      </c>
      <c r="F1157" s="10">
        <f>IF(AND(NOT(ISBLANK(C1157)), NOT(ISBLANK(H1157)), NOT(ISBLANK(Q1157))), C1157-H1157-Q1157, "")</f>
        <v>43.143999999999998</v>
      </c>
      <c r="G1157" s="11">
        <f>IF(AND(F1157&lt;&gt;"", C1157&lt;&gt;"", C1157&lt;&gt;0), F1157*100/C1157, "")</f>
        <v>66.889922480620143</v>
      </c>
      <c r="H1157" s="10">
        <v>16.077999999999999</v>
      </c>
      <c r="I1157" s="12">
        <v>5</v>
      </c>
      <c r="J1157" s="11">
        <f>IF(AND(H1157&lt;&gt;"", C1157&lt;&gt;"", C1157&lt;&gt;0), H1157*100/C1157, "")</f>
        <v>24.927131782945736</v>
      </c>
      <c r="K1157" s="9">
        <v>16.5</v>
      </c>
      <c r="L1157" s="9">
        <v>43.7</v>
      </c>
      <c r="M1157" s="13">
        <v>0.378</v>
      </c>
      <c r="N1157" s="9">
        <v>84.2</v>
      </c>
      <c r="O1157" s="14" t="s">
        <v>16</v>
      </c>
      <c r="P1157" s="15">
        <v>3.49</v>
      </c>
      <c r="Q1157" s="13">
        <v>5.2779999999999996</v>
      </c>
      <c r="R1157" s="15">
        <v>0.34</v>
      </c>
      <c r="S1157" s="11">
        <f>IF(AND(Q1157&lt;&gt;"", C1157&lt;&gt;"", C1157&lt;&gt;0), Q1157*100/C1157, "")</f>
        <v>8.1829457364341085</v>
      </c>
      <c r="T1157" s="21">
        <v>2</v>
      </c>
      <c r="U1157" s="17" t="s">
        <v>32</v>
      </c>
      <c r="V1157" s="11">
        <v>60.33</v>
      </c>
      <c r="W1157" s="11">
        <v>44.12</v>
      </c>
      <c r="X1157" s="11">
        <f>IF(AND(W1157&lt;&gt;"", V1157&lt;&gt;"", V1157&lt;&gt;0), (W1157/V1157)*100, "")</f>
        <v>73.13111221614453</v>
      </c>
      <c r="Y1157" s="8" t="str">
        <f>IF(X1157&lt;72,"Pontiagudo",IF(X1157&lt;=76,"Padrão","Redondo"))</f>
        <v>Padrão</v>
      </c>
      <c r="Z1157" s="11">
        <f>IF(AND(W1157&lt;&gt;"", V1157&lt;&gt;"", V1157&lt;&gt;0), (0.6057-0.0018*W1157)*V1157*(W1157^2)/1000, "")</f>
        <v>61.80512650908075</v>
      </c>
      <c r="AA1157" s="11">
        <v>63.959368193207993</v>
      </c>
      <c r="AB1157" s="14"/>
      <c r="AC1157" s="12">
        <v>0</v>
      </c>
      <c r="AD1157" s="18" t="s">
        <v>19</v>
      </c>
    </row>
    <row r="1158" spans="1:30" ht="15.6" x14ac:dyDescent="0.3">
      <c r="A1158" s="8">
        <v>1157</v>
      </c>
      <c r="B1158" s="20" t="s">
        <v>33</v>
      </c>
      <c r="C1158" s="9">
        <v>72.900000000000006</v>
      </c>
      <c r="D1158" s="9">
        <v>7.6</v>
      </c>
      <c r="E1158" s="9">
        <v>9.1</v>
      </c>
      <c r="F1158" s="10">
        <f>IF(AND(NOT(ISBLANK(C1158)), NOT(ISBLANK(H1158)), NOT(ISBLANK(Q1158))), C1158-H1158-Q1158, "")</f>
        <v>49.086000000000006</v>
      </c>
      <c r="G1158" s="11">
        <f>IF(AND(F1158&lt;&gt;"", C1158&lt;&gt;"", C1158&lt;&gt;0), F1158*100/C1158, "")</f>
        <v>67.333333333333329</v>
      </c>
      <c r="H1158" s="10">
        <v>17.327999999999999</v>
      </c>
      <c r="I1158" s="12">
        <v>6</v>
      </c>
      <c r="J1158" s="11">
        <f>IF(AND(H1158&lt;&gt;"", C1158&lt;&gt;"", C1158&lt;&gt;0), H1158*100/C1158, "")</f>
        <v>23.769547325102877</v>
      </c>
      <c r="K1158" s="9">
        <v>17.600000000000001</v>
      </c>
      <c r="L1158" s="9">
        <v>43.3</v>
      </c>
      <c r="M1158" s="13">
        <v>0.40600000000000003</v>
      </c>
      <c r="N1158" s="9">
        <v>83.8</v>
      </c>
      <c r="O1158" s="14" t="s">
        <v>16</v>
      </c>
      <c r="P1158" s="15">
        <v>3.47</v>
      </c>
      <c r="Q1158" s="13">
        <v>6.4859999999999998</v>
      </c>
      <c r="R1158" s="15">
        <v>0.37</v>
      </c>
      <c r="S1158" s="11">
        <f>IF(AND(Q1158&lt;&gt;"", C1158&lt;&gt;"", C1158&lt;&gt;0), Q1158*100/C1158, "")</f>
        <v>8.8971193415637853</v>
      </c>
      <c r="T1158" s="21">
        <v>2</v>
      </c>
      <c r="U1158" s="17" t="s">
        <v>34</v>
      </c>
      <c r="V1158" s="11">
        <v>62.79</v>
      </c>
      <c r="W1158" s="11">
        <v>46.03</v>
      </c>
      <c r="X1158" s="11">
        <f>IF(AND(W1158&lt;&gt;"", V1158&lt;&gt;"", V1158&lt;&gt;0), (W1158/V1158)*100, "")</f>
        <v>73.307851568721134</v>
      </c>
      <c r="Y1158" s="8" t="str">
        <f>IF(X1158&lt;72,"Pontiagudo",IF(X1158&lt;=76,"Padrão","Redondo"))</f>
        <v>Padrão</v>
      </c>
      <c r="Z1158" s="11">
        <f>IF(AND(W1158&lt;&gt;"", V1158&lt;&gt;"", V1158&lt;&gt;0), (0.6057-0.0018*W1158)*V1158*(W1158^2)/1000, "")</f>
        <v>69.557861686928717</v>
      </c>
      <c r="AA1158" s="11">
        <v>68.567739314392512</v>
      </c>
      <c r="AB1158" s="14"/>
      <c r="AC1158" s="12">
        <v>0</v>
      </c>
      <c r="AD1158" s="18" t="s">
        <v>19</v>
      </c>
    </row>
    <row r="1159" spans="1:30" ht="15.6" x14ac:dyDescent="0.3">
      <c r="A1159" s="8">
        <v>1158</v>
      </c>
      <c r="B1159" s="20" t="s">
        <v>33</v>
      </c>
      <c r="C1159" s="9">
        <v>63.5</v>
      </c>
      <c r="D1159" s="9">
        <v>7.8</v>
      </c>
      <c r="E1159" s="9">
        <v>9.1</v>
      </c>
      <c r="F1159" s="10">
        <f>IF(AND(NOT(ISBLANK(C1159)), NOT(ISBLANK(H1159)), NOT(ISBLANK(Q1159))), C1159-H1159-Q1159, "")</f>
        <v>38.591999999999999</v>
      </c>
      <c r="G1159" s="11">
        <f>IF(AND(F1159&lt;&gt;"", C1159&lt;&gt;"", C1159&lt;&gt;0), F1159*100/C1159, "")</f>
        <v>60.774803149606299</v>
      </c>
      <c r="H1159" s="10">
        <v>18.988</v>
      </c>
      <c r="I1159" s="12">
        <v>6</v>
      </c>
      <c r="J1159" s="11">
        <f>IF(AND(H1159&lt;&gt;"", C1159&lt;&gt;"", C1159&lt;&gt;0), H1159*100/C1159, "")</f>
        <v>29.902362204724408</v>
      </c>
      <c r="K1159" s="9">
        <v>18.600000000000001</v>
      </c>
      <c r="L1159" s="9">
        <v>44</v>
      </c>
      <c r="M1159" s="13">
        <v>0.42299999999999999</v>
      </c>
      <c r="N1159" s="9">
        <v>87.5</v>
      </c>
      <c r="O1159" s="14" t="s">
        <v>16</v>
      </c>
      <c r="P1159" s="15">
        <v>4.0599999999999996</v>
      </c>
      <c r="Q1159" s="13">
        <v>5.92</v>
      </c>
      <c r="R1159" s="15">
        <v>0.38</v>
      </c>
      <c r="S1159" s="11">
        <f>IF(AND(Q1159&lt;&gt;"", C1159&lt;&gt;"", C1159&lt;&gt;0), Q1159*100/C1159, "")</f>
        <v>9.3228346456692908</v>
      </c>
      <c r="T1159" s="21">
        <v>2</v>
      </c>
      <c r="U1159" s="17" t="s">
        <v>32</v>
      </c>
      <c r="V1159" s="11">
        <v>58.57</v>
      </c>
      <c r="W1159" s="11">
        <v>44.25</v>
      </c>
      <c r="X1159" s="11">
        <f>IF(AND(W1159&lt;&gt;"", V1159&lt;&gt;"", V1159&lt;&gt;0), (W1159/V1159)*100, "")</f>
        <v>75.550623185931371</v>
      </c>
      <c r="Y1159" s="8" t="str">
        <f>IF(X1159&lt;72,"Pontiagudo",IF(X1159&lt;=76,"Padrão","Redondo"))</f>
        <v>Padrão</v>
      </c>
      <c r="Z1159" s="11">
        <f>IF(AND(W1159&lt;&gt;"", V1159&lt;&gt;"", V1159&lt;&gt;0), (0.6057-0.0018*W1159)*V1159*(W1159^2)/1000, "")</f>
        <v>60.329371234781256</v>
      </c>
      <c r="AA1159" s="11">
        <v>62.902025136487502</v>
      </c>
      <c r="AB1159" s="14" t="s">
        <v>35</v>
      </c>
      <c r="AC1159" s="12">
        <v>0</v>
      </c>
      <c r="AD1159" s="18" t="s">
        <v>19</v>
      </c>
    </row>
    <row r="1160" spans="1:30" ht="15.6" x14ac:dyDescent="0.3">
      <c r="A1160" s="8">
        <v>1159</v>
      </c>
      <c r="B1160" s="20" t="s">
        <v>33</v>
      </c>
      <c r="C1160" s="9">
        <v>65.5</v>
      </c>
      <c r="D1160" s="9">
        <v>5.5</v>
      </c>
      <c r="E1160" s="9">
        <v>9.3000000000000007</v>
      </c>
      <c r="F1160" s="10">
        <f>IF(AND(NOT(ISBLANK(C1160)), NOT(ISBLANK(H1160)), NOT(ISBLANK(Q1160))), C1160-H1160-Q1160, "")</f>
        <v>41.073</v>
      </c>
      <c r="G1160" s="11">
        <f>IF(AND(F1160&lt;&gt;"", C1160&lt;&gt;"", C1160&lt;&gt;0), F1160*100/C1160, "")</f>
        <v>62.706870229007635</v>
      </c>
      <c r="H1160" s="10">
        <v>18.741</v>
      </c>
      <c r="I1160" s="12">
        <v>6</v>
      </c>
      <c r="J1160" s="11">
        <f>IF(AND(H1160&lt;&gt;"", C1160&lt;&gt;"", C1160&lt;&gt;0), H1160*100/C1160, "")</f>
        <v>28.612213740458014</v>
      </c>
      <c r="K1160" s="9">
        <v>17.3</v>
      </c>
      <c r="L1160" s="9">
        <v>40.299999999999997</v>
      </c>
      <c r="M1160" s="13">
        <v>0.42899999999999999</v>
      </c>
      <c r="N1160" s="9">
        <v>70.900000000000006</v>
      </c>
      <c r="O1160" s="14" t="s">
        <v>21</v>
      </c>
      <c r="P1160" s="15">
        <v>3.25</v>
      </c>
      <c r="Q1160" s="13">
        <v>5.6859999999999999</v>
      </c>
      <c r="R1160" s="15">
        <v>0.37</v>
      </c>
      <c r="S1160" s="11">
        <f>IF(AND(Q1160&lt;&gt;"", C1160&lt;&gt;"", C1160&lt;&gt;0), Q1160*100/C1160, "")</f>
        <v>8.6809160305343518</v>
      </c>
      <c r="T1160" s="21">
        <v>2</v>
      </c>
      <c r="U1160" s="17" t="s">
        <v>32</v>
      </c>
      <c r="V1160" s="11">
        <v>59.99</v>
      </c>
      <c r="W1160" s="11">
        <v>45.14</v>
      </c>
      <c r="X1160" s="11">
        <f>IF(AND(W1160&lt;&gt;"", V1160&lt;&gt;"", V1160&lt;&gt;0), (W1160/V1160)*100, "")</f>
        <v>75.245874312385396</v>
      </c>
      <c r="Y1160" s="8" t="str">
        <f>IF(X1160&lt;72,"Pontiagudo",IF(X1160&lt;=76,"Padrão","Redondo"))</f>
        <v>Padrão</v>
      </c>
      <c r="Z1160" s="11">
        <f>IF(AND(W1160&lt;&gt;"", V1160&lt;&gt;"", V1160&lt;&gt;0), (0.6057-0.0018*W1160)*V1160*(W1160^2)/1000, "")</f>
        <v>64.106845183608201</v>
      </c>
      <c r="AA1160" s="11">
        <v>65.237270961058002</v>
      </c>
      <c r="AB1160" s="14" t="s">
        <v>37</v>
      </c>
      <c r="AC1160" s="12">
        <v>0</v>
      </c>
      <c r="AD1160" s="18" t="s">
        <v>19</v>
      </c>
    </row>
    <row r="1161" spans="1:30" ht="15.6" x14ac:dyDescent="0.3">
      <c r="A1161" s="8">
        <v>1160</v>
      </c>
      <c r="B1161" s="20" t="s">
        <v>33</v>
      </c>
      <c r="C1161" s="9">
        <v>64.7</v>
      </c>
      <c r="D1161" s="9">
        <v>7.3</v>
      </c>
      <c r="E1161" s="9">
        <v>9.5</v>
      </c>
      <c r="F1161" s="10">
        <f>IF(AND(NOT(ISBLANK(C1161)), NOT(ISBLANK(H1161)), NOT(ISBLANK(Q1161))), C1161-H1161-Q1161, "")</f>
        <v>40.842000000000006</v>
      </c>
      <c r="G1161" s="11">
        <f>IF(AND(F1161&lt;&gt;"", C1161&lt;&gt;"", C1161&lt;&gt;0), F1161*100/C1161, "")</f>
        <v>63.125193199381769</v>
      </c>
      <c r="H1161" s="10">
        <v>17.571000000000002</v>
      </c>
      <c r="I1161" s="12">
        <v>6</v>
      </c>
      <c r="J1161" s="11">
        <f>IF(AND(H1161&lt;&gt;"", C1161&lt;&gt;"", C1161&lt;&gt;0), H1161*100/C1161, "")</f>
        <v>27.157650695517777</v>
      </c>
      <c r="K1161" s="9">
        <v>17.100000000000001</v>
      </c>
      <c r="L1161" s="9">
        <v>44</v>
      </c>
      <c r="M1161" s="13">
        <v>0.38900000000000001</v>
      </c>
      <c r="N1161" s="9">
        <v>84.2</v>
      </c>
      <c r="O1161" s="14" t="s">
        <v>16</v>
      </c>
      <c r="P1161" s="15">
        <v>3.68</v>
      </c>
      <c r="Q1161" s="13">
        <v>6.2869999999999999</v>
      </c>
      <c r="R1161" s="15">
        <v>0.38</v>
      </c>
      <c r="S1161" s="11">
        <f>IF(AND(Q1161&lt;&gt;"", C1161&lt;&gt;"", C1161&lt;&gt;0), Q1161*100/C1161, "")</f>
        <v>9.7171561051004645</v>
      </c>
      <c r="T1161" s="21">
        <v>1</v>
      </c>
      <c r="U1161" s="17" t="s">
        <v>32</v>
      </c>
      <c r="V1161" s="11">
        <v>61.71</v>
      </c>
      <c r="W1161" s="11">
        <v>43.32</v>
      </c>
      <c r="X1161" s="11">
        <f>IF(AND(W1161&lt;&gt;"", V1161&lt;&gt;"", V1161&lt;&gt;0), (W1161/V1161)*100, "")</f>
        <v>70.199319397180361</v>
      </c>
      <c r="Y1161" s="8" t="str">
        <f>IF(X1161&lt;72,"Pontiagudo",IF(X1161&lt;=76,"Padrão","Redondo"))</f>
        <v>Pontiagudo</v>
      </c>
      <c r="Z1161" s="11">
        <f>IF(AND(W1161&lt;&gt;"", V1161&lt;&gt;"", V1161&lt;&gt;0), (0.6057-0.0018*W1161)*V1161*(W1161^2)/1000, "")</f>
        <v>61.113799906860088</v>
      </c>
      <c r="AA1161" s="11">
        <v>63.701255071079999</v>
      </c>
      <c r="AB1161" s="14" t="s">
        <v>41</v>
      </c>
      <c r="AC1161" s="12">
        <v>0</v>
      </c>
      <c r="AD1161" s="18" t="s">
        <v>19</v>
      </c>
    </row>
    <row r="1162" spans="1:30" ht="15.6" x14ac:dyDescent="0.3">
      <c r="A1162" s="8">
        <v>1161</v>
      </c>
      <c r="B1162" s="20" t="s">
        <v>33</v>
      </c>
      <c r="C1162" s="9">
        <v>61</v>
      </c>
      <c r="D1162" s="9">
        <v>7</v>
      </c>
      <c r="E1162" s="9">
        <v>9.4</v>
      </c>
      <c r="F1162" s="10">
        <f>IF(AND(NOT(ISBLANK(C1162)), NOT(ISBLANK(H1162)), NOT(ISBLANK(Q1162))), C1162-H1162-Q1162, "")</f>
        <v>39.964999999999996</v>
      </c>
      <c r="G1162" s="11">
        <f>IF(AND(F1162&lt;&gt;"", C1162&lt;&gt;"", C1162&lt;&gt;0), F1162*100/C1162, "")</f>
        <v>65.516393442622942</v>
      </c>
      <c r="H1162" s="10">
        <v>16.105</v>
      </c>
      <c r="I1162" s="12">
        <v>5</v>
      </c>
      <c r="J1162" s="11">
        <f>IF(AND(H1162&lt;&gt;"", C1162&lt;&gt;"", C1162&lt;&gt;0), H1162*100/C1162, "")</f>
        <v>26.401639344262296</v>
      </c>
      <c r="K1162" s="9">
        <v>17.3</v>
      </c>
      <c r="L1162" s="9">
        <v>42</v>
      </c>
      <c r="M1162" s="13">
        <v>0.41199999999999998</v>
      </c>
      <c r="N1162" s="9">
        <v>83.4</v>
      </c>
      <c r="O1162" s="14" t="s">
        <v>16</v>
      </c>
      <c r="P1162" s="15">
        <v>3.61</v>
      </c>
      <c r="Q1162" s="13">
        <v>4.93</v>
      </c>
      <c r="R1162" s="15">
        <v>0.32</v>
      </c>
      <c r="S1162" s="11">
        <f>IF(AND(Q1162&lt;&gt;"", C1162&lt;&gt;"", C1162&lt;&gt;0), Q1162*100/C1162, "")</f>
        <v>8.0819672131147549</v>
      </c>
      <c r="T1162" s="21">
        <v>1</v>
      </c>
      <c r="U1162" s="17" t="s">
        <v>32</v>
      </c>
      <c r="V1162" s="11">
        <v>58.15</v>
      </c>
      <c r="W1162" s="11">
        <v>44.1</v>
      </c>
      <c r="X1162" s="11">
        <f>IF(AND(W1162&lt;&gt;"", V1162&lt;&gt;"", V1162&lt;&gt;0), (W1162/V1162)*100, "")</f>
        <v>75.838349097162521</v>
      </c>
      <c r="Y1162" s="8" t="str">
        <f>IF(X1162&lt;72,"Pontiagudo",IF(X1162&lt;=76,"Padrão","Redondo"))</f>
        <v>Padrão</v>
      </c>
      <c r="Z1162" s="11">
        <f>IF(AND(W1162&lt;&gt;"", V1162&lt;&gt;"", V1162&lt;&gt;0), (0.6057-0.0018*W1162)*V1162*(W1162^2)/1000, "")</f>
        <v>59.521898013480005</v>
      </c>
      <c r="AA1162" s="11">
        <v>62.379779537250009</v>
      </c>
      <c r="AB1162" s="14" t="s">
        <v>41</v>
      </c>
      <c r="AC1162" s="12">
        <v>0</v>
      </c>
      <c r="AD1162" s="18" t="s">
        <v>19</v>
      </c>
    </row>
    <row r="1163" spans="1:30" ht="15.6" x14ac:dyDescent="0.3">
      <c r="A1163" s="8">
        <v>1162</v>
      </c>
      <c r="B1163" s="20" t="s">
        <v>33</v>
      </c>
      <c r="C1163" s="9">
        <v>72.099999999999994</v>
      </c>
      <c r="D1163" s="9">
        <v>7.8</v>
      </c>
      <c r="E1163" s="9">
        <v>9.8000000000000007</v>
      </c>
      <c r="F1163" s="10">
        <f>IF(AND(NOT(ISBLANK(C1163)), NOT(ISBLANK(H1163)), NOT(ISBLANK(Q1163))), C1163-H1163-Q1163, "")</f>
        <v>48.842999999999989</v>
      </c>
      <c r="G1163" s="11">
        <f>IF(AND(F1163&lt;&gt;"", C1163&lt;&gt;"", C1163&lt;&gt;0), F1163*100/C1163, "")</f>
        <v>67.743411927877943</v>
      </c>
      <c r="H1163" s="10">
        <v>16.736000000000001</v>
      </c>
      <c r="I1163" s="12">
        <v>5</v>
      </c>
      <c r="J1163" s="11">
        <f>IF(AND(H1163&lt;&gt;"", C1163&lt;&gt;"", C1163&lt;&gt;0), H1163*100/C1163, "")</f>
        <v>23.212205270457702</v>
      </c>
      <c r="K1163" s="9">
        <v>17.8</v>
      </c>
      <c r="L1163" s="9">
        <v>43.3</v>
      </c>
      <c r="M1163" s="13">
        <v>0.41099999999999998</v>
      </c>
      <c r="N1163" s="9">
        <v>85.3</v>
      </c>
      <c r="O1163" s="14" t="s">
        <v>16</v>
      </c>
      <c r="P1163" s="15">
        <v>5.17</v>
      </c>
      <c r="Q1163" s="13">
        <v>6.5209999999999999</v>
      </c>
      <c r="R1163" s="15">
        <v>0.42</v>
      </c>
      <c r="S1163" s="11">
        <f>IF(AND(Q1163&lt;&gt;"", C1163&lt;&gt;"", C1163&lt;&gt;0), Q1163*100/C1163, "")</f>
        <v>9.0443828016643568</v>
      </c>
      <c r="T1163" s="21">
        <v>2</v>
      </c>
      <c r="U1163" s="17" t="s">
        <v>34</v>
      </c>
      <c r="V1163" s="11">
        <v>60.5</v>
      </c>
      <c r="W1163" s="11">
        <v>46.58</v>
      </c>
      <c r="X1163" s="11">
        <f>IF(AND(W1163&lt;&gt;"", V1163&lt;&gt;"", V1163&lt;&gt;0), (W1163/V1163)*100, "")</f>
        <v>76.991735537190081</v>
      </c>
      <c r="Y1163" s="8" t="str">
        <f>IF(X1163&lt;72,"Pontiagudo",IF(X1163&lt;=76,"Padrão","Redondo"))</f>
        <v>Redondo</v>
      </c>
      <c r="Z1163" s="11">
        <f>IF(AND(W1163&lt;&gt;"", V1163&lt;&gt;"", V1163&lt;&gt;0), (0.6057-0.0018*W1163)*V1163*(W1163^2)/1000, "")</f>
        <v>68.502279613363186</v>
      </c>
      <c r="AA1163" s="11">
        <v>67.758127779099993</v>
      </c>
      <c r="AB1163" s="14" t="s">
        <v>41</v>
      </c>
      <c r="AC1163" s="12">
        <v>0</v>
      </c>
      <c r="AD1163" s="18" t="s">
        <v>19</v>
      </c>
    </row>
    <row r="1164" spans="1:30" ht="15.6" x14ac:dyDescent="0.3">
      <c r="A1164" s="8">
        <v>1163</v>
      </c>
      <c r="B1164" s="20" t="s">
        <v>33</v>
      </c>
      <c r="C1164" s="9">
        <v>67.8</v>
      </c>
      <c r="D1164" s="9">
        <v>6.4</v>
      </c>
      <c r="E1164" s="9">
        <v>9.6999999999999993</v>
      </c>
      <c r="F1164" s="10">
        <f>IF(AND(NOT(ISBLANK(C1164)), NOT(ISBLANK(H1164)), NOT(ISBLANK(Q1164))), C1164-H1164-Q1164, "")</f>
        <v>42.983999999999995</v>
      </c>
      <c r="G1164" s="11">
        <f>IF(AND(F1164&lt;&gt;"", C1164&lt;&gt;"", C1164&lt;&gt;0), F1164*100/C1164, "")</f>
        <v>63.398230088495573</v>
      </c>
      <c r="H1164" s="10">
        <v>18.161999999999999</v>
      </c>
      <c r="I1164" s="12">
        <v>5</v>
      </c>
      <c r="J1164" s="11">
        <f>IF(AND(H1164&lt;&gt;"", C1164&lt;&gt;"", C1164&lt;&gt;0), H1164*100/C1164, "")</f>
        <v>26.787610619469024</v>
      </c>
      <c r="K1164" s="9">
        <v>17.100000000000001</v>
      </c>
      <c r="L1164" s="9">
        <v>43.3</v>
      </c>
      <c r="M1164" s="13">
        <v>0.39500000000000002</v>
      </c>
      <c r="N1164" s="9">
        <v>77.2</v>
      </c>
      <c r="O1164" s="14" t="s">
        <v>16</v>
      </c>
      <c r="P1164" s="15">
        <v>4.16</v>
      </c>
      <c r="Q1164" s="13">
        <v>6.6539999999999999</v>
      </c>
      <c r="R1164" s="15">
        <v>0.41</v>
      </c>
      <c r="S1164" s="11">
        <f>IF(AND(Q1164&lt;&gt;"", C1164&lt;&gt;"", C1164&lt;&gt;0), Q1164*100/C1164, "")</f>
        <v>9.8141592920353986</v>
      </c>
      <c r="T1164" s="21">
        <v>2</v>
      </c>
      <c r="U1164" s="17" t="s">
        <v>32</v>
      </c>
      <c r="V1164" s="11">
        <v>59.49</v>
      </c>
      <c r="W1164" s="11">
        <v>45.47</v>
      </c>
      <c r="X1164" s="11">
        <f>IF(AND(W1164&lt;&gt;"", V1164&lt;&gt;"", V1164&lt;&gt;0), (W1164/V1164)*100, "")</f>
        <v>76.433013951924693</v>
      </c>
      <c r="Y1164" s="8" t="str">
        <f>IF(X1164&lt;72,"Pontiagudo",IF(X1164&lt;=76,"Padrão","Redondo"))</f>
        <v>Redondo</v>
      </c>
      <c r="Z1164" s="11">
        <f>IF(AND(W1164&lt;&gt;"", V1164&lt;&gt;"", V1164&lt;&gt;0), (0.6057-0.0018*W1164)*V1164*(W1164^2)/1000, "")</f>
        <v>64.432375275206226</v>
      </c>
      <c r="AA1164" s="11">
        <v>65.364261115693495</v>
      </c>
      <c r="AB1164" s="14"/>
      <c r="AC1164" s="12">
        <v>0</v>
      </c>
      <c r="AD1164" s="18" t="s">
        <v>19</v>
      </c>
    </row>
    <row r="1165" spans="1:30" ht="15.6" x14ac:dyDescent="0.3">
      <c r="A1165" s="8">
        <v>1164</v>
      </c>
      <c r="B1165" s="20" t="s">
        <v>33</v>
      </c>
      <c r="C1165" s="9">
        <v>60.4</v>
      </c>
      <c r="D1165" s="9">
        <v>8.8000000000000007</v>
      </c>
      <c r="E1165" s="9">
        <v>9.4</v>
      </c>
      <c r="F1165" s="10">
        <f>IF(AND(NOT(ISBLANK(C1165)), NOT(ISBLANK(H1165)), NOT(ISBLANK(Q1165))), C1165-H1165-Q1165, "")</f>
        <v>37.319000000000003</v>
      </c>
      <c r="G1165" s="11">
        <f>IF(AND(F1165&lt;&gt;"", C1165&lt;&gt;"", C1165&lt;&gt;0), F1165*100/C1165, "")</f>
        <v>61.786423841059609</v>
      </c>
      <c r="H1165" s="10">
        <v>17.798999999999999</v>
      </c>
      <c r="I1165" s="12">
        <v>5</v>
      </c>
      <c r="J1165" s="11">
        <f>IF(AND(H1165&lt;&gt;"", C1165&lt;&gt;"", C1165&lt;&gt;0), H1165*100/C1165, "")</f>
        <v>29.468543046357613</v>
      </c>
      <c r="K1165" s="9">
        <v>17.8</v>
      </c>
      <c r="L1165" s="9">
        <v>43.3</v>
      </c>
      <c r="M1165" s="13">
        <v>0.41099999999999998</v>
      </c>
      <c r="N1165" s="9">
        <v>93.7</v>
      </c>
      <c r="O1165" s="14" t="s">
        <v>16</v>
      </c>
      <c r="P1165" s="15">
        <v>4.32</v>
      </c>
      <c r="Q1165" s="13">
        <v>5.282</v>
      </c>
      <c r="R1165" s="15">
        <v>0.35</v>
      </c>
      <c r="S1165" s="11">
        <f>IF(AND(Q1165&lt;&gt;"", C1165&lt;&gt;"", C1165&lt;&gt;0), Q1165*100/C1165, "")</f>
        <v>8.7450331125827816</v>
      </c>
      <c r="T1165" s="21">
        <v>2</v>
      </c>
      <c r="U1165" s="17" t="s">
        <v>32</v>
      </c>
      <c r="V1165" s="11">
        <v>59.57</v>
      </c>
      <c r="W1165" s="11">
        <v>43.12</v>
      </c>
      <c r="X1165" s="11">
        <f>IF(AND(W1165&lt;&gt;"", V1165&lt;&gt;"", V1165&lt;&gt;0), (W1165/V1165)*100, "")</f>
        <v>72.385428907168034</v>
      </c>
      <c r="Y1165" s="8" t="str">
        <f>IF(X1165&lt;72,"Pontiagudo",IF(X1165&lt;=76,"Padrão","Redondo"))</f>
        <v>Padrão</v>
      </c>
      <c r="Z1165" s="11">
        <f>IF(AND(W1165&lt;&gt;"", V1165&lt;&gt;"", V1165&lt;&gt;0), (0.6057-0.0018*W1165)*V1165*(W1165^2)/1000, "")</f>
        <v>58.490874396041463</v>
      </c>
      <c r="AA1165" s="11">
        <v>61.947923647455994</v>
      </c>
      <c r="AB1165" s="14" t="s">
        <v>35</v>
      </c>
      <c r="AC1165" s="12">
        <v>0</v>
      </c>
      <c r="AD1165" s="18" t="s">
        <v>19</v>
      </c>
    </row>
    <row r="1166" spans="1:30" ht="15.6" x14ac:dyDescent="0.3">
      <c r="A1166" s="8">
        <v>1165</v>
      </c>
      <c r="B1166" s="20" t="s">
        <v>33</v>
      </c>
      <c r="C1166" s="9">
        <v>63.7</v>
      </c>
      <c r="D1166" s="9">
        <v>7</v>
      </c>
      <c r="E1166" s="9">
        <v>9.3000000000000007</v>
      </c>
      <c r="F1166" s="10">
        <f>IF(AND(NOT(ISBLANK(C1166)), NOT(ISBLANK(H1166)), NOT(ISBLANK(Q1166))), C1166-H1166-Q1166, "")</f>
        <v>41.76</v>
      </c>
      <c r="G1166" s="11">
        <f>IF(AND(F1166&lt;&gt;"", C1166&lt;&gt;"", C1166&lt;&gt;0), F1166*100/C1166, "")</f>
        <v>65.557299843014121</v>
      </c>
      <c r="H1166" s="10">
        <v>16.102</v>
      </c>
      <c r="I1166" s="12">
        <v>5</v>
      </c>
      <c r="J1166" s="11">
        <f>IF(AND(H1166&lt;&gt;"", C1166&lt;&gt;"", C1166&lt;&gt;0), H1166*100/C1166, "")</f>
        <v>25.277864992150707</v>
      </c>
      <c r="K1166" s="9">
        <v>16.5</v>
      </c>
      <c r="L1166" s="9">
        <v>42</v>
      </c>
      <c r="M1166" s="13">
        <v>0.39300000000000002</v>
      </c>
      <c r="N1166" s="9">
        <v>82.6</v>
      </c>
      <c r="O1166" s="14" t="s">
        <v>16</v>
      </c>
      <c r="P1166" s="15">
        <v>3.59</v>
      </c>
      <c r="Q1166" s="13">
        <v>5.8380000000000001</v>
      </c>
      <c r="R1166" s="15">
        <v>0.37</v>
      </c>
      <c r="S1166" s="11">
        <f>IF(AND(Q1166&lt;&gt;"", C1166&lt;&gt;"", C1166&lt;&gt;0), Q1166*100/C1166, "")</f>
        <v>9.1648351648351642</v>
      </c>
      <c r="T1166" s="21">
        <v>3</v>
      </c>
      <c r="U1166" s="17" t="s">
        <v>32</v>
      </c>
      <c r="V1166" s="11">
        <v>58.38</v>
      </c>
      <c r="W1166" s="11">
        <v>44.67</v>
      </c>
      <c r="X1166" s="11">
        <f>IF(AND(W1166&lt;&gt;"", V1166&lt;&gt;"", V1166&lt;&gt;0), (W1166/V1166)*100, "")</f>
        <v>76.515930113052406</v>
      </c>
      <c r="Y1166" s="8" t="str">
        <f>IF(X1166&lt;72,"Pontiagudo",IF(X1166&lt;=76,"Padrão","Redondo"))</f>
        <v>Redondo</v>
      </c>
      <c r="Z1166" s="11">
        <f>IF(AND(W1166&lt;&gt;"", V1166&lt;&gt;"", V1166&lt;&gt;0), (0.6057-0.0018*W1166)*V1166*(W1166^2)/1000, "")</f>
        <v>61.192533720195122</v>
      </c>
      <c r="AA1166" s="11">
        <v>63.377434972593001</v>
      </c>
      <c r="AB1166" s="14" t="s">
        <v>35</v>
      </c>
      <c r="AC1166" s="12">
        <v>0</v>
      </c>
      <c r="AD1166" s="18" t="s">
        <v>19</v>
      </c>
    </row>
    <row r="1167" spans="1:30" ht="15.6" x14ac:dyDescent="0.3">
      <c r="A1167" s="8">
        <v>1166</v>
      </c>
      <c r="B1167" s="20" t="s">
        <v>33</v>
      </c>
      <c r="C1167" s="9">
        <v>64.5</v>
      </c>
      <c r="D1167" s="9">
        <v>8.3000000000000007</v>
      </c>
      <c r="E1167" s="9">
        <v>8.9</v>
      </c>
      <c r="F1167" s="10">
        <f>IF(AND(NOT(ISBLANK(C1167)), NOT(ISBLANK(H1167)), NOT(ISBLANK(Q1167))), C1167-H1167-Q1167, "")</f>
        <v>41.487999999999992</v>
      </c>
      <c r="G1167" s="11">
        <f>IF(AND(F1167&lt;&gt;"", C1167&lt;&gt;"", C1167&lt;&gt;0), F1167*100/C1167, "")</f>
        <v>64.322480620155034</v>
      </c>
      <c r="H1167" s="10">
        <v>17.379000000000001</v>
      </c>
      <c r="I1167" s="12">
        <v>5</v>
      </c>
      <c r="J1167" s="11">
        <f>IF(AND(H1167&lt;&gt;"", C1167&lt;&gt;"", C1167&lt;&gt;0), H1167*100/C1167, "")</f>
        <v>26.944186046511629</v>
      </c>
      <c r="K1167" s="9">
        <v>17.5</v>
      </c>
      <c r="L1167" s="9">
        <v>43.7</v>
      </c>
      <c r="M1167" s="13">
        <v>0.4</v>
      </c>
      <c r="N1167" s="9">
        <v>90.1</v>
      </c>
      <c r="O1167" s="14" t="s">
        <v>16</v>
      </c>
      <c r="P1167" s="15">
        <v>3.05</v>
      </c>
      <c r="Q1167" s="13">
        <v>5.633</v>
      </c>
      <c r="R1167" s="15">
        <v>0.35</v>
      </c>
      <c r="S1167" s="11">
        <f>IF(AND(Q1167&lt;&gt;"", C1167&lt;&gt;"", C1167&lt;&gt;0), Q1167*100/C1167, "")</f>
        <v>8.7333333333333325</v>
      </c>
      <c r="T1167" s="21">
        <v>2</v>
      </c>
      <c r="U1167" s="17" t="s">
        <v>32</v>
      </c>
      <c r="V1167" s="11">
        <v>59.71</v>
      </c>
      <c r="W1167" s="11">
        <v>44.51</v>
      </c>
      <c r="X1167" s="11">
        <f>IF(AND(W1167&lt;&gt;"", V1167&lt;&gt;"", V1167&lt;&gt;0), (W1167/V1167)*100, "")</f>
        <v>74.543627533076531</v>
      </c>
      <c r="Y1167" s="8" t="str">
        <f>IF(X1167&lt;72,"Pontiagudo",IF(X1167&lt;=76,"Padrão","Redondo"))</f>
        <v>Padrão</v>
      </c>
      <c r="Z1167" s="11">
        <f>IF(AND(W1167&lt;&gt;"", V1167&lt;&gt;"", V1167&lt;&gt;0), (0.6057-0.0018*W1167)*V1167*(W1167^2)/1000, "")</f>
        <v>62.173131605240926</v>
      </c>
      <c r="AA1167" s="11">
        <v>64.101792663674487</v>
      </c>
      <c r="AB1167" s="14"/>
      <c r="AC1167" s="12">
        <v>0</v>
      </c>
      <c r="AD1167" s="18" t="s">
        <v>19</v>
      </c>
    </row>
    <row r="1168" spans="1:30" ht="15.6" x14ac:dyDescent="0.3">
      <c r="A1168" s="8">
        <v>1167</v>
      </c>
      <c r="B1168" s="20" t="s">
        <v>33</v>
      </c>
      <c r="C1168" s="9">
        <v>62.8</v>
      </c>
      <c r="D1168" s="9">
        <v>7.6</v>
      </c>
      <c r="E1168" s="9">
        <v>9.6</v>
      </c>
      <c r="F1168" s="10">
        <f>IF(AND(NOT(ISBLANK(C1168)), NOT(ISBLANK(H1168)), NOT(ISBLANK(Q1168))), C1168-H1168-Q1168, "")</f>
        <v>39.108999999999995</v>
      </c>
      <c r="G1168" s="11">
        <f>IF(AND(F1168&lt;&gt;"", C1168&lt;&gt;"", C1168&lt;&gt;0), F1168*100/C1168, "")</f>
        <v>62.275477707006367</v>
      </c>
      <c r="H1168" s="10">
        <v>18.718</v>
      </c>
      <c r="I1168" s="12">
        <v>6</v>
      </c>
      <c r="J1168" s="11">
        <f>IF(AND(H1168&lt;&gt;"", C1168&lt;&gt;"", C1168&lt;&gt;0), H1168*100/C1168, "")</f>
        <v>29.805732484076433</v>
      </c>
      <c r="K1168" s="9">
        <v>16.8</v>
      </c>
      <c r="L1168" s="9">
        <v>44.3</v>
      </c>
      <c r="M1168" s="13">
        <v>0.379</v>
      </c>
      <c r="N1168" s="9">
        <v>86.5</v>
      </c>
      <c r="O1168" s="14" t="s">
        <v>16</v>
      </c>
      <c r="P1168" s="15">
        <v>2.76</v>
      </c>
      <c r="Q1168" s="13">
        <v>4.9729999999999999</v>
      </c>
      <c r="R1168" s="15">
        <v>0.32</v>
      </c>
      <c r="S1168" s="11">
        <f>IF(AND(Q1168&lt;&gt;"", C1168&lt;&gt;"", C1168&lt;&gt;0), Q1168*100/C1168, "")</f>
        <v>7.9187898089171984</v>
      </c>
      <c r="T1168" s="21">
        <v>1</v>
      </c>
      <c r="U1168" s="17" t="s">
        <v>32</v>
      </c>
      <c r="V1168" s="11">
        <v>55.91</v>
      </c>
      <c r="W1168" s="11">
        <v>45.31</v>
      </c>
      <c r="X1168" s="11">
        <f>IF(AND(W1168&lt;&gt;"", V1168&lt;&gt;"", V1168&lt;&gt;0), (W1168/V1168)*100, "")</f>
        <v>81.040958683598646</v>
      </c>
      <c r="Y1168" s="8" t="str">
        <f>IF(X1168&lt;72,"Pontiagudo",IF(X1168&lt;=76,"Padrão","Redondo"))</f>
        <v>Redondo</v>
      </c>
      <c r="Z1168" s="11">
        <f>IF(AND(W1168&lt;&gt;"", V1168&lt;&gt;"", V1168&lt;&gt;0), (0.6057-0.0018*W1168)*V1168*(W1168^2)/1000, "")</f>
        <v>60.162597450021046</v>
      </c>
      <c r="AA1168" s="11">
        <v>62.441717839544502</v>
      </c>
      <c r="AB1168" s="14" t="s">
        <v>35</v>
      </c>
      <c r="AC1168" s="12">
        <v>0</v>
      </c>
      <c r="AD1168" s="18" t="s">
        <v>19</v>
      </c>
    </row>
    <row r="1169" spans="1:30" ht="15.6" x14ac:dyDescent="0.3">
      <c r="A1169" s="8">
        <v>1168</v>
      </c>
      <c r="B1169" s="20" t="s">
        <v>33</v>
      </c>
      <c r="C1169" s="9">
        <v>68.900000000000006</v>
      </c>
      <c r="D1169" s="9">
        <v>7.5</v>
      </c>
      <c r="E1169" s="9">
        <v>9.9</v>
      </c>
      <c r="F1169" s="10">
        <f>IF(AND(NOT(ISBLANK(C1169)), NOT(ISBLANK(H1169)), NOT(ISBLANK(Q1169))), C1169-H1169-Q1169, "")</f>
        <v>43.981000000000009</v>
      </c>
      <c r="G1169" s="11">
        <f>IF(AND(F1169&lt;&gt;"", C1169&lt;&gt;"", C1169&lt;&gt;0), F1169*100/C1169, "")</f>
        <v>63.833091436865033</v>
      </c>
      <c r="H1169" s="10">
        <v>18.571000000000002</v>
      </c>
      <c r="I1169" s="12">
        <v>6</v>
      </c>
      <c r="J1169" s="11">
        <f>IF(AND(H1169&lt;&gt;"", C1169&lt;&gt;"", C1169&lt;&gt;0), H1169*100/C1169, "")</f>
        <v>26.953555878084181</v>
      </c>
      <c r="K1169" s="9">
        <v>17.5</v>
      </c>
      <c r="L1169" s="9">
        <v>45</v>
      </c>
      <c r="M1169" s="13">
        <v>0.38900000000000001</v>
      </c>
      <c r="N1169" s="9">
        <v>84.3</v>
      </c>
      <c r="O1169" s="14" t="s">
        <v>16</v>
      </c>
      <c r="P1169" s="15">
        <v>0.99</v>
      </c>
      <c r="Q1169" s="13">
        <v>6.3479999999999999</v>
      </c>
      <c r="R1169" s="15">
        <v>0.38</v>
      </c>
      <c r="S1169" s="11">
        <f>IF(AND(Q1169&lt;&gt;"", C1169&lt;&gt;"", C1169&lt;&gt;0), Q1169*100/C1169, "")</f>
        <v>9.213352685050797</v>
      </c>
      <c r="T1169" s="21">
        <v>2</v>
      </c>
      <c r="U1169" s="17" t="s">
        <v>34</v>
      </c>
      <c r="V1169" s="11">
        <v>59.13</v>
      </c>
      <c r="W1169" s="11">
        <v>46.24</v>
      </c>
      <c r="X1169" s="11">
        <f>IF(AND(W1169&lt;&gt;"", V1169&lt;&gt;"", V1169&lt;&gt;0), (W1169/V1169)*100, "")</f>
        <v>78.200575004227971</v>
      </c>
      <c r="Y1169" s="8" t="str">
        <f>IF(X1169&lt;72,"Pontiagudo",IF(X1169&lt;=76,"Padrão","Redondo"))</f>
        <v>Redondo</v>
      </c>
      <c r="Z1169" s="11">
        <f>IF(AND(W1169&lt;&gt;"", V1169&lt;&gt;"", V1169&lt;&gt;0), (0.6057-0.0018*W1169)*V1169*(W1169^2)/1000, "")</f>
        <v>66.054624162038792</v>
      </c>
      <c r="AA1169" s="11">
        <v>66.235406686847995</v>
      </c>
      <c r="AB1169" s="14" t="s">
        <v>40</v>
      </c>
      <c r="AC1169" s="12">
        <v>0</v>
      </c>
      <c r="AD1169" s="18" t="s">
        <v>19</v>
      </c>
    </row>
    <row r="1170" spans="1:30" ht="15.6" x14ac:dyDescent="0.3">
      <c r="A1170" s="8">
        <v>1169</v>
      </c>
      <c r="B1170" s="20" t="s">
        <v>33</v>
      </c>
      <c r="C1170" s="9">
        <v>58.9</v>
      </c>
      <c r="D1170" s="9">
        <v>9</v>
      </c>
      <c r="E1170" s="9">
        <v>9.6999999999999993</v>
      </c>
      <c r="F1170" s="10">
        <f>IF(AND(NOT(ISBLANK(C1170)), NOT(ISBLANK(H1170)), NOT(ISBLANK(Q1170))), C1170-H1170-Q1170, "")</f>
        <v>37.741</v>
      </c>
      <c r="G1170" s="11">
        <f>IF(AND(F1170&lt;&gt;"", C1170&lt;&gt;"", C1170&lt;&gt;0), F1170*100/C1170, "")</f>
        <v>64.076400679117143</v>
      </c>
      <c r="H1170" s="10">
        <v>15.381</v>
      </c>
      <c r="I1170" s="12">
        <v>6</v>
      </c>
      <c r="J1170" s="11">
        <f>IF(AND(H1170&lt;&gt;"", C1170&lt;&gt;"", C1170&lt;&gt;0), H1170*100/C1170, "")</f>
        <v>26.113752122241085</v>
      </c>
      <c r="K1170" s="9">
        <v>17</v>
      </c>
      <c r="L1170" s="9">
        <v>40.700000000000003</v>
      </c>
      <c r="M1170" s="13">
        <v>0.41799999999999998</v>
      </c>
      <c r="N1170" s="9">
        <v>95</v>
      </c>
      <c r="O1170" s="14" t="s">
        <v>16</v>
      </c>
      <c r="P1170" s="15">
        <v>4.4400000000000004</v>
      </c>
      <c r="Q1170" s="13">
        <v>5.7779999999999996</v>
      </c>
      <c r="R1170" s="15">
        <v>0.39</v>
      </c>
      <c r="S1170" s="11">
        <f>IF(AND(Q1170&lt;&gt;"", C1170&lt;&gt;"", C1170&lt;&gt;0), Q1170*100/C1170, "")</f>
        <v>9.8098471986417657</v>
      </c>
      <c r="T1170" s="21">
        <v>1</v>
      </c>
      <c r="U1170" s="17" t="s">
        <v>32</v>
      </c>
      <c r="V1170" s="11">
        <v>55.43</v>
      </c>
      <c r="W1170" s="11">
        <v>43.57</v>
      </c>
      <c r="X1170" s="11">
        <f>IF(AND(W1170&lt;&gt;"", V1170&lt;&gt;"", V1170&lt;&gt;0), (W1170/V1170)*100, "")</f>
        <v>78.603644235973306</v>
      </c>
      <c r="Y1170" s="8" t="str">
        <f>IF(X1170&lt;72,"Pontiagudo",IF(X1170&lt;=76,"Padrão","Redondo"))</f>
        <v>Redondo</v>
      </c>
      <c r="Z1170" s="11">
        <f>IF(AND(W1170&lt;&gt;"", V1170&lt;&gt;"", V1170&lt;&gt;0), (0.6057-0.0018*W1170)*V1170*(W1170^2)/1000, "")</f>
        <v>55.482542584928126</v>
      </c>
      <c r="AA1170" s="11">
        <v>59.620855676360492</v>
      </c>
      <c r="AB1170" s="14"/>
      <c r="AC1170" s="12">
        <v>0</v>
      </c>
      <c r="AD1170" s="18" t="s">
        <v>19</v>
      </c>
    </row>
    <row r="1171" spans="1:30" ht="15.6" x14ac:dyDescent="0.3">
      <c r="A1171" s="8">
        <v>1170</v>
      </c>
      <c r="B1171" s="20" t="s">
        <v>33</v>
      </c>
      <c r="C1171" s="9">
        <v>60.3</v>
      </c>
      <c r="D1171" s="9">
        <v>6.3</v>
      </c>
      <c r="E1171" s="9">
        <v>9.6999999999999993</v>
      </c>
      <c r="F1171" s="10">
        <f>IF(AND(NOT(ISBLANK(C1171)), NOT(ISBLANK(H1171)), NOT(ISBLANK(Q1171))), C1171-H1171-Q1171, "")</f>
        <v>36.021999999999998</v>
      </c>
      <c r="G1171" s="11">
        <f>IF(AND(F1171&lt;&gt;"", C1171&lt;&gt;"", C1171&lt;&gt;0), F1171*100/C1171, "")</f>
        <v>59.737976782752902</v>
      </c>
      <c r="H1171" s="10">
        <v>18.988</v>
      </c>
      <c r="I1171" s="12">
        <v>5</v>
      </c>
      <c r="J1171" s="11">
        <f>IF(AND(H1171&lt;&gt;"", C1171&lt;&gt;"", C1171&lt;&gt;0), H1171*100/C1171, "")</f>
        <v>31.489220563847429</v>
      </c>
      <c r="K1171" s="9">
        <v>16.899999999999999</v>
      </c>
      <c r="L1171" s="9">
        <v>45.3</v>
      </c>
      <c r="M1171" s="13">
        <v>0.373</v>
      </c>
      <c r="N1171" s="9">
        <v>78.900000000000006</v>
      </c>
      <c r="O1171" s="14" t="s">
        <v>16</v>
      </c>
      <c r="P1171" s="15">
        <v>3.42</v>
      </c>
      <c r="Q1171" s="13">
        <v>5.29</v>
      </c>
      <c r="R1171" s="15">
        <v>0.36</v>
      </c>
      <c r="S1171" s="11">
        <f>IF(AND(Q1171&lt;&gt;"", C1171&lt;&gt;"", C1171&lt;&gt;0), Q1171*100/C1171, "")</f>
        <v>8.772802653399669</v>
      </c>
      <c r="T1171" s="21">
        <v>1</v>
      </c>
      <c r="U1171" s="17" t="s">
        <v>32</v>
      </c>
      <c r="V1171" s="11">
        <v>58.29</v>
      </c>
      <c r="W1171" s="11">
        <v>43.37</v>
      </c>
      <c r="X1171" s="11">
        <f>IF(AND(W1171&lt;&gt;"", V1171&lt;&gt;"", V1171&lt;&gt;0), (W1171/V1171)*100, "")</f>
        <v>74.403842854692044</v>
      </c>
      <c r="Y1171" s="8" t="str">
        <f>IF(X1171&lt;72,"Pontiagudo",IF(X1171&lt;=76,"Padrão","Redondo"))</f>
        <v>Padrão</v>
      </c>
      <c r="Z1171" s="11">
        <f>IF(AND(W1171&lt;&gt;"", V1171&lt;&gt;"", V1171&lt;&gt;0), (0.6057-0.0018*W1171)*V1171*(W1171^2)/1000, "")</f>
        <v>57.850307628289436</v>
      </c>
      <c r="AA1171" s="11">
        <v>61.418147955853492</v>
      </c>
      <c r="AB1171" s="14"/>
      <c r="AC1171" s="12">
        <v>0</v>
      </c>
      <c r="AD1171" s="18" t="s">
        <v>19</v>
      </c>
    </row>
    <row r="1172" spans="1:30" ht="15.6" x14ac:dyDescent="0.3">
      <c r="A1172" s="8">
        <v>1171</v>
      </c>
      <c r="B1172" s="20" t="s">
        <v>33</v>
      </c>
      <c r="C1172" s="9">
        <v>69.099999999999994</v>
      </c>
      <c r="D1172" s="9">
        <v>8.6</v>
      </c>
      <c r="E1172" s="9">
        <v>9.6</v>
      </c>
      <c r="F1172" s="10">
        <f>IF(AND(NOT(ISBLANK(C1172)), NOT(ISBLANK(H1172)), NOT(ISBLANK(Q1172))), C1172-H1172-Q1172, "")</f>
        <v>45.32</v>
      </c>
      <c r="G1172" s="11">
        <f>IF(AND(F1172&lt;&gt;"", C1172&lt;&gt;"", C1172&lt;&gt;0), F1172*100/C1172, "")</f>
        <v>65.586107091172224</v>
      </c>
      <c r="H1172" s="10">
        <v>17.047000000000001</v>
      </c>
      <c r="I1172" s="12">
        <v>5</v>
      </c>
      <c r="J1172" s="11">
        <f>IF(AND(H1172&lt;&gt;"", C1172&lt;&gt;"", C1172&lt;&gt;0), H1172*100/C1172, "")</f>
        <v>24.670043415340089</v>
      </c>
      <c r="K1172" s="9">
        <v>17.600000000000001</v>
      </c>
      <c r="L1172" s="9">
        <v>43</v>
      </c>
      <c r="M1172" s="13">
        <v>0.40899999999999997</v>
      </c>
      <c r="N1172" s="9">
        <v>90.6</v>
      </c>
      <c r="O1172" s="14" t="s">
        <v>16</v>
      </c>
      <c r="P1172" s="15">
        <v>4.22</v>
      </c>
      <c r="Q1172" s="13">
        <v>6.7329999999999997</v>
      </c>
      <c r="R1172" s="15">
        <v>0.42</v>
      </c>
      <c r="S1172" s="11">
        <f>IF(AND(Q1172&lt;&gt;"", C1172&lt;&gt;"", C1172&lt;&gt;0), Q1172*100/C1172, "")</f>
        <v>9.7438494934876996</v>
      </c>
      <c r="T1172" s="21">
        <v>2</v>
      </c>
      <c r="U1172" s="17" t="s">
        <v>34</v>
      </c>
      <c r="V1172" s="11">
        <v>59.9</v>
      </c>
      <c r="W1172" s="11">
        <v>45.55</v>
      </c>
      <c r="X1172" s="11">
        <f>IF(AND(W1172&lt;&gt;"", V1172&lt;&gt;"", V1172&lt;&gt;0), (W1172/V1172)*100, "")</f>
        <v>76.043405676126881</v>
      </c>
      <c r="Y1172" s="8" t="str">
        <f>IF(X1172&lt;72,"Pontiagudo",IF(X1172&lt;=76,"Padrão","Redondo"))</f>
        <v>Redondo</v>
      </c>
      <c r="Z1172" s="11">
        <f>IF(AND(W1172&lt;&gt;"", V1172&lt;&gt;"", V1172&lt;&gt;0), (0.6057-0.0018*W1172)*V1172*(W1172^2)/1000, "")</f>
        <v>65.087029554772485</v>
      </c>
      <c r="AA1172" s="11">
        <v>65.781785783125002</v>
      </c>
      <c r="AB1172" s="14"/>
      <c r="AC1172" s="12">
        <v>0</v>
      </c>
      <c r="AD1172" s="18" t="s">
        <v>19</v>
      </c>
    </row>
    <row r="1173" spans="1:30" ht="15.6" x14ac:dyDescent="0.3">
      <c r="A1173" s="8">
        <v>1172</v>
      </c>
      <c r="B1173" s="20" t="s">
        <v>33</v>
      </c>
      <c r="C1173" s="9">
        <v>58.1</v>
      </c>
      <c r="D1173" s="9">
        <v>7.1</v>
      </c>
      <c r="E1173" s="9">
        <v>9.8000000000000007</v>
      </c>
      <c r="F1173" s="10">
        <f>IF(AND(NOT(ISBLANK(C1173)), NOT(ISBLANK(H1173)), NOT(ISBLANK(Q1173))), C1173-H1173-Q1173, "")</f>
        <v>36.141000000000005</v>
      </c>
      <c r="G1173" s="11">
        <f>IF(AND(F1173&lt;&gt;"", C1173&lt;&gt;"", C1173&lt;&gt;0), F1173*100/C1173, "")</f>
        <v>62.204819277108442</v>
      </c>
      <c r="H1173" s="10">
        <v>17.48</v>
      </c>
      <c r="I1173" s="12">
        <v>4</v>
      </c>
      <c r="J1173" s="11">
        <f>IF(AND(H1173&lt;&gt;"", C1173&lt;&gt;"", C1173&lt;&gt;0), H1173*100/C1173, "")</f>
        <v>30.086058519793458</v>
      </c>
      <c r="K1173" s="9">
        <v>15.9</v>
      </c>
      <c r="L1173" s="9">
        <v>45.3</v>
      </c>
      <c r="M1173" s="13">
        <v>0.35099999999999998</v>
      </c>
      <c r="N1173" s="9">
        <v>84.9</v>
      </c>
      <c r="O1173" s="14" t="s">
        <v>16</v>
      </c>
      <c r="P1173" s="15">
        <v>3.06</v>
      </c>
      <c r="Q1173" s="13">
        <v>4.4790000000000001</v>
      </c>
      <c r="R1173" s="15">
        <v>0.32</v>
      </c>
      <c r="S1173" s="11">
        <f>IF(AND(Q1173&lt;&gt;"", C1173&lt;&gt;"", C1173&lt;&gt;0), Q1173*100/C1173, "")</f>
        <v>7.709122203098107</v>
      </c>
      <c r="T1173" s="21">
        <v>1</v>
      </c>
      <c r="U1173" s="17" t="s">
        <v>32</v>
      </c>
      <c r="V1173" s="11">
        <v>58.89</v>
      </c>
      <c r="W1173" s="11">
        <v>42.61</v>
      </c>
      <c r="X1173" s="11">
        <f>IF(AND(W1173&lt;&gt;"", V1173&lt;&gt;"", V1173&lt;&gt;0), (W1173/V1173)*100, "")</f>
        <v>72.355238580404148</v>
      </c>
      <c r="Y1173" s="8" t="str">
        <f>IF(X1173&lt;72,"Pontiagudo",IF(X1173&lt;=76,"Padrão","Redondo"))</f>
        <v>Padrão</v>
      </c>
      <c r="Z1173" s="11">
        <f>IF(AND(W1173&lt;&gt;"", V1173&lt;&gt;"", V1173&lt;&gt;0), (0.6057-0.0018*W1173)*V1173*(W1173^2)/1000, "")</f>
        <v>56.56163262779414</v>
      </c>
      <c r="AA1173" s="11">
        <v>60.728680843603485</v>
      </c>
      <c r="AB1173" s="14" t="s">
        <v>35</v>
      </c>
      <c r="AC1173" s="12">
        <v>0</v>
      </c>
      <c r="AD1173" s="18" t="s">
        <v>19</v>
      </c>
    </row>
    <row r="1174" spans="1:30" ht="15.6" x14ac:dyDescent="0.3">
      <c r="A1174" s="8">
        <v>1173</v>
      </c>
      <c r="B1174" s="20" t="s">
        <v>33</v>
      </c>
      <c r="C1174" s="9">
        <v>63.8</v>
      </c>
      <c r="D1174" s="9">
        <v>7.4</v>
      </c>
      <c r="E1174" s="9">
        <v>9.3000000000000007</v>
      </c>
      <c r="F1174" s="10">
        <f>IF(AND(NOT(ISBLANK(C1174)), NOT(ISBLANK(H1174)), NOT(ISBLANK(Q1174))), C1174-H1174-Q1174, "")</f>
        <v>41.187999999999995</v>
      </c>
      <c r="G1174" s="11">
        <f>IF(AND(F1174&lt;&gt;"", C1174&lt;&gt;"", C1174&lt;&gt;0), F1174*100/C1174, "")</f>
        <v>64.557993730407517</v>
      </c>
      <c r="H1174" s="10">
        <v>16.712</v>
      </c>
      <c r="I1174" s="12">
        <v>6</v>
      </c>
      <c r="J1174" s="11">
        <f>IF(AND(H1174&lt;&gt;"", C1174&lt;&gt;"", C1174&lt;&gt;0), H1174*100/C1174, "")</f>
        <v>26.194357366771161</v>
      </c>
      <c r="K1174" s="9">
        <v>17.100000000000001</v>
      </c>
      <c r="L1174" s="9">
        <v>43.7</v>
      </c>
      <c r="M1174" s="13">
        <v>0.39100000000000001</v>
      </c>
      <c r="N1174" s="9">
        <v>85.1</v>
      </c>
      <c r="O1174" s="14" t="s">
        <v>16</v>
      </c>
      <c r="P1174" s="15">
        <v>5.49</v>
      </c>
      <c r="Q1174" s="13">
        <v>5.9</v>
      </c>
      <c r="R1174" s="15">
        <v>0.38</v>
      </c>
      <c r="S1174" s="11">
        <f>IF(AND(Q1174&lt;&gt;"", C1174&lt;&gt;"", C1174&lt;&gt;0), Q1174*100/C1174, "")</f>
        <v>9.2476489028213162</v>
      </c>
      <c r="T1174" s="21">
        <v>3</v>
      </c>
      <c r="U1174" s="17" t="s">
        <v>32</v>
      </c>
      <c r="V1174" s="11">
        <v>59.35</v>
      </c>
      <c r="W1174" s="11">
        <v>44.44</v>
      </c>
      <c r="X1174" s="11">
        <f>IF(AND(W1174&lt;&gt;"", V1174&lt;&gt;"", V1174&lt;&gt;0), (W1174/V1174)*100, "")</f>
        <v>74.877843302443125</v>
      </c>
      <c r="Y1174" s="8" t="str">
        <f>IF(X1174&lt;72,"Pontiagudo",IF(X1174&lt;=76,"Padrão","Redondo"))</f>
        <v>Padrão</v>
      </c>
      <c r="Z1174" s="11">
        <f>IF(AND(W1174&lt;&gt;"", V1174&lt;&gt;"", V1174&lt;&gt;0), (0.6057-0.0018*W1174)*V1174*(W1174^2)/1000, "")</f>
        <v>61.618824608489284</v>
      </c>
      <c r="AA1174" s="11">
        <v>63.741381091079987</v>
      </c>
      <c r="AB1174" s="14" t="s">
        <v>39</v>
      </c>
      <c r="AC1174" s="12">
        <v>0</v>
      </c>
      <c r="AD1174" s="18" t="s">
        <v>19</v>
      </c>
    </row>
    <row r="1175" spans="1:30" ht="15.6" x14ac:dyDescent="0.3">
      <c r="A1175" s="8">
        <v>1174</v>
      </c>
      <c r="B1175" s="20" t="s">
        <v>33</v>
      </c>
      <c r="C1175" s="9">
        <v>69.2</v>
      </c>
      <c r="D1175" s="9">
        <v>6.8</v>
      </c>
      <c r="E1175" s="9">
        <v>9.4</v>
      </c>
      <c r="F1175" s="10">
        <f>IF(AND(NOT(ISBLANK(C1175)), NOT(ISBLANK(H1175)), NOT(ISBLANK(Q1175))), C1175-H1175-Q1175, "")</f>
        <v>45.459000000000003</v>
      </c>
      <c r="G1175" s="11">
        <f>IF(AND(F1175&lt;&gt;"", C1175&lt;&gt;"", C1175&lt;&gt;0), F1175*100/C1175, "")</f>
        <v>65.692196531791907</v>
      </c>
      <c r="H1175" s="10">
        <v>17.696000000000002</v>
      </c>
      <c r="I1175" s="12">
        <v>5</v>
      </c>
      <c r="J1175" s="11">
        <f>IF(AND(H1175&lt;&gt;"", C1175&lt;&gt;"", C1175&lt;&gt;0), H1175*100/C1175, "")</f>
        <v>25.572254335260116</v>
      </c>
      <c r="K1175" s="9">
        <v>17.899999999999999</v>
      </c>
      <c r="L1175" s="9">
        <v>45</v>
      </c>
      <c r="M1175" s="13">
        <v>0.39800000000000002</v>
      </c>
      <c r="N1175" s="9">
        <v>79.599999999999994</v>
      </c>
      <c r="O1175" s="14" t="s">
        <v>16</v>
      </c>
      <c r="P1175" s="15">
        <v>4.54</v>
      </c>
      <c r="Q1175" s="13">
        <v>6.0449999999999999</v>
      </c>
      <c r="R1175" s="15">
        <v>0.36</v>
      </c>
      <c r="S1175" s="11">
        <f>IF(AND(Q1175&lt;&gt;"", C1175&lt;&gt;"", C1175&lt;&gt;0), Q1175*100/C1175, "")</f>
        <v>8.7355491329479769</v>
      </c>
      <c r="T1175" s="21">
        <v>2</v>
      </c>
      <c r="U1175" s="17" t="s">
        <v>34</v>
      </c>
      <c r="V1175" s="11">
        <v>61.45</v>
      </c>
      <c r="W1175" s="11">
        <v>45.41</v>
      </c>
      <c r="X1175" s="11">
        <f>IF(AND(W1175&lt;&gt;"", V1175&lt;&gt;"", V1175&lt;&gt;0), (W1175/V1175)*100, "")</f>
        <v>73.897477624084615</v>
      </c>
      <c r="Y1175" s="8" t="str">
        <f>IF(X1175&lt;72,"Pontiagudo",IF(X1175&lt;=76,"Padrão","Redondo"))</f>
        <v>Padrão</v>
      </c>
      <c r="Z1175" s="11">
        <f>IF(AND(W1175&lt;&gt;"", V1175&lt;&gt;"", V1175&lt;&gt;0), (0.6057-0.0018*W1175)*V1175*(W1175^2)/1000, "")</f>
        <v>66.393365271159695</v>
      </c>
      <c r="AA1175" s="11">
        <v>66.682289513147495</v>
      </c>
      <c r="AB1175" s="14" t="s">
        <v>35</v>
      </c>
      <c r="AC1175" s="12">
        <v>0</v>
      </c>
      <c r="AD1175" s="18" t="s">
        <v>19</v>
      </c>
    </row>
    <row r="1176" spans="1:30" ht="15.6" x14ac:dyDescent="0.3">
      <c r="A1176" s="8">
        <v>1175</v>
      </c>
      <c r="B1176" s="20" t="s">
        <v>33</v>
      </c>
      <c r="C1176" s="9">
        <v>64.599999999999994</v>
      </c>
      <c r="D1176" s="9">
        <v>8.3000000000000007</v>
      </c>
      <c r="E1176" s="9">
        <v>9.6</v>
      </c>
      <c r="F1176" s="10">
        <f>IF(AND(NOT(ISBLANK(C1176)), NOT(ISBLANK(H1176)), NOT(ISBLANK(Q1176))), C1176-H1176-Q1176, "")</f>
        <v>43.427</v>
      </c>
      <c r="G1176" s="11">
        <f>IF(AND(F1176&lt;&gt;"", C1176&lt;&gt;"", C1176&lt;&gt;0), F1176*100/C1176, "")</f>
        <v>67.224458204334368</v>
      </c>
      <c r="H1176" s="10">
        <v>15.672000000000001</v>
      </c>
      <c r="I1176" s="12">
        <v>5</v>
      </c>
      <c r="J1176" s="11">
        <f>IF(AND(H1176&lt;&gt;"", C1176&lt;&gt;"", C1176&lt;&gt;0), H1176*100/C1176, "")</f>
        <v>24.260061919504647</v>
      </c>
      <c r="K1176" s="9">
        <v>18.399999999999999</v>
      </c>
      <c r="L1176" s="9">
        <v>41</v>
      </c>
      <c r="M1176" s="13">
        <v>0.44900000000000001</v>
      </c>
      <c r="N1176" s="9">
        <v>90</v>
      </c>
      <c r="O1176" s="14" t="s">
        <v>16</v>
      </c>
      <c r="P1176" s="15">
        <v>3.54</v>
      </c>
      <c r="Q1176" s="13">
        <v>5.5010000000000003</v>
      </c>
      <c r="R1176" s="15">
        <v>0.35</v>
      </c>
      <c r="S1176" s="11">
        <f>IF(AND(Q1176&lt;&gt;"", C1176&lt;&gt;"", C1176&lt;&gt;0), Q1176*100/C1176, "")</f>
        <v>8.5154798761609918</v>
      </c>
      <c r="T1176" s="21">
        <v>2</v>
      </c>
      <c r="U1176" s="17" t="s">
        <v>32</v>
      </c>
      <c r="V1176" s="11">
        <v>59.83</v>
      </c>
      <c r="W1176" s="11">
        <v>44.51</v>
      </c>
      <c r="X1176" s="11">
        <f>IF(AND(W1176&lt;&gt;"", V1176&lt;&gt;"", V1176&lt;&gt;0), (W1176/V1176)*100, "")</f>
        <v>74.394116663880993</v>
      </c>
      <c r="Y1176" s="8" t="str">
        <f>IF(X1176&lt;72,"Pontiagudo",IF(X1176&lt;=76,"Padrão","Redondo"))</f>
        <v>Padrão</v>
      </c>
      <c r="Z1176" s="11">
        <f>IF(AND(W1176&lt;&gt;"", V1176&lt;&gt;"", V1176&lt;&gt;0), (0.6057-0.0018*W1176)*V1176*(W1176^2)/1000, "")</f>
        <v>62.298081794365501</v>
      </c>
      <c r="AA1176" s="11">
        <v>64.187158205732487</v>
      </c>
      <c r="AB1176" s="14"/>
      <c r="AC1176" s="12">
        <v>0</v>
      </c>
      <c r="AD1176" s="18" t="s">
        <v>19</v>
      </c>
    </row>
    <row r="1177" spans="1:30" ht="15.6" x14ac:dyDescent="0.3">
      <c r="A1177" s="8">
        <v>1176</v>
      </c>
      <c r="B1177" s="20" t="s">
        <v>33</v>
      </c>
      <c r="C1177" s="9">
        <v>64.7</v>
      </c>
      <c r="D1177" s="9">
        <v>6.6</v>
      </c>
      <c r="E1177" s="9">
        <v>10.1</v>
      </c>
      <c r="F1177" s="10">
        <f>IF(AND(NOT(ISBLANK(C1177)), NOT(ISBLANK(H1177)), NOT(ISBLANK(Q1177))), C1177-H1177-Q1177, "")</f>
        <v>43.042999999999999</v>
      </c>
      <c r="G1177" s="11">
        <f>IF(AND(F1177&lt;&gt;"", C1177&lt;&gt;"", C1177&lt;&gt;0), F1177*100/C1177, "")</f>
        <v>66.52704791344668</v>
      </c>
      <c r="H1177" s="10">
        <v>15.499000000000001</v>
      </c>
      <c r="I1177" s="12">
        <v>5</v>
      </c>
      <c r="J1177" s="11">
        <f>IF(AND(H1177&lt;&gt;"", C1177&lt;&gt;"", C1177&lt;&gt;0), H1177*100/C1177, "")</f>
        <v>23.955177743431221</v>
      </c>
      <c r="K1177" s="9">
        <v>16.100000000000001</v>
      </c>
      <c r="L1177" s="9">
        <v>41.7</v>
      </c>
      <c r="M1177" s="13">
        <v>0.38600000000000001</v>
      </c>
      <c r="N1177" s="9">
        <v>79.599999999999994</v>
      </c>
      <c r="O1177" s="14" t="s">
        <v>16</v>
      </c>
      <c r="P1177" s="15">
        <v>5.84</v>
      </c>
      <c r="Q1177" s="13">
        <v>6.1580000000000004</v>
      </c>
      <c r="R1177" s="15">
        <v>0.39</v>
      </c>
      <c r="S1177" s="11">
        <f>IF(AND(Q1177&lt;&gt;"", C1177&lt;&gt;"", C1177&lt;&gt;0), Q1177*100/C1177, "")</f>
        <v>9.5177743431221025</v>
      </c>
      <c r="T1177" s="21">
        <v>1</v>
      </c>
      <c r="U1177" s="17" t="s">
        <v>32</v>
      </c>
      <c r="V1177" s="11">
        <v>56.66</v>
      </c>
      <c r="W1177" s="11">
        <v>45.38</v>
      </c>
      <c r="X1177" s="11">
        <f>IF(AND(W1177&lt;&gt;"", V1177&lt;&gt;"", V1177&lt;&gt;0), (W1177/V1177)*100, "")</f>
        <v>80.091775503000363</v>
      </c>
      <c r="Y1177" s="8" t="str">
        <f>IF(X1177&lt;72,"Pontiagudo",IF(X1177&lt;=76,"Padrão","Redondo"))</f>
        <v>Redondo</v>
      </c>
      <c r="Z1177" s="11">
        <f>IF(AND(W1177&lt;&gt;"", V1177&lt;&gt;"", V1177&lt;&gt;0), (0.6057-0.0018*W1177)*V1177*(W1177^2)/1000, "")</f>
        <v>61.143472660155275</v>
      </c>
      <c r="AA1177" s="11">
        <v>63.117622323004007</v>
      </c>
      <c r="AB1177" s="14"/>
      <c r="AC1177" s="12">
        <v>0</v>
      </c>
      <c r="AD1177" s="18" t="s">
        <v>19</v>
      </c>
    </row>
    <row r="1178" spans="1:30" ht="15.6" x14ac:dyDescent="0.3">
      <c r="A1178" s="8">
        <v>1177</v>
      </c>
      <c r="B1178" s="20" t="s">
        <v>33</v>
      </c>
      <c r="C1178" s="9">
        <v>68.599999999999994</v>
      </c>
      <c r="D1178" s="9">
        <v>10</v>
      </c>
      <c r="E1178" s="9">
        <v>9.6999999999999993</v>
      </c>
      <c r="F1178" s="10">
        <f>IF(AND(NOT(ISBLANK(C1178)), NOT(ISBLANK(H1178)), NOT(ISBLANK(Q1178))), C1178-H1178-Q1178, "")</f>
        <v>45.273999999999994</v>
      </c>
      <c r="G1178" s="11">
        <f>IF(AND(F1178&lt;&gt;"", C1178&lt;&gt;"", C1178&lt;&gt;0), F1178*100/C1178, "")</f>
        <v>65.997084548104951</v>
      </c>
      <c r="H1178" s="10">
        <v>17.765999999999998</v>
      </c>
      <c r="I1178" s="12">
        <v>6</v>
      </c>
      <c r="J1178" s="11">
        <f>IF(AND(H1178&lt;&gt;"", C1178&lt;&gt;"", C1178&lt;&gt;0), H1178*100/C1178, "")</f>
        <v>25.897959183673471</v>
      </c>
      <c r="K1178" s="9">
        <v>19</v>
      </c>
      <c r="L1178" s="9">
        <v>109.1</v>
      </c>
      <c r="M1178" s="13">
        <v>0.17399999999999999</v>
      </c>
      <c r="N1178" s="9">
        <v>97.7</v>
      </c>
      <c r="O1178" s="14" t="s">
        <v>16</v>
      </c>
      <c r="P1178" s="15">
        <v>3.61</v>
      </c>
      <c r="Q1178" s="13">
        <v>5.56</v>
      </c>
      <c r="R1178" s="15">
        <v>0.36</v>
      </c>
      <c r="S1178" s="11">
        <f>IF(AND(Q1178&lt;&gt;"", C1178&lt;&gt;"", C1178&lt;&gt;0), Q1178*100/C1178, "")</f>
        <v>8.1049562682215743</v>
      </c>
      <c r="T1178" s="21">
        <v>2</v>
      </c>
      <c r="U1178" s="17" t="s">
        <v>34</v>
      </c>
      <c r="V1178" s="11">
        <v>57.27</v>
      </c>
      <c r="W1178" s="11">
        <v>47.07</v>
      </c>
      <c r="X1178" s="11">
        <f>IF(AND(W1178&lt;&gt;"", V1178&lt;&gt;"", V1178&lt;&gt;0), (W1178/V1178)*100, "")</f>
        <v>82.189628077527502</v>
      </c>
      <c r="Y1178" s="8" t="str">
        <f>IF(X1178&lt;72,"Pontiagudo",IF(X1178&lt;=76,"Padrão","Redondo"))</f>
        <v>Redondo</v>
      </c>
      <c r="Z1178" s="11">
        <f>IF(AND(W1178&lt;&gt;"", V1178&lt;&gt;"", V1178&lt;&gt;0), (0.6057-0.0018*W1178)*V1178*(W1178^2)/1000, "")</f>
        <v>66.104592052955212</v>
      </c>
      <c r="AA1178" s="11">
        <v>66.019997840548484</v>
      </c>
      <c r="AB1178" s="14"/>
      <c r="AC1178" s="12">
        <v>0</v>
      </c>
      <c r="AD1178" s="18" t="s">
        <v>19</v>
      </c>
    </row>
    <row r="1179" spans="1:30" ht="15.6" x14ac:dyDescent="0.3">
      <c r="A1179" s="8">
        <v>1178</v>
      </c>
      <c r="B1179" s="20" t="s">
        <v>33</v>
      </c>
      <c r="C1179" s="9">
        <v>62.7</v>
      </c>
      <c r="D1179" s="9">
        <v>8.3000000000000007</v>
      </c>
      <c r="E1179" s="9">
        <v>9.6</v>
      </c>
      <c r="F1179" s="10">
        <f>IF(AND(NOT(ISBLANK(C1179)), NOT(ISBLANK(H1179)), NOT(ISBLANK(Q1179))), C1179-H1179-Q1179, "")</f>
        <v>41.633000000000003</v>
      </c>
      <c r="G1179" s="11">
        <f>IF(AND(F1179&lt;&gt;"", C1179&lt;&gt;"", C1179&lt;&gt;0), F1179*100/C1179, "")</f>
        <v>66.400318979266345</v>
      </c>
      <c r="H1179" s="10">
        <v>15.887</v>
      </c>
      <c r="I1179" s="12">
        <v>5</v>
      </c>
      <c r="J1179" s="11">
        <f>IF(AND(H1179&lt;&gt;"", C1179&lt;&gt;"", C1179&lt;&gt;0), H1179*100/C1179, "")</f>
        <v>25.338118022328548</v>
      </c>
      <c r="K1179" s="9">
        <v>17.100000000000001</v>
      </c>
      <c r="L1179" s="9">
        <v>41.7</v>
      </c>
      <c r="M1179" s="13">
        <v>0.41</v>
      </c>
      <c r="N1179" s="9">
        <v>90.5</v>
      </c>
      <c r="O1179" s="14" t="s">
        <v>16</v>
      </c>
      <c r="P1179" s="15">
        <v>3.13</v>
      </c>
      <c r="Q1179" s="13">
        <v>5.18</v>
      </c>
      <c r="R1179" s="15">
        <v>0.36</v>
      </c>
      <c r="S1179" s="11">
        <f>IF(AND(Q1179&lt;&gt;"", C1179&lt;&gt;"", C1179&lt;&gt;0), Q1179*100/C1179, "")</f>
        <v>8.261562998405104</v>
      </c>
      <c r="T1179" s="21">
        <v>1</v>
      </c>
      <c r="U1179" s="17" t="s">
        <v>32</v>
      </c>
      <c r="V1179" s="11">
        <v>58.85</v>
      </c>
      <c r="W1179" s="11">
        <v>44.28</v>
      </c>
      <c r="X1179" s="11">
        <f>IF(AND(W1179&lt;&gt;"", V1179&lt;&gt;"", V1179&lt;&gt;0), (W1179/V1179)*100, "")</f>
        <v>75.242141036533567</v>
      </c>
      <c r="Y1179" s="8" t="str">
        <f>IF(X1179&lt;72,"Pontiagudo",IF(X1179&lt;=76,"Padrão","Redondo"))</f>
        <v>Padrão</v>
      </c>
      <c r="Z1179" s="11">
        <f>IF(AND(W1179&lt;&gt;"", V1179&lt;&gt;"", V1179&lt;&gt;0), (0.6057-0.0018*W1179)*V1179*(W1179^2)/1000, "")</f>
        <v>60.693772590728642</v>
      </c>
      <c r="AA1179" s="11">
        <v>63.147564045719989</v>
      </c>
      <c r="AB1179" s="14" t="s">
        <v>35</v>
      </c>
      <c r="AC1179" s="12">
        <v>0</v>
      </c>
      <c r="AD1179" s="18" t="s">
        <v>19</v>
      </c>
    </row>
    <row r="1180" spans="1:30" ht="15.6" x14ac:dyDescent="0.3">
      <c r="A1180" s="8">
        <v>1179</v>
      </c>
      <c r="B1180" s="20" t="s">
        <v>33</v>
      </c>
      <c r="C1180" s="9">
        <v>71</v>
      </c>
      <c r="D1180" s="9">
        <v>7.4</v>
      </c>
      <c r="E1180" s="9">
        <v>9.9</v>
      </c>
      <c r="F1180" s="10">
        <f>IF(AND(NOT(ISBLANK(C1180)), NOT(ISBLANK(H1180)), NOT(ISBLANK(Q1180))), C1180-H1180-Q1180, "")</f>
        <v>45.620000000000005</v>
      </c>
      <c r="G1180" s="11">
        <f>IF(AND(F1180&lt;&gt;"", C1180&lt;&gt;"", C1180&lt;&gt;0), F1180*100/C1180, "")</f>
        <v>64.25352112676056</v>
      </c>
      <c r="H1180" s="10">
        <v>18.38</v>
      </c>
      <c r="I1180" s="12">
        <v>6</v>
      </c>
      <c r="J1180" s="11">
        <f>IF(AND(H1180&lt;&gt;"", C1180&lt;&gt;"", C1180&lt;&gt;0), H1180*100/C1180, "")</f>
        <v>25.887323943661972</v>
      </c>
      <c r="K1180" s="9">
        <v>16.899999999999999</v>
      </c>
      <c r="L1180" s="9">
        <v>43.3</v>
      </c>
      <c r="M1180" s="13">
        <v>0.39</v>
      </c>
      <c r="N1180" s="9">
        <v>83.1</v>
      </c>
      <c r="O1180" s="14" t="s">
        <v>16</v>
      </c>
      <c r="P1180" s="15">
        <v>5.33</v>
      </c>
      <c r="Q1180" s="13">
        <v>7</v>
      </c>
      <c r="R1180" s="15">
        <v>0.42</v>
      </c>
      <c r="S1180" s="11">
        <f>IF(AND(Q1180&lt;&gt;"", C1180&lt;&gt;"", C1180&lt;&gt;0), Q1180*100/C1180, "")</f>
        <v>9.8591549295774641</v>
      </c>
      <c r="T1180" s="21">
        <v>1</v>
      </c>
      <c r="U1180" s="17" t="s">
        <v>34</v>
      </c>
      <c r="V1180" s="11">
        <v>59.38</v>
      </c>
      <c r="W1180" s="11">
        <v>46.63</v>
      </c>
      <c r="X1180" s="11">
        <f>IF(AND(W1180&lt;&gt;"", V1180&lt;&gt;"", V1180&lt;&gt;0), (W1180/V1180)*100, "")</f>
        <v>78.528123947457061</v>
      </c>
      <c r="Y1180" s="8" t="str">
        <f>IF(X1180&lt;72,"Pontiagudo",IF(X1180&lt;=76,"Padrão","Redondo"))</f>
        <v>Redondo</v>
      </c>
      <c r="Z1180" s="11">
        <f>IF(AND(W1180&lt;&gt;"", V1180&lt;&gt;"", V1180&lt;&gt;0), (0.6057-0.0018*W1180)*V1180*(W1180^2)/1000, "")</f>
        <v>67.366936725707049</v>
      </c>
      <c r="AA1180" s="11">
        <v>66.999052167399</v>
      </c>
      <c r="AB1180" s="14" t="s">
        <v>35</v>
      </c>
      <c r="AC1180" s="12">
        <v>0</v>
      </c>
      <c r="AD1180" s="18" t="s">
        <v>19</v>
      </c>
    </row>
    <row r="1181" spans="1:30" ht="15.6" x14ac:dyDescent="0.3">
      <c r="A1181" s="8">
        <v>1180</v>
      </c>
      <c r="B1181" s="20" t="s">
        <v>33</v>
      </c>
      <c r="C1181" s="9">
        <v>60.8</v>
      </c>
      <c r="D1181" s="9">
        <v>7.4</v>
      </c>
      <c r="E1181" s="9">
        <v>10.1</v>
      </c>
      <c r="F1181" s="10">
        <f>IF(AND(NOT(ISBLANK(C1181)), NOT(ISBLANK(H1181)), NOT(ISBLANK(Q1181))), C1181-H1181-Q1181, "")</f>
        <v>37.419999999999995</v>
      </c>
      <c r="G1181" s="11">
        <f>IF(AND(F1181&lt;&gt;"", C1181&lt;&gt;"", C1181&lt;&gt;0), F1181*100/C1181, "")</f>
        <v>61.546052631578945</v>
      </c>
      <c r="H1181" s="10">
        <v>17.631</v>
      </c>
      <c r="I1181" s="12">
        <v>6</v>
      </c>
      <c r="J1181" s="11">
        <f>IF(AND(H1181&lt;&gt;"", C1181&lt;&gt;"", C1181&lt;&gt;0), H1181*100/C1181, "")</f>
        <v>28.998355263157894</v>
      </c>
      <c r="K1181" s="9">
        <v>18.3</v>
      </c>
      <c r="L1181" s="9">
        <v>41.7</v>
      </c>
      <c r="M1181" s="13">
        <v>0.439</v>
      </c>
      <c r="N1181" s="9">
        <v>85.9</v>
      </c>
      <c r="O1181" s="14" t="s">
        <v>16</v>
      </c>
      <c r="P1181" s="15">
        <v>5.39</v>
      </c>
      <c r="Q1181" s="13">
        <v>5.7489999999999997</v>
      </c>
      <c r="R1181" s="15">
        <v>0.36</v>
      </c>
      <c r="S1181" s="11">
        <f>IF(AND(Q1181&lt;&gt;"", C1181&lt;&gt;"", C1181&lt;&gt;0), Q1181*100/C1181, "")</f>
        <v>9.4555921052631575</v>
      </c>
      <c r="T1181" s="21">
        <v>1</v>
      </c>
      <c r="U1181" s="17" t="s">
        <v>32</v>
      </c>
      <c r="V1181" s="11">
        <v>56.09</v>
      </c>
      <c r="W1181" s="11">
        <v>43.81</v>
      </c>
      <c r="X1181" s="11">
        <f>IF(AND(W1181&lt;&gt;"", V1181&lt;&gt;"", V1181&lt;&gt;0), (W1181/V1181)*100, "")</f>
        <v>78.10661436976288</v>
      </c>
      <c r="Y1181" s="8" t="str">
        <f>IF(X1181&lt;72,"Pontiagudo",IF(X1181&lt;=76,"Padrão","Redondo"))</f>
        <v>Redondo</v>
      </c>
      <c r="Z1181" s="11">
        <f>IF(AND(W1181&lt;&gt;"", V1181&lt;&gt;"", V1181&lt;&gt;0), (0.6057-0.0018*W1181)*V1181*(W1181^2)/1000, "")</f>
        <v>56.716880504295276</v>
      </c>
      <c r="AA1181" s="11">
        <v>60.451654041863492</v>
      </c>
      <c r="AB1181" s="14" t="s">
        <v>35</v>
      </c>
      <c r="AC1181" s="12">
        <v>0</v>
      </c>
      <c r="AD1181" s="18" t="s">
        <v>19</v>
      </c>
    </row>
    <row r="1182" spans="1:30" ht="15.6" x14ac:dyDescent="0.3">
      <c r="A1182" s="8">
        <v>1181</v>
      </c>
      <c r="B1182" s="20" t="s">
        <v>33</v>
      </c>
      <c r="C1182" s="9">
        <v>65.2</v>
      </c>
      <c r="D1182" s="9">
        <v>9.8000000000000007</v>
      </c>
      <c r="E1182" s="9">
        <v>9.5</v>
      </c>
      <c r="F1182" s="10">
        <f>IF(AND(NOT(ISBLANK(C1182)), NOT(ISBLANK(H1182)), NOT(ISBLANK(Q1182))), C1182-H1182-Q1182, "")</f>
        <v>43.224000000000004</v>
      </c>
      <c r="G1182" s="11">
        <f>IF(AND(F1182&lt;&gt;"", C1182&lt;&gt;"", C1182&lt;&gt;0), F1182*100/C1182, "")</f>
        <v>66.294478527607367</v>
      </c>
      <c r="H1182" s="10">
        <v>16.919</v>
      </c>
      <c r="I1182" s="12">
        <v>5</v>
      </c>
      <c r="J1182" s="11">
        <f>IF(AND(H1182&lt;&gt;"", C1182&lt;&gt;"", C1182&lt;&gt;0), H1182*100/C1182, "")</f>
        <v>25.949386503067483</v>
      </c>
      <c r="K1182" s="9">
        <v>17.899999999999999</v>
      </c>
      <c r="L1182" s="9">
        <v>43</v>
      </c>
      <c r="M1182" s="13">
        <v>0.41599999999999998</v>
      </c>
      <c r="N1182" s="9">
        <v>97.4</v>
      </c>
      <c r="O1182" s="14" t="s">
        <v>16</v>
      </c>
      <c r="P1182" s="15">
        <v>3</v>
      </c>
      <c r="Q1182" s="13">
        <v>5.0570000000000004</v>
      </c>
      <c r="R1182" s="15">
        <v>0.32</v>
      </c>
      <c r="S1182" s="11">
        <f>IF(AND(Q1182&lt;&gt;"", C1182&lt;&gt;"", C1182&lt;&gt;0), Q1182*100/C1182, "")</f>
        <v>7.7561349693251538</v>
      </c>
      <c r="T1182" s="21">
        <v>2</v>
      </c>
      <c r="U1182" s="17" t="s">
        <v>32</v>
      </c>
      <c r="V1182" s="11">
        <v>58.83</v>
      </c>
      <c r="W1182" s="11">
        <v>45.15</v>
      </c>
      <c r="X1182" s="11">
        <f>IF(AND(W1182&lt;&gt;"", V1182&lt;&gt;"", V1182&lt;&gt;0), (W1182/V1182)*100, "")</f>
        <v>76.746557878633354</v>
      </c>
      <c r="Y1182" s="8" t="str">
        <f>IF(X1182&lt;72,"Pontiagudo",IF(X1182&lt;=76,"Padrão","Redondo"))</f>
        <v>Redondo</v>
      </c>
      <c r="Z1182" s="11">
        <f>IF(AND(W1182&lt;&gt;"", V1182&lt;&gt;"", V1182&lt;&gt;0), (0.6057-0.0018*W1182)*V1182*(W1182^2)/1000, "")</f>
        <v>62.892938325530245</v>
      </c>
      <c r="AA1182" s="11">
        <v>64.409429360902493</v>
      </c>
      <c r="AB1182" s="14"/>
      <c r="AC1182" s="12">
        <v>0</v>
      </c>
      <c r="AD1182" s="18" t="s">
        <v>19</v>
      </c>
    </row>
    <row r="1183" spans="1:30" ht="15.6" x14ac:dyDescent="0.3">
      <c r="A1183" s="8">
        <v>1182</v>
      </c>
      <c r="B1183" s="20" t="s">
        <v>33</v>
      </c>
      <c r="C1183" s="9">
        <v>61.2</v>
      </c>
      <c r="D1183" s="9">
        <v>8</v>
      </c>
      <c r="E1183" s="9">
        <v>9.3000000000000007</v>
      </c>
      <c r="F1183" s="10">
        <f>IF(AND(NOT(ISBLANK(C1183)), NOT(ISBLANK(H1183)), NOT(ISBLANK(Q1183))), C1183-H1183-Q1183, "")</f>
        <v>38.143000000000008</v>
      </c>
      <c r="G1183" s="11">
        <f>IF(AND(F1183&lt;&gt;"", C1183&lt;&gt;"", C1183&lt;&gt;0), F1183*100/C1183, "")</f>
        <v>62.325163398692816</v>
      </c>
      <c r="H1183" s="10">
        <v>17.135999999999999</v>
      </c>
      <c r="I1183" s="12">
        <v>5</v>
      </c>
      <c r="J1183" s="11">
        <f>IF(AND(H1183&lt;&gt;"", C1183&lt;&gt;"", C1183&lt;&gt;0), H1183*100/C1183, "")</f>
        <v>27.999999999999996</v>
      </c>
      <c r="K1183" s="9">
        <v>16.899999999999999</v>
      </c>
      <c r="L1183" s="9">
        <v>42.7</v>
      </c>
      <c r="M1183" s="13">
        <v>0.39600000000000002</v>
      </c>
      <c r="N1183" s="9">
        <v>89.3</v>
      </c>
      <c r="O1183" s="14" t="s">
        <v>16</v>
      </c>
      <c r="P1183" s="15">
        <v>4.3899999999999997</v>
      </c>
      <c r="Q1183" s="13">
        <v>5.9210000000000003</v>
      </c>
      <c r="R1183" s="15">
        <v>0.39</v>
      </c>
      <c r="S1183" s="11">
        <f>IF(AND(Q1183&lt;&gt;"", C1183&lt;&gt;"", C1183&lt;&gt;0), Q1183*100/C1183, "")</f>
        <v>9.6748366013071898</v>
      </c>
      <c r="T1183" s="21">
        <v>2</v>
      </c>
      <c r="U1183" s="17" t="s">
        <v>32</v>
      </c>
      <c r="V1183" s="11">
        <v>57.5</v>
      </c>
      <c r="W1183" s="11">
        <v>43.85</v>
      </c>
      <c r="X1183" s="11">
        <f>IF(AND(W1183&lt;&gt;"", V1183&lt;&gt;"", V1183&lt;&gt;0), (W1183/V1183)*100, "")</f>
        <v>76.260869565217391</v>
      </c>
      <c r="Y1183" s="8" t="str">
        <f>IF(X1183&lt;72,"Pontiagudo",IF(X1183&lt;=76,"Padrão","Redondo"))</f>
        <v>Redondo</v>
      </c>
      <c r="Z1183" s="11">
        <f>IF(AND(W1183&lt;&gt;"", V1183&lt;&gt;"", V1183&lt;&gt;0), (0.6057-0.0018*W1183)*V1183*(W1183^2)/1000, "")</f>
        <v>58.240899478687496</v>
      </c>
      <c r="AA1183" s="11">
        <v>61.545944303124998</v>
      </c>
      <c r="AB1183" s="14" t="s">
        <v>35</v>
      </c>
      <c r="AC1183" s="12">
        <v>0</v>
      </c>
      <c r="AD1183" s="18" t="s">
        <v>19</v>
      </c>
    </row>
    <row r="1184" spans="1:30" ht="15.6" x14ac:dyDescent="0.3">
      <c r="A1184" s="8">
        <v>1183</v>
      </c>
      <c r="B1184" s="20" t="s">
        <v>33</v>
      </c>
      <c r="C1184" s="9">
        <v>70.400000000000006</v>
      </c>
      <c r="D1184" s="9">
        <v>7.6</v>
      </c>
      <c r="E1184" s="9">
        <v>9.4</v>
      </c>
      <c r="F1184" s="10">
        <f>IF(AND(NOT(ISBLANK(C1184)), NOT(ISBLANK(H1184)), NOT(ISBLANK(Q1184))), C1184-H1184-Q1184, "")</f>
        <v>47.837000000000003</v>
      </c>
      <c r="G1184" s="11">
        <f>IF(AND(F1184&lt;&gt;"", C1184&lt;&gt;"", C1184&lt;&gt;0), F1184*100/C1184, "")</f>
        <v>67.950284090909093</v>
      </c>
      <c r="H1184" s="10">
        <v>17.085000000000001</v>
      </c>
      <c r="I1184" s="12">
        <v>6</v>
      </c>
      <c r="J1184" s="11">
        <f>IF(AND(H1184&lt;&gt;"", C1184&lt;&gt;"", C1184&lt;&gt;0), H1184*100/C1184, "")</f>
        <v>24.268465909090907</v>
      </c>
      <c r="K1184" s="9">
        <v>17.5</v>
      </c>
      <c r="L1184" s="9">
        <v>38.700000000000003</v>
      </c>
      <c r="M1184" s="13">
        <v>0.45200000000000001</v>
      </c>
      <c r="N1184" s="9">
        <v>84.5</v>
      </c>
      <c r="O1184" s="14" t="s">
        <v>16</v>
      </c>
      <c r="P1184" s="15">
        <v>3.02</v>
      </c>
      <c r="Q1184" s="13">
        <v>5.4779999999999998</v>
      </c>
      <c r="R1184" s="15">
        <v>0.33</v>
      </c>
      <c r="S1184" s="11">
        <f>IF(AND(Q1184&lt;&gt;"", C1184&lt;&gt;"", C1184&lt;&gt;0), Q1184*100/C1184, "")</f>
        <v>7.7812499999999991</v>
      </c>
      <c r="T1184" s="21">
        <v>2</v>
      </c>
      <c r="U1184" s="17" t="s">
        <v>34</v>
      </c>
      <c r="V1184" s="11">
        <v>59.88</v>
      </c>
      <c r="W1184" s="11">
        <v>46.4</v>
      </c>
      <c r="X1184" s="11">
        <f>IF(AND(W1184&lt;&gt;"", V1184&lt;&gt;"", V1184&lt;&gt;0), (W1184/V1184)*100, "")</f>
        <v>77.488309953239806</v>
      </c>
      <c r="Y1184" s="8" t="str">
        <f>IF(X1184&lt;72,"Pontiagudo",IF(X1184&lt;=76,"Padrão","Redondo"))</f>
        <v>Redondo</v>
      </c>
      <c r="Z1184" s="11">
        <f>IF(AND(W1184&lt;&gt;"", V1184&lt;&gt;"", V1184&lt;&gt;0), (0.6057-0.0018*W1184)*V1184*(W1184^2)/1000, "")</f>
        <v>67.319051249664</v>
      </c>
      <c r="AA1184" s="11">
        <v>67.031116784639991</v>
      </c>
      <c r="AB1184" s="14"/>
      <c r="AC1184" s="12">
        <v>0</v>
      </c>
      <c r="AD1184" s="18" t="s">
        <v>19</v>
      </c>
    </row>
    <row r="1185" spans="1:30" ht="15.6" x14ac:dyDescent="0.3">
      <c r="A1185" s="8">
        <v>1184</v>
      </c>
      <c r="B1185" s="20" t="s">
        <v>33</v>
      </c>
      <c r="C1185" s="9">
        <v>61.8</v>
      </c>
      <c r="D1185" s="9">
        <v>8</v>
      </c>
      <c r="E1185" s="9">
        <v>9.3000000000000007</v>
      </c>
      <c r="F1185" s="10">
        <f>IF(AND(NOT(ISBLANK(C1185)), NOT(ISBLANK(H1185)), NOT(ISBLANK(Q1185))), C1185-H1185-Q1185, "")</f>
        <v>38.089999999999996</v>
      </c>
      <c r="G1185" s="11">
        <f>IF(AND(F1185&lt;&gt;"", C1185&lt;&gt;"", C1185&lt;&gt;0), F1185*100/C1185, "")</f>
        <v>61.634304207119733</v>
      </c>
      <c r="H1185" s="10">
        <v>17.451000000000001</v>
      </c>
      <c r="I1185" s="12">
        <v>5</v>
      </c>
      <c r="J1185" s="11">
        <f>IF(AND(H1185&lt;&gt;"", C1185&lt;&gt;"", C1185&lt;&gt;0), H1185*100/C1185, "")</f>
        <v>28.237864077669908</v>
      </c>
      <c r="K1185" s="9">
        <v>17.3</v>
      </c>
      <c r="L1185" s="9">
        <v>44</v>
      </c>
      <c r="M1185" s="13">
        <v>0.39300000000000002</v>
      </c>
      <c r="N1185" s="9">
        <v>89.1</v>
      </c>
      <c r="O1185" s="14" t="s">
        <v>16</v>
      </c>
      <c r="P1185" s="15">
        <v>4.95</v>
      </c>
      <c r="Q1185" s="13">
        <v>6.2590000000000003</v>
      </c>
      <c r="R1185" s="15">
        <v>0.42</v>
      </c>
      <c r="S1185" s="11">
        <f>IF(AND(Q1185&lt;&gt;"", C1185&lt;&gt;"", C1185&lt;&gt;0), Q1185*100/C1185, "")</f>
        <v>10.127831715210357</v>
      </c>
      <c r="T1185" s="21">
        <v>2</v>
      </c>
      <c r="U1185" s="17" t="s">
        <v>32</v>
      </c>
      <c r="V1185" s="11">
        <v>57.61</v>
      </c>
      <c r="W1185" s="11">
        <v>43.6</v>
      </c>
      <c r="X1185" s="11">
        <f>IF(AND(W1185&lt;&gt;"", V1185&lt;&gt;"", V1185&lt;&gt;0), (W1185/V1185)*100, "")</f>
        <v>75.681305328935949</v>
      </c>
      <c r="Y1185" s="8" t="str">
        <f>IF(X1185&lt;72,"Pontiagudo",IF(X1185&lt;=76,"Padrão","Redondo"))</f>
        <v>Padrão</v>
      </c>
      <c r="Z1185" s="11">
        <f>IF(AND(W1185&lt;&gt;"", V1185&lt;&gt;"", V1185&lt;&gt;0), (0.6057-0.0018*W1185)*V1185*(W1185^2)/1000, "")</f>
        <v>57.738132198432005</v>
      </c>
      <c r="AA1185" s="11">
        <v>61.264814348639995</v>
      </c>
      <c r="AB1185" s="14"/>
      <c r="AC1185" s="12">
        <v>0</v>
      </c>
      <c r="AD1185" s="18" t="s">
        <v>19</v>
      </c>
    </row>
    <row r="1186" spans="1:30" ht="15.6" x14ac:dyDescent="0.3">
      <c r="A1186" s="8">
        <v>1185</v>
      </c>
      <c r="B1186" s="20" t="s">
        <v>33</v>
      </c>
      <c r="C1186" s="9">
        <v>63.4</v>
      </c>
      <c r="D1186" s="9">
        <v>7.4</v>
      </c>
      <c r="E1186" s="9">
        <v>9.3000000000000007</v>
      </c>
      <c r="F1186" s="10">
        <f>IF(AND(NOT(ISBLANK(C1186)), NOT(ISBLANK(H1186)), NOT(ISBLANK(Q1186))), C1186-H1186-Q1186, "")</f>
        <v>38.974000000000004</v>
      </c>
      <c r="G1186" s="11">
        <f>IF(AND(F1186&lt;&gt;"", C1186&lt;&gt;"", C1186&lt;&gt;0), F1186*100/C1186, "")</f>
        <v>61.47318611987383</v>
      </c>
      <c r="H1186" s="10">
        <v>19.096</v>
      </c>
      <c r="I1186" s="12">
        <v>5</v>
      </c>
      <c r="J1186" s="11">
        <f>IF(AND(H1186&lt;&gt;"", C1186&lt;&gt;"", C1186&lt;&gt;0), H1186*100/C1186, "")</f>
        <v>30.119873817034698</v>
      </c>
      <c r="K1186" s="9">
        <v>17.600000000000001</v>
      </c>
      <c r="L1186" s="9">
        <v>45</v>
      </c>
      <c r="M1186" s="13">
        <v>0.39100000000000001</v>
      </c>
      <c r="N1186" s="9">
        <v>85.2</v>
      </c>
      <c r="O1186" s="14" t="s">
        <v>16</v>
      </c>
      <c r="P1186" s="15">
        <v>2.5099999999999998</v>
      </c>
      <c r="Q1186" s="13">
        <v>5.33</v>
      </c>
      <c r="R1186" s="15">
        <v>0.34</v>
      </c>
      <c r="S1186" s="11">
        <f>IF(AND(Q1186&lt;&gt;"", C1186&lt;&gt;"", C1186&lt;&gt;0), Q1186*100/C1186, "")</f>
        <v>8.4069400630914828</v>
      </c>
      <c r="T1186" s="21">
        <v>1</v>
      </c>
      <c r="U1186" s="17" t="s">
        <v>32</v>
      </c>
      <c r="V1186" s="11">
        <v>60.35</v>
      </c>
      <c r="W1186" s="11">
        <v>43.5</v>
      </c>
      <c r="X1186" s="11">
        <f>IF(AND(W1186&lt;&gt;"", V1186&lt;&gt;"", V1186&lt;&gt;0), (W1186/V1186)*100, "")</f>
        <v>72.079536039768016</v>
      </c>
      <c r="Y1186" s="8" t="str">
        <f>IF(X1186&lt;72,"Pontiagudo",IF(X1186&lt;=76,"Padrão","Redondo"))</f>
        <v>Padrão</v>
      </c>
      <c r="Z1186" s="11">
        <f>IF(AND(W1186&lt;&gt;"", V1186&lt;&gt;"", V1186&lt;&gt;0), (0.6057-0.0018*W1186)*V1186*(W1186^2)/1000, "")</f>
        <v>60.227649427499998</v>
      </c>
      <c r="AA1186" s="11">
        <v>63.049109996249996</v>
      </c>
      <c r="AB1186" s="14"/>
      <c r="AC1186" s="12">
        <v>0</v>
      </c>
      <c r="AD1186" s="18" t="s">
        <v>19</v>
      </c>
    </row>
    <row r="1187" spans="1:30" ht="15.6" x14ac:dyDescent="0.3">
      <c r="A1187" s="8">
        <v>1186</v>
      </c>
      <c r="B1187" s="20" t="s">
        <v>33</v>
      </c>
      <c r="C1187" s="9">
        <v>69.599999999999994</v>
      </c>
      <c r="D1187" s="9">
        <v>6.4</v>
      </c>
      <c r="E1187" s="9">
        <v>9.6999999999999993</v>
      </c>
      <c r="F1187" s="10">
        <f>IF(AND(NOT(ISBLANK(C1187)), NOT(ISBLANK(H1187)), NOT(ISBLANK(Q1187))), C1187-H1187-Q1187, "")</f>
        <v>42.97399999999999</v>
      </c>
      <c r="G1187" s="11">
        <f>IF(AND(F1187&lt;&gt;"", C1187&lt;&gt;"", C1187&lt;&gt;0), F1187*100/C1187, "")</f>
        <v>61.744252873563205</v>
      </c>
      <c r="H1187" s="10">
        <v>20.852</v>
      </c>
      <c r="I1187" s="12">
        <v>5</v>
      </c>
      <c r="J1187" s="11">
        <f>IF(AND(H1187&lt;&gt;"", C1187&lt;&gt;"", C1187&lt;&gt;0), H1187*100/C1187, "")</f>
        <v>29.959770114942529</v>
      </c>
      <c r="K1187" s="9">
        <v>17.3</v>
      </c>
      <c r="L1187" s="9">
        <v>40.700000000000003</v>
      </c>
      <c r="M1187" s="13">
        <v>0.42499999999999999</v>
      </c>
      <c r="N1187" s="9">
        <v>76.599999999999994</v>
      </c>
      <c r="O1187" s="14" t="s">
        <v>16</v>
      </c>
      <c r="P1187" s="15">
        <v>2.98</v>
      </c>
      <c r="Q1187" s="13">
        <v>5.774</v>
      </c>
      <c r="R1187" s="15">
        <v>0.36</v>
      </c>
      <c r="S1187" s="11">
        <f>IF(AND(Q1187&lt;&gt;"", C1187&lt;&gt;"", C1187&lt;&gt;0), Q1187*100/C1187, "")</f>
        <v>8.2959770114942533</v>
      </c>
      <c r="T1187" s="21">
        <v>1</v>
      </c>
      <c r="U1187" s="17" t="s">
        <v>34</v>
      </c>
      <c r="V1187" s="11">
        <v>61.76</v>
      </c>
      <c r="W1187" s="11">
        <v>45.22</v>
      </c>
      <c r="X1187" s="11">
        <f>IF(AND(W1187&lt;&gt;"", V1187&lt;&gt;"", V1187&lt;&gt;0), (W1187/V1187)*100, "")</f>
        <v>73.218911917098453</v>
      </c>
      <c r="Y1187" s="8" t="str">
        <f>IF(X1187&lt;72,"Pontiagudo",IF(X1187&lt;=76,"Padrão","Redondo"))</f>
        <v>Padrão</v>
      </c>
      <c r="Z1187" s="11">
        <f>IF(AND(W1187&lt;&gt;"", V1187&lt;&gt;"", V1187&lt;&gt;0), (0.6057-0.0018*W1187)*V1187*(W1187^2)/1000, "")</f>
        <v>66.214266794919936</v>
      </c>
      <c r="AA1187" s="11">
        <v>66.612303540160013</v>
      </c>
      <c r="AB1187" s="14"/>
      <c r="AC1187" s="12">
        <v>0</v>
      </c>
      <c r="AD1187" s="18" t="s">
        <v>19</v>
      </c>
    </row>
    <row r="1188" spans="1:30" ht="15.6" x14ac:dyDescent="0.3">
      <c r="A1188" s="8">
        <v>1187</v>
      </c>
      <c r="B1188" s="20" t="s">
        <v>33</v>
      </c>
      <c r="C1188" s="9">
        <v>59.4</v>
      </c>
      <c r="D1188" s="9">
        <v>6.6</v>
      </c>
      <c r="E1188" s="9">
        <v>9.5</v>
      </c>
      <c r="F1188" s="10">
        <f>IF(AND(NOT(ISBLANK(C1188)), NOT(ISBLANK(H1188)), NOT(ISBLANK(Q1188))), C1188-H1188-Q1188, "")</f>
        <v>36.895999999999994</v>
      </c>
      <c r="G1188" s="11">
        <f>IF(AND(F1188&lt;&gt;"", C1188&lt;&gt;"", C1188&lt;&gt;0), F1188*100/C1188, "")</f>
        <v>62.114478114478104</v>
      </c>
      <c r="H1188" s="10">
        <v>16.77</v>
      </c>
      <c r="I1188" s="12">
        <v>5</v>
      </c>
      <c r="J1188" s="11">
        <f>IF(AND(H1188&lt;&gt;"", C1188&lt;&gt;"", C1188&lt;&gt;0), H1188*100/C1188, "")</f>
        <v>28.232323232323232</v>
      </c>
      <c r="K1188" s="9">
        <v>15.4</v>
      </c>
      <c r="L1188" s="9">
        <v>43.7</v>
      </c>
      <c r="M1188" s="13">
        <v>0.35199999999999998</v>
      </c>
      <c r="N1188" s="9">
        <v>81.3</v>
      </c>
      <c r="O1188" s="14" t="s">
        <v>16</v>
      </c>
      <c r="P1188" s="15">
        <v>1.56</v>
      </c>
      <c r="Q1188" s="13">
        <v>5.734</v>
      </c>
      <c r="R1188" s="15">
        <v>0.4</v>
      </c>
      <c r="S1188" s="11">
        <f>IF(AND(Q1188&lt;&gt;"", C1188&lt;&gt;"", C1188&lt;&gt;0), Q1188*100/C1188, "")</f>
        <v>9.6531986531986522</v>
      </c>
      <c r="T1188" s="21">
        <v>2</v>
      </c>
      <c r="U1188" s="17" t="s">
        <v>32</v>
      </c>
      <c r="V1188" s="11">
        <v>54.06</v>
      </c>
      <c r="W1188" s="11">
        <v>44.87</v>
      </c>
      <c r="X1188" s="11">
        <f>IF(AND(W1188&lt;&gt;"", V1188&lt;&gt;"", V1188&lt;&gt;0), (W1188/V1188)*100, "")</f>
        <v>83.000369959304464</v>
      </c>
      <c r="Y1188" s="8" t="str">
        <f>IF(X1188&lt;72,"Pontiagudo",IF(X1188&lt;=76,"Padrão","Redondo"))</f>
        <v>Redondo</v>
      </c>
      <c r="Z1188" s="11">
        <f>IF(AND(W1188&lt;&gt;"", V1188&lt;&gt;"", V1188&lt;&gt;0), (0.6057-0.0018*W1188)*V1188*(W1188^2)/1000, "")</f>
        <v>57.13377016318347</v>
      </c>
      <c r="AA1188" s="11">
        <v>60.383046418064993</v>
      </c>
      <c r="AB1188" s="14" t="s">
        <v>35</v>
      </c>
      <c r="AC1188" s="12">
        <v>0</v>
      </c>
      <c r="AD1188" s="18" t="s">
        <v>19</v>
      </c>
    </row>
    <row r="1189" spans="1:30" ht="15.6" x14ac:dyDescent="0.3">
      <c r="A1189" s="8">
        <v>1188</v>
      </c>
      <c r="B1189" s="20" t="s">
        <v>33</v>
      </c>
      <c r="C1189" s="9">
        <v>64.099999999999994</v>
      </c>
      <c r="D1189" s="9">
        <v>7.8</v>
      </c>
      <c r="E1189" s="9">
        <v>9.6</v>
      </c>
      <c r="F1189" s="10">
        <f>IF(AND(NOT(ISBLANK(C1189)), NOT(ISBLANK(H1189)), NOT(ISBLANK(Q1189))), C1189-H1189-Q1189, "")</f>
        <v>37.994</v>
      </c>
      <c r="G1189" s="11">
        <f>IF(AND(F1189&lt;&gt;"", C1189&lt;&gt;"", C1189&lt;&gt;0), F1189*100/C1189, "")</f>
        <v>59.273010920436825</v>
      </c>
      <c r="H1189" s="10">
        <v>19.760999999999999</v>
      </c>
      <c r="I1189" s="12">
        <v>6</v>
      </c>
      <c r="J1189" s="11">
        <f>IF(AND(H1189&lt;&gt;"", C1189&lt;&gt;"", C1189&lt;&gt;0), H1189*100/C1189, "")</f>
        <v>30.828393135725431</v>
      </c>
      <c r="K1189" s="9">
        <v>17.399999999999999</v>
      </c>
      <c r="L1189" s="9">
        <v>42.7</v>
      </c>
      <c r="M1189" s="13">
        <v>0.40699999999999997</v>
      </c>
      <c r="N1189" s="9">
        <v>87.4</v>
      </c>
      <c r="O1189" s="14" t="s">
        <v>16</v>
      </c>
      <c r="P1189" s="15">
        <v>2.72</v>
      </c>
      <c r="Q1189" s="13">
        <v>6.3449999999999998</v>
      </c>
      <c r="R1189" s="15">
        <v>0.39</v>
      </c>
      <c r="S1189" s="11">
        <f>IF(AND(Q1189&lt;&gt;"", C1189&lt;&gt;"", C1189&lt;&gt;0), Q1189*100/C1189, "")</f>
        <v>9.8985959438377549</v>
      </c>
      <c r="T1189" s="21">
        <v>2</v>
      </c>
      <c r="U1189" s="17" t="s">
        <v>32</v>
      </c>
      <c r="V1189" s="11">
        <v>59.95</v>
      </c>
      <c r="W1189" s="11">
        <v>43.76</v>
      </c>
      <c r="X1189" s="11">
        <f>IF(AND(W1189&lt;&gt;"", V1189&lt;&gt;"", V1189&lt;&gt;0), (W1189/V1189)*100, "")</f>
        <v>72.994161801501249</v>
      </c>
      <c r="Y1189" s="8" t="str">
        <f>IF(X1189&lt;72,"Pontiagudo",IF(X1189&lt;=76,"Padrão","Redondo"))</f>
        <v>Padrão</v>
      </c>
      <c r="Z1189" s="11">
        <f>IF(AND(W1189&lt;&gt;"", V1189&lt;&gt;"", V1189&lt;&gt;0), (0.6057-0.0018*W1189)*V1189*(W1189^2)/1000, "")</f>
        <v>60.492061871619846</v>
      </c>
      <c r="AA1189" s="11">
        <v>63.158853772959986</v>
      </c>
      <c r="AB1189" s="14"/>
      <c r="AC1189" s="12">
        <v>0</v>
      </c>
      <c r="AD1189" s="18" t="s">
        <v>19</v>
      </c>
    </row>
    <row r="1190" spans="1:30" ht="15.6" x14ac:dyDescent="0.3">
      <c r="A1190" s="8">
        <v>1189</v>
      </c>
      <c r="B1190" s="20" t="s">
        <v>33</v>
      </c>
      <c r="C1190" s="9">
        <v>58.8</v>
      </c>
      <c r="D1190" s="9">
        <v>6</v>
      </c>
      <c r="E1190" s="9">
        <v>9.4</v>
      </c>
      <c r="F1190" s="10">
        <f>IF(AND(NOT(ISBLANK(C1190)), NOT(ISBLANK(H1190)), NOT(ISBLANK(Q1190))), C1190-H1190-Q1190, "")</f>
        <v>31.596999999999998</v>
      </c>
      <c r="G1190" s="11">
        <f>IF(AND(F1190&lt;&gt;"", C1190&lt;&gt;"", C1190&lt;&gt;0), F1190*100/C1190, "")</f>
        <v>53.736394557823125</v>
      </c>
      <c r="H1190" s="10">
        <v>22.579000000000001</v>
      </c>
      <c r="I1190" s="12">
        <v>5</v>
      </c>
      <c r="J1190" s="11">
        <f>IF(AND(H1190&lt;&gt;"", C1190&lt;&gt;"", C1190&lt;&gt;0), H1190*100/C1190, "")</f>
        <v>38.39965986394558</v>
      </c>
      <c r="K1190" s="9">
        <v>16.8</v>
      </c>
      <c r="L1190" s="9">
        <v>44.7</v>
      </c>
      <c r="M1190" s="13">
        <v>0.376</v>
      </c>
      <c r="N1190" s="9">
        <v>77.3</v>
      </c>
      <c r="O1190" s="14" t="s">
        <v>16</v>
      </c>
      <c r="P1190" s="15">
        <v>2.61</v>
      </c>
      <c r="Q1190" s="13">
        <v>4.6239999999999997</v>
      </c>
      <c r="R1190" s="15">
        <v>0.33</v>
      </c>
      <c r="S1190" s="11">
        <f>IF(AND(Q1190&lt;&gt;"", C1190&lt;&gt;"", C1190&lt;&gt;0), Q1190*100/C1190, "")</f>
        <v>7.8639455782312924</v>
      </c>
      <c r="T1190" s="21">
        <v>2</v>
      </c>
      <c r="U1190" s="17" t="s">
        <v>32</v>
      </c>
      <c r="V1190" s="11">
        <v>56.51</v>
      </c>
      <c r="W1190" s="11">
        <v>43.01</v>
      </c>
      <c r="X1190" s="11">
        <f>IF(AND(W1190&lt;&gt;"", V1190&lt;&gt;"", V1190&lt;&gt;0), (W1190/V1190)*100, "")</f>
        <v>76.110422933993988</v>
      </c>
      <c r="Y1190" s="8" t="str">
        <f>IF(X1190&lt;72,"Pontiagudo",IF(X1190&lt;=76,"Padrão","Redondo"))</f>
        <v>Redondo</v>
      </c>
      <c r="Z1190" s="11">
        <f>IF(AND(W1190&lt;&gt;"", V1190&lt;&gt;"", V1190&lt;&gt;0), (0.6057-0.0018*W1190)*V1190*(W1190^2)/1000, "")</f>
        <v>55.224272802106775</v>
      </c>
      <c r="AA1190" s="11">
        <v>59.623192294154506</v>
      </c>
      <c r="AB1190" s="14"/>
      <c r="AC1190" s="12">
        <v>0</v>
      </c>
      <c r="AD1190" s="18" t="s">
        <v>19</v>
      </c>
    </row>
    <row r="1191" spans="1:30" ht="15.6" x14ac:dyDescent="0.3">
      <c r="A1191" s="8">
        <v>1190</v>
      </c>
      <c r="B1191" s="20" t="s">
        <v>33</v>
      </c>
      <c r="C1191" s="9">
        <v>66.599999999999994</v>
      </c>
      <c r="D1191" s="9">
        <v>6.6</v>
      </c>
      <c r="E1191" s="9">
        <v>9.5</v>
      </c>
      <c r="F1191" s="10">
        <f>IF(AND(NOT(ISBLANK(C1191)), NOT(ISBLANK(H1191)), NOT(ISBLANK(Q1191))), C1191-H1191-Q1191, "")</f>
        <v>43.67</v>
      </c>
      <c r="G1191" s="11">
        <f>IF(AND(F1191&lt;&gt;"", C1191&lt;&gt;"", C1191&lt;&gt;0), F1191*100/C1191, "")</f>
        <v>65.570570570570581</v>
      </c>
      <c r="H1191" s="10">
        <v>18.513999999999999</v>
      </c>
      <c r="I1191" s="12">
        <v>5</v>
      </c>
      <c r="J1191" s="11">
        <f>IF(AND(H1191&lt;&gt;"", C1191&lt;&gt;"", C1191&lt;&gt;0), H1191*100/C1191, "")</f>
        <v>27.798798798798799</v>
      </c>
      <c r="K1191" s="9">
        <v>15.8</v>
      </c>
      <c r="L1191" s="9">
        <v>41.3</v>
      </c>
      <c r="M1191" s="13">
        <v>0.38300000000000001</v>
      </c>
      <c r="N1191" s="9">
        <v>79</v>
      </c>
      <c r="O1191" s="14" t="s">
        <v>16</v>
      </c>
      <c r="P1191" s="15">
        <v>1.1100000000000001</v>
      </c>
      <c r="Q1191" s="13">
        <v>4.4160000000000004</v>
      </c>
      <c r="R1191" s="15">
        <v>0.28999999999999998</v>
      </c>
      <c r="S1191" s="11">
        <f>IF(AND(Q1191&lt;&gt;"", C1191&lt;&gt;"", C1191&lt;&gt;0), Q1191*100/C1191, "")</f>
        <v>6.6306306306306313</v>
      </c>
      <c r="T1191" s="21">
        <v>1</v>
      </c>
      <c r="U1191" s="17" t="s">
        <v>32</v>
      </c>
      <c r="V1191" s="11">
        <v>60.07</v>
      </c>
      <c r="W1191" s="11">
        <v>44.97</v>
      </c>
      <c r="X1191" s="11">
        <f>IF(AND(W1191&lt;&gt;"", V1191&lt;&gt;"", V1191&lt;&gt;0), (W1191/V1191)*100, "")</f>
        <v>74.862660229731986</v>
      </c>
      <c r="Y1191" s="8" t="str">
        <f>IF(X1191&lt;72,"Pontiagudo",IF(X1191&lt;=76,"Padrão","Redondo"))</f>
        <v>Padrão</v>
      </c>
      <c r="Z1191" s="11">
        <f>IF(AND(W1191&lt;&gt;"", V1191&lt;&gt;"", V1191&lt;&gt;0), (0.6057-0.0018*W1191)*V1191*(W1191^2)/1000, "")</f>
        <v>63.746913922769508</v>
      </c>
      <c r="AA1191" s="11">
        <v>65.041744582468496</v>
      </c>
      <c r="AB1191" s="14" t="s">
        <v>40</v>
      </c>
      <c r="AC1191" s="12">
        <v>0</v>
      </c>
      <c r="AD1191" s="18" t="s">
        <v>19</v>
      </c>
    </row>
    <row r="1192" spans="1:30" ht="15.6" x14ac:dyDescent="0.3">
      <c r="A1192" s="8">
        <v>1191</v>
      </c>
      <c r="B1192" s="20" t="s">
        <v>33</v>
      </c>
      <c r="C1192" s="9">
        <v>58.1</v>
      </c>
      <c r="D1192" s="9">
        <v>9.3000000000000007</v>
      </c>
      <c r="E1192" s="9">
        <v>9.4</v>
      </c>
      <c r="F1192" s="10">
        <f>IF(AND(NOT(ISBLANK(C1192)), NOT(ISBLANK(H1192)), NOT(ISBLANK(Q1192))), C1192-H1192-Q1192, "")</f>
        <v>36.127000000000002</v>
      </c>
      <c r="G1192" s="11">
        <f>IF(AND(F1192&lt;&gt;"", C1192&lt;&gt;"", C1192&lt;&gt;0), F1192*100/C1192, "")</f>
        <v>62.180722891566269</v>
      </c>
      <c r="H1192" s="10">
        <v>16.475000000000001</v>
      </c>
      <c r="I1192" s="12">
        <v>5</v>
      </c>
      <c r="J1192" s="11">
        <f>IF(AND(H1192&lt;&gt;"", C1192&lt;&gt;"", C1192&lt;&gt;0), H1192*100/C1192, "")</f>
        <v>28.356282271944927</v>
      </c>
      <c r="K1192" s="9">
        <v>18.899999999999999</v>
      </c>
      <c r="L1192" s="9">
        <v>41</v>
      </c>
      <c r="M1192" s="13">
        <v>0.46100000000000002</v>
      </c>
      <c r="N1192" s="9">
        <v>96.7</v>
      </c>
      <c r="O1192" s="14" t="s">
        <v>16</v>
      </c>
      <c r="P1192" s="15">
        <v>4.43</v>
      </c>
      <c r="Q1192" s="13">
        <v>5.4980000000000002</v>
      </c>
      <c r="R1192" s="15">
        <v>0.41</v>
      </c>
      <c r="S1192" s="11">
        <f>IF(AND(Q1192&lt;&gt;"", C1192&lt;&gt;"", C1192&lt;&gt;0), Q1192*100/C1192, "")</f>
        <v>9.4629948364888126</v>
      </c>
      <c r="T1192" s="21">
        <v>1</v>
      </c>
      <c r="U1192" s="17" t="s">
        <v>32</v>
      </c>
      <c r="V1192" s="11">
        <v>56.54</v>
      </c>
      <c r="W1192" s="11">
        <v>42.98</v>
      </c>
      <c r="X1192" s="11">
        <f>IF(AND(W1192&lt;&gt;"", V1192&lt;&gt;"", V1192&lt;&gt;0), (W1192/V1192)*100, "")</f>
        <v>76.016979129819589</v>
      </c>
      <c r="Y1192" s="8" t="str">
        <f>IF(X1192&lt;72,"Pontiagudo",IF(X1192&lt;=76,"Padrão","Redondo"))</f>
        <v>Redondo</v>
      </c>
      <c r="Z1192" s="11">
        <f>IF(AND(W1192&lt;&gt;"", V1192&lt;&gt;"", V1192&lt;&gt;0), (0.6057-0.0018*W1192)*V1192*(W1192^2)/1000, "")</f>
        <v>55.182177053410165</v>
      </c>
      <c r="AA1192" s="11">
        <v>59.602190286100004</v>
      </c>
      <c r="AB1192" s="14"/>
      <c r="AC1192" s="12">
        <v>0</v>
      </c>
      <c r="AD1192" s="18" t="s">
        <v>19</v>
      </c>
    </row>
    <row r="1193" spans="1:30" ht="15.6" x14ac:dyDescent="0.3">
      <c r="A1193" s="8">
        <v>1192</v>
      </c>
      <c r="B1193" s="20" t="s">
        <v>33</v>
      </c>
      <c r="C1193" s="9">
        <v>56.9</v>
      </c>
      <c r="D1193" s="9">
        <v>6.6</v>
      </c>
      <c r="E1193" s="9">
        <v>9.6999999999999993</v>
      </c>
      <c r="F1193" s="10">
        <f>IF(AND(NOT(ISBLANK(C1193)), NOT(ISBLANK(H1193)), NOT(ISBLANK(Q1193))), C1193-H1193-Q1193, "")</f>
        <v>36.803999999999995</v>
      </c>
      <c r="G1193" s="11">
        <f>IF(AND(F1193&lt;&gt;"", C1193&lt;&gt;"", C1193&lt;&gt;0), F1193*100/C1193, "")</f>
        <v>64.68189806678383</v>
      </c>
      <c r="H1193" s="10">
        <v>15.041</v>
      </c>
      <c r="I1193" s="12">
        <v>6</v>
      </c>
      <c r="J1193" s="11">
        <f>IF(AND(H1193&lt;&gt;"", C1193&lt;&gt;"", C1193&lt;&gt;0), H1193*100/C1193, "")</f>
        <v>26.434094903339194</v>
      </c>
      <c r="K1193" s="9">
        <v>14.5</v>
      </c>
      <c r="L1193" s="9">
        <v>39</v>
      </c>
      <c r="M1193" s="13">
        <v>0.372</v>
      </c>
      <c r="N1193" s="9">
        <v>82.1</v>
      </c>
      <c r="O1193" s="14" t="s">
        <v>16</v>
      </c>
      <c r="P1193" s="15">
        <v>4.57</v>
      </c>
      <c r="Q1193" s="13">
        <v>5.0549999999999997</v>
      </c>
      <c r="R1193" s="15">
        <v>0.35</v>
      </c>
      <c r="S1193" s="11">
        <f>IF(AND(Q1193&lt;&gt;"", C1193&lt;&gt;"", C1193&lt;&gt;0), Q1193*100/C1193, "")</f>
        <v>8.8840070298769778</v>
      </c>
      <c r="T1193" s="21">
        <v>2</v>
      </c>
      <c r="U1193" s="17" t="s">
        <v>36</v>
      </c>
      <c r="V1193" s="11">
        <v>56.67</v>
      </c>
      <c r="W1193" s="11">
        <v>43.37</v>
      </c>
      <c r="X1193" s="11">
        <f>IF(AND(W1193&lt;&gt;"", V1193&lt;&gt;"", V1193&lt;&gt;0), (W1193/V1193)*100, "")</f>
        <v>76.530792306334916</v>
      </c>
      <c r="Y1193" s="8" t="str">
        <f>IF(X1193&lt;72,"Pontiagudo",IF(X1193&lt;=76,"Padrão","Redondo"))</f>
        <v>Redondo</v>
      </c>
      <c r="Z1193" s="11">
        <f>IF(AND(W1193&lt;&gt;"", V1193&lt;&gt;"", V1193&lt;&gt;0), (0.6057-0.0018*W1193)*V1193*(W1193^2)/1000, "")</f>
        <v>56.242527591270587</v>
      </c>
      <c r="AA1193" s="11">
        <v>60.252707862958488</v>
      </c>
      <c r="AB1193" s="14" t="s">
        <v>37</v>
      </c>
      <c r="AC1193" s="12">
        <v>0</v>
      </c>
      <c r="AD1193" s="18" t="s">
        <v>19</v>
      </c>
    </row>
    <row r="1194" spans="1:30" ht="15.6" x14ac:dyDescent="0.3">
      <c r="A1194" s="8">
        <v>1193</v>
      </c>
      <c r="B1194" s="20" t="s">
        <v>33</v>
      </c>
      <c r="C1194" s="9">
        <v>44.5</v>
      </c>
      <c r="D1194" s="9">
        <v>8.3000000000000007</v>
      </c>
      <c r="E1194" s="9">
        <v>9.8000000000000007</v>
      </c>
      <c r="F1194" s="10">
        <f>IF(AND(NOT(ISBLANK(C1194)), NOT(ISBLANK(H1194)), NOT(ISBLANK(Q1194))), C1194-H1194-Q1194, "")</f>
        <v>26.658000000000001</v>
      </c>
      <c r="G1194" s="11">
        <f>IF(AND(F1194&lt;&gt;"", C1194&lt;&gt;"", C1194&lt;&gt;0), F1194*100/C1194, "")</f>
        <v>59.905617977528095</v>
      </c>
      <c r="H1194" s="10">
        <v>14.212</v>
      </c>
      <c r="I1194" s="12">
        <v>6</v>
      </c>
      <c r="J1194" s="11">
        <f>IF(AND(H1194&lt;&gt;"", C1194&lt;&gt;"", C1194&lt;&gt;0), H1194*100/C1194, "")</f>
        <v>31.937078651685393</v>
      </c>
      <c r="K1194" s="9">
        <v>16</v>
      </c>
      <c r="L1194" s="9">
        <v>37.299999999999997</v>
      </c>
      <c r="M1194" s="13">
        <v>0.42899999999999999</v>
      </c>
      <c r="N1194" s="9">
        <v>95.3</v>
      </c>
      <c r="O1194" s="14" t="s">
        <v>16</v>
      </c>
      <c r="P1194" s="15">
        <v>2.92</v>
      </c>
      <c r="Q1194" s="13">
        <v>3.63</v>
      </c>
      <c r="R1194" s="15">
        <v>0.28999999999999998</v>
      </c>
      <c r="S1194" s="11">
        <f>IF(AND(Q1194&lt;&gt;"", C1194&lt;&gt;"", C1194&lt;&gt;0), Q1194*100/C1194, "")</f>
        <v>8.1573033707865168</v>
      </c>
      <c r="T1194" s="21">
        <v>1</v>
      </c>
      <c r="U1194" s="17" t="s">
        <v>42</v>
      </c>
      <c r="V1194" s="11">
        <v>54.14</v>
      </c>
      <c r="W1194" s="11">
        <v>38.549999999999997</v>
      </c>
      <c r="X1194" s="11">
        <f>IF(AND(W1194&lt;&gt;"", V1194&lt;&gt;"", V1194&lt;&gt;0), (W1194/V1194)*100, "")</f>
        <v>71.204285186553378</v>
      </c>
      <c r="Y1194" s="8" t="str">
        <f>IF(X1194&lt;72,"Pontiagudo",IF(X1194&lt;=76,"Padrão","Redondo"))</f>
        <v>Pontiagudo</v>
      </c>
      <c r="Z1194" s="11">
        <f>IF(AND(W1194&lt;&gt;"", V1194&lt;&gt;"", V1194&lt;&gt;0), (0.6057-0.0018*W1194)*V1194*(W1194^2)/1000, "")</f>
        <v>43.1502097442985</v>
      </c>
      <c r="AA1194" s="11">
        <v>51.727624290044993</v>
      </c>
      <c r="AB1194" s="14"/>
      <c r="AC1194" s="12">
        <v>0</v>
      </c>
      <c r="AD1194" s="18" t="s">
        <v>19</v>
      </c>
    </row>
    <row r="1195" spans="1:30" ht="15.6" x14ac:dyDescent="0.3">
      <c r="A1195" s="8">
        <v>1194</v>
      </c>
      <c r="B1195" s="20" t="s">
        <v>33</v>
      </c>
      <c r="C1195" s="9">
        <v>59.8</v>
      </c>
      <c r="D1195" s="9">
        <v>7.5</v>
      </c>
      <c r="E1195" s="9">
        <v>9.6999999999999993</v>
      </c>
      <c r="F1195" s="10">
        <f>IF(AND(NOT(ISBLANK(C1195)), NOT(ISBLANK(H1195)), NOT(ISBLANK(Q1195))), C1195-H1195-Q1195, "")</f>
        <v>37.603999999999999</v>
      </c>
      <c r="G1195" s="11">
        <f>IF(AND(F1195&lt;&gt;"", C1195&lt;&gt;"", C1195&lt;&gt;0), F1195*100/C1195, "")</f>
        <v>62.88294314381271</v>
      </c>
      <c r="H1195" s="10">
        <v>16.777999999999999</v>
      </c>
      <c r="I1195" s="12">
        <v>6</v>
      </c>
      <c r="J1195" s="11">
        <f>IF(AND(H1195&lt;&gt;"", C1195&lt;&gt;"", C1195&lt;&gt;0), H1195*100/C1195, "")</f>
        <v>28.056856187290972</v>
      </c>
      <c r="K1195" s="9">
        <v>16.600000000000001</v>
      </c>
      <c r="L1195" s="9">
        <v>39.299999999999997</v>
      </c>
      <c r="M1195" s="13">
        <v>0.42199999999999999</v>
      </c>
      <c r="N1195" s="9">
        <v>86.8</v>
      </c>
      <c r="O1195" s="14" t="s">
        <v>16</v>
      </c>
      <c r="P1195" s="15">
        <v>4.5599999999999996</v>
      </c>
      <c r="Q1195" s="13">
        <v>5.4180000000000001</v>
      </c>
      <c r="R1195" s="15">
        <v>0.38</v>
      </c>
      <c r="S1195" s="11">
        <f>IF(AND(Q1195&lt;&gt;"", C1195&lt;&gt;"", C1195&lt;&gt;0), Q1195*100/C1195, "")</f>
        <v>9.0602006688963233</v>
      </c>
      <c r="T1195" s="21">
        <v>1</v>
      </c>
      <c r="U1195" s="17" t="s">
        <v>32</v>
      </c>
      <c r="V1195" s="11">
        <v>57.17</v>
      </c>
      <c r="W1195" s="11">
        <v>43.58</v>
      </c>
      <c r="X1195" s="11">
        <f>IF(AND(W1195&lt;&gt;"", V1195&lt;&gt;"", V1195&lt;&gt;0), (W1195/V1195)*100, "")</f>
        <v>76.228791324121033</v>
      </c>
      <c r="Y1195" s="8" t="str">
        <f>IF(X1195&lt;72,"Pontiagudo",IF(X1195&lt;=76,"Padrão","Redondo"))</f>
        <v>Redondo</v>
      </c>
      <c r="Z1195" s="11">
        <f>IF(AND(W1195&lt;&gt;"", V1195&lt;&gt;"", V1195&lt;&gt;0), (0.6057-0.0018*W1195)*V1195*(W1195^2)/1000, "")</f>
        <v>57.24850825648253</v>
      </c>
      <c r="AA1195" s="11">
        <v>60.917329113381996</v>
      </c>
      <c r="AB1195" s="14" t="s">
        <v>35</v>
      </c>
      <c r="AC1195" s="12">
        <v>0</v>
      </c>
      <c r="AD1195" s="18" t="s">
        <v>19</v>
      </c>
    </row>
    <row r="1196" spans="1:30" ht="15.6" x14ac:dyDescent="0.3">
      <c r="A1196" s="8">
        <v>1195</v>
      </c>
      <c r="B1196" s="20" t="s">
        <v>33</v>
      </c>
      <c r="C1196" s="9">
        <v>56.7</v>
      </c>
      <c r="D1196" s="9">
        <v>7.4</v>
      </c>
      <c r="E1196" s="9">
        <v>9.6999999999999993</v>
      </c>
      <c r="F1196" s="10">
        <f>IF(AND(NOT(ISBLANK(C1196)), NOT(ISBLANK(H1196)), NOT(ISBLANK(Q1196))), C1196-H1196-Q1196, "")</f>
        <v>34.315000000000005</v>
      </c>
      <c r="G1196" s="11">
        <f>IF(AND(F1196&lt;&gt;"", C1196&lt;&gt;"", C1196&lt;&gt;0), F1196*100/C1196, "")</f>
        <v>60.520282186948862</v>
      </c>
      <c r="H1196" s="10">
        <v>16.64</v>
      </c>
      <c r="I1196" s="12">
        <v>6</v>
      </c>
      <c r="J1196" s="11">
        <f>IF(AND(H1196&lt;&gt;"", C1196&lt;&gt;"", C1196&lt;&gt;0), H1196*100/C1196, "")</f>
        <v>29.347442680776012</v>
      </c>
      <c r="K1196" s="9">
        <v>16.8</v>
      </c>
      <c r="L1196" s="9">
        <v>43.3</v>
      </c>
      <c r="M1196" s="13">
        <v>0.38800000000000001</v>
      </c>
      <c r="N1196" s="9">
        <v>87.1</v>
      </c>
      <c r="O1196" s="14" t="s">
        <v>16</v>
      </c>
      <c r="P1196" s="15">
        <v>4.6900000000000004</v>
      </c>
      <c r="Q1196" s="13">
        <v>5.7450000000000001</v>
      </c>
      <c r="R1196" s="15">
        <v>0.39</v>
      </c>
      <c r="S1196" s="11">
        <f>IF(AND(Q1196&lt;&gt;"", C1196&lt;&gt;"", C1196&lt;&gt;0), Q1196*100/C1196, "")</f>
        <v>10.132275132275131</v>
      </c>
      <c r="T1196" s="21">
        <v>2</v>
      </c>
      <c r="U1196" s="17" t="s">
        <v>36</v>
      </c>
      <c r="V1196" s="11">
        <v>55.69</v>
      </c>
      <c r="W1196" s="11">
        <v>43.18</v>
      </c>
      <c r="X1196" s="11">
        <f>IF(AND(W1196&lt;&gt;"", V1196&lt;&gt;"", V1196&lt;&gt;0), (W1196/V1196)*100, "")</f>
        <v>77.536362003950444</v>
      </c>
      <c r="Y1196" s="8" t="str">
        <f>IF(X1196&lt;72,"Pontiagudo",IF(X1196&lt;=76,"Padrão","Redondo"))</f>
        <v>Redondo</v>
      </c>
      <c r="Z1196" s="11">
        <f>IF(AND(W1196&lt;&gt;"", V1196&lt;&gt;"", V1196&lt;&gt;0), (0.6057-0.0018*W1196)*V1196*(W1196^2)/1000, "")</f>
        <v>54.822227220874659</v>
      </c>
      <c r="AA1196" s="11">
        <v>59.264770671389989</v>
      </c>
      <c r="AB1196" s="14"/>
      <c r="AC1196" s="12">
        <v>0</v>
      </c>
      <c r="AD1196" s="18" t="s">
        <v>19</v>
      </c>
    </row>
    <row r="1197" spans="1:30" ht="15.6" x14ac:dyDescent="0.3">
      <c r="A1197" s="8">
        <v>1196</v>
      </c>
      <c r="B1197" s="20" t="s">
        <v>33</v>
      </c>
      <c r="C1197" s="9">
        <v>69.3</v>
      </c>
      <c r="D1197" s="9">
        <v>6.4</v>
      </c>
      <c r="E1197" s="9">
        <v>9.6999999999999993</v>
      </c>
      <c r="F1197" s="10">
        <f>IF(AND(NOT(ISBLANK(C1197)), NOT(ISBLANK(H1197)), NOT(ISBLANK(Q1197))), C1197-H1197-Q1197, "")</f>
        <v>44.850999999999999</v>
      </c>
      <c r="G1197" s="11">
        <f>IF(AND(F1197&lt;&gt;"", C1197&lt;&gt;"", C1197&lt;&gt;0), F1197*100/C1197, "")</f>
        <v>64.720057720057724</v>
      </c>
      <c r="H1197" s="10">
        <v>18.134</v>
      </c>
      <c r="I1197" s="12">
        <v>6</v>
      </c>
      <c r="J1197" s="11">
        <f>IF(AND(H1197&lt;&gt;"", C1197&lt;&gt;"", C1197&lt;&gt;0), H1197*100/C1197, "")</f>
        <v>26.167388167388168</v>
      </c>
      <c r="K1197" s="9">
        <v>16.5</v>
      </c>
      <c r="L1197" s="9">
        <v>43</v>
      </c>
      <c r="M1197" s="13">
        <v>0.38400000000000001</v>
      </c>
      <c r="N1197" s="9">
        <v>76.7</v>
      </c>
      <c r="O1197" s="14" t="s">
        <v>16</v>
      </c>
      <c r="P1197" s="15">
        <v>1.95</v>
      </c>
      <c r="Q1197" s="13">
        <v>6.3150000000000004</v>
      </c>
      <c r="R1197" s="15">
        <v>0.38</v>
      </c>
      <c r="S1197" s="11">
        <f>IF(AND(Q1197&lt;&gt;"", C1197&lt;&gt;"", C1197&lt;&gt;0), Q1197*100/C1197, "")</f>
        <v>9.112554112554113</v>
      </c>
      <c r="T1197" s="21">
        <v>2</v>
      </c>
      <c r="U1197" s="17" t="s">
        <v>34</v>
      </c>
      <c r="V1197" s="11">
        <v>61.7</v>
      </c>
      <c r="W1197" s="11">
        <v>45.37</v>
      </c>
      <c r="X1197" s="11">
        <f>IF(AND(W1197&lt;&gt;"", V1197&lt;&gt;"", V1197&lt;&gt;0), (W1197/V1197)*100, "")</f>
        <v>73.533225283630472</v>
      </c>
      <c r="Y1197" s="8" t="str">
        <f>IF(X1197&lt;72,"Pontiagudo",IF(X1197&lt;=76,"Padrão","Redondo"))</f>
        <v>Padrão</v>
      </c>
      <c r="Z1197" s="11">
        <f>IF(AND(W1197&lt;&gt;"", V1197&lt;&gt;"", V1197&lt;&gt;0), (0.6057-0.0018*W1197)*V1197*(W1197^2)/1000, "")</f>
        <v>66.55522991544882</v>
      </c>
      <c r="AA1197" s="11">
        <v>66.797686574515012</v>
      </c>
      <c r="AB1197" s="14"/>
      <c r="AC1197" s="12">
        <v>0</v>
      </c>
      <c r="AD1197" s="18" t="s">
        <v>19</v>
      </c>
    </row>
    <row r="1198" spans="1:30" ht="15.6" x14ac:dyDescent="0.3">
      <c r="A1198" s="8">
        <v>1197</v>
      </c>
      <c r="B1198" s="20" t="s">
        <v>33</v>
      </c>
      <c r="C1198" s="9">
        <v>60</v>
      </c>
      <c r="D1198" s="9">
        <v>6.6</v>
      </c>
      <c r="E1198" s="9">
        <v>9.6999999999999993</v>
      </c>
      <c r="F1198" s="10">
        <f>IF(AND(NOT(ISBLANK(C1198)), NOT(ISBLANK(H1198)), NOT(ISBLANK(Q1198))), C1198-H1198-Q1198, "")</f>
        <v>37.734999999999999</v>
      </c>
      <c r="G1198" s="11">
        <f>IF(AND(F1198&lt;&gt;"", C1198&lt;&gt;"", C1198&lt;&gt;0), F1198*100/C1198, "")</f>
        <v>62.891666666666666</v>
      </c>
      <c r="H1198" s="10">
        <v>17.369</v>
      </c>
      <c r="I1198" s="12">
        <v>6</v>
      </c>
      <c r="J1198" s="11">
        <f>IF(AND(H1198&lt;&gt;"", C1198&lt;&gt;"", C1198&lt;&gt;0), H1198*100/C1198, "")</f>
        <v>28.948333333333334</v>
      </c>
      <c r="K1198" s="9">
        <v>14.3</v>
      </c>
      <c r="L1198" s="9">
        <v>40</v>
      </c>
      <c r="M1198" s="13">
        <v>0.35799999999999998</v>
      </c>
      <c r="N1198" s="9">
        <v>81.099999999999994</v>
      </c>
      <c r="O1198" s="14" t="s">
        <v>16</v>
      </c>
      <c r="P1198" s="15">
        <v>3.23</v>
      </c>
      <c r="Q1198" s="13">
        <v>4.8959999999999999</v>
      </c>
      <c r="R1198" s="15">
        <v>0.34</v>
      </c>
      <c r="S1198" s="11">
        <f>IF(AND(Q1198&lt;&gt;"", C1198&lt;&gt;"", C1198&lt;&gt;0), Q1198*100/C1198, "")</f>
        <v>8.16</v>
      </c>
      <c r="T1198" s="21">
        <v>2</v>
      </c>
      <c r="U1198" s="17" t="s">
        <v>32</v>
      </c>
      <c r="V1198" s="11">
        <v>59.61</v>
      </c>
      <c r="W1198" s="11">
        <v>42.66</v>
      </c>
      <c r="X1198" s="11">
        <f>IF(AND(W1198&lt;&gt;"", V1198&lt;&gt;"", V1198&lt;&gt;0), (W1198/V1198)*100, "")</f>
        <v>71.565173628585796</v>
      </c>
      <c r="Y1198" s="8" t="str">
        <f>IF(X1198&lt;72,"Pontiagudo",IF(X1198&lt;=76,"Padrão","Redondo"))</f>
        <v>Pontiagudo</v>
      </c>
      <c r="Z1198" s="11">
        <f>IF(AND(W1198&lt;&gt;"", V1198&lt;&gt;"", V1198&lt;&gt;0), (0.6057-0.0018*W1198)*V1198*(W1198^2)/1000, "")</f>
        <v>57.377846523926586</v>
      </c>
      <c r="AA1198" s="11">
        <v>61.296257110301994</v>
      </c>
      <c r="AB1198" s="14" t="s">
        <v>35</v>
      </c>
      <c r="AC1198" s="12">
        <v>0</v>
      </c>
      <c r="AD1198" s="18" t="s">
        <v>19</v>
      </c>
    </row>
    <row r="1199" spans="1:30" ht="15.6" x14ac:dyDescent="0.3">
      <c r="A1199" s="8">
        <v>1198</v>
      </c>
      <c r="B1199" s="20" t="s">
        <v>33</v>
      </c>
      <c r="C1199" s="9">
        <v>62.9</v>
      </c>
      <c r="D1199" s="9">
        <v>7.9</v>
      </c>
      <c r="E1199" s="9">
        <v>9.4</v>
      </c>
      <c r="F1199" s="10">
        <f>IF(AND(NOT(ISBLANK(C1199)), NOT(ISBLANK(H1199)), NOT(ISBLANK(Q1199))), C1199-H1199-Q1199, "")</f>
        <v>40.720999999999997</v>
      </c>
      <c r="G1199" s="11">
        <f>IF(AND(F1199&lt;&gt;"", C1199&lt;&gt;"", C1199&lt;&gt;0), F1199*100/C1199, "")</f>
        <v>64.73926868044515</v>
      </c>
      <c r="H1199" s="10">
        <v>17.641999999999999</v>
      </c>
      <c r="I1199" s="12">
        <v>6</v>
      </c>
      <c r="J1199" s="11">
        <f>IF(AND(H1199&lt;&gt;"", C1199&lt;&gt;"", C1199&lt;&gt;0), H1199*100/C1199, "")</f>
        <v>28.047694753577108</v>
      </c>
      <c r="K1199" s="9">
        <v>16.399999999999999</v>
      </c>
      <c r="L1199" s="9">
        <v>41</v>
      </c>
      <c r="M1199" s="13">
        <v>0.4</v>
      </c>
      <c r="N1199" s="9">
        <v>88.3</v>
      </c>
      <c r="O1199" s="14" t="s">
        <v>16</v>
      </c>
      <c r="P1199" s="15">
        <v>1.01</v>
      </c>
      <c r="Q1199" s="13">
        <v>4.5369999999999999</v>
      </c>
      <c r="R1199" s="15">
        <v>0.3</v>
      </c>
      <c r="S1199" s="11">
        <f>IF(AND(Q1199&lt;&gt;"", C1199&lt;&gt;"", C1199&lt;&gt;0), Q1199*100/C1199, "")</f>
        <v>7.2130365659777427</v>
      </c>
      <c r="T1199" s="21">
        <v>4</v>
      </c>
      <c r="U1199" s="17" t="s">
        <v>32</v>
      </c>
      <c r="V1199" s="11">
        <v>60.13</v>
      </c>
      <c r="W1199" s="11">
        <v>43.93</v>
      </c>
      <c r="X1199" s="11">
        <f>IF(AND(W1199&lt;&gt;"", V1199&lt;&gt;"", V1199&lt;&gt;0), (W1199/V1199)*100, "")</f>
        <v>73.058373524031268</v>
      </c>
      <c r="Y1199" s="8" t="str">
        <f>IF(X1199&lt;72,"Pontiagudo",IF(X1199&lt;=76,"Padrão","Redondo"))</f>
        <v>Padrão</v>
      </c>
      <c r="Z1199" s="11">
        <f>IF(AND(W1199&lt;&gt;"", V1199&lt;&gt;"", V1199&lt;&gt;0), (0.6057-0.0018*W1199)*V1199*(W1199^2)/1000, "")</f>
        <v>61.110509863483976</v>
      </c>
      <c r="AA1199" s="11">
        <v>63.536882432761494</v>
      </c>
      <c r="AB1199" s="14" t="s">
        <v>38</v>
      </c>
      <c r="AC1199" s="12">
        <v>0</v>
      </c>
      <c r="AD1199" s="18" t="s">
        <v>20</v>
      </c>
    </row>
    <row r="1200" spans="1:30" ht="15.6" x14ac:dyDescent="0.3">
      <c r="A1200" s="8">
        <v>1199</v>
      </c>
      <c r="B1200" s="20" t="s">
        <v>33</v>
      </c>
      <c r="C1200" s="9">
        <v>64.099999999999994</v>
      </c>
      <c r="D1200" s="9">
        <v>7.5</v>
      </c>
      <c r="E1200" s="9">
        <v>9.5</v>
      </c>
      <c r="F1200" s="10">
        <f>IF(AND(NOT(ISBLANK(C1200)), NOT(ISBLANK(H1200)), NOT(ISBLANK(Q1200))), C1200-H1200-Q1200, "")</f>
        <v>39.905999999999992</v>
      </c>
      <c r="G1200" s="11">
        <f>IF(AND(F1200&lt;&gt;"", C1200&lt;&gt;"", C1200&lt;&gt;0), F1200*100/C1200, "")</f>
        <v>62.255850234009351</v>
      </c>
      <c r="H1200" s="10">
        <v>17.68</v>
      </c>
      <c r="I1200" s="12">
        <v>5</v>
      </c>
      <c r="J1200" s="11">
        <f>IF(AND(H1200&lt;&gt;"", C1200&lt;&gt;"", C1200&lt;&gt;0), H1200*100/C1200, "")</f>
        <v>27.581903276131047</v>
      </c>
      <c r="K1200" s="9">
        <v>17.600000000000001</v>
      </c>
      <c r="L1200" s="9">
        <v>42.3</v>
      </c>
      <c r="M1200" s="13">
        <v>0.41599999999999998</v>
      </c>
      <c r="N1200" s="9">
        <v>85.6</v>
      </c>
      <c r="O1200" s="14" t="s">
        <v>16</v>
      </c>
      <c r="P1200" s="15">
        <v>4.9400000000000004</v>
      </c>
      <c r="Q1200" s="13">
        <v>6.5140000000000002</v>
      </c>
      <c r="R1200" s="15">
        <v>0.3</v>
      </c>
      <c r="S1200" s="11">
        <f>IF(AND(Q1200&lt;&gt;"", C1200&lt;&gt;"", C1200&lt;&gt;0), Q1200*100/C1200, "")</f>
        <v>10.162246489859594</v>
      </c>
      <c r="T1200" s="21">
        <v>2</v>
      </c>
      <c r="U1200" s="17" t="s">
        <v>32</v>
      </c>
      <c r="V1200" s="11">
        <v>59.3</v>
      </c>
      <c r="W1200" s="11">
        <v>44.22</v>
      </c>
      <c r="X1200" s="11">
        <f>IF(AND(W1200&lt;&gt;"", V1200&lt;&gt;"", V1200&lt;&gt;0), (W1200/V1200)*100, "")</f>
        <v>74.569983136593592</v>
      </c>
      <c r="Y1200" s="8" t="str">
        <f>IF(X1200&lt;72,"Pontiagudo",IF(X1200&lt;=76,"Padrão","Redondo"))</f>
        <v>Padrão</v>
      </c>
      <c r="Z1200" s="11">
        <f>IF(AND(W1200&lt;&gt;"", V1200&lt;&gt;"", V1200&lt;&gt;0), (0.6057-0.0018*W1200)*V1200*(W1200^2)/1000, "")</f>
        <v>61.00476712580447</v>
      </c>
      <c r="AA1200" s="11">
        <v>63.381285390059993</v>
      </c>
      <c r="AB1200" s="14" t="s">
        <v>35</v>
      </c>
      <c r="AC1200" s="12">
        <v>0</v>
      </c>
      <c r="AD1200" s="18" t="s">
        <v>19</v>
      </c>
    </row>
    <row r="1201" spans="1:30" ht="15.6" x14ac:dyDescent="0.3">
      <c r="A1201" s="8">
        <v>1200</v>
      </c>
      <c r="B1201" s="20" t="s">
        <v>33</v>
      </c>
      <c r="C1201" s="9">
        <v>59.3</v>
      </c>
      <c r="D1201" s="9">
        <v>7</v>
      </c>
      <c r="E1201" s="9">
        <v>9.6</v>
      </c>
      <c r="F1201" s="10">
        <f>IF(AND(NOT(ISBLANK(C1201)), NOT(ISBLANK(H1201)), NOT(ISBLANK(Q1201))), C1201-H1201-Q1201, "")</f>
        <v>37.154999999999994</v>
      </c>
      <c r="G1201" s="11">
        <f>IF(AND(F1201&lt;&gt;"", C1201&lt;&gt;"", C1201&lt;&gt;0), F1201*100/C1201, "")</f>
        <v>62.655986509274868</v>
      </c>
      <c r="H1201" s="10">
        <v>17.943999999999999</v>
      </c>
      <c r="I1201" s="12">
        <v>6</v>
      </c>
      <c r="J1201" s="11">
        <f>IF(AND(H1201&lt;&gt;"", C1201&lt;&gt;"", C1201&lt;&gt;0), H1201*100/C1201, "")</f>
        <v>30.259696458684655</v>
      </c>
      <c r="K1201" s="9">
        <v>16.8</v>
      </c>
      <c r="L1201" s="9">
        <v>44.7</v>
      </c>
      <c r="M1201" s="13">
        <v>0.376</v>
      </c>
      <c r="N1201" s="9">
        <v>83.9</v>
      </c>
      <c r="O1201" s="14" t="s">
        <v>16</v>
      </c>
      <c r="P1201" s="15">
        <v>2.63</v>
      </c>
      <c r="Q1201" s="13">
        <v>4.2009999999999996</v>
      </c>
      <c r="R1201" s="15">
        <v>0.4</v>
      </c>
      <c r="S1201" s="11">
        <f>IF(AND(Q1201&lt;&gt;"", C1201&lt;&gt;"", C1201&lt;&gt;0), Q1201*100/C1201, "")</f>
        <v>7.084317032040472</v>
      </c>
      <c r="T1201" s="21">
        <v>1</v>
      </c>
      <c r="U1201" s="17" t="s">
        <v>32</v>
      </c>
      <c r="V1201" s="11">
        <v>57.42</v>
      </c>
      <c r="W1201" s="11">
        <v>43.02</v>
      </c>
      <c r="X1201" s="11">
        <f>IF(AND(W1201&lt;&gt;"", V1201&lt;&gt;"", V1201&lt;&gt;0), (W1201/V1201)*100, "")</f>
        <v>74.921630094043891</v>
      </c>
      <c r="Y1201" s="8" t="str">
        <f>IF(X1201&lt;72,"Pontiagudo",IF(X1201&lt;=76,"Padrão","Redondo"))</f>
        <v>Padrão</v>
      </c>
      <c r="Z1201" s="11">
        <f>IF(AND(W1201&lt;&gt;"", V1201&lt;&gt;"", V1201&lt;&gt;0), (0.6057-0.0018*W1201)*V1201*(W1201^2)/1000, "")</f>
        <v>56.137751762761177</v>
      </c>
      <c r="AA1201" s="11">
        <v>60.292080862596009</v>
      </c>
      <c r="AB1201" s="14"/>
      <c r="AC1201" s="12">
        <v>0</v>
      </c>
      <c r="AD1201" s="18" t="s">
        <v>19</v>
      </c>
    </row>
    <row r="1202" spans="1:30" ht="15.6" x14ac:dyDescent="0.3">
      <c r="A1202" s="8">
        <v>1201</v>
      </c>
      <c r="B1202" s="20" t="s">
        <v>43</v>
      </c>
      <c r="C1202" s="9">
        <v>66.5</v>
      </c>
      <c r="D1202" s="9">
        <v>4.8</v>
      </c>
      <c r="E1202" s="9">
        <v>10.3</v>
      </c>
      <c r="F1202" s="10">
        <f>IF(AND(NOT(ISBLANK(C1202)), NOT(ISBLANK(H1202)), NOT(ISBLANK(Q1202))), C1202-H1202-Q1202, "")</f>
        <v>43.585000000000001</v>
      </c>
      <c r="G1202" s="11">
        <f>IF(AND(F1202&lt;&gt;"", C1202&lt;&gt;"", C1202&lt;&gt;0), F1202*100/C1202, "")</f>
        <v>65.541353383458642</v>
      </c>
      <c r="H1202" s="10">
        <v>16.701000000000001</v>
      </c>
      <c r="I1202" s="12">
        <v>5</v>
      </c>
      <c r="J1202" s="11">
        <f>IF(AND(H1202&lt;&gt;"", C1202&lt;&gt;"", C1202&lt;&gt;0), H1202*100/C1202, "")</f>
        <v>25.114285714285717</v>
      </c>
      <c r="K1202" s="9">
        <v>15.6</v>
      </c>
      <c r="L1202" s="9">
        <v>41</v>
      </c>
      <c r="M1202" s="13">
        <v>0.38</v>
      </c>
      <c r="N1202" s="9">
        <v>64</v>
      </c>
      <c r="O1202" s="14" t="s">
        <v>21</v>
      </c>
      <c r="P1202" s="15">
        <v>4.49</v>
      </c>
      <c r="Q1202" s="13">
        <v>6.2140000000000004</v>
      </c>
      <c r="R1202" s="15">
        <v>0.38</v>
      </c>
      <c r="S1202" s="11">
        <f>IF(AND(Q1202&lt;&gt;"", C1202&lt;&gt;"", C1202&lt;&gt;0), Q1202*100/C1202, "")</f>
        <v>9.3443609022556409</v>
      </c>
      <c r="T1202" s="22">
        <v>4</v>
      </c>
      <c r="U1202" s="17" t="s">
        <v>32</v>
      </c>
      <c r="V1202" s="11">
        <v>60.63</v>
      </c>
      <c r="W1202" s="11">
        <v>45.39</v>
      </c>
      <c r="X1202" s="11">
        <f>IF(AND(W1202&lt;&gt;"", V1202&lt;&gt;"", V1202&lt;&gt;0), (W1202/V1202)*100, "")</f>
        <v>74.863928748144488</v>
      </c>
      <c r="Y1202" s="8" t="str">
        <f>IF(X1202&lt;72,"Pontiagudo",IF(X1202&lt;=76,"Padrão","Redondo"))</f>
        <v>Padrão</v>
      </c>
      <c r="Z1202" s="11">
        <f>IF(AND(W1202&lt;&gt;"", V1202&lt;&gt;"", V1202&lt;&gt;0), (0.6057-0.0018*W1202)*V1202*(W1202^2)/1000, "")</f>
        <v>65.454206621082349</v>
      </c>
      <c r="AA1202" s="11">
        <v>66.06954124618052</v>
      </c>
      <c r="AB1202" s="14"/>
      <c r="AC1202" s="12">
        <v>7</v>
      </c>
      <c r="AD1202" s="18" t="s">
        <v>19</v>
      </c>
    </row>
    <row r="1203" spans="1:30" ht="15.6" x14ac:dyDescent="0.3">
      <c r="A1203" s="8">
        <v>1202</v>
      </c>
      <c r="B1203" s="20" t="s">
        <v>43</v>
      </c>
      <c r="C1203" s="9">
        <v>61.9</v>
      </c>
      <c r="D1203" s="9">
        <v>5.8</v>
      </c>
      <c r="E1203" s="9">
        <v>9.8000000000000007</v>
      </c>
      <c r="F1203" s="10">
        <f>IF(AND(NOT(ISBLANK(C1203)), NOT(ISBLANK(H1203)), NOT(ISBLANK(Q1203))), C1203-H1203-Q1203, "")</f>
        <v>39.415000000000006</v>
      </c>
      <c r="G1203" s="11">
        <f>IF(AND(F1203&lt;&gt;"", C1203&lt;&gt;"", C1203&lt;&gt;0), F1203*100/C1203, "")</f>
        <v>63.675282714054937</v>
      </c>
      <c r="H1203" s="10">
        <v>17.087</v>
      </c>
      <c r="I1203" s="12">
        <v>5</v>
      </c>
      <c r="J1203" s="11">
        <f>IF(AND(H1203&lt;&gt;"", C1203&lt;&gt;"", C1203&lt;&gt;0), H1203*100/C1203, "")</f>
        <v>27.604200323101779</v>
      </c>
      <c r="K1203" s="9">
        <v>15.4</v>
      </c>
      <c r="L1203" s="9">
        <v>46.3</v>
      </c>
      <c r="M1203" s="13">
        <v>0.33300000000000002</v>
      </c>
      <c r="N1203" s="9">
        <v>74.599999999999994</v>
      </c>
      <c r="O1203" s="14" t="s">
        <v>16</v>
      </c>
      <c r="P1203" s="15">
        <v>3.38</v>
      </c>
      <c r="Q1203" s="13">
        <v>5.3979999999999997</v>
      </c>
      <c r="R1203" s="15">
        <v>0.34</v>
      </c>
      <c r="S1203" s="11">
        <f>IF(AND(Q1203&lt;&gt;"", C1203&lt;&gt;"", C1203&lt;&gt;0), Q1203*100/C1203, "")</f>
        <v>8.7205169628432948</v>
      </c>
      <c r="T1203" s="22">
        <v>2</v>
      </c>
      <c r="U1203" s="17" t="s">
        <v>32</v>
      </c>
      <c r="V1203" s="11">
        <v>62.71</v>
      </c>
      <c r="W1203" s="11">
        <v>42.34</v>
      </c>
      <c r="X1203" s="11">
        <f>IF(AND(W1203&lt;&gt;"", V1203&lt;&gt;"", V1203&lt;&gt;0), (W1203/V1203)*100, "")</f>
        <v>67.517142401530862</v>
      </c>
      <c r="Y1203" s="8" t="str">
        <f>IF(X1203&lt;72,"Pontiagudo",IF(X1203&lt;=76,"Padrão","Redondo"))</f>
        <v>Pontiagudo</v>
      </c>
      <c r="Z1203" s="11">
        <f>IF(AND(W1203&lt;&gt;"", V1203&lt;&gt;"", V1203&lt;&gt;0), (0.6057-0.0018*W1203)*V1203*(W1203^2)/1000, "")</f>
        <v>59.524345676599495</v>
      </c>
      <c r="AA1203" s="11">
        <v>62.867668078194001</v>
      </c>
      <c r="AB1203" s="14"/>
      <c r="AC1203" s="12">
        <v>7</v>
      </c>
      <c r="AD1203" s="18" t="s">
        <v>19</v>
      </c>
    </row>
    <row r="1204" spans="1:30" ht="15.6" x14ac:dyDescent="0.3">
      <c r="A1204" s="8">
        <v>1203</v>
      </c>
      <c r="B1204" s="20" t="s">
        <v>43</v>
      </c>
      <c r="C1204" s="9">
        <v>58.1</v>
      </c>
      <c r="D1204" s="9">
        <v>6.9</v>
      </c>
      <c r="E1204" s="9">
        <v>9.4</v>
      </c>
      <c r="F1204" s="10">
        <f>IF(AND(NOT(ISBLANK(C1204)), NOT(ISBLANK(H1204)), NOT(ISBLANK(Q1204))), C1204-H1204-Q1204, "")</f>
        <v>38.128</v>
      </c>
      <c r="G1204" s="11">
        <f>IF(AND(F1204&lt;&gt;"", C1204&lt;&gt;"", C1204&lt;&gt;0), F1204*100/C1204, "")</f>
        <v>65.624784853700518</v>
      </c>
      <c r="H1204" s="10">
        <v>15.414</v>
      </c>
      <c r="I1204" s="12">
        <v>5</v>
      </c>
      <c r="J1204" s="11">
        <f>IF(AND(H1204&lt;&gt;"", C1204&lt;&gt;"", C1204&lt;&gt;0), H1204*100/C1204, "")</f>
        <v>26.530120481927707</v>
      </c>
      <c r="K1204" s="9">
        <v>15.8</v>
      </c>
      <c r="L1204" s="9">
        <v>41.7</v>
      </c>
      <c r="M1204" s="13">
        <v>0.379</v>
      </c>
      <c r="N1204" s="9">
        <v>83.6</v>
      </c>
      <c r="O1204" s="14" t="s">
        <v>16</v>
      </c>
      <c r="P1204" s="15">
        <v>2.79</v>
      </c>
      <c r="Q1204" s="13">
        <v>4.5579999999999998</v>
      </c>
      <c r="R1204" s="15">
        <v>0.3</v>
      </c>
      <c r="S1204" s="11">
        <f>IF(AND(Q1204&lt;&gt;"", C1204&lt;&gt;"", C1204&lt;&gt;0), Q1204*100/C1204, "")</f>
        <v>7.8450946643717714</v>
      </c>
      <c r="T1204" s="22">
        <v>2</v>
      </c>
      <c r="U1204" s="17" t="s">
        <v>32</v>
      </c>
      <c r="V1204" s="11">
        <v>56.64</v>
      </c>
      <c r="W1204" s="11">
        <v>42.53</v>
      </c>
      <c r="X1204" s="11">
        <f>IF(AND(W1204&lt;&gt;"", V1204&lt;&gt;"", V1204&lt;&gt;0), (W1204/V1204)*100, "")</f>
        <v>75.088276836158201</v>
      </c>
      <c r="Y1204" s="8" t="str">
        <f>IF(X1204&lt;72,"Pontiagudo",IF(X1204&lt;=76,"Padrão","Redondo"))</f>
        <v>Padrão</v>
      </c>
      <c r="Z1204" s="11">
        <f>IF(AND(W1204&lt;&gt;"", V1204&lt;&gt;"", V1204&lt;&gt;0), (0.6057-0.0018*W1204)*V1204*(W1204^2)/1000, "")</f>
        <v>54.211263264818506</v>
      </c>
      <c r="AA1204" s="11">
        <v>59.03290535256</v>
      </c>
      <c r="AB1204" s="14" t="s">
        <v>35</v>
      </c>
      <c r="AC1204" s="12">
        <v>7</v>
      </c>
      <c r="AD1204" s="18" t="s">
        <v>19</v>
      </c>
    </row>
    <row r="1205" spans="1:30" ht="15.6" x14ac:dyDescent="0.3">
      <c r="A1205" s="8">
        <v>1204</v>
      </c>
      <c r="B1205" s="20" t="s">
        <v>43</v>
      </c>
      <c r="C1205" s="9">
        <v>62.1</v>
      </c>
      <c r="D1205" s="9">
        <v>4.9000000000000004</v>
      </c>
      <c r="E1205" s="9">
        <v>9.1999999999999993</v>
      </c>
      <c r="F1205" s="10">
        <f>IF(AND(NOT(ISBLANK(C1205)), NOT(ISBLANK(H1205)), NOT(ISBLANK(Q1205))), C1205-H1205-Q1205, "")</f>
        <v>40.827000000000005</v>
      </c>
      <c r="G1205" s="11">
        <f>IF(AND(F1205&lt;&gt;"", C1205&lt;&gt;"", C1205&lt;&gt;0), F1205*100/C1205, "")</f>
        <v>65.74396135265701</v>
      </c>
      <c r="H1205" s="10">
        <v>15.519</v>
      </c>
      <c r="I1205" s="12">
        <v>6</v>
      </c>
      <c r="J1205" s="11">
        <f>IF(AND(H1205&lt;&gt;"", C1205&lt;&gt;"", C1205&lt;&gt;0), H1205*100/C1205, "")</f>
        <v>24.990338164251209</v>
      </c>
      <c r="K1205" s="9">
        <v>15.4</v>
      </c>
      <c r="L1205" s="9">
        <v>43.7</v>
      </c>
      <c r="M1205" s="13">
        <v>0.35199999999999998</v>
      </c>
      <c r="N1205" s="9">
        <v>66.900000000000006</v>
      </c>
      <c r="O1205" s="14" t="s">
        <v>21</v>
      </c>
      <c r="P1205" s="15">
        <v>3.86</v>
      </c>
      <c r="Q1205" s="13">
        <v>5.7539999999999996</v>
      </c>
      <c r="R1205" s="15">
        <v>0.4</v>
      </c>
      <c r="S1205" s="11">
        <f>IF(AND(Q1205&lt;&gt;"", C1205&lt;&gt;"", C1205&lt;&gt;0), Q1205*100/C1205, "")</f>
        <v>9.2657004830917877</v>
      </c>
      <c r="T1205" s="22">
        <v>2</v>
      </c>
      <c r="U1205" s="17" t="s">
        <v>32</v>
      </c>
      <c r="V1205" s="11">
        <v>58.42</v>
      </c>
      <c r="W1205" s="11">
        <v>44.23</v>
      </c>
      <c r="X1205" s="11">
        <f>IF(AND(W1205&lt;&gt;"", V1205&lt;&gt;"", V1205&lt;&gt;0), (W1205/V1205)*100, "")</f>
        <v>75.710373159876738</v>
      </c>
      <c r="Y1205" s="8" t="str">
        <f>IF(X1205&lt;72,"Pontiagudo",IF(X1205&lt;=76,"Padrão","Redondo"))</f>
        <v>Padrão</v>
      </c>
      <c r="Z1205" s="11">
        <f>IF(AND(W1205&lt;&gt;"", V1205&lt;&gt;"", V1205&lt;&gt;0), (0.6057-0.0018*W1205)*V1205*(W1205^2)/1000, "")</f>
        <v>60.124596670952748</v>
      </c>
      <c r="AA1205" s="11">
        <v>62.764484056886992</v>
      </c>
      <c r="AB1205" s="14"/>
      <c r="AC1205" s="12">
        <v>7</v>
      </c>
      <c r="AD1205" s="18" t="s">
        <v>19</v>
      </c>
    </row>
    <row r="1206" spans="1:30" ht="15.6" x14ac:dyDescent="0.3">
      <c r="A1206" s="8">
        <v>1205</v>
      </c>
      <c r="B1206" s="20" t="s">
        <v>43</v>
      </c>
      <c r="C1206" s="9">
        <v>65.8</v>
      </c>
      <c r="D1206" s="9">
        <v>6.3</v>
      </c>
      <c r="E1206" s="9">
        <v>8.8000000000000007</v>
      </c>
      <c r="F1206" s="10">
        <f>IF(AND(NOT(ISBLANK(C1206)), NOT(ISBLANK(H1206)), NOT(ISBLANK(Q1206))), C1206-H1206-Q1206, "")</f>
        <v>43.060999999999993</v>
      </c>
      <c r="G1206" s="11">
        <f>IF(AND(F1206&lt;&gt;"", C1206&lt;&gt;"", C1206&lt;&gt;0), F1206*100/C1206, "")</f>
        <v>65.442249240121569</v>
      </c>
      <c r="H1206" s="10">
        <v>17.882000000000001</v>
      </c>
      <c r="I1206" s="12">
        <v>3</v>
      </c>
      <c r="J1206" s="11">
        <f>IF(AND(H1206&lt;&gt;"", C1206&lt;&gt;"", C1206&lt;&gt;0), H1206*100/C1206, "")</f>
        <v>27.176291793313073</v>
      </c>
      <c r="K1206" s="9">
        <v>15.6</v>
      </c>
      <c r="L1206" s="9">
        <v>46.7</v>
      </c>
      <c r="M1206" s="13">
        <v>0.33400000000000002</v>
      </c>
      <c r="N1206" s="9">
        <v>77.099999999999994</v>
      </c>
      <c r="O1206" s="14" t="s">
        <v>16</v>
      </c>
      <c r="P1206" s="15">
        <v>2.44</v>
      </c>
      <c r="Q1206" s="13">
        <v>4.8570000000000002</v>
      </c>
      <c r="R1206" s="15">
        <v>0.3</v>
      </c>
      <c r="S1206" s="11">
        <f>IF(AND(Q1206&lt;&gt;"", C1206&lt;&gt;"", C1206&lt;&gt;0), Q1206*100/C1206, "")</f>
        <v>7.3814589665653507</v>
      </c>
      <c r="T1206" s="22">
        <v>2</v>
      </c>
      <c r="U1206" s="17" t="s">
        <v>32</v>
      </c>
      <c r="V1206" s="11">
        <v>62.61</v>
      </c>
      <c r="W1206" s="11">
        <v>44.63</v>
      </c>
      <c r="X1206" s="11">
        <f>IF(AND(W1206&lt;&gt;"", V1206&lt;&gt;"", V1206&lt;&gt;0), (W1206/V1206)*100, "")</f>
        <v>71.282542724804358</v>
      </c>
      <c r="Y1206" s="8" t="str">
        <f>IF(X1206&lt;72,"Pontiagudo",IF(X1206&lt;=76,"Padrão","Redondo"))</f>
        <v>Pontiagudo</v>
      </c>
      <c r="Z1206" s="11">
        <f>IF(AND(W1206&lt;&gt;"", V1206&lt;&gt;"", V1206&lt;&gt;0), (0.6057-0.0018*W1206)*V1206*(W1206^2)/1000, "")</f>
        <v>65.517820322666097</v>
      </c>
      <c r="AA1206" s="11">
        <v>66.299438700661497</v>
      </c>
      <c r="AB1206" s="14" t="s">
        <v>35</v>
      </c>
      <c r="AC1206" s="12">
        <v>7</v>
      </c>
      <c r="AD1206" s="18" t="s">
        <v>19</v>
      </c>
    </row>
    <row r="1207" spans="1:30" ht="15.6" x14ac:dyDescent="0.3">
      <c r="A1207" s="8">
        <v>1206</v>
      </c>
      <c r="B1207" s="20" t="s">
        <v>43</v>
      </c>
      <c r="C1207" s="9">
        <v>61.3</v>
      </c>
      <c r="D1207" s="9">
        <v>5.0999999999999996</v>
      </c>
      <c r="E1207" s="9">
        <v>9.3000000000000007</v>
      </c>
      <c r="F1207" s="10">
        <f>IF(AND(NOT(ISBLANK(C1207)), NOT(ISBLANK(H1207)), NOT(ISBLANK(Q1207))), C1207-H1207-Q1207, "")</f>
        <v>37.294999999999995</v>
      </c>
      <c r="G1207" s="11">
        <f>IF(AND(F1207&lt;&gt;"", C1207&lt;&gt;"", C1207&lt;&gt;0), F1207*100/C1207, "")</f>
        <v>60.840130505709617</v>
      </c>
      <c r="H1207" s="10">
        <v>18.239000000000001</v>
      </c>
      <c r="I1207" s="12">
        <v>5</v>
      </c>
      <c r="J1207" s="11">
        <f>IF(AND(H1207&lt;&gt;"", C1207&lt;&gt;"", C1207&lt;&gt;0), H1207*100/C1207, "")</f>
        <v>29.753670473083201</v>
      </c>
      <c r="K1207" s="9">
        <v>14.9</v>
      </c>
      <c r="L1207" s="9">
        <v>45.3</v>
      </c>
      <c r="M1207" s="13">
        <v>0.32900000000000001</v>
      </c>
      <c r="N1207" s="9">
        <v>69.099999999999994</v>
      </c>
      <c r="O1207" s="14" t="s">
        <v>21</v>
      </c>
      <c r="P1207" s="15">
        <v>3.55</v>
      </c>
      <c r="Q1207" s="13">
        <v>5.766</v>
      </c>
      <c r="R1207" s="15">
        <v>0.34</v>
      </c>
      <c r="S1207" s="11">
        <f>IF(AND(Q1207&lt;&gt;"", C1207&lt;&gt;"", C1207&lt;&gt;0), Q1207*100/C1207, "")</f>
        <v>9.4061990212071791</v>
      </c>
      <c r="T1207" s="22">
        <v>1</v>
      </c>
      <c r="U1207" s="17" t="s">
        <v>32</v>
      </c>
      <c r="V1207" s="11">
        <v>57.82</v>
      </c>
      <c r="W1207" s="11">
        <v>43.63</v>
      </c>
      <c r="X1207" s="11">
        <f>IF(AND(W1207&lt;&gt;"", V1207&lt;&gt;"", V1207&lt;&gt;0), (W1207/V1207)*100, "")</f>
        <v>75.458318920788656</v>
      </c>
      <c r="Y1207" s="8" t="str">
        <f>IF(X1207&lt;72,"Pontiagudo",IF(X1207&lt;=76,"Padrão","Redondo"))</f>
        <v>Padrão</v>
      </c>
      <c r="Z1207" s="11">
        <f>IF(AND(W1207&lt;&gt;"", V1207&lt;&gt;"", V1207&lt;&gt;0), (0.6057-0.0018*W1207)*V1207*(W1207^2)/1000, "")</f>
        <v>58.022428980181438</v>
      </c>
      <c r="AA1207" s="11">
        <v>61.459570350716994</v>
      </c>
      <c r="AB1207" s="14"/>
      <c r="AC1207" s="12">
        <v>7</v>
      </c>
      <c r="AD1207" s="18" t="s">
        <v>19</v>
      </c>
    </row>
    <row r="1208" spans="1:30" ht="15.6" x14ac:dyDescent="0.3">
      <c r="A1208" s="8">
        <v>1207</v>
      </c>
      <c r="B1208" s="20" t="s">
        <v>43</v>
      </c>
      <c r="C1208" s="9">
        <v>59.4</v>
      </c>
      <c r="D1208" s="9">
        <v>5.6</v>
      </c>
      <c r="E1208" s="9">
        <v>9.6999999999999993</v>
      </c>
      <c r="F1208" s="10">
        <f>IF(AND(NOT(ISBLANK(C1208)), NOT(ISBLANK(H1208)), NOT(ISBLANK(Q1208))), C1208-H1208-Q1208, "")</f>
        <v>36.542999999999999</v>
      </c>
      <c r="G1208" s="11">
        <f>IF(AND(F1208&lt;&gt;"", C1208&lt;&gt;"", C1208&lt;&gt;0), F1208*100/C1208, "")</f>
        <v>61.520202020202014</v>
      </c>
      <c r="H1208" s="10">
        <v>17.234999999999999</v>
      </c>
      <c r="I1208" s="12">
        <v>5</v>
      </c>
      <c r="J1208" s="11">
        <f>IF(AND(H1208&lt;&gt;"", C1208&lt;&gt;"", C1208&lt;&gt;0), H1208*100/C1208, "")</f>
        <v>29.015151515151516</v>
      </c>
      <c r="K1208" s="9">
        <v>14.9</v>
      </c>
      <c r="L1208" s="9">
        <v>46.7</v>
      </c>
      <c r="M1208" s="13">
        <v>0.31900000000000001</v>
      </c>
      <c r="N1208" s="9">
        <v>74</v>
      </c>
      <c r="O1208" s="14" t="s">
        <v>16</v>
      </c>
      <c r="P1208" s="15">
        <v>3.95</v>
      </c>
      <c r="Q1208" s="13">
        <v>5.6219999999999999</v>
      </c>
      <c r="R1208" s="15">
        <v>0.35</v>
      </c>
      <c r="S1208" s="11">
        <f>IF(AND(Q1208&lt;&gt;"", C1208&lt;&gt;"", C1208&lt;&gt;0), Q1208*100/C1208, "")</f>
        <v>9.4646464646464654</v>
      </c>
      <c r="T1208" s="22">
        <v>1</v>
      </c>
      <c r="U1208" s="17" t="s">
        <v>32</v>
      </c>
      <c r="V1208" s="11">
        <v>57.54</v>
      </c>
      <c r="W1208" s="11">
        <v>42.84</v>
      </c>
      <c r="X1208" s="11">
        <f>IF(AND(W1208&lt;&gt;"", V1208&lt;&gt;"", V1208&lt;&gt;0), (W1208/V1208)*100, "")</f>
        <v>74.452554744525557</v>
      </c>
      <c r="Y1208" s="8" t="str">
        <f>IF(X1208&lt;72,"Pontiagudo",IF(X1208&lt;=76,"Padrão","Redondo"))</f>
        <v>Padrão</v>
      </c>
      <c r="Z1208" s="11">
        <f>IF(AND(W1208&lt;&gt;"", V1208&lt;&gt;"", V1208&lt;&gt;0), (0.6057-0.0018*W1208)*V1208*(W1208^2)/1000, "")</f>
        <v>55.819517920854928</v>
      </c>
      <c r="AA1208" s="11">
        <v>60.118181384687993</v>
      </c>
      <c r="AB1208" s="14"/>
      <c r="AC1208" s="12">
        <v>7</v>
      </c>
      <c r="AD1208" s="18" t="s">
        <v>19</v>
      </c>
    </row>
    <row r="1209" spans="1:30" ht="15.6" x14ac:dyDescent="0.3">
      <c r="A1209" s="8">
        <v>1208</v>
      </c>
      <c r="B1209" s="20" t="s">
        <v>43</v>
      </c>
      <c r="C1209" s="9">
        <v>53.8</v>
      </c>
      <c r="D1209" s="9">
        <v>4.8</v>
      </c>
      <c r="E1209" s="9">
        <v>9.1999999999999993</v>
      </c>
      <c r="F1209" s="10">
        <f>IF(AND(NOT(ISBLANK(C1209)), NOT(ISBLANK(H1209)), NOT(ISBLANK(Q1209))), C1209-H1209-Q1209, "")</f>
        <v>33.021999999999998</v>
      </c>
      <c r="G1209" s="11">
        <f>IF(AND(F1209&lt;&gt;"", C1209&lt;&gt;"", C1209&lt;&gt;0), F1209*100/C1209, "")</f>
        <v>61.37918215613383</v>
      </c>
      <c r="H1209" s="10">
        <v>15.778</v>
      </c>
      <c r="I1209" s="12">
        <v>6</v>
      </c>
      <c r="J1209" s="11">
        <f>IF(AND(H1209&lt;&gt;"", C1209&lt;&gt;"", C1209&lt;&gt;0), H1209*100/C1209, "")</f>
        <v>29.327137546468403</v>
      </c>
      <c r="K1209" s="9">
        <v>14.8</v>
      </c>
      <c r="L1209" s="9">
        <v>42.3</v>
      </c>
      <c r="M1209" s="13">
        <v>0.35</v>
      </c>
      <c r="N1209" s="9">
        <v>69.7</v>
      </c>
      <c r="O1209" s="14" t="s">
        <v>21</v>
      </c>
      <c r="P1209" s="15">
        <v>3.7</v>
      </c>
      <c r="Q1209" s="13">
        <v>5</v>
      </c>
      <c r="R1209" s="15">
        <v>0.37</v>
      </c>
      <c r="S1209" s="11">
        <f>IF(AND(Q1209&lt;&gt;"", C1209&lt;&gt;"", C1209&lt;&gt;0), Q1209*100/C1209, "")</f>
        <v>9.2936802973977706</v>
      </c>
      <c r="T1209" s="22">
        <v>1</v>
      </c>
      <c r="U1209" s="17" t="s">
        <v>36</v>
      </c>
      <c r="V1209" s="11">
        <v>57.4</v>
      </c>
      <c r="W1209" s="11">
        <v>41.71</v>
      </c>
      <c r="X1209" s="11">
        <f>IF(AND(W1209&lt;&gt;"", V1209&lt;&gt;"", V1209&lt;&gt;0), (W1209/V1209)*100, "")</f>
        <v>72.665505226480846</v>
      </c>
      <c r="Y1209" s="8" t="str">
        <f>IF(X1209&lt;72,"Pontiagudo",IF(X1209&lt;=76,"Padrão","Redondo"))</f>
        <v>Padrão</v>
      </c>
      <c r="Z1209" s="11">
        <f>IF(AND(W1209&lt;&gt;"", V1209&lt;&gt;"", V1209&lt;&gt;0), (0.6057-0.0018*W1209)*V1209*(W1209^2)/1000, "")</f>
        <v>52.987999591797482</v>
      </c>
      <c r="AA1209" s="11">
        <v>58.393667446169992</v>
      </c>
      <c r="AB1209" s="14"/>
      <c r="AC1209" s="12">
        <v>7</v>
      </c>
      <c r="AD1209" s="18" t="s">
        <v>19</v>
      </c>
    </row>
    <row r="1210" spans="1:30" ht="15.6" x14ac:dyDescent="0.3">
      <c r="A1210" s="8">
        <v>1209</v>
      </c>
      <c r="B1210" s="20" t="s">
        <v>43</v>
      </c>
      <c r="C1210" s="9">
        <v>61.6</v>
      </c>
      <c r="D1210" s="9">
        <v>4.9000000000000004</v>
      </c>
      <c r="E1210" s="9">
        <v>9.8000000000000007</v>
      </c>
      <c r="F1210" s="10">
        <f>IF(AND(NOT(ISBLANK(C1210)), NOT(ISBLANK(H1210)), NOT(ISBLANK(Q1210))), C1210-H1210-Q1210, "")</f>
        <v>38.660000000000004</v>
      </c>
      <c r="G1210" s="11">
        <f>IF(AND(F1210&lt;&gt;"", C1210&lt;&gt;"", C1210&lt;&gt;0), F1210*100/C1210, "")</f>
        <v>62.759740259740269</v>
      </c>
      <c r="H1210" s="10">
        <v>17.183</v>
      </c>
      <c r="I1210" s="12">
        <v>5</v>
      </c>
      <c r="J1210" s="11">
        <f>IF(AND(H1210&lt;&gt;"", C1210&lt;&gt;"", C1210&lt;&gt;0), H1210*100/C1210, "")</f>
        <v>27.894480519480517</v>
      </c>
      <c r="K1210" s="9">
        <v>16.399999999999999</v>
      </c>
      <c r="L1210" s="9">
        <v>41.3</v>
      </c>
      <c r="M1210" s="13">
        <v>0.39700000000000002</v>
      </c>
      <c r="N1210" s="9">
        <v>67.099999999999994</v>
      </c>
      <c r="O1210" s="14" t="s">
        <v>21</v>
      </c>
      <c r="P1210" s="15">
        <v>4.33</v>
      </c>
      <c r="Q1210" s="13">
        <v>5.7569999999999997</v>
      </c>
      <c r="R1210" s="15">
        <v>0.39</v>
      </c>
      <c r="S1210" s="11">
        <f>IF(AND(Q1210&lt;&gt;"", C1210&lt;&gt;"", C1210&lt;&gt;0), Q1210*100/C1210, "")</f>
        <v>9.3457792207792192</v>
      </c>
      <c r="T1210" s="22">
        <v>3</v>
      </c>
      <c r="U1210" s="17" t="s">
        <v>32</v>
      </c>
      <c r="V1210" s="11">
        <v>58.1</v>
      </c>
      <c r="W1210" s="11">
        <v>43.97</v>
      </c>
      <c r="X1210" s="11">
        <f>IF(AND(W1210&lt;&gt;"", V1210&lt;&gt;"", V1210&lt;&gt;0), (W1210/V1210)*100, "")</f>
        <v>75.679862306368335</v>
      </c>
      <c r="Y1210" s="8" t="str">
        <f>IF(X1210&lt;72,"Pontiagudo",IF(X1210&lt;=76,"Padrão","Redondo"))</f>
        <v>Padrão</v>
      </c>
      <c r="Z1210" s="11">
        <f>IF(AND(W1210&lt;&gt;"", V1210&lt;&gt;"", V1210&lt;&gt;0), (0.6057-0.0018*W1210)*V1210*(W1210^2)/1000, "")</f>
        <v>59.146898981172654</v>
      </c>
      <c r="AA1210" s="11">
        <v>62.154638757295004</v>
      </c>
      <c r="AB1210" s="14" t="s">
        <v>35</v>
      </c>
      <c r="AC1210" s="12">
        <v>7</v>
      </c>
      <c r="AD1210" s="18" t="s">
        <v>19</v>
      </c>
    </row>
    <row r="1211" spans="1:30" ht="15.6" x14ac:dyDescent="0.3">
      <c r="A1211" s="8">
        <v>1210</v>
      </c>
      <c r="B1211" s="20" t="s">
        <v>43</v>
      </c>
      <c r="C1211" s="9">
        <v>57.3</v>
      </c>
      <c r="D1211" s="9">
        <v>5.0999999999999996</v>
      </c>
      <c r="E1211" s="9">
        <v>9.5</v>
      </c>
      <c r="F1211" s="10">
        <f>IF(AND(NOT(ISBLANK(C1211)), NOT(ISBLANK(H1211)), NOT(ISBLANK(Q1211))), C1211-H1211-Q1211, "")</f>
        <v>35.228000000000002</v>
      </c>
      <c r="G1211" s="11">
        <f>IF(AND(F1211&lt;&gt;"", C1211&lt;&gt;"", C1211&lt;&gt;0), F1211*100/C1211, "")</f>
        <v>61.47993019197208</v>
      </c>
      <c r="H1211" s="10">
        <v>16.361999999999998</v>
      </c>
      <c r="I1211" s="12">
        <v>6</v>
      </c>
      <c r="J1211" s="11">
        <f>IF(AND(H1211&lt;&gt;"", C1211&lt;&gt;"", C1211&lt;&gt;0), H1211*100/C1211, "")</f>
        <v>28.554973821989527</v>
      </c>
      <c r="K1211" s="9">
        <v>15.1</v>
      </c>
      <c r="L1211" s="9">
        <v>47.3</v>
      </c>
      <c r="M1211" s="13">
        <v>0.31900000000000001</v>
      </c>
      <c r="N1211" s="9">
        <v>70.7</v>
      </c>
      <c r="O1211" s="14" t="s">
        <v>21</v>
      </c>
      <c r="P1211" s="15">
        <v>3.51</v>
      </c>
      <c r="Q1211" s="13">
        <v>5.71</v>
      </c>
      <c r="R1211" s="15">
        <v>0.39</v>
      </c>
      <c r="S1211" s="11">
        <f>IF(AND(Q1211&lt;&gt;"", C1211&lt;&gt;"", C1211&lt;&gt;0), Q1211*100/C1211, "")</f>
        <v>9.9650959860383956</v>
      </c>
      <c r="T1211" s="22">
        <v>2</v>
      </c>
      <c r="U1211" s="17" t="s">
        <v>36</v>
      </c>
      <c r="V1211" s="11">
        <v>57.98</v>
      </c>
      <c r="W1211" s="11">
        <v>43.13</v>
      </c>
      <c r="X1211" s="11">
        <f>IF(AND(W1211&lt;&gt;"", V1211&lt;&gt;"", V1211&lt;&gt;0), (W1211/V1211)*100, "")</f>
        <v>74.38771990341499</v>
      </c>
      <c r="Y1211" s="8" t="str">
        <f>IF(X1211&lt;72,"Pontiagudo",IF(X1211&lt;=76,"Padrão","Redondo"))</f>
        <v>Padrão</v>
      </c>
      <c r="Z1211" s="11">
        <f>IF(AND(W1211&lt;&gt;"", V1211&lt;&gt;"", V1211&lt;&gt;0), (0.6057-0.0018*W1211)*V1211*(W1211^2)/1000, "")</f>
        <v>56.954144564609301</v>
      </c>
      <c r="AA1211" s="11">
        <v>60.849570833388995</v>
      </c>
      <c r="AB1211" s="14"/>
      <c r="AC1211" s="12">
        <v>7</v>
      </c>
      <c r="AD1211" s="18" t="s">
        <v>19</v>
      </c>
    </row>
    <row r="1212" spans="1:30" ht="15.6" x14ac:dyDescent="0.3">
      <c r="A1212" s="8">
        <v>1211</v>
      </c>
      <c r="B1212" s="20" t="s">
        <v>43</v>
      </c>
      <c r="C1212" s="9">
        <v>68.599999999999994</v>
      </c>
      <c r="D1212" s="9">
        <v>6.6</v>
      </c>
      <c r="E1212" s="9">
        <v>9.9</v>
      </c>
      <c r="F1212" s="10">
        <f>IF(AND(NOT(ISBLANK(C1212)), NOT(ISBLANK(H1212)), NOT(ISBLANK(Q1212))), C1212-H1212-Q1212, "")</f>
        <v>43.676999999999992</v>
      </c>
      <c r="G1212" s="11">
        <f>IF(AND(F1212&lt;&gt;"", C1212&lt;&gt;"", C1212&lt;&gt;0), F1212*100/C1212, "")</f>
        <v>63.669096209912524</v>
      </c>
      <c r="H1212" s="10">
        <v>18.596</v>
      </c>
      <c r="I1212" s="12">
        <v>5</v>
      </c>
      <c r="J1212" s="11">
        <f>IF(AND(H1212&lt;&gt;"", C1212&lt;&gt;"", C1212&lt;&gt;0), H1212*100/C1212, "")</f>
        <v>27.10787172011662</v>
      </c>
      <c r="K1212" s="9">
        <v>17.8</v>
      </c>
      <c r="L1212" s="9">
        <v>44</v>
      </c>
      <c r="M1212" s="13">
        <v>0.40500000000000003</v>
      </c>
      <c r="N1212" s="9">
        <v>78.3</v>
      </c>
      <c r="O1212" s="14" t="s">
        <v>16</v>
      </c>
      <c r="P1212" s="15">
        <v>3.29</v>
      </c>
      <c r="Q1212" s="13">
        <v>6.327</v>
      </c>
      <c r="R1212" s="15">
        <v>0.38</v>
      </c>
      <c r="S1212" s="11">
        <f>IF(AND(Q1212&lt;&gt;"", C1212&lt;&gt;"", C1212&lt;&gt;0), Q1212*100/C1212, "")</f>
        <v>9.2230320699708468</v>
      </c>
      <c r="T1212" s="22">
        <v>2</v>
      </c>
      <c r="U1212" s="17" t="s">
        <v>34</v>
      </c>
      <c r="V1212" s="11">
        <v>59.13</v>
      </c>
      <c r="W1212" s="11">
        <v>45.66</v>
      </c>
      <c r="X1212" s="11">
        <f>IF(AND(W1212&lt;&gt;"", V1212&lt;&gt;"", V1212&lt;&gt;0), (W1212/V1212)*100, "")</f>
        <v>77.219685438863522</v>
      </c>
      <c r="Y1212" s="8" t="str">
        <f>IF(X1212&lt;72,"Pontiagudo",IF(X1212&lt;=76,"Padrão","Redondo"))</f>
        <v>Redondo</v>
      </c>
      <c r="Z1212" s="11">
        <f>IF(AND(W1212&lt;&gt;"", V1212&lt;&gt;"", V1212&lt;&gt;0), (0.6057-0.0018*W1212)*V1212*(W1212^2)/1000, "")</f>
        <v>64.536637562106336</v>
      </c>
      <c r="AA1212" s="11">
        <v>65.380327366589981</v>
      </c>
      <c r="AB1212" s="14" t="s">
        <v>35</v>
      </c>
      <c r="AC1212" s="12">
        <v>7</v>
      </c>
      <c r="AD1212" s="18" t="s">
        <v>19</v>
      </c>
    </row>
    <row r="1213" spans="1:30" ht="15.6" x14ac:dyDescent="0.3">
      <c r="A1213" s="8">
        <v>1212</v>
      </c>
      <c r="B1213" s="20" t="s">
        <v>43</v>
      </c>
      <c r="C1213" s="9">
        <v>63.8</v>
      </c>
      <c r="D1213" s="9">
        <v>6.6</v>
      </c>
      <c r="E1213" s="9">
        <v>9.9</v>
      </c>
      <c r="F1213" s="10">
        <f>IF(AND(NOT(ISBLANK(C1213)), NOT(ISBLANK(H1213)), NOT(ISBLANK(Q1213))), C1213-H1213-Q1213, "")</f>
        <v>40.132999999999996</v>
      </c>
      <c r="G1213" s="11">
        <f>IF(AND(F1213&lt;&gt;"", C1213&lt;&gt;"", C1213&lt;&gt;0), F1213*100/C1213, "")</f>
        <v>62.904388714733543</v>
      </c>
      <c r="H1213" s="10">
        <v>17.797999999999998</v>
      </c>
      <c r="I1213" s="12">
        <v>5</v>
      </c>
      <c r="J1213" s="11">
        <f>IF(AND(H1213&lt;&gt;"", C1213&lt;&gt;"", C1213&lt;&gt;0), H1213*100/C1213, "")</f>
        <v>27.896551724137929</v>
      </c>
      <c r="K1213" s="9">
        <v>16.8</v>
      </c>
      <c r="L1213" s="9">
        <v>43.3</v>
      </c>
      <c r="M1213" s="13">
        <v>0.38800000000000001</v>
      </c>
      <c r="N1213" s="9">
        <v>79.900000000000006</v>
      </c>
      <c r="O1213" s="14" t="s">
        <v>16</v>
      </c>
      <c r="P1213" s="15">
        <v>4.45</v>
      </c>
      <c r="Q1213" s="13">
        <v>5.8689999999999998</v>
      </c>
      <c r="R1213" s="15">
        <v>0.38</v>
      </c>
      <c r="S1213" s="11">
        <f>IF(AND(Q1213&lt;&gt;"", C1213&lt;&gt;"", C1213&lt;&gt;0), Q1213*100/C1213, "")</f>
        <v>9.1990595611285269</v>
      </c>
      <c r="T1213" s="22">
        <v>2</v>
      </c>
      <c r="U1213" s="17" t="s">
        <v>32</v>
      </c>
      <c r="V1213" s="11">
        <v>57.59</v>
      </c>
      <c r="W1213" s="11">
        <v>45.19</v>
      </c>
      <c r="X1213" s="11">
        <f>IF(AND(W1213&lt;&gt;"", V1213&lt;&gt;"", V1213&lt;&gt;0), (W1213/V1213)*100, "")</f>
        <v>78.468484111824964</v>
      </c>
      <c r="Y1213" s="8" t="str">
        <f>IF(X1213&lt;72,"Pontiagudo",IF(X1213&lt;=76,"Padrão","Redondo"))</f>
        <v>Redondo</v>
      </c>
      <c r="Z1213" s="11">
        <f>IF(AND(W1213&lt;&gt;"", V1213&lt;&gt;"", V1213&lt;&gt;0), (0.6057-0.0018*W1213)*V1213*(W1213^2)/1000, "")</f>
        <v>61.667971000719639</v>
      </c>
      <c r="AA1213" s="11">
        <v>63.548185608680484</v>
      </c>
      <c r="AB1213" s="14"/>
      <c r="AC1213" s="12">
        <v>7</v>
      </c>
      <c r="AD1213" s="18" t="s">
        <v>19</v>
      </c>
    </row>
    <row r="1214" spans="1:30" ht="15.6" x14ac:dyDescent="0.3">
      <c r="A1214" s="8">
        <v>1213</v>
      </c>
      <c r="B1214" s="20" t="s">
        <v>43</v>
      </c>
      <c r="C1214" s="9">
        <v>62.5</v>
      </c>
      <c r="D1214" s="9">
        <v>4.0999999999999996</v>
      </c>
      <c r="E1214" s="9">
        <v>10</v>
      </c>
      <c r="F1214" s="10">
        <f>IF(AND(NOT(ISBLANK(C1214)), NOT(ISBLANK(H1214)), NOT(ISBLANK(Q1214))), C1214-H1214-Q1214, "")</f>
        <v>40.197999999999993</v>
      </c>
      <c r="G1214" s="11">
        <f>IF(AND(F1214&lt;&gt;"", C1214&lt;&gt;"", C1214&lt;&gt;0), F1214*100/C1214, "")</f>
        <v>64.316799999999986</v>
      </c>
      <c r="H1214" s="10">
        <v>16.135000000000002</v>
      </c>
      <c r="I1214" s="12">
        <v>6</v>
      </c>
      <c r="J1214" s="11">
        <f>IF(AND(H1214&lt;&gt;"", C1214&lt;&gt;"", C1214&lt;&gt;0), H1214*100/C1214, "")</f>
        <v>25.816000000000003</v>
      </c>
      <c r="K1214" s="9">
        <v>13.9</v>
      </c>
      <c r="L1214" s="9">
        <v>43</v>
      </c>
      <c r="M1214" s="13">
        <v>0.32300000000000001</v>
      </c>
      <c r="N1214" s="9">
        <v>58.5</v>
      </c>
      <c r="O1214" s="14" t="s">
        <v>23</v>
      </c>
      <c r="P1214" s="15">
        <v>3.67</v>
      </c>
      <c r="Q1214" s="13">
        <v>6.1669999999999998</v>
      </c>
      <c r="R1214" s="15">
        <v>0.38</v>
      </c>
      <c r="S1214" s="11">
        <f>IF(AND(Q1214&lt;&gt;"", C1214&lt;&gt;"", C1214&lt;&gt;0), Q1214*100/C1214, "")</f>
        <v>9.8671999999999986</v>
      </c>
      <c r="T1214" s="22">
        <v>3</v>
      </c>
      <c r="U1214" s="17" t="s">
        <v>32</v>
      </c>
      <c r="V1214" s="11">
        <v>57.96</v>
      </c>
      <c r="W1214" s="11">
        <v>44.38</v>
      </c>
      <c r="X1214" s="11">
        <f>IF(AND(W1214&lt;&gt;"", V1214&lt;&gt;"", V1214&lt;&gt;0), (W1214/V1214)*100, "")</f>
        <v>76.570048309178745</v>
      </c>
      <c r="Y1214" s="8" t="str">
        <f>IF(X1214&lt;72,"Pontiagudo",IF(X1214&lt;=76,"Padrão","Redondo"))</f>
        <v>Redondo</v>
      </c>
      <c r="Z1214" s="11">
        <f>IF(AND(W1214&lt;&gt;"", V1214&lt;&gt;"", V1214&lt;&gt;0), (0.6057-0.0018*W1214)*V1214*(W1214^2)/1000, "")</f>
        <v>60.025635910848401</v>
      </c>
      <c r="AA1214" s="11">
        <v>62.648358051384001</v>
      </c>
      <c r="AB1214" s="14" t="s">
        <v>35</v>
      </c>
      <c r="AC1214" s="12">
        <v>7</v>
      </c>
      <c r="AD1214" s="18" t="s">
        <v>19</v>
      </c>
    </row>
    <row r="1215" spans="1:30" ht="15.6" x14ac:dyDescent="0.3">
      <c r="A1215" s="8">
        <v>1214</v>
      </c>
      <c r="B1215" s="20" t="s">
        <v>43</v>
      </c>
      <c r="C1215" s="9">
        <v>60.1</v>
      </c>
      <c r="D1215" s="9">
        <v>6</v>
      </c>
      <c r="E1215" s="9">
        <v>10.199999999999999</v>
      </c>
      <c r="F1215" s="10">
        <f>IF(AND(NOT(ISBLANK(C1215)), NOT(ISBLANK(H1215)), NOT(ISBLANK(Q1215))), C1215-H1215-Q1215, "")</f>
        <v>37.286000000000001</v>
      </c>
      <c r="G1215" s="11">
        <f>IF(AND(F1215&lt;&gt;"", C1215&lt;&gt;"", C1215&lt;&gt;0), F1215*100/C1215, "")</f>
        <v>62.039933444259574</v>
      </c>
      <c r="H1215" s="10">
        <v>16.695</v>
      </c>
      <c r="I1215" s="12">
        <v>5</v>
      </c>
      <c r="J1215" s="11">
        <f>IF(AND(H1215&lt;&gt;"", C1215&lt;&gt;"", C1215&lt;&gt;0), H1215*100/C1215, "")</f>
        <v>27.778702163061563</v>
      </c>
      <c r="K1215" s="9">
        <v>15.5</v>
      </c>
      <c r="L1215" s="9">
        <v>44</v>
      </c>
      <c r="M1215" s="13">
        <v>0.35199999999999998</v>
      </c>
      <c r="N1215" s="9">
        <v>76.8</v>
      </c>
      <c r="O1215" s="14" t="s">
        <v>16</v>
      </c>
      <c r="P1215" s="15">
        <v>5.08</v>
      </c>
      <c r="Q1215" s="13">
        <v>6.1189999999999998</v>
      </c>
      <c r="R1215" s="15">
        <v>0.4</v>
      </c>
      <c r="S1215" s="11">
        <f>IF(AND(Q1215&lt;&gt;"", C1215&lt;&gt;"", C1215&lt;&gt;0), Q1215*100/C1215, "")</f>
        <v>10.181364392678868</v>
      </c>
      <c r="T1215" s="22">
        <v>2</v>
      </c>
      <c r="U1215" s="17" t="s">
        <v>32</v>
      </c>
      <c r="V1215" s="11">
        <v>59.31</v>
      </c>
      <c r="W1215" s="11">
        <v>42.6</v>
      </c>
      <c r="X1215" s="11">
        <f>IF(AND(W1215&lt;&gt;"", V1215&lt;&gt;"", V1215&lt;&gt;0), (W1215/V1215)*100, "")</f>
        <v>71.825998988366209</v>
      </c>
      <c r="Y1215" s="8" t="str">
        <f>IF(X1215&lt;72,"Pontiagudo",IF(X1215&lt;=76,"Padrão","Redondo"))</f>
        <v>Pontiagudo</v>
      </c>
      <c r="Z1215" s="11">
        <f>IF(AND(W1215&lt;&gt;"", V1215&lt;&gt;"", V1215&lt;&gt;0), (0.6057-0.0018*W1215)*V1215*(W1215^2)/1000, "")</f>
        <v>56.940229520712009</v>
      </c>
      <c r="AA1215" s="11">
        <v>61.002728988840005</v>
      </c>
      <c r="AB1215" s="14"/>
      <c r="AC1215" s="12">
        <v>7</v>
      </c>
      <c r="AD1215" s="18" t="s">
        <v>19</v>
      </c>
    </row>
    <row r="1216" spans="1:30" ht="15.6" x14ac:dyDescent="0.3">
      <c r="A1216" s="8">
        <v>1215</v>
      </c>
      <c r="B1216" s="20" t="s">
        <v>43</v>
      </c>
      <c r="C1216" s="9">
        <v>60.7</v>
      </c>
      <c r="D1216" s="9">
        <v>5.6</v>
      </c>
      <c r="E1216" s="9">
        <v>10.1</v>
      </c>
      <c r="F1216" s="10">
        <f>IF(AND(NOT(ISBLANK(C1216)), NOT(ISBLANK(H1216)), NOT(ISBLANK(Q1216))), C1216-H1216-Q1216, "")</f>
        <v>36.556000000000004</v>
      </c>
      <c r="G1216" s="11">
        <f>IF(AND(F1216&lt;&gt;"", C1216&lt;&gt;"", C1216&lt;&gt;0), F1216*100/C1216, "")</f>
        <v>60.224052718286657</v>
      </c>
      <c r="H1216" s="10">
        <v>17.452000000000002</v>
      </c>
      <c r="I1216" s="12">
        <v>5</v>
      </c>
      <c r="J1216" s="11">
        <f>IF(AND(H1216&lt;&gt;"", C1216&lt;&gt;"", C1216&lt;&gt;0), H1216*100/C1216, "")</f>
        <v>28.751235584843496</v>
      </c>
      <c r="K1216" s="9">
        <v>15.3</v>
      </c>
      <c r="L1216" s="9">
        <v>45</v>
      </c>
      <c r="M1216" s="13">
        <v>0.34</v>
      </c>
      <c r="N1216" s="9">
        <v>73.5</v>
      </c>
      <c r="O1216" s="14" t="s">
        <v>16</v>
      </c>
      <c r="P1216" s="15">
        <v>5.18</v>
      </c>
      <c r="Q1216" s="13">
        <v>6.6920000000000002</v>
      </c>
      <c r="R1216" s="15">
        <v>0.38</v>
      </c>
      <c r="S1216" s="11">
        <f>IF(AND(Q1216&lt;&gt;"", C1216&lt;&gt;"", C1216&lt;&gt;0), Q1216*100/C1216, "")</f>
        <v>11.024711696869852</v>
      </c>
      <c r="T1216" s="22">
        <v>2</v>
      </c>
      <c r="U1216" s="17" t="s">
        <v>32</v>
      </c>
      <c r="V1216" s="11">
        <v>56.89</v>
      </c>
      <c r="W1216" s="11">
        <v>43.86</v>
      </c>
      <c r="X1216" s="11">
        <f>IF(AND(W1216&lt;&gt;"", V1216&lt;&gt;"", V1216&lt;&gt;0), (W1216/V1216)*100, "")</f>
        <v>77.096150465811206</v>
      </c>
      <c r="Y1216" s="8" t="str">
        <f>IF(X1216&lt;72,"Pontiagudo",IF(X1216&lt;=76,"Padrão","Redondo"))</f>
        <v>Redondo</v>
      </c>
      <c r="Z1216" s="11">
        <f>IF(AND(W1216&lt;&gt;"", V1216&lt;&gt;"", V1216&lt;&gt;0), (0.6057-0.0018*W1216)*V1216*(W1216^2)/1000, "")</f>
        <v>57.64735447956749</v>
      </c>
      <c r="AA1216" s="11">
        <v>61.114296941165996</v>
      </c>
      <c r="AB1216" s="14"/>
      <c r="AC1216" s="12">
        <v>7</v>
      </c>
      <c r="AD1216" s="18" t="s">
        <v>19</v>
      </c>
    </row>
    <row r="1217" spans="1:30" ht="15.6" x14ac:dyDescent="0.3">
      <c r="A1217" s="8">
        <v>1216</v>
      </c>
      <c r="B1217" s="20" t="s">
        <v>43</v>
      </c>
      <c r="C1217" s="9">
        <v>69.5</v>
      </c>
      <c r="D1217" s="9">
        <v>5</v>
      </c>
      <c r="E1217" s="9">
        <v>10.1</v>
      </c>
      <c r="F1217" s="10">
        <f>IF(AND(NOT(ISBLANK(C1217)), NOT(ISBLANK(H1217)), NOT(ISBLANK(Q1217))), C1217-H1217-Q1217, "")</f>
        <v>44.344999999999999</v>
      </c>
      <c r="G1217" s="11">
        <f>IF(AND(F1217&lt;&gt;"", C1217&lt;&gt;"", C1217&lt;&gt;0), F1217*100/C1217, "")</f>
        <v>63.805755395683455</v>
      </c>
      <c r="H1217" s="10">
        <v>19.187000000000001</v>
      </c>
      <c r="I1217" s="12">
        <v>5</v>
      </c>
      <c r="J1217" s="11">
        <f>IF(AND(H1217&lt;&gt;"", C1217&lt;&gt;"", C1217&lt;&gt;0), H1217*100/C1217, "")</f>
        <v>27.607194244604319</v>
      </c>
      <c r="K1217" s="9">
        <v>16.600000000000001</v>
      </c>
      <c r="L1217" s="9">
        <v>44.3</v>
      </c>
      <c r="M1217" s="13">
        <v>0.375</v>
      </c>
      <c r="N1217" s="9">
        <v>64.7</v>
      </c>
      <c r="O1217" s="14" t="s">
        <v>21</v>
      </c>
      <c r="P1217" s="15">
        <v>2.5</v>
      </c>
      <c r="Q1217" s="13">
        <v>5.968</v>
      </c>
      <c r="R1217" s="15">
        <v>0.35</v>
      </c>
      <c r="S1217" s="11">
        <f>IF(AND(Q1217&lt;&gt;"", C1217&lt;&gt;"", C1217&lt;&gt;0), Q1217*100/C1217, "")</f>
        <v>8.5870503597122294</v>
      </c>
      <c r="T1217" s="22">
        <v>3</v>
      </c>
      <c r="U1217" s="17" t="s">
        <v>34</v>
      </c>
      <c r="V1217" s="11">
        <v>62.6</v>
      </c>
      <c r="W1217" s="11">
        <v>45.47</v>
      </c>
      <c r="X1217" s="11">
        <f>IF(AND(W1217&lt;&gt;"", V1217&lt;&gt;"", V1217&lt;&gt;0), (W1217/V1217)*100, "")</f>
        <v>72.635782747603827</v>
      </c>
      <c r="Y1217" s="8" t="str">
        <f>IF(X1217&lt;72,"Pontiagudo",IF(X1217&lt;=76,"Padrão","Redondo"))</f>
        <v>Padrão</v>
      </c>
      <c r="Z1217" s="11">
        <f>IF(AND(W1217&lt;&gt;"", V1217&lt;&gt;"", V1217&lt;&gt;0), (0.6057-0.0018*W1217)*V1217*(W1217^2)/1000, "")</f>
        <v>67.800751256142362</v>
      </c>
      <c r="AA1217" s="11">
        <v>67.577431290069995</v>
      </c>
      <c r="AB1217" s="14" t="s">
        <v>35</v>
      </c>
      <c r="AC1217" s="12">
        <v>7</v>
      </c>
      <c r="AD1217" s="18" t="s">
        <v>19</v>
      </c>
    </row>
    <row r="1218" spans="1:30" ht="15.6" x14ac:dyDescent="0.3">
      <c r="A1218" s="8">
        <v>1217</v>
      </c>
      <c r="B1218" s="20" t="s">
        <v>43</v>
      </c>
      <c r="C1218" s="9">
        <v>53.4</v>
      </c>
      <c r="D1218" s="9">
        <v>5.4</v>
      </c>
      <c r="E1218" s="9">
        <v>10.1</v>
      </c>
      <c r="F1218" s="10">
        <f>IF(AND(NOT(ISBLANK(C1218)), NOT(ISBLANK(H1218)), NOT(ISBLANK(Q1218))), C1218-H1218-Q1218, "")</f>
        <v>30.414000000000001</v>
      </c>
      <c r="G1218" s="11">
        <f>IF(AND(F1218&lt;&gt;"", C1218&lt;&gt;"", C1218&lt;&gt;0), F1218*100/C1218, "")</f>
        <v>56.955056179775283</v>
      </c>
      <c r="H1218" s="10">
        <v>17.724</v>
      </c>
      <c r="I1218" s="12">
        <v>5</v>
      </c>
      <c r="J1218" s="11">
        <f>IF(AND(H1218&lt;&gt;"", C1218&lt;&gt;"", C1218&lt;&gt;0), H1218*100/C1218, "")</f>
        <v>33.19101123595506</v>
      </c>
      <c r="K1218" s="9">
        <v>16</v>
      </c>
      <c r="L1218" s="9">
        <v>45.7</v>
      </c>
      <c r="M1218" s="13">
        <v>0.35</v>
      </c>
      <c r="N1218" s="9">
        <v>74.8</v>
      </c>
      <c r="O1218" s="14" t="s">
        <v>16</v>
      </c>
      <c r="P1218" s="15">
        <v>3.45</v>
      </c>
      <c r="Q1218" s="13">
        <v>5.2619999999999996</v>
      </c>
      <c r="R1218" s="15">
        <v>0.36</v>
      </c>
      <c r="S1218" s="11">
        <f>IF(AND(Q1218&lt;&gt;"", C1218&lt;&gt;"", C1218&lt;&gt;0), Q1218*100/C1218, "")</f>
        <v>9.8539325842696623</v>
      </c>
      <c r="T1218" s="22">
        <v>2</v>
      </c>
      <c r="U1218" s="17" t="s">
        <v>36</v>
      </c>
      <c r="V1218" s="11">
        <v>55.03</v>
      </c>
      <c r="W1218" s="11">
        <v>41.83</v>
      </c>
      <c r="X1218" s="11">
        <f>IF(AND(W1218&lt;&gt;"", V1218&lt;&gt;"", V1218&lt;&gt;0), (W1218/V1218)*100, "")</f>
        <v>76.013083772487732</v>
      </c>
      <c r="Y1218" s="8" t="str">
        <f>IF(X1218&lt;72,"Pontiagudo",IF(X1218&lt;=76,"Padrão","Redondo"))</f>
        <v>Redondo</v>
      </c>
      <c r="Z1218" s="11">
        <f>IF(AND(W1218&lt;&gt;"", V1218&lt;&gt;"", V1218&lt;&gt;0), (0.6057-0.0018*W1218)*V1218*(W1218^2)/1000, "")</f>
        <v>51.072094647388603</v>
      </c>
      <c r="AA1218" s="11">
        <v>56.889933741496499</v>
      </c>
      <c r="AB1218" s="14" t="s">
        <v>35</v>
      </c>
      <c r="AC1218" s="12">
        <v>7</v>
      </c>
      <c r="AD1218" s="18" t="s">
        <v>19</v>
      </c>
    </row>
    <row r="1219" spans="1:30" ht="15.6" x14ac:dyDescent="0.3">
      <c r="A1219" s="8">
        <v>1218</v>
      </c>
      <c r="B1219" s="20" t="s">
        <v>43</v>
      </c>
      <c r="C1219" s="9">
        <v>61.2</v>
      </c>
      <c r="D1219" s="9">
        <v>6.1</v>
      </c>
      <c r="E1219" s="9">
        <v>9.8000000000000007</v>
      </c>
      <c r="F1219" s="10">
        <f>IF(AND(NOT(ISBLANK(C1219)), NOT(ISBLANK(H1219)), NOT(ISBLANK(Q1219))), C1219-H1219-Q1219, "")</f>
        <v>37.858000000000004</v>
      </c>
      <c r="G1219" s="11">
        <f>IF(AND(F1219&lt;&gt;"", C1219&lt;&gt;"", C1219&lt;&gt;0), F1219*100/C1219, "")</f>
        <v>61.859477124183009</v>
      </c>
      <c r="H1219" s="10">
        <v>17.988</v>
      </c>
      <c r="I1219" s="12">
        <v>5</v>
      </c>
      <c r="J1219" s="11">
        <f>IF(AND(H1219&lt;&gt;"", C1219&lt;&gt;"", C1219&lt;&gt;0), H1219*100/C1219, "")</f>
        <v>29.392156862745097</v>
      </c>
      <c r="K1219" s="9">
        <v>16.899999999999999</v>
      </c>
      <c r="L1219" s="9">
        <v>44</v>
      </c>
      <c r="M1219" s="13">
        <v>0.38400000000000001</v>
      </c>
      <c r="N1219" s="9">
        <v>77.2</v>
      </c>
      <c r="O1219" s="14" t="s">
        <v>16</v>
      </c>
      <c r="P1219" s="15">
        <v>3.68</v>
      </c>
      <c r="Q1219" s="13">
        <v>5.3540000000000001</v>
      </c>
      <c r="R1219" s="15">
        <v>0.36</v>
      </c>
      <c r="S1219" s="11">
        <f>IF(AND(Q1219&lt;&gt;"", C1219&lt;&gt;"", C1219&lt;&gt;0), Q1219*100/C1219, "")</f>
        <v>8.7483660130718945</v>
      </c>
      <c r="T1219" s="22">
        <v>2</v>
      </c>
      <c r="U1219" s="17" t="s">
        <v>32</v>
      </c>
      <c r="V1219" s="11">
        <v>58.2</v>
      </c>
      <c r="W1219" s="11">
        <v>43.53</v>
      </c>
      <c r="X1219" s="11">
        <f>IF(AND(W1219&lt;&gt;"", V1219&lt;&gt;"", V1219&lt;&gt;0), (W1219/V1219)*100, "")</f>
        <v>74.793814432989691</v>
      </c>
      <c r="Y1219" s="8" t="str">
        <f>IF(X1219&lt;72,"Pontiagudo",IF(X1219&lt;=76,"Padrão","Redondo"))</f>
        <v>Padrão</v>
      </c>
      <c r="Z1219" s="11">
        <f>IF(AND(W1219&lt;&gt;"", V1219&lt;&gt;"", V1219&lt;&gt;0), (0.6057-0.0018*W1219)*V1219*(W1219^2)/1000, "")</f>
        <v>58.156193801175483</v>
      </c>
      <c r="AA1219" s="11">
        <v>61.586843538689998</v>
      </c>
      <c r="AB1219" s="14" t="s">
        <v>35</v>
      </c>
      <c r="AC1219" s="12">
        <v>7</v>
      </c>
      <c r="AD1219" s="18" t="s">
        <v>19</v>
      </c>
    </row>
    <row r="1220" spans="1:30" ht="15.6" x14ac:dyDescent="0.3">
      <c r="A1220" s="8">
        <v>1219</v>
      </c>
      <c r="B1220" s="20" t="s">
        <v>43</v>
      </c>
      <c r="C1220" s="9">
        <v>61.4</v>
      </c>
      <c r="D1220" s="9">
        <v>5.4</v>
      </c>
      <c r="E1220" s="9">
        <v>9.9</v>
      </c>
      <c r="F1220" s="10">
        <f>IF(AND(NOT(ISBLANK(C1220)), NOT(ISBLANK(H1220)), NOT(ISBLANK(Q1220))), C1220-H1220-Q1220, "")</f>
        <v>39.063999999999993</v>
      </c>
      <c r="G1220" s="11">
        <f>IF(AND(F1220&lt;&gt;"", C1220&lt;&gt;"", C1220&lt;&gt;0), F1220*100/C1220, "")</f>
        <v>63.622149837133541</v>
      </c>
      <c r="H1220" s="10">
        <v>16.574000000000002</v>
      </c>
      <c r="I1220" s="12">
        <v>5</v>
      </c>
      <c r="J1220" s="11">
        <f>IF(AND(H1220&lt;&gt;"", C1220&lt;&gt;"", C1220&lt;&gt;0), H1220*100/C1220, "")</f>
        <v>26.993485342019547</v>
      </c>
      <c r="K1220" s="9">
        <v>15.8</v>
      </c>
      <c r="L1220" s="9">
        <v>43.3</v>
      </c>
      <c r="M1220" s="13">
        <v>0.36499999999999999</v>
      </c>
      <c r="N1220" s="9">
        <v>71.599999999999994</v>
      </c>
      <c r="O1220" s="14" t="s">
        <v>21</v>
      </c>
      <c r="P1220" s="15">
        <v>3.24</v>
      </c>
      <c r="Q1220" s="13">
        <v>5.7619999999999996</v>
      </c>
      <c r="R1220" s="15">
        <v>0.36</v>
      </c>
      <c r="S1220" s="11">
        <f>IF(AND(Q1220&lt;&gt;"", C1220&lt;&gt;"", C1220&lt;&gt;0), Q1220*100/C1220, "")</f>
        <v>9.3843648208469048</v>
      </c>
      <c r="T1220" s="22">
        <v>2</v>
      </c>
      <c r="U1220" s="17" t="s">
        <v>32</v>
      </c>
      <c r="V1220" s="11">
        <v>59.21</v>
      </c>
      <c r="W1220" s="11">
        <v>43.05</v>
      </c>
      <c r="X1220" s="11">
        <f>IF(AND(W1220&lt;&gt;"", V1220&lt;&gt;"", V1220&lt;&gt;0), (W1220/V1220)*100, "")</f>
        <v>72.707312953892924</v>
      </c>
      <c r="Y1220" s="8" t="str">
        <f>IF(X1220&lt;72,"Pontiagudo",IF(X1220&lt;=76,"Padrão","Redondo"))</f>
        <v>Padrão</v>
      </c>
      <c r="Z1220" s="11">
        <f>IF(AND(W1220&lt;&gt;"", V1220&lt;&gt;"", V1220&lt;&gt;0), (0.6057-0.0018*W1220)*V1220*(W1220^2)/1000, "")</f>
        <v>57.962617809815242</v>
      </c>
      <c r="AA1220" s="11">
        <v>61.595628970207478</v>
      </c>
      <c r="AB1220" s="14"/>
      <c r="AC1220" s="12">
        <v>7</v>
      </c>
      <c r="AD1220" s="18" t="s">
        <v>19</v>
      </c>
    </row>
    <row r="1221" spans="1:30" ht="15.6" x14ac:dyDescent="0.3">
      <c r="A1221" s="8">
        <v>1220</v>
      </c>
      <c r="B1221" s="20" t="s">
        <v>43</v>
      </c>
      <c r="C1221" s="9">
        <v>70.7</v>
      </c>
      <c r="D1221" s="9">
        <v>5.9</v>
      </c>
      <c r="E1221" s="9">
        <v>9.5</v>
      </c>
      <c r="F1221" s="10">
        <f>IF(AND(NOT(ISBLANK(C1221)), NOT(ISBLANK(H1221)), NOT(ISBLANK(Q1221))), C1221-H1221-Q1221, "")</f>
        <v>45.981000000000009</v>
      </c>
      <c r="G1221" s="11">
        <f>IF(AND(F1221&lt;&gt;"", C1221&lt;&gt;"", C1221&lt;&gt;0), F1221*100/C1221, "")</f>
        <v>65.036775106082047</v>
      </c>
      <c r="H1221" s="10">
        <v>18.574000000000002</v>
      </c>
      <c r="I1221" s="12">
        <v>5</v>
      </c>
      <c r="J1221" s="11">
        <f>IF(AND(H1221&lt;&gt;"", C1221&lt;&gt;"", C1221&lt;&gt;0), H1221*100/C1221, "")</f>
        <v>26.27157001414427</v>
      </c>
      <c r="K1221" s="9">
        <v>16</v>
      </c>
      <c r="L1221" s="9">
        <v>43.7</v>
      </c>
      <c r="M1221" s="13">
        <v>0.36599999999999999</v>
      </c>
      <c r="N1221" s="9">
        <v>72.3</v>
      </c>
      <c r="O1221" s="14" t="s">
        <v>16</v>
      </c>
      <c r="P1221" s="15">
        <v>3.4</v>
      </c>
      <c r="Q1221" s="13">
        <v>6.1449999999999996</v>
      </c>
      <c r="R1221" s="15">
        <v>0.36</v>
      </c>
      <c r="S1221" s="11">
        <f>IF(AND(Q1221&lt;&gt;"", C1221&lt;&gt;"", C1221&lt;&gt;0), Q1221*100/C1221, "")</f>
        <v>8.6916548797736919</v>
      </c>
      <c r="T1221" s="22">
        <v>1</v>
      </c>
      <c r="U1221" s="17" t="s">
        <v>34</v>
      </c>
      <c r="V1221" s="11">
        <v>61.51</v>
      </c>
      <c r="W1221" s="11">
        <v>45.98</v>
      </c>
      <c r="X1221" s="11">
        <f>IF(AND(W1221&lt;&gt;"", V1221&lt;&gt;"", V1221&lt;&gt;0), (W1221/V1221)*100, "")</f>
        <v>74.752072833685574</v>
      </c>
      <c r="Y1221" s="8" t="str">
        <f>IF(X1221&lt;72,"Pontiagudo",IF(X1221&lt;=76,"Padrão","Redondo"))</f>
        <v>Padrão</v>
      </c>
      <c r="Z1221" s="11">
        <f>IF(AND(W1221&lt;&gt;"", V1221&lt;&gt;"", V1221&lt;&gt;0), (0.6057-0.0018*W1221)*V1221*(W1221^2)/1000, "")</f>
        <v>68.003646556294939</v>
      </c>
      <c r="AA1221" s="11">
        <v>67.587140846433982</v>
      </c>
      <c r="AB1221" s="14" t="s">
        <v>35</v>
      </c>
      <c r="AC1221" s="12">
        <v>7</v>
      </c>
      <c r="AD1221" s="18" t="s">
        <v>19</v>
      </c>
    </row>
    <row r="1222" spans="1:30" ht="15.6" x14ac:dyDescent="0.3">
      <c r="A1222" s="8">
        <v>1221</v>
      </c>
      <c r="B1222" s="20" t="s">
        <v>43</v>
      </c>
      <c r="C1222" s="9">
        <v>71.099999999999994</v>
      </c>
      <c r="D1222" s="9">
        <v>4.5</v>
      </c>
      <c r="E1222" s="9">
        <v>9.6999999999999993</v>
      </c>
      <c r="F1222" s="10">
        <f>IF(AND(NOT(ISBLANK(C1222)), NOT(ISBLANK(H1222)), NOT(ISBLANK(Q1222))), C1222-H1222-Q1222, "")</f>
        <v>45.856999999999999</v>
      </c>
      <c r="G1222" s="11">
        <f>IF(AND(F1222&lt;&gt;"", C1222&lt;&gt;"", C1222&lt;&gt;0), F1222*100/C1222, "")</f>
        <v>64.49648382559775</v>
      </c>
      <c r="H1222" s="10">
        <v>19.273</v>
      </c>
      <c r="I1222" s="12">
        <v>5</v>
      </c>
      <c r="J1222" s="11">
        <f>IF(AND(H1222&lt;&gt;"", C1222&lt;&gt;"", C1222&lt;&gt;0), H1222*100/C1222, "")</f>
        <v>27.106891701828413</v>
      </c>
      <c r="K1222" s="9">
        <v>15.3</v>
      </c>
      <c r="L1222" s="9">
        <v>46.3</v>
      </c>
      <c r="M1222" s="13">
        <v>0.33</v>
      </c>
      <c r="N1222" s="9">
        <v>58.7</v>
      </c>
      <c r="O1222" s="14" t="s">
        <v>23</v>
      </c>
      <c r="P1222" s="15">
        <v>3.19</v>
      </c>
      <c r="Q1222" s="13">
        <v>5.97</v>
      </c>
      <c r="R1222" s="15">
        <v>0.38</v>
      </c>
      <c r="S1222" s="11">
        <f>IF(AND(Q1222&lt;&gt;"", C1222&lt;&gt;"", C1222&lt;&gt;0), Q1222*100/C1222, "")</f>
        <v>8.3966244725738406</v>
      </c>
      <c r="T1222" s="22">
        <v>2</v>
      </c>
      <c r="U1222" s="17" t="s">
        <v>34</v>
      </c>
      <c r="V1222" s="11">
        <v>60.85</v>
      </c>
      <c r="W1222" s="11">
        <v>46.19</v>
      </c>
      <c r="X1222" s="11">
        <f>IF(AND(W1222&lt;&gt;"", V1222&lt;&gt;"", V1222&lt;&gt;0), (W1222/V1222)*100, "")</f>
        <v>75.907970419063261</v>
      </c>
      <c r="Y1222" s="8" t="str">
        <f>IF(X1222&lt;72,"Pontiagudo",IF(X1222&lt;=76,"Padrão","Redondo"))</f>
        <v>Padrão</v>
      </c>
      <c r="Z1222" s="11">
        <f>IF(AND(W1222&lt;&gt;"", V1222&lt;&gt;"", V1222&lt;&gt;0), (0.6057-0.0018*W1222)*V1222*(W1222^2)/1000, "")</f>
        <v>67.840807391284244</v>
      </c>
      <c r="AA1222" s="11">
        <v>67.428739063217478</v>
      </c>
      <c r="AB1222" s="14"/>
      <c r="AC1222" s="12">
        <v>7</v>
      </c>
      <c r="AD1222" s="18" t="s">
        <v>19</v>
      </c>
    </row>
    <row r="1223" spans="1:30" ht="15.6" x14ac:dyDescent="0.3">
      <c r="A1223" s="8">
        <v>1222</v>
      </c>
      <c r="B1223" s="20" t="s">
        <v>43</v>
      </c>
      <c r="C1223" s="9">
        <v>61.2</v>
      </c>
      <c r="D1223" s="9">
        <v>6</v>
      </c>
      <c r="E1223" s="9">
        <v>10.1</v>
      </c>
      <c r="F1223" s="10">
        <f>IF(AND(NOT(ISBLANK(C1223)), NOT(ISBLANK(H1223)), NOT(ISBLANK(Q1223))), C1223-H1223-Q1223, "")</f>
        <v>41.838000000000001</v>
      </c>
      <c r="G1223" s="11">
        <f>IF(AND(F1223&lt;&gt;"", C1223&lt;&gt;"", C1223&lt;&gt;0), F1223*100/C1223, "")</f>
        <v>68.362745098039213</v>
      </c>
      <c r="H1223" s="10">
        <v>15.295999999999999</v>
      </c>
      <c r="I1223" s="12">
        <v>6</v>
      </c>
      <c r="J1223" s="11">
        <f>IF(AND(H1223&lt;&gt;"", C1223&lt;&gt;"", C1223&lt;&gt;0), H1223*100/C1223, "")</f>
        <v>24.993464052287578</v>
      </c>
      <c r="K1223" s="9">
        <v>15.4</v>
      </c>
      <c r="L1223" s="9">
        <v>45</v>
      </c>
      <c r="M1223" s="13">
        <v>0.34200000000000003</v>
      </c>
      <c r="N1223" s="9">
        <v>76.400000000000006</v>
      </c>
      <c r="O1223" s="14" t="s">
        <v>16</v>
      </c>
      <c r="P1223" s="15">
        <v>2.61</v>
      </c>
      <c r="Q1223" s="13">
        <v>4.0659999999999998</v>
      </c>
      <c r="R1223" s="15">
        <v>0.3</v>
      </c>
      <c r="S1223" s="11">
        <f>IF(AND(Q1223&lt;&gt;"", C1223&lt;&gt;"", C1223&lt;&gt;0), Q1223*100/C1223, "")</f>
        <v>6.6437908496732021</v>
      </c>
      <c r="T1223" s="22">
        <v>4</v>
      </c>
      <c r="U1223" s="17" t="s">
        <v>32</v>
      </c>
      <c r="V1223" s="11">
        <v>61.68</v>
      </c>
      <c r="W1223" s="11">
        <v>43.87</v>
      </c>
      <c r="X1223" s="11">
        <f>IF(AND(W1223&lt;&gt;"", V1223&lt;&gt;"", V1223&lt;&gt;0), (W1223/V1223)*100, "")</f>
        <v>71.125162127107643</v>
      </c>
      <c r="Y1223" s="8" t="str">
        <f>IF(X1223&lt;72,"Pontiagudo",IF(X1223&lt;=76,"Padrão","Redondo"))</f>
        <v>Pontiagudo</v>
      </c>
      <c r="Z1223" s="11">
        <f>IF(AND(W1223&lt;&gt;"", V1223&lt;&gt;"", V1223&lt;&gt;0), (0.6057-0.0018*W1223)*V1223*(W1223^2)/1000, "")</f>
        <v>62.527488679934933</v>
      </c>
      <c r="AA1223" s="11">
        <v>64.512766525907978</v>
      </c>
      <c r="AB1223" s="14" t="s">
        <v>35</v>
      </c>
      <c r="AC1223" s="12">
        <v>7</v>
      </c>
      <c r="AD1223" s="18" t="s">
        <v>19</v>
      </c>
    </row>
    <row r="1224" spans="1:30" ht="15.6" x14ac:dyDescent="0.3">
      <c r="A1224" s="8">
        <v>1223</v>
      </c>
      <c r="B1224" s="20" t="s">
        <v>43</v>
      </c>
      <c r="C1224" s="9">
        <v>68.099999999999994</v>
      </c>
      <c r="D1224" s="9">
        <v>6.8</v>
      </c>
      <c r="E1224" s="9">
        <v>9.6</v>
      </c>
      <c r="F1224" s="10">
        <f>IF(AND(NOT(ISBLANK(C1224)), NOT(ISBLANK(H1224)), NOT(ISBLANK(Q1224))), C1224-H1224-Q1224, "")</f>
        <v>41.655999999999992</v>
      </c>
      <c r="G1224" s="11">
        <f>IF(AND(F1224&lt;&gt;"", C1224&lt;&gt;"", C1224&lt;&gt;0), F1224*100/C1224, "")</f>
        <v>61.16886930983847</v>
      </c>
      <c r="H1224" s="10">
        <v>20.552</v>
      </c>
      <c r="I1224" s="12">
        <v>6</v>
      </c>
      <c r="J1224" s="11">
        <f>IF(AND(H1224&lt;&gt;"", C1224&lt;&gt;"", C1224&lt;&gt;0), H1224*100/C1224, "")</f>
        <v>30.1791483113069</v>
      </c>
      <c r="K1224" s="9">
        <v>18</v>
      </c>
      <c r="L1224" s="9">
        <v>45.3</v>
      </c>
      <c r="M1224" s="13">
        <v>0.39700000000000002</v>
      </c>
      <c r="N1224" s="9">
        <v>79.900000000000006</v>
      </c>
      <c r="O1224" s="14" t="s">
        <v>16</v>
      </c>
      <c r="P1224" s="15">
        <v>3.78</v>
      </c>
      <c r="Q1224" s="13">
        <v>5.8920000000000003</v>
      </c>
      <c r="R1224" s="15">
        <v>0.36</v>
      </c>
      <c r="S1224" s="11">
        <f>IF(AND(Q1224&lt;&gt;"", C1224&lt;&gt;"", C1224&lt;&gt;0), Q1224*100/C1224, "")</f>
        <v>8.6519823788546262</v>
      </c>
      <c r="T1224" s="22">
        <v>1</v>
      </c>
      <c r="U1224" s="17" t="s">
        <v>34</v>
      </c>
      <c r="V1224" s="11">
        <v>59.33</v>
      </c>
      <c r="W1224" s="11">
        <v>46.58</v>
      </c>
      <c r="X1224" s="11">
        <f>IF(AND(W1224&lt;&gt;"", V1224&lt;&gt;"", V1224&lt;&gt;0), (W1224/V1224)*100, "")</f>
        <v>78.510028653295123</v>
      </c>
      <c r="Y1224" s="8" t="str">
        <f>IF(X1224&lt;72,"Pontiagudo",IF(X1224&lt;=76,"Padrão","Redondo"))</f>
        <v>Redondo</v>
      </c>
      <c r="Z1224" s="11">
        <f>IF(AND(W1224&lt;&gt;"", V1224&lt;&gt;"", V1224&lt;&gt;0), (0.6057-0.0018*W1224)*V1224*(W1224^2)/1000, "")</f>
        <v>67.177524784476674</v>
      </c>
      <c r="AA1224" s="11">
        <v>66.887506649253993</v>
      </c>
      <c r="AB1224" s="14" t="s">
        <v>35</v>
      </c>
      <c r="AC1224" s="12">
        <v>7</v>
      </c>
      <c r="AD1224" s="18" t="s">
        <v>19</v>
      </c>
    </row>
    <row r="1225" spans="1:30" ht="15.6" x14ac:dyDescent="0.3">
      <c r="A1225" s="8">
        <v>1224</v>
      </c>
      <c r="B1225" s="20" t="s">
        <v>43</v>
      </c>
      <c r="C1225" s="9">
        <v>62.4</v>
      </c>
      <c r="D1225" s="9">
        <v>5.6</v>
      </c>
      <c r="E1225" s="9">
        <v>10</v>
      </c>
      <c r="F1225" s="10">
        <f>IF(AND(NOT(ISBLANK(C1225)), NOT(ISBLANK(H1225)), NOT(ISBLANK(Q1225))), C1225-H1225-Q1225, "")</f>
        <v>38.503</v>
      </c>
      <c r="G1225" s="11">
        <f>IF(AND(F1225&lt;&gt;"", C1225&lt;&gt;"", C1225&lt;&gt;0), F1225*100/C1225, "")</f>
        <v>61.703525641025642</v>
      </c>
      <c r="H1225" s="10">
        <v>18</v>
      </c>
      <c r="I1225" s="12">
        <v>5</v>
      </c>
      <c r="J1225" s="11">
        <f>IF(AND(H1225&lt;&gt;"", C1225&lt;&gt;"", C1225&lt;&gt;0), H1225*100/C1225, "")</f>
        <v>28.846153846153847</v>
      </c>
      <c r="K1225" s="9">
        <v>16.100000000000001</v>
      </c>
      <c r="L1225" s="9">
        <v>45.3</v>
      </c>
      <c r="M1225" s="13">
        <v>0.35499999999999998</v>
      </c>
      <c r="N1225" s="9">
        <v>72.900000000000006</v>
      </c>
      <c r="O1225" s="14" t="s">
        <v>16</v>
      </c>
      <c r="P1225" s="15">
        <v>3.96</v>
      </c>
      <c r="Q1225" s="13">
        <v>5.8970000000000002</v>
      </c>
      <c r="R1225" s="15">
        <v>0.37</v>
      </c>
      <c r="S1225" s="11">
        <f>IF(AND(Q1225&lt;&gt;"", C1225&lt;&gt;"", C1225&lt;&gt;0), Q1225*100/C1225, "")</f>
        <v>9.4503205128205146</v>
      </c>
      <c r="T1225" s="22">
        <v>3</v>
      </c>
      <c r="U1225" s="17" t="s">
        <v>32</v>
      </c>
      <c r="V1225" s="11">
        <v>59.64</v>
      </c>
      <c r="W1225" s="11">
        <v>43.26</v>
      </c>
      <c r="X1225" s="11">
        <f>IF(AND(W1225&lt;&gt;"", V1225&lt;&gt;"", V1225&lt;&gt;0), (W1225/V1225)*100, "")</f>
        <v>72.535211267605632</v>
      </c>
      <c r="Y1225" s="8" t="str">
        <f>IF(X1225&lt;72,"Pontiagudo",IF(X1225&lt;=76,"Padrão","Redondo"))</f>
        <v>Padrão</v>
      </c>
      <c r="Z1225" s="11">
        <f>IF(AND(W1225&lt;&gt;"", V1225&lt;&gt;"", V1225&lt;&gt;0), (0.6057-0.0018*W1225)*V1225*(W1225^2)/1000, "")</f>
        <v>58.912354603525252</v>
      </c>
      <c r="AA1225" s="11">
        <v>62.203120690535997</v>
      </c>
      <c r="AB1225" s="14"/>
      <c r="AC1225" s="12">
        <v>7</v>
      </c>
      <c r="AD1225" s="18" t="s">
        <v>19</v>
      </c>
    </row>
    <row r="1226" spans="1:30" ht="15.6" x14ac:dyDescent="0.3">
      <c r="A1226" s="8">
        <v>1225</v>
      </c>
      <c r="B1226" s="20" t="s">
        <v>43</v>
      </c>
      <c r="C1226" s="9">
        <v>53</v>
      </c>
      <c r="D1226" s="9">
        <v>6.5</v>
      </c>
      <c r="E1226" s="9">
        <v>9.6999999999999993</v>
      </c>
      <c r="F1226" s="10">
        <f>IF(AND(NOT(ISBLANK(C1226)), NOT(ISBLANK(H1226)), NOT(ISBLANK(Q1226))), C1226-H1226-Q1226, "")</f>
        <v>32.494999999999997</v>
      </c>
      <c r="G1226" s="11">
        <f>IF(AND(F1226&lt;&gt;"", C1226&lt;&gt;"", C1226&lt;&gt;0), F1226*100/C1226, "")</f>
        <v>61.311320754716974</v>
      </c>
      <c r="H1226" s="10">
        <v>15.997</v>
      </c>
      <c r="I1226" s="12">
        <v>6</v>
      </c>
      <c r="J1226" s="11">
        <f>IF(AND(H1226&lt;&gt;"", C1226&lt;&gt;"", C1226&lt;&gt;0), H1226*100/C1226, "")</f>
        <v>30.183018867924527</v>
      </c>
      <c r="K1226" s="9">
        <v>16</v>
      </c>
      <c r="L1226" s="9">
        <v>45</v>
      </c>
      <c r="M1226" s="13">
        <v>0.35599999999999998</v>
      </c>
      <c r="N1226" s="9">
        <v>82.7</v>
      </c>
      <c r="O1226" s="14" t="s">
        <v>16</v>
      </c>
      <c r="P1226" s="15">
        <v>1.5</v>
      </c>
      <c r="Q1226" s="13">
        <v>4.508</v>
      </c>
      <c r="R1226" s="15">
        <v>0.31</v>
      </c>
      <c r="S1226" s="11">
        <f>IF(AND(Q1226&lt;&gt;"", C1226&lt;&gt;"", C1226&lt;&gt;0), Q1226*100/C1226, "")</f>
        <v>8.50566037735849</v>
      </c>
      <c r="T1226" s="22">
        <v>1</v>
      </c>
      <c r="U1226" s="17" t="s">
        <v>36</v>
      </c>
      <c r="V1226" s="11">
        <v>56.68</v>
      </c>
      <c r="W1226" s="11">
        <v>41.16</v>
      </c>
      <c r="X1226" s="11">
        <f>IF(AND(W1226&lt;&gt;"", V1226&lt;&gt;"", V1226&lt;&gt;0), (W1226/V1226)*100, "")</f>
        <v>72.618207480592801</v>
      </c>
      <c r="Y1226" s="8" t="str">
        <f>IF(X1226&lt;72,"Pontiagudo",IF(X1226&lt;=76,"Padrão","Redondo"))</f>
        <v>Padrão</v>
      </c>
      <c r="Z1226" s="11">
        <f>IF(AND(W1226&lt;&gt;"", V1226&lt;&gt;"", V1226&lt;&gt;0), (0.6057-0.0018*W1226)*V1226*(W1226^2)/1000, "")</f>
        <v>51.047602448484092</v>
      </c>
      <c r="AA1226" s="11">
        <v>57.109420149599984</v>
      </c>
      <c r="AB1226" s="14"/>
      <c r="AC1226" s="12">
        <v>7</v>
      </c>
      <c r="AD1226" s="18" t="s">
        <v>19</v>
      </c>
    </row>
    <row r="1227" spans="1:30" ht="15.6" x14ac:dyDescent="0.3">
      <c r="A1227" s="8">
        <v>1226</v>
      </c>
      <c r="B1227" s="20" t="s">
        <v>43</v>
      </c>
      <c r="C1227" s="9">
        <v>62.3</v>
      </c>
      <c r="D1227" s="9">
        <v>6.3</v>
      </c>
      <c r="E1227" s="9">
        <v>9.8000000000000007</v>
      </c>
      <c r="F1227" s="10">
        <f>IF(AND(NOT(ISBLANK(C1227)), NOT(ISBLANK(H1227)), NOT(ISBLANK(Q1227))), C1227-H1227-Q1227, "")</f>
        <v>37.709999999999994</v>
      </c>
      <c r="G1227" s="11">
        <f>IF(AND(F1227&lt;&gt;"", C1227&lt;&gt;"", C1227&lt;&gt;0), F1227*100/C1227, "")</f>
        <v>60.529695024077043</v>
      </c>
      <c r="H1227" s="10">
        <v>19.015000000000001</v>
      </c>
      <c r="I1227" s="12">
        <v>6</v>
      </c>
      <c r="J1227" s="11">
        <f>IF(AND(H1227&lt;&gt;"", C1227&lt;&gt;"", C1227&lt;&gt;0), H1227*100/C1227, "")</f>
        <v>30.521669341894061</v>
      </c>
      <c r="K1227" s="9">
        <v>16.399999999999999</v>
      </c>
      <c r="L1227" s="9">
        <v>45.3</v>
      </c>
      <c r="M1227" s="13">
        <v>0.36199999999999999</v>
      </c>
      <c r="N1227" s="9">
        <v>78.2</v>
      </c>
      <c r="O1227" s="14" t="s">
        <v>16</v>
      </c>
      <c r="P1227" s="15">
        <v>3.42</v>
      </c>
      <c r="Q1227" s="13">
        <v>5.5750000000000002</v>
      </c>
      <c r="R1227" s="15">
        <v>0.35</v>
      </c>
      <c r="S1227" s="11">
        <f>IF(AND(Q1227&lt;&gt;"", C1227&lt;&gt;"", C1227&lt;&gt;0), Q1227*100/C1227, "")</f>
        <v>8.9486356340288928</v>
      </c>
      <c r="T1227" s="22">
        <v>1</v>
      </c>
      <c r="U1227" s="17" t="s">
        <v>32</v>
      </c>
      <c r="V1227" s="11">
        <v>57.82</v>
      </c>
      <c r="W1227" s="11">
        <v>44.51</v>
      </c>
      <c r="X1227" s="11">
        <f>IF(AND(W1227&lt;&gt;"", V1227&lt;&gt;"", V1227&lt;&gt;0), (W1227/V1227)*100, "")</f>
        <v>76.980283638879271</v>
      </c>
      <c r="Y1227" s="8" t="str">
        <f>IF(X1227&lt;72,"Pontiagudo",IF(X1227&lt;=76,"Padrão","Redondo"))</f>
        <v>Redondo</v>
      </c>
      <c r="Z1227" s="11">
        <f>IF(AND(W1227&lt;&gt;"", V1227&lt;&gt;"", V1227&lt;&gt;0), (0.6057-0.0018*W1227)*V1227*(W1227^2)/1000, "")</f>
        <v>60.205166126528717</v>
      </c>
      <c r="AA1227" s="11">
        <v>62.734289266956992</v>
      </c>
      <c r="AB1227" s="14"/>
      <c r="AC1227" s="12">
        <v>7</v>
      </c>
      <c r="AD1227" s="18" t="s">
        <v>19</v>
      </c>
    </row>
    <row r="1228" spans="1:30" ht="15.6" x14ac:dyDescent="0.3">
      <c r="A1228" s="8">
        <v>1227</v>
      </c>
      <c r="B1228" s="20" t="s">
        <v>43</v>
      </c>
      <c r="C1228" s="9">
        <v>61</v>
      </c>
      <c r="D1228" s="9">
        <v>6.3</v>
      </c>
      <c r="E1228" s="9">
        <v>10.1</v>
      </c>
      <c r="F1228" s="10">
        <f>IF(AND(NOT(ISBLANK(C1228)), NOT(ISBLANK(H1228)), NOT(ISBLANK(Q1228))), C1228-H1228-Q1228, "")</f>
        <v>36.014000000000003</v>
      </c>
      <c r="G1228" s="11">
        <f>IF(AND(F1228&lt;&gt;"", C1228&lt;&gt;"", C1228&lt;&gt;0), F1228*100/C1228, "")</f>
        <v>59.039344262295081</v>
      </c>
      <c r="H1228" s="10">
        <v>19.13</v>
      </c>
      <c r="I1228" s="12">
        <v>6</v>
      </c>
      <c r="J1228" s="11">
        <f>IF(AND(H1228&lt;&gt;"", C1228&lt;&gt;"", C1228&lt;&gt;0), H1228*100/C1228, "")</f>
        <v>31.360655737704917</v>
      </c>
      <c r="K1228" s="9">
        <v>16.5</v>
      </c>
      <c r="L1228" s="9">
        <v>44.3</v>
      </c>
      <c r="M1228" s="13">
        <v>0.372</v>
      </c>
      <c r="N1228" s="9">
        <v>78.7</v>
      </c>
      <c r="O1228" s="14" t="s">
        <v>16</v>
      </c>
      <c r="P1228" s="15">
        <v>3.73</v>
      </c>
      <c r="Q1228" s="13">
        <v>5.8559999999999999</v>
      </c>
      <c r="R1228" s="15">
        <v>0.4</v>
      </c>
      <c r="S1228" s="11">
        <f>IF(AND(Q1228&lt;&gt;"", C1228&lt;&gt;"", C1228&lt;&gt;0), Q1228*100/C1228, "")</f>
        <v>9.6</v>
      </c>
      <c r="T1228" s="22">
        <v>2</v>
      </c>
      <c r="U1228" s="17" t="s">
        <v>32</v>
      </c>
      <c r="V1228" s="11">
        <v>57.98</v>
      </c>
      <c r="W1228" s="11">
        <v>43.62</v>
      </c>
      <c r="X1228" s="11">
        <f>IF(AND(W1228&lt;&gt;"", V1228&lt;&gt;"", V1228&lt;&gt;0), (W1228/V1228)*100, "")</f>
        <v>75.232838909968962</v>
      </c>
      <c r="Y1228" s="8" t="str">
        <f>IF(X1228&lt;72,"Pontiagudo",IF(X1228&lt;=76,"Padrão","Redondo"))</f>
        <v>Padrão</v>
      </c>
      <c r="Z1228" s="11">
        <f>IF(AND(W1228&lt;&gt;"", V1228&lt;&gt;"", V1228&lt;&gt;0), (0.6057-0.0018*W1228)*V1228*(W1228^2)/1000, "")</f>
        <v>58.158306845428598</v>
      </c>
      <c r="AA1228" s="11">
        <v>61.56009132670799</v>
      </c>
      <c r="AB1228" s="14"/>
      <c r="AC1228" s="12">
        <v>7</v>
      </c>
      <c r="AD1228" s="18" t="s">
        <v>19</v>
      </c>
    </row>
    <row r="1229" spans="1:30" ht="15.6" x14ac:dyDescent="0.3">
      <c r="A1229" s="8">
        <v>1228</v>
      </c>
      <c r="B1229" s="20" t="s">
        <v>43</v>
      </c>
      <c r="C1229" s="9">
        <v>60.8</v>
      </c>
      <c r="D1229" s="9">
        <v>6.1</v>
      </c>
      <c r="E1229" s="9">
        <v>10.1</v>
      </c>
      <c r="F1229" s="10">
        <f>IF(AND(NOT(ISBLANK(C1229)), NOT(ISBLANK(H1229)), NOT(ISBLANK(Q1229))), C1229-H1229-Q1229, "")</f>
        <v>38.976999999999997</v>
      </c>
      <c r="G1229" s="11">
        <f>IF(AND(F1229&lt;&gt;"", C1229&lt;&gt;"", C1229&lt;&gt;0), F1229*100/C1229, "")</f>
        <v>64.106907894736835</v>
      </c>
      <c r="H1229" s="10">
        <v>16.472999999999999</v>
      </c>
      <c r="I1229" s="12">
        <v>5</v>
      </c>
      <c r="J1229" s="11">
        <f>IF(AND(H1229&lt;&gt;"", C1229&lt;&gt;"", C1229&lt;&gt;0), H1229*100/C1229, "")</f>
        <v>27.09375</v>
      </c>
      <c r="K1229" s="9">
        <v>16.3</v>
      </c>
      <c r="L1229" s="9">
        <v>45.3</v>
      </c>
      <c r="M1229" s="13">
        <v>0.36</v>
      </c>
      <c r="N1229" s="9">
        <v>77.3</v>
      </c>
      <c r="O1229" s="14" t="s">
        <v>16</v>
      </c>
      <c r="P1229" s="15">
        <v>3.35</v>
      </c>
      <c r="Q1229" s="13">
        <v>5.35</v>
      </c>
      <c r="R1229" s="15">
        <v>0.36</v>
      </c>
      <c r="S1229" s="11">
        <f>IF(AND(Q1229&lt;&gt;"", C1229&lt;&gt;"", C1229&lt;&gt;0), Q1229*100/C1229, "")</f>
        <v>8.7993421052631575</v>
      </c>
      <c r="T1229" s="22">
        <v>3</v>
      </c>
      <c r="U1229" s="17" t="s">
        <v>32</v>
      </c>
      <c r="V1229" s="11">
        <v>56.87</v>
      </c>
      <c r="W1229" s="11">
        <v>43.97</v>
      </c>
      <c r="X1229" s="11">
        <f>IF(AND(W1229&lt;&gt;"", V1229&lt;&gt;"", V1229&lt;&gt;0), (W1229/V1229)*100, "")</f>
        <v>77.316687181290661</v>
      </c>
      <c r="Y1229" s="8" t="str">
        <f>IF(X1229&lt;72,"Pontiagudo",IF(X1229&lt;=76,"Padrão","Redondo"))</f>
        <v>Redondo</v>
      </c>
      <c r="Z1229" s="11">
        <f>IF(AND(W1229&lt;&gt;"", V1229&lt;&gt;"", V1229&lt;&gt;0), (0.6057-0.0018*W1229)*V1229*(W1229^2)/1000, "")</f>
        <v>57.894735715306176</v>
      </c>
      <c r="AA1229" s="11">
        <v>61.257096451688497</v>
      </c>
      <c r="AB1229" s="14" t="s">
        <v>35</v>
      </c>
      <c r="AC1229" s="12">
        <v>7</v>
      </c>
      <c r="AD1229" s="18" t="s">
        <v>19</v>
      </c>
    </row>
    <row r="1230" spans="1:30" ht="15.6" x14ac:dyDescent="0.3">
      <c r="A1230" s="8">
        <v>1229</v>
      </c>
      <c r="B1230" s="20" t="s">
        <v>43</v>
      </c>
      <c r="C1230" s="9">
        <v>66.7</v>
      </c>
      <c r="D1230" s="9">
        <v>5.4</v>
      </c>
      <c r="E1230" s="9">
        <v>9.8000000000000007</v>
      </c>
      <c r="F1230" s="10">
        <f>IF(AND(NOT(ISBLANK(C1230)), NOT(ISBLANK(H1230)), NOT(ISBLANK(Q1230))), C1230-H1230-Q1230, "")</f>
        <v>41.818000000000005</v>
      </c>
      <c r="G1230" s="11">
        <f>IF(AND(F1230&lt;&gt;"", C1230&lt;&gt;"", C1230&lt;&gt;0), F1230*100/C1230, "")</f>
        <v>62.695652173913047</v>
      </c>
      <c r="H1230" s="10">
        <v>18.79</v>
      </c>
      <c r="I1230" s="12">
        <v>5</v>
      </c>
      <c r="J1230" s="11">
        <f>IF(AND(H1230&lt;&gt;"", C1230&lt;&gt;"", C1230&lt;&gt;0), H1230*100/C1230, "")</f>
        <v>28.170914542728635</v>
      </c>
      <c r="K1230" s="9">
        <v>16</v>
      </c>
      <c r="L1230" s="9">
        <v>45.3</v>
      </c>
      <c r="M1230" s="13">
        <v>0.35299999999999998</v>
      </c>
      <c r="N1230" s="9">
        <v>69.5</v>
      </c>
      <c r="O1230" s="14" t="s">
        <v>21</v>
      </c>
      <c r="P1230" s="15">
        <v>4.3099999999999996</v>
      </c>
      <c r="Q1230" s="13">
        <v>6.0919999999999996</v>
      </c>
      <c r="R1230" s="15">
        <v>0.37</v>
      </c>
      <c r="S1230" s="11">
        <f>IF(AND(Q1230&lt;&gt;"", C1230&lt;&gt;"", C1230&lt;&gt;0), Q1230*100/C1230, "")</f>
        <v>9.1334332833583201</v>
      </c>
      <c r="T1230" s="22">
        <v>1</v>
      </c>
      <c r="U1230" s="17" t="s">
        <v>32</v>
      </c>
      <c r="V1230" s="11">
        <v>59.41</v>
      </c>
      <c r="W1230" s="11">
        <v>45.25</v>
      </c>
      <c r="X1230" s="11">
        <f>IF(AND(W1230&lt;&gt;"", V1230&lt;&gt;"", V1230&lt;&gt;0), (W1230/V1230)*100, "")</f>
        <v>76.165628682040065</v>
      </c>
      <c r="Y1230" s="8" t="str">
        <f>IF(X1230&lt;72,"Pontiagudo",IF(X1230&lt;=76,"Padrão","Redondo"))</f>
        <v>Redondo</v>
      </c>
      <c r="Z1230" s="11">
        <f>IF(AND(W1230&lt;&gt;"", V1230&lt;&gt;"", V1230&lt;&gt;0), (0.6057-0.0018*W1230)*V1230*(W1230^2)/1000, "")</f>
        <v>63.772751999531245</v>
      </c>
      <c r="AA1230" s="11">
        <v>64.980613033537495</v>
      </c>
      <c r="AB1230" s="14" t="s">
        <v>35</v>
      </c>
      <c r="AC1230" s="12">
        <v>7</v>
      </c>
      <c r="AD1230" s="18" t="s">
        <v>19</v>
      </c>
    </row>
    <row r="1231" spans="1:30" ht="15.6" x14ac:dyDescent="0.3">
      <c r="A1231" s="8">
        <v>1230</v>
      </c>
      <c r="B1231" s="20" t="s">
        <v>43</v>
      </c>
      <c r="C1231" s="9">
        <v>71.2</v>
      </c>
      <c r="D1231" s="9">
        <v>6</v>
      </c>
      <c r="E1231" s="9">
        <v>10.1</v>
      </c>
      <c r="F1231" s="10">
        <f>IF(AND(NOT(ISBLANK(C1231)), NOT(ISBLANK(H1231)), NOT(ISBLANK(Q1231))), C1231-H1231-Q1231, "")</f>
        <v>44.137</v>
      </c>
      <c r="G1231" s="11">
        <f>IF(AND(F1231&lt;&gt;"", C1231&lt;&gt;"", C1231&lt;&gt;0), F1231*100/C1231, "")</f>
        <v>61.990168539325836</v>
      </c>
      <c r="H1231" s="10">
        <v>20.170999999999999</v>
      </c>
      <c r="I1231" s="12">
        <v>5</v>
      </c>
      <c r="J1231" s="11">
        <f>IF(AND(H1231&lt;&gt;"", C1231&lt;&gt;"", C1231&lt;&gt;0), H1231*100/C1231, "")</f>
        <v>28.33005617977528</v>
      </c>
      <c r="K1231" s="9">
        <v>16.399999999999999</v>
      </c>
      <c r="L1231" s="9">
        <v>45.3</v>
      </c>
      <c r="M1231" s="13">
        <v>0.36199999999999999</v>
      </c>
      <c r="N1231" s="9">
        <v>72.900000000000006</v>
      </c>
      <c r="O1231" s="14" t="s">
        <v>16</v>
      </c>
      <c r="P1231" s="15">
        <v>4.09</v>
      </c>
      <c r="Q1231" s="13">
        <v>6.8920000000000003</v>
      </c>
      <c r="R1231" s="15">
        <v>0.4</v>
      </c>
      <c r="S1231" s="11">
        <f>IF(AND(Q1231&lt;&gt;"", C1231&lt;&gt;"", C1231&lt;&gt;0), Q1231*100/C1231, "")</f>
        <v>9.6797752808988768</v>
      </c>
      <c r="T1231" s="22">
        <v>1</v>
      </c>
      <c r="U1231" s="17" t="s">
        <v>34</v>
      </c>
      <c r="V1231" s="11">
        <v>60.25</v>
      </c>
      <c r="W1231" s="11">
        <v>46.27</v>
      </c>
      <c r="X1231" s="11">
        <f>IF(AND(W1231&lt;&gt;"", V1231&lt;&gt;"", V1231&lt;&gt;0), (W1231/V1231)*100, "")</f>
        <v>76.796680497925323</v>
      </c>
      <c r="Y1231" s="8" t="str">
        <f>IF(X1231&lt;72,"Pontiagudo",IF(X1231&lt;=76,"Padrão","Redondo"))</f>
        <v>Redondo</v>
      </c>
      <c r="Z1231" s="11">
        <f>IF(AND(W1231&lt;&gt;"", V1231&lt;&gt;"", V1231&lt;&gt;0), (0.6057-0.0018*W1231)*V1231*(W1231^2)/1000, "")</f>
        <v>67.386183022371171</v>
      </c>
      <c r="AA1231" s="11">
        <v>67.110442764487502</v>
      </c>
      <c r="AB1231" s="14" t="s">
        <v>35</v>
      </c>
      <c r="AC1231" s="12">
        <v>7</v>
      </c>
      <c r="AD1231" s="18" t="s">
        <v>19</v>
      </c>
    </row>
    <row r="1232" spans="1:30" ht="15.6" x14ac:dyDescent="0.3">
      <c r="A1232" s="8">
        <v>1231</v>
      </c>
      <c r="B1232" s="20" t="s">
        <v>43</v>
      </c>
      <c r="C1232" s="9">
        <v>64.599999999999994</v>
      </c>
      <c r="D1232" s="9">
        <v>5.9</v>
      </c>
      <c r="E1232" s="9">
        <v>9.5</v>
      </c>
      <c r="F1232" s="10">
        <f>IF(AND(NOT(ISBLANK(C1232)), NOT(ISBLANK(H1232)), NOT(ISBLANK(Q1232))), C1232-H1232-Q1232, "")</f>
        <v>38.988</v>
      </c>
      <c r="G1232" s="11">
        <f>IF(AND(F1232&lt;&gt;"", C1232&lt;&gt;"", C1232&lt;&gt;0), F1232*100/C1232, "")</f>
        <v>60.352941176470594</v>
      </c>
      <c r="H1232" s="10">
        <v>20.388999999999999</v>
      </c>
      <c r="I1232" s="12">
        <v>5</v>
      </c>
      <c r="J1232" s="11">
        <f>IF(AND(H1232&lt;&gt;"", C1232&lt;&gt;"", C1232&lt;&gt;0), H1232*100/C1232, "")</f>
        <v>31.561919504643964</v>
      </c>
      <c r="K1232" s="9">
        <v>16</v>
      </c>
      <c r="L1232" s="9">
        <v>46.7</v>
      </c>
      <c r="M1232" s="13">
        <v>0.34300000000000003</v>
      </c>
      <c r="N1232" s="9">
        <v>74.400000000000006</v>
      </c>
      <c r="O1232" s="14" t="s">
        <v>16</v>
      </c>
      <c r="P1232" s="15">
        <v>2.59</v>
      </c>
      <c r="Q1232" s="13">
        <v>5.2229999999999999</v>
      </c>
      <c r="R1232" s="15">
        <v>0.31</v>
      </c>
      <c r="S1232" s="11">
        <f>IF(AND(Q1232&lt;&gt;"", C1232&lt;&gt;"", C1232&lt;&gt;0), Q1232*100/C1232, "")</f>
        <v>8.0851393188854495</v>
      </c>
      <c r="T1232" s="22">
        <v>2</v>
      </c>
      <c r="U1232" s="17" t="s">
        <v>32</v>
      </c>
      <c r="V1232" s="11">
        <v>59.92</v>
      </c>
      <c r="W1232" s="11">
        <v>44.52</v>
      </c>
      <c r="X1232" s="11">
        <f>IF(AND(W1232&lt;&gt;"", V1232&lt;&gt;"", V1232&lt;&gt;0), (W1232/V1232)*100, "")</f>
        <v>74.299065420560751</v>
      </c>
      <c r="Y1232" s="8" t="str">
        <f>IF(X1232&lt;72,"Pontiagudo",IF(X1232&lt;=76,"Padrão","Redondo"))</f>
        <v>Padrão</v>
      </c>
      <c r="Z1232" s="11">
        <f>IF(AND(W1232&lt;&gt;"", V1232&lt;&gt;"", V1232&lt;&gt;0), (0.6057-0.0018*W1232)*V1232*(W1232^2)/1000, "")</f>
        <v>62.41769480272437</v>
      </c>
      <c r="AA1232" s="11">
        <v>64.265916636095994</v>
      </c>
      <c r="AB1232" s="14" t="s">
        <v>35</v>
      </c>
      <c r="AC1232" s="12">
        <v>7</v>
      </c>
      <c r="AD1232" s="18" t="s">
        <v>19</v>
      </c>
    </row>
    <row r="1233" spans="1:30" ht="15.6" x14ac:dyDescent="0.3">
      <c r="A1233" s="8">
        <v>1232</v>
      </c>
      <c r="B1233" s="20" t="s">
        <v>43</v>
      </c>
      <c r="C1233" s="9">
        <v>74.900000000000006</v>
      </c>
      <c r="D1233" s="9">
        <v>6.1</v>
      </c>
      <c r="E1233" s="9">
        <v>9.5</v>
      </c>
      <c r="F1233" s="10">
        <f>IF(AND(NOT(ISBLANK(C1233)), NOT(ISBLANK(H1233)), NOT(ISBLANK(Q1233))), C1233-H1233-Q1233, "")</f>
        <v>51.564000000000007</v>
      </c>
      <c r="G1233" s="11">
        <f>IF(AND(F1233&lt;&gt;"", C1233&lt;&gt;"", C1233&lt;&gt;0), F1233*100/C1233, "")</f>
        <v>68.843791722296402</v>
      </c>
      <c r="H1233" s="10">
        <v>16.940999999999999</v>
      </c>
      <c r="I1233" s="12">
        <v>5</v>
      </c>
      <c r="J1233" s="11">
        <f>IF(AND(H1233&lt;&gt;"", C1233&lt;&gt;"", C1233&lt;&gt;0), H1233*100/C1233, "")</f>
        <v>22.618157543391185</v>
      </c>
      <c r="K1233" s="9">
        <v>16.100000000000001</v>
      </c>
      <c r="L1233" s="9">
        <v>44</v>
      </c>
      <c r="M1233" s="13">
        <v>0.36599999999999999</v>
      </c>
      <c r="N1233" s="9">
        <v>72.5</v>
      </c>
      <c r="O1233" s="14" t="s">
        <v>16</v>
      </c>
      <c r="P1233" s="15">
        <v>3.99</v>
      </c>
      <c r="Q1233" s="13">
        <v>6.3949999999999996</v>
      </c>
      <c r="R1233" s="15">
        <v>0.34</v>
      </c>
      <c r="S1233" s="11">
        <f>IF(AND(Q1233&lt;&gt;"", C1233&lt;&gt;"", C1233&lt;&gt;0), Q1233*100/C1233, "")</f>
        <v>8.5380507343124155</v>
      </c>
      <c r="T1233" s="22">
        <v>2</v>
      </c>
      <c r="U1233" s="17" t="s">
        <v>34</v>
      </c>
      <c r="V1233" s="11">
        <v>62.1</v>
      </c>
      <c r="W1233" s="11">
        <v>46.88</v>
      </c>
      <c r="X1233" s="11">
        <f>IF(AND(W1233&lt;&gt;"", V1233&lt;&gt;"", V1233&lt;&gt;0), (W1233/V1233)*100, "")</f>
        <v>75.491143317230282</v>
      </c>
      <c r="Y1233" s="8" t="str">
        <f>IF(X1233&lt;72,"Pontiagudo",IF(X1233&lt;=76,"Padrão","Redondo"))</f>
        <v>Padrão</v>
      </c>
      <c r="Z1233" s="11">
        <f>IF(AND(W1233&lt;&gt;"", V1233&lt;&gt;"", V1233&lt;&gt;0), (0.6057-0.0018*W1233)*V1233*(W1233^2)/1000, "")</f>
        <v>71.148846011811841</v>
      </c>
      <c r="AA1233" s="11">
        <v>69.378067537920003</v>
      </c>
      <c r="AB1233" s="14"/>
      <c r="AC1233" s="12">
        <v>7</v>
      </c>
      <c r="AD1233" s="18" t="s">
        <v>19</v>
      </c>
    </row>
    <row r="1234" spans="1:30" ht="15.6" x14ac:dyDescent="0.3">
      <c r="A1234" s="8">
        <v>1233</v>
      </c>
      <c r="B1234" s="20" t="s">
        <v>43</v>
      </c>
      <c r="C1234" s="9">
        <v>60.8</v>
      </c>
      <c r="D1234" s="9">
        <v>5.5</v>
      </c>
      <c r="E1234" s="9">
        <v>9.6999999999999993</v>
      </c>
      <c r="F1234" s="10">
        <f>IF(AND(NOT(ISBLANK(C1234)), NOT(ISBLANK(H1234)), NOT(ISBLANK(Q1234))), C1234-H1234-Q1234, "")</f>
        <v>37.000999999999998</v>
      </c>
      <c r="G1234" s="11">
        <f>IF(AND(F1234&lt;&gt;"", C1234&lt;&gt;"", C1234&lt;&gt;0), F1234*100/C1234, "")</f>
        <v>60.856907894736842</v>
      </c>
      <c r="H1234" s="10">
        <v>18.309999999999999</v>
      </c>
      <c r="I1234" s="12">
        <v>5</v>
      </c>
      <c r="J1234" s="11">
        <f>IF(AND(H1234&lt;&gt;"", C1234&lt;&gt;"", C1234&lt;&gt;0), H1234*100/C1234, "")</f>
        <v>30.115131578947366</v>
      </c>
      <c r="K1234" s="9">
        <v>15.9</v>
      </c>
      <c r="L1234" s="9">
        <v>45</v>
      </c>
      <c r="M1234" s="13">
        <v>0.35299999999999998</v>
      </c>
      <c r="N1234" s="9">
        <v>72.7</v>
      </c>
      <c r="O1234" s="14" t="s">
        <v>16</v>
      </c>
      <c r="P1234" s="15">
        <v>1.05</v>
      </c>
      <c r="Q1234" s="13">
        <v>5.4889999999999999</v>
      </c>
      <c r="R1234" s="15">
        <v>0.35</v>
      </c>
      <c r="S1234" s="11">
        <f>IF(AND(Q1234&lt;&gt;"", C1234&lt;&gt;"", C1234&lt;&gt;0), Q1234*100/C1234, "")</f>
        <v>9.0279605263157894</v>
      </c>
      <c r="T1234" s="22">
        <v>1</v>
      </c>
      <c r="U1234" s="17" t="s">
        <v>32</v>
      </c>
      <c r="V1234" s="11">
        <v>57.27</v>
      </c>
      <c r="W1234" s="11">
        <v>44.01</v>
      </c>
      <c r="X1234" s="11">
        <f>IF(AND(W1234&lt;&gt;"", V1234&lt;&gt;"", V1234&lt;&gt;0), (W1234/V1234)*100, "")</f>
        <v>76.846516500785739</v>
      </c>
      <c r="Y1234" s="8" t="str">
        <f>IF(X1234&lt;72,"Pontiagudo",IF(X1234&lt;=76,"Padrão","Redondo"))</f>
        <v>Redondo</v>
      </c>
      <c r="Z1234" s="11">
        <f>IF(AND(W1234&lt;&gt;"", V1234&lt;&gt;"", V1234&lt;&gt;0), (0.6057-0.0018*W1234)*V1234*(W1234^2)/1000, "")</f>
        <v>58.400080779445609</v>
      </c>
      <c r="AA1234" s="11">
        <v>61.608521743024497</v>
      </c>
      <c r="AB1234" s="14" t="s">
        <v>35</v>
      </c>
      <c r="AC1234" s="12">
        <v>7</v>
      </c>
      <c r="AD1234" s="18" t="s">
        <v>19</v>
      </c>
    </row>
    <row r="1235" spans="1:30" ht="15.6" x14ac:dyDescent="0.3">
      <c r="A1235" s="8">
        <v>1234</v>
      </c>
      <c r="B1235" s="20" t="s">
        <v>43</v>
      </c>
      <c r="C1235" s="9">
        <v>70</v>
      </c>
      <c r="D1235" s="9">
        <v>6.5</v>
      </c>
      <c r="E1235" s="9">
        <v>10</v>
      </c>
      <c r="F1235" s="10">
        <f>IF(AND(NOT(ISBLANK(C1235)), NOT(ISBLANK(H1235)), NOT(ISBLANK(Q1235))), C1235-H1235-Q1235, "")</f>
        <v>42.772000000000006</v>
      </c>
      <c r="G1235" s="11">
        <f>IF(AND(F1235&lt;&gt;"", C1235&lt;&gt;"", C1235&lt;&gt;0), F1235*100/C1235, "")</f>
        <v>61.102857142857154</v>
      </c>
      <c r="H1235" s="10">
        <v>21.321000000000002</v>
      </c>
      <c r="I1235" s="12">
        <v>6</v>
      </c>
      <c r="J1235" s="11">
        <f>IF(AND(H1235&lt;&gt;"", C1235&lt;&gt;"", C1235&lt;&gt;0), H1235*100/C1235, "")</f>
        <v>30.458571428571435</v>
      </c>
      <c r="K1235" s="9">
        <v>18.3</v>
      </c>
      <c r="L1235" s="9">
        <v>47</v>
      </c>
      <c r="M1235" s="13">
        <v>0.38900000000000001</v>
      </c>
      <c r="N1235" s="9">
        <v>77.2</v>
      </c>
      <c r="O1235" s="14" t="s">
        <v>16</v>
      </c>
      <c r="P1235" s="15">
        <v>4.12</v>
      </c>
      <c r="Q1235" s="13">
        <v>5.907</v>
      </c>
      <c r="R1235" s="15">
        <v>0.36</v>
      </c>
      <c r="S1235" s="11">
        <f>IF(AND(Q1235&lt;&gt;"", C1235&lt;&gt;"", C1235&lt;&gt;0), Q1235*100/C1235, "")</f>
        <v>8.4385714285714286</v>
      </c>
      <c r="T1235" s="22">
        <v>3</v>
      </c>
      <c r="U1235" s="17" t="s">
        <v>34</v>
      </c>
      <c r="V1235" s="11">
        <v>59.9</v>
      </c>
      <c r="W1235" s="11">
        <v>45.68</v>
      </c>
      <c r="X1235" s="11">
        <f>IF(AND(W1235&lt;&gt;"", V1235&lt;&gt;"", V1235&lt;&gt;0), (W1235/V1235)*100, "")</f>
        <v>76.26043405676127</v>
      </c>
      <c r="Y1235" s="8" t="str">
        <f>IF(X1235&lt;72,"Pontiagudo",IF(X1235&lt;=76,"Padrão","Redondo"))</f>
        <v>Redondo</v>
      </c>
      <c r="Z1235" s="11">
        <f>IF(AND(W1235&lt;&gt;"", V1235&lt;&gt;"", V1235&lt;&gt;0), (0.6057-0.0018*W1235)*V1235*(W1235^2)/1000, "")</f>
        <v>65.429829421493764</v>
      </c>
      <c r="AA1235" s="11">
        <v>65.97504094048</v>
      </c>
      <c r="AB1235" s="14"/>
      <c r="AC1235" s="12">
        <v>7</v>
      </c>
      <c r="AD1235" s="18" t="s">
        <v>19</v>
      </c>
    </row>
    <row r="1236" spans="1:30" ht="15.6" x14ac:dyDescent="0.3">
      <c r="A1236" s="8">
        <v>1235</v>
      </c>
      <c r="B1236" s="20" t="s">
        <v>43</v>
      </c>
      <c r="C1236" s="9">
        <v>55.2</v>
      </c>
      <c r="D1236" s="9">
        <v>5.0999999999999996</v>
      </c>
      <c r="E1236" s="9">
        <v>10.199999999999999</v>
      </c>
      <c r="F1236" s="10">
        <f>IF(AND(NOT(ISBLANK(C1236)), NOT(ISBLANK(H1236)), NOT(ISBLANK(Q1236))), C1236-H1236-Q1236, "")</f>
        <v>31.526000000000003</v>
      </c>
      <c r="G1236" s="11">
        <f>IF(AND(F1236&lt;&gt;"", C1236&lt;&gt;"", C1236&lt;&gt;0), F1236*100/C1236, "")</f>
        <v>57.112318840579711</v>
      </c>
      <c r="H1236" s="10">
        <v>18.317</v>
      </c>
      <c r="I1236" s="12">
        <v>5</v>
      </c>
      <c r="J1236" s="11">
        <f>IF(AND(H1236&lt;&gt;"", C1236&lt;&gt;"", C1236&lt;&gt;0), H1236*100/C1236, "")</f>
        <v>33.18297101449275</v>
      </c>
      <c r="K1236" s="9">
        <v>16</v>
      </c>
      <c r="L1236" s="9">
        <v>43</v>
      </c>
      <c r="M1236" s="13">
        <v>0.372</v>
      </c>
      <c r="N1236" s="9">
        <v>71.599999999999994</v>
      </c>
      <c r="O1236" s="14" t="s">
        <v>21</v>
      </c>
      <c r="P1236" s="15">
        <v>4.16</v>
      </c>
      <c r="Q1236" s="13">
        <v>5.3570000000000002</v>
      </c>
      <c r="R1236" s="15">
        <v>0.37</v>
      </c>
      <c r="S1236" s="11">
        <f>IF(AND(Q1236&lt;&gt;"", C1236&lt;&gt;"", C1236&lt;&gt;0), Q1236*100/C1236, "")</f>
        <v>9.704710144927537</v>
      </c>
      <c r="T1236" s="22">
        <v>1</v>
      </c>
      <c r="U1236" s="17" t="s">
        <v>36</v>
      </c>
      <c r="V1236" s="11">
        <v>54.83</v>
      </c>
      <c r="W1236" s="11">
        <v>42.53</v>
      </c>
      <c r="X1236" s="11">
        <f>IF(AND(W1236&lt;&gt;"", V1236&lt;&gt;"", V1236&lt;&gt;0), (W1236/V1236)*100, "")</f>
        <v>77.567025351085178</v>
      </c>
      <c r="Y1236" s="8" t="str">
        <f>IF(X1236&lt;72,"Pontiagudo",IF(X1236&lt;=76,"Padrão","Redondo"))</f>
        <v>Redondo</v>
      </c>
      <c r="Z1236" s="11">
        <f>IF(AND(W1236&lt;&gt;"", V1236&lt;&gt;"", V1236&lt;&gt;0), (0.6057-0.0018*W1236)*V1236*(W1236^2)/1000, "")</f>
        <v>52.478876497351663</v>
      </c>
      <c r="AA1236" s="11">
        <v>57.720462557966492</v>
      </c>
      <c r="AB1236" s="14"/>
      <c r="AC1236" s="12">
        <v>7</v>
      </c>
      <c r="AD1236" s="18" t="s">
        <v>19</v>
      </c>
    </row>
    <row r="1237" spans="1:30" ht="15.6" x14ac:dyDescent="0.3">
      <c r="A1237" s="8">
        <v>1236</v>
      </c>
      <c r="B1237" s="20" t="s">
        <v>43</v>
      </c>
      <c r="C1237" s="9">
        <v>65</v>
      </c>
      <c r="D1237" s="9">
        <v>4.8</v>
      </c>
      <c r="E1237" s="9">
        <v>10.199999999999999</v>
      </c>
      <c r="F1237" s="10">
        <f>IF(AND(NOT(ISBLANK(C1237)), NOT(ISBLANK(H1237)), NOT(ISBLANK(Q1237))), C1237-H1237-Q1237, "")</f>
        <v>40.634</v>
      </c>
      <c r="G1237" s="11">
        <f>IF(AND(F1237&lt;&gt;"", C1237&lt;&gt;"", C1237&lt;&gt;0), F1237*100/C1237, "")</f>
        <v>62.513846153846153</v>
      </c>
      <c r="H1237" s="10">
        <v>17.89</v>
      </c>
      <c r="I1237" s="12">
        <v>6</v>
      </c>
      <c r="J1237" s="11">
        <f>IF(AND(H1237&lt;&gt;"", C1237&lt;&gt;"", C1237&lt;&gt;0), H1237*100/C1237, "")</f>
        <v>27.523076923076925</v>
      </c>
      <c r="K1237" s="9">
        <v>14</v>
      </c>
      <c r="L1237" s="9">
        <v>44</v>
      </c>
      <c r="M1237" s="13">
        <v>0.318</v>
      </c>
      <c r="N1237" s="9">
        <v>64.7</v>
      </c>
      <c r="O1237" s="14" t="s">
        <v>21</v>
      </c>
      <c r="P1237" s="15">
        <v>2.5499999999999998</v>
      </c>
      <c r="Q1237" s="13">
        <v>6.476</v>
      </c>
      <c r="R1237" s="15">
        <v>0.37</v>
      </c>
      <c r="S1237" s="11">
        <f>IF(AND(Q1237&lt;&gt;"", C1237&lt;&gt;"", C1237&lt;&gt;0), Q1237*100/C1237, "")</f>
        <v>9.9630769230769243</v>
      </c>
      <c r="T1237" s="22">
        <v>1</v>
      </c>
      <c r="U1237" s="17" t="s">
        <v>32</v>
      </c>
      <c r="V1237" s="11">
        <v>58.11</v>
      </c>
      <c r="W1237" s="11">
        <v>44.45</v>
      </c>
      <c r="X1237" s="11">
        <f>IF(AND(W1237&lt;&gt;"", V1237&lt;&gt;"", V1237&lt;&gt;0), (W1237/V1237)*100, "")</f>
        <v>76.492858372053007</v>
      </c>
      <c r="Y1237" s="8" t="str">
        <f>IF(X1237&lt;72,"Pontiagudo",IF(X1237&lt;=76,"Padrão","Redondo"))</f>
        <v>Redondo</v>
      </c>
      <c r="Z1237" s="11">
        <f>IF(AND(W1237&lt;&gt;"", V1237&lt;&gt;"", V1237&lt;&gt;0), (0.6057-0.0018*W1237)*V1237*(W1237^2)/1000, "")</f>
        <v>60.356510298834756</v>
      </c>
      <c r="AA1237" s="11">
        <v>62.859671216842486</v>
      </c>
      <c r="AB1237" s="14"/>
      <c r="AC1237" s="12">
        <v>7</v>
      </c>
      <c r="AD1237" s="18" t="s">
        <v>19</v>
      </c>
    </row>
    <row r="1238" spans="1:30" ht="15.6" x14ac:dyDescent="0.3">
      <c r="A1238" s="8">
        <v>1237</v>
      </c>
      <c r="B1238" s="20" t="s">
        <v>43</v>
      </c>
      <c r="C1238" s="9">
        <v>68</v>
      </c>
      <c r="D1238" s="9">
        <v>6.3</v>
      </c>
      <c r="E1238" s="9">
        <v>10.199999999999999</v>
      </c>
      <c r="F1238" s="10">
        <f>IF(AND(NOT(ISBLANK(C1238)), NOT(ISBLANK(H1238)), NOT(ISBLANK(Q1238))), C1238-H1238-Q1238, "")</f>
        <v>44.767000000000003</v>
      </c>
      <c r="G1238" s="11">
        <f>IF(AND(F1238&lt;&gt;"", C1238&lt;&gt;"", C1238&lt;&gt;0), F1238*100/C1238, "")</f>
        <v>65.833823529411774</v>
      </c>
      <c r="H1238" s="10">
        <v>17.564</v>
      </c>
      <c r="I1238" s="12">
        <v>5</v>
      </c>
      <c r="J1238" s="11">
        <f>IF(AND(H1238&lt;&gt;"", C1238&lt;&gt;"", C1238&lt;&gt;0), H1238*100/C1238, "")</f>
        <v>25.829411764705885</v>
      </c>
      <c r="K1238" s="9">
        <v>16.100000000000001</v>
      </c>
      <c r="L1238" s="9">
        <v>44</v>
      </c>
      <c r="M1238" s="13">
        <v>0.36599999999999999</v>
      </c>
      <c r="N1238" s="9">
        <v>76.3</v>
      </c>
      <c r="O1238" s="14" t="s">
        <v>16</v>
      </c>
      <c r="P1238" s="15">
        <v>3.22</v>
      </c>
      <c r="Q1238" s="13">
        <v>5.6689999999999996</v>
      </c>
      <c r="R1238" s="15">
        <v>0.34</v>
      </c>
      <c r="S1238" s="11">
        <f>IF(AND(Q1238&lt;&gt;"", C1238&lt;&gt;"", C1238&lt;&gt;0), Q1238*100/C1238, "")</f>
        <v>8.3367647058823522</v>
      </c>
      <c r="T1238" s="22">
        <v>2</v>
      </c>
      <c r="U1238" s="17"/>
      <c r="V1238" s="11">
        <v>60.55</v>
      </c>
      <c r="W1238" s="11">
        <v>45.19</v>
      </c>
      <c r="X1238" s="11">
        <f>IF(AND(W1238&lt;&gt;"", V1238&lt;&gt;"", V1238&lt;&gt;0), (W1238/V1238)*100, "")</f>
        <v>74.632535094962833</v>
      </c>
      <c r="Y1238" s="8" t="str">
        <f>IF(X1238&lt;72,"Pontiagudo",IF(X1238&lt;=76,"Padrão","Redondo"))</f>
        <v>Padrão</v>
      </c>
      <c r="Z1238" s="11">
        <f>IF(AND(W1238&lt;&gt;"", V1238&lt;&gt;"", V1238&lt;&gt;0), (0.6057-0.0018*W1238)*V1238*(W1238^2)/1000, "")</f>
        <v>64.837569788046068</v>
      </c>
      <c r="AA1238" s="11">
        <v>65.712916701652489</v>
      </c>
      <c r="AB1238" s="14"/>
      <c r="AC1238" s="12">
        <v>7</v>
      </c>
      <c r="AD1238" s="18" t="s">
        <v>19</v>
      </c>
    </row>
    <row r="1239" spans="1:30" ht="15.6" x14ac:dyDescent="0.3">
      <c r="A1239" s="8">
        <v>1238</v>
      </c>
      <c r="B1239" s="20" t="s">
        <v>43</v>
      </c>
      <c r="C1239" s="9">
        <v>59.3</v>
      </c>
      <c r="D1239" s="9">
        <v>5.5</v>
      </c>
      <c r="E1239" s="9">
        <v>10.199999999999999</v>
      </c>
      <c r="F1239" s="10">
        <f>IF(AND(NOT(ISBLANK(C1239)), NOT(ISBLANK(H1239)), NOT(ISBLANK(Q1239))), C1239-H1239-Q1239, "")</f>
        <v>37.450999999999993</v>
      </c>
      <c r="G1239" s="11">
        <f>IF(AND(F1239&lt;&gt;"", C1239&lt;&gt;"", C1239&lt;&gt;0), F1239*100/C1239, "")</f>
        <v>63.15514333895446</v>
      </c>
      <c r="H1239" s="10">
        <v>17.701000000000001</v>
      </c>
      <c r="I1239" s="12">
        <v>5</v>
      </c>
      <c r="J1239" s="11">
        <f>IF(AND(H1239&lt;&gt;"", C1239&lt;&gt;"", C1239&lt;&gt;0), H1239*100/C1239, "")</f>
        <v>29.849915682967964</v>
      </c>
      <c r="K1239" s="9">
        <v>14.8</v>
      </c>
      <c r="L1239" s="9">
        <v>45.3</v>
      </c>
      <c r="M1239" s="13">
        <v>0.32700000000000001</v>
      </c>
      <c r="N1239" s="9">
        <v>73.2</v>
      </c>
      <c r="O1239" s="14" t="s">
        <v>16</v>
      </c>
      <c r="P1239" s="15">
        <v>1.8</v>
      </c>
      <c r="Q1239" s="13">
        <v>4.1479999999999997</v>
      </c>
      <c r="R1239" s="15">
        <v>0.26</v>
      </c>
      <c r="S1239" s="11">
        <f>IF(AND(Q1239&lt;&gt;"", C1239&lt;&gt;"", C1239&lt;&gt;0), Q1239*100/C1239, "")</f>
        <v>6.9949409780775715</v>
      </c>
      <c r="T1239" s="22">
        <v>1</v>
      </c>
      <c r="U1239" s="17" t="s">
        <v>32</v>
      </c>
      <c r="V1239" s="11">
        <v>56.52</v>
      </c>
      <c r="W1239" s="11">
        <v>44.43</v>
      </c>
      <c r="X1239" s="11">
        <f>IF(AND(W1239&lt;&gt;"", V1239&lt;&gt;"", V1239&lt;&gt;0), (W1239/V1239)*100, "")</f>
        <v>78.609341825902334</v>
      </c>
      <c r="Y1239" s="8" t="str">
        <f>IF(X1239&lt;72,"Pontiagudo",IF(X1239&lt;=76,"Padrão","Redondo"))</f>
        <v>Redondo</v>
      </c>
      <c r="Z1239" s="11">
        <f>IF(AND(W1239&lt;&gt;"", V1239&lt;&gt;"", V1239&lt;&gt;0), (0.6057-0.0018*W1239)*V1239*(W1239^2)/1000, "")</f>
        <v>58.656242047914652</v>
      </c>
      <c r="AA1239" s="11">
        <v>61.654441632101999</v>
      </c>
      <c r="AB1239" s="14" t="s">
        <v>44</v>
      </c>
      <c r="AC1239" s="12">
        <v>7</v>
      </c>
      <c r="AD1239" s="18" t="s">
        <v>20</v>
      </c>
    </row>
    <row r="1240" spans="1:30" ht="15.6" x14ac:dyDescent="0.3">
      <c r="A1240" s="8">
        <v>1239</v>
      </c>
      <c r="B1240" s="20" t="s">
        <v>43</v>
      </c>
      <c r="C1240" s="9">
        <v>72.5</v>
      </c>
      <c r="D1240" s="9">
        <v>5.6</v>
      </c>
      <c r="E1240" s="9">
        <v>10.1</v>
      </c>
      <c r="F1240" s="10">
        <f>IF(AND(NOT(ISBLANK(C1240)), NOT(ISBLANK(H1240)), NOT(ISBLANK(Q1240))), C1240-H1240-Q1240, "")</f>
        <v>44.725999999999999</v>
      </c>
      <c r="G1240" s="11">
        <f>IF(AND(F1240&lt;&gt;"", C1240&lt;&gt;"", C1240&lt;&gt;0), F1240*100/C1240, "")</f>
        <v>61.691034482758624</v>
      </c>
      <c r="H1240" s="10">
        <v>21.03</v>
      </c>
      <c r="I1240" s="12">
        <v>5</v>
      </c>
      <c r="J1240" s="11">
        <f>IF(AND(H1240&lt;&gt;"", C1240&lt;&gt;"", C1240&lt;&gt;0), H1240*100/C1240, "")</f>
        <v>29.006896551724139</v>
      </c>
      <c r="K1240" s="9">
        <v>17.5</v>
      </c>
      <c r="L1240" s="9">
        <v>47.3</v>
      </c>
      <c r="M1240" s="13">
        <v>0.37</v>
      </c>
      <c r="N1240" s="9">
        <v>69.099999999999994</v>
      </c>
      <c r="O1240" s="14" t="s">
        <v>21</v>
      </c>
      <c r="P1240" s="15">
        <v>3.8</v>
      </c>
      <c r="Q1240" s="13">
        <v>6.7439999999999998</v>
      </c>
      <c r="R1240" s="15">
        <v>0.35</v>
      </c>
      <c r="S1240" s="11">
        <f>IF(AND(Q1240&lt;&gt;"", C1240&lt;&gt;"", C1240&lt;&gt;0), Q1240*100/C1240, "")</f>
        <v>9.3020689655172415</v>
      </c>
      <c r="T1240" s="22">
        <v>2</v>
      </c>
      <c r="U1240" s="17" t="s">
        <v>34</v>
      </c>
      <c r="V1240" s="11">
        <v>60.36</v>
      </c>
      <c r="W1240" s="11">
        <v>46.83</v>
      </c>
      <c r="X1240" s="11">
        <f>IF(AND(W1240&lt;&gt;"", V1240&lt;&gt;"", V1240&lt;&gt;0), (W1240/V1240)*100, "")</f>
        <v>77.584493041749496</v>
      </c>
      <c r="Y1240" s="8" t="str">
        <f>IF(X1240&lt;72,"Pontiagudo",IF(X1240&lt;=76,"Padrão","Redondo"))</f>
        <v>Redondo</v>
      </c>
      <c r="Z1240" s="11">
        <f>IF(AND(W1240&lt;&gt;"", V1240&lt;&gt;"", V1240&lt;&gt;0), (0.6057-0.0018*W1240)*V1240*(W1240^2)/1000, "")</f>
        <v>69.019780072915225</v>
      </c>
      <c r="AA1240" s="11">
        <v>68.028928807013983</v>
      </c>
      <c r="AB1240" s="14" t="s">
        <v>35</v>
      </c>
      <c r="AC1240" s="12">
        <v>7</v>
      </c>
      <c r="AD1240" s="18" t="s">
        <v>19</v>
      </c>
    </row>
    <row r="1241" spans="1:30" ht="15.6" x14ac:dyDescent="0.3">
      <c r="A1241" s="8">
        <v>1240</v>
      </c>
      <c r="B1241" s="20" t="s">
        <v>43</v>
      </c>
      <c r="C1241" s="9">
        <v>63.3</v>
      </c>
      <c r="D1241" s="9">
        <v>4.5999999999999996</v>
      </c>
      <c r="E1241" s="9">
        <v>10.1</v>
      </c>
      <c r="F1241" s="10">
        <f>IF(AND(NOT(ISBLANK(C1241)), NOT(ISBLANK(H1241)), NOT(ISBLANK(Q1241))), C1241-H1241-Q1241, "")</f>
        <v>39.819000000000003</v>
      </c>
      <c r="G1241" s="11">
        <f>IF(AND(F1241&lt;&gt;"", C1241&lt;&gt;"", C1241&lt;&gt;0), F1241*100/C1241, "")</f>
        <v>62.905213270142184</v>
      </c>
      <c r="H1241" s="10">
        <v>17.611999999999998</v>
      </c>
      <c r="I1241" s="12">
        <v>5</v>
      </c>
      <c r="J1241" s="11">
        <f>IF(AND(H1241&lt;&gt;"", C1241&lt;&gt;"", C1241&lt;&gt;0), H1241*100/C1241, "")</f>
        <v>27.823064770932067</v>
      </c>
      <c r="K1241" s="9">
        <v>15.9</v>
      </c>
      <c r="L1241" s="9">
        <v>42.7</v>
      </c>
      <c r="M1241" s="13">
        <v>0.372</v>
      </c>
      <c r="N1241" s="9">
        <v>63.5</v>
      </c>
      <c r="O1241" s="14" t="s">
        <v>21</v>
      </c>
      <c r="P1241" s="15">
        <v>3.31</v>
      </c>
      <c r="Q1241" s="13">
        <v>5.8689999999999998</v>
      </c>
      <c r="R1241" s="15">
        <v>0.37</v>
      </c>
      <c r="S1241" s="11">
        <f>IF(AND(Q1241&lt;&gt;"", C1241&lt;&gt;"", C1241&lt;&gt;0), Q1241*100/C1241, "")</f>
        <v>9.2717219589257507</v>
      </c>
      <c r="T1241" s="22">
        <v>1</v>
      </c>
      <c r="U1241" s="17" t="s">
        <v>32</v>
      </c>
      <c r="V1241" s="11">
        <v>59.58</v>
      </c>
      <c r="W1241" s="11">
        <v>43.72</v>
      </c>
      <c r="X1241" s="11">
        <f>IF(AND(W1241&lt;&gt;"", V1241&lt;&gt;"", V1241&lt;&gt;0), (W1241/V1241)*100, "")</f>
        <v>73.380328969452833</v>
      </c>
      <c r="Y1241" s="8" t="str">
        <f>IF(X1241&lt;72,"Pontiagudo",IF(X1241&lt;=76,"Padrão","Redondo"))</f>
        <v>Padrão</v>
      </c>
      <c r="Z1241" s="11">
        <f>IF(AND(W1241&lt;&gt;"", V1241&lt;&gt;"", V1241&lt;&gt;0), (0.6057-0.0018*W1241)*V1241*(W1241^2)/1000, "")</f>
        <v>60.017059966543492</v>
      </c>
      <c r="AA1241" s="11">
        <v>62.841134035728004</v>
      </c>
      <c r="AB1241" s="14"/>
      <c r="AC1241" s="12">
        <v>7</v>
      </c>
      <c r="AD1241" s="18" t="s">
        <v>19</v>
      </c>
    </row>
    <row r="1242" spans="1:30" ht="15.6" x14ac:dyDescent="0.3">
      <c r="A1242" s="8">
        <v>1241</v>
      </c>
      <c r="B1242" s="20" t="s">
        <v>43</v>
      </c>
      <c r="C1242" s="9">
        <v>69.599999999999994</v>
      </c>
      <c r="D1242" s="9">
        <v>6.3</v>
      </c>
      <c r="E1242" s="9">
        <v>9.6999999999999993</v>
      </c>
      <c r="F1242" s="10">
        <f>IF(AND(NOT(ISBLANK(C1242)), NOT(ISBLANK(H1242)), NOT(ISBLANK(Q1242))), C1242-H1242-Q1242, "")</f>
        <v>46.488</v>
      </c>
      <c r="G1242" s="11">
        <f>IF(AND(F1242&lt;&gt;"", C1242&lt;&gt;"", C1242&lt;&gt;0), F1242*100/C1242, "")</f>
        <v>66.793103448275872</v>
      </c>
      <c r="H1242" s="10">
        <v>17.766999999999999</v>
      </c>
      <c r="I1242" s="12">
        <v>6</v>
      </c>
      <c r="J1242" s="11">
        <f>IF(AND(H1242&lt;&gt;"", C1242&lt;&gt;"", C1242&lt;&gt;0), H1242*100/C1242, "")</f>
        <v>25.527298850574716</v>
      </c>
      <c r="K1242" s="9">
        <v>15.9</v>
      </c>
      <c r="L1242" s="9">
        <v>44</v>
      </c>
      <c r="M1242" s="13">
        <v>0.36099999999999999</v>
      </c>
      <c r="N1242" s="9">
        <v>75.8</v>
      </c>
      <c r="O1242" s="14" t="s">
        <v>16</v>
      </c>
      <c r="P1242" s="15">
        <v>1.54</v>
      </c>
      <c r="Q1242" s="13">
        <v>5.3449999999999998</v>
      </c>
      <c r="R1242" s="15">
        <v>0.32</v>
      </c>
      <c r="S1242" s="11">
        <f>IF(AND(Q1242&lt;&gt;"", C1242&lt;&gt;"", C1242&lt;&gt;0), Q1242*100/C1242, "")</f>
        <v>7.6795977011494259</v>
      </c>
      <c r="T1242" s="22">
        <v>1</v>
      </c>
      <c r="U1242" s="17" t="s">
        <v>34</v>
      </c>
      <c r="V1242" s="11">
        <v>59.44</v>
      </c>
      <c r="W1242" s="11">
        <v>46.65</v>
      </c>
      <c r="X1242" s="11">
        <f>IF(AND(W1242&lt;&gt;"", V1242&lt;&gt;"", V1242&lt;&gt;0), (W1242/V1242)*100, "")</f>
        <v>78.482503364737553</v>
      </c>
      <c r="Y1242" s="8" t="str">
        <f>IF(X1242&lt;72,"Pontiagudo",IF(X1242&lt;=76,"Padrão","Redondo"))</f>
        <v>Redondo</v>
      </c>
      <c r="Z1242" s="11">
        <f>IF(AND(W1242&lt;&gt;"", V1242&lt;&gt;"", V1242&lt;&gt;0), (0.6057-0.0018*W1242)*V1242*(W1242^2)/1000, "")</f>
        <v>67.488209579141994</v>
      </c>
      <c r="AA1242" s="11">
        <v>67.073749189859996</v>
      </c>
      <c r="AB1242" s="14" t="s">
        <v>44</v>
      </c>
      <c r="AC1242" s="12">
        <v>7</v>
      </c>
      <c r="AD1242" s="18" t="s">
        <v>20</v>
      </c>
    </row>
    <row r="1243" spans="1:30" ht="15.6" x14ac:dyDescent="0.3">
      <c r="A1243" s="8">
        <v>1242</v>
      </c>
      <c r="B1243" s="20" t="s">
        <v>43</v>
      </c>
      <c r="C1243" s="9">
        <v>63.9</v>
      </c>
      <c r="D1243" s="9">
        <v>4.5999999999999996</v>
      </c>
      <c r="E1243" s="9">
        <v>10.199999999999999</v>
      </c>
      <c r="F1243" s="10">
        <f>IF(AND(NOT(ISBLANK(C1243)), NOT(ISBLANK(H1243)), NOT(ISBLANK(Q1243))), C1243-H1243-Q1243, "")</f>
        <v>39.558</v>
      </c>
      <c r="G1243" s="11">
        <f>IF(AND(F1243&lt;&gt;"", C1243&lt;&gt;"", C1243&lt;&gt;0), F1243*100/C1243, "")</f>
        <v>61.906103286384983</v>
      </c>
      <c r="H1243" s="10">
        <v>18.390999999999998</v>
      </c>
      <c r="I1243" s="12">
        <v>6</v>
      </c>
      <c r="J1243" s="11">
        <f>IF(AND(H1243&lt;&gt;"", C1243&lt;&gt;"", C1243&lt;&gt;0), H1243*100/C1243, "")</f>
        <v>28.78090766823161</v>
      </c>
      <c r="K1243" s="9">
        <v>15.6</v>
      </c>
      <c r="L1243" s="9">
        <v>45</v>
      </c>
      <c r="M1243" s="13">
        <v>0.34699999999999998</v>
      </c>
      <c r="N1243" s="9">
        <v>63.2</v>
      </c>
      <c r="O1243" s="14" t="s">
        <v>21</v>
      </c>
      <c r="P1243" s="15">
        <v>4.5</v>
      </c>
      <c r="Q1243" s="13">
        <v>5.9509999999999996</v>
      </c>
      <c r="R1243" s="15">
        <v>0.38</v>
      </c>
      <c r="S1243" s="11">
        <f>IF(AND(Q1243&lt;&gt;"", C1243&lt;&gt;"", C1243&lt;&gt;0), Q1243*100/C1243, "")</f>
        <v>9.3129890453834108</v>
      </c>
      <c r="T1243" s="22">
        <v>2</v>
      </c>
      <c r="U1243" s="17" t="s">
        <v>32</v>
      </c>
      <c r="V1243" s="11">
        <v>58.29</v>
      </c>
      <c r="W1243" s="11">
        <v>44.64</v>
      </c>
      <c r="X1243" s="11">
        <f>IF(AND(W1243&lt;&gt;"", V1243&lt;&gt;"", V1243&lt;&gt;0), (W1243/V1243)*100, "")</f>
        <v>76.582604220277929</v>
      </c>
      <c r="Y1243" s="8" t="str">
        <f>IF(X1243&lt;72,"Pontiagudo",IF(X1243&lt;=76,"Padrão","Redondo"))</f>
        <v>Redondo</v>
      </c>
      <c r="Z1243" s="11">
        <f>IF(AND(W1243&lt;&gt;"", V1243&lt;&gt;"", V1243&lt;&gt;0), (0.6057-0.0018*W1243)*V1243*(W1243^2)/1000, "")</f>
        <v>61.022431762117648</v>
      </c>
      <c r="AA1243" s="11">
        <v>63.267871989888</v>
      </c>
      <c r="AB1243" s="14"/>
      <c r="AC1243" s="12">
        <v>7</v>
      </c>
      <c r="AD1243" s="18" t="s">
        <v>19</v>
      </c>
    </row>
    <row r="1244" spans="1:30" ht="15.6" x14ac:dyDescent="0.3">
      <c r="A1244" s="8">
        <v>1243</v>
      </c>
      <c r="B1244" s="20" t="s">
        <v>43</v>
      </c>
      <c r="C1244" s="9">
        <v>57.8</v>
      </c>
      <c r="D1244" s="9">
        <v>7.3</v>
      </c>
      <c r="E1244" s="9">
        <v>9.9</v>
      </c>
      <c r="F1244" s="10">
        <f>IF(AND(NOT(ISBLANK(C1244)), NOT(ISBLANK(H1244)), NOT(ISBLANK(Q1244))), C1244-H1244-Q1244, "")</f>
        <v>35.288999999999994</v>
      </c>
      <c r="G1244" s="11">
        <f>IF(AND(F1244&lt;&gt;"", C1244&lt;&gt;"", C1244&lt;&gt;0), F1244*100/C1244, "")</f>
        <v>61.053633217993074</v>
      </c>
      <c r="H1244" s="10">
        <v>17.510000000000002</v>
      </c>
      <c r="I1244" s="12">
        <v>6</v>
      </c>
      <c r="J1244" s="11">
        <f>IF(AND(H1244&lt;&gt;"", C1244&lt;&gt;"", C1244&lt;&gt;0), H1244*100/C1244, "")</f>
        <v>30.29411764705883</v>
      </c>
      <c r="K1244" s="9">
        <v>18</v>
      </c>
      <c r="L1244" s="9">
        <v>42.3</v>
      </c>
      <c r="M1244" s="13">
        <v>0.42599999999999999</v>
      </c>
      <c r="N1244" s="9">
        <v>86.2</v>
      </c>
      <c r="O1244" s="14" t="s">
        <v>16</v>
      </c>
      <c r="P1244" s="15">
        <v>2.41</v>
      </c>
      <c r="Q1244" s="13">
        <v>5.0010000000000003</v>
      </c>
      <c r="R1244" s="15">
        <v>0.33</v>
      </c>
      <c r="S1244" s="11">
        <f>IF(AND(Q1244&lt;&gt;"", C1244&lt;&gt;"", C1244&lt;&gt;0), Q1244*100/C1244, "")</f>
        <v>8.6522491349480983</v>
      </c>
      <c r="T1244" s="22">
        <v>3</v>
      </c>
      <c r="U1244" s="17" t="s">
        <v>36</v>
      </c>
      <c r="V1244" s="11">
        <v>56.33</v>
      </c>
      <c r="W1244" s="11">
        <v>42.82</v>
      </c>
      <c r="X1244" s="11">
        <f>IF(AND(W1244&lt;&gt;"", V1244&lt;&gt;"", V1244&lt;&gt;0), (W1244/V1244)*100, "")</f>
        <v>76.01633232735665</v>
      </c>
      <c r="Y1244" s="8" t="str">
        <f>IF(X1244&lt;72,"Pontiagudo",IF(X1244&lt;=76,"Padrão","Redondo"))</f>
        <v>Redondo</v>
      </c>
      <c r="Z1244" s="11">
        <f>IF(AND(W1244&lt;&gt;"", V1244&lt;&gt;"", V1244&lt;&gt;0), (0.6057-0.0018*W1244)*V1244*(W1244^2)/1000, "")</f>
        <v>54.598404753551804</v>
      </c>
      <c r="AA1244" s="11">
        <v>59.222668333198001</v>
      </c>
      <c r="AB1244" s="14" t="s">
        <v>35</v>
      </c>
      <c r="AC1244" s="12">
        <v>7</v>
      </c>
      <c r="AD1244" s="18" t="s">
        <v>19</v>
      </c>
    </row>
    <row r="1245" spans="1:30" ht="15.6" x14ac:dyDescent="0.3">
      <c r="A1245" s="8">
        <v>1244</v>
      </c>
      <c r="B1245" s="20" t="s">
        <v>43</v>
      </c>
      <c r="C1245" s="9">
        <v>66.7</v>
      </c>
      <c r="D1245" s="9">
        <v>5.0999999999999996</v>
      </c>
      <c r="E1245" s="9">
        <v>10.199999999999999</v>
      </c>
      <c r="F1245" s="10">
        <f>IF(AND(NOT(ISBLANK(C1245)), NOT(ISBLANK(H1245)), NOT(ISBLANK(Q1245))), C1245-H1245-Q1245, "")</f>
        <v>39.92</v>
      </c>
      <c r="G1245" s="11">
        <f>IF(AND(F1245&lt;&gt;"", C1245&lt;&gt;"", C1245&lt;&gt;0), F1245*100/C1245, "")</f>
        <v>59.85007496251874</v>
      </c>
      <c r="H1245" s="10">
        <v>19.989000000000001</v>
      </c>
      <c r="I1245" s="12">
        <v>6</v>
      </c>
      <c r="J1245" s="11">
        <f>IF(AND(H1245&lt;&gt;"", C1245&lt;&gt;"", C1245&lt;&gt;0), H1245*100/C1245, "")</f>
        <v>29.968515742128936</v>
      </c>
      <c r="K1245" s="9">
        <v>16.399999999999999</v>
      </c>
      <c r="L1245" s="9">
        <v>45.3</v>
      </c>
      <c r="M1245" s="13">
        <v>0.36199999999999999</v>
      </c>
      <c r="N1245" s="9">
        <v>66.8</v>
      </c>
      <c r="O1245" s="14" t="s">
        <v>21</v>
      </c>
      <c r="P1245" s="15">
        <v>4.1100000000000003</v>
      </c>
      <c r="Q1245" s="13">
        <v>6.7910000000000004</v>
      </c>
      <c r="R1245" s="15">
        <v>0.41</v>
      </c>
      <c r="S1245" s="11">
        <f>IF(AND(Q1245&lt;&gt;"", C1245&lt;&gt;"", C1245&lt;&gt;0), Q1245*100/C1245, "")</f>
        <v>10.181409295352324</v>
      </c>
      <c r="T1245" s="22">
        <v>2</v>
      </c>
      <c r="U1245" s="17" t="s">
        <v>32</v>
      </c>
      <c r="V1245" s="11">
        <v>59.55</v>
      </c>
      <c r="W1245" s="11">
        <v>45.04</v>
      </c>
      <c r="X1245" s="11">
        <f>IF(AND(W1245&lt;&gt;"", V1245&lt;&gt;"", V1245&lt;&gt;0), (W1245/V1245)*100, "")</f>
        <v>75.633921074727112</v>
      </c>
      <c r="Y1245" s="8" t="str">
        <f>IF(X1245&lt;72,"Pontiagudo",IF(X1245&lt;=76,"Padrão","Redondo"))</f>
        <v>Padrão</v>
      </c>
      <c r="Z1245" s="11">
        <f>IF(AND(W1245&lt;&gt;"", V1245&lt;&gt;"", V1245&lt;&gt;0), (0.6057-0.0018*W1245)*V1245*(W1245^2)/1000, "")</f>
        <v>63.376754472195834</v>
      </c>
      <c r="AA1245" s="11">
        <v>64.771663950239997</v>
      </c>
      <c r="AB1245" s="14"/>
      <c r="AC1245" s="12">
        <v>7</v>
      </c>
      <c r="AD1245" s="18" t="s">
        <v>19</v>
      </c>
    </row>
    <row r="1246" spans="1:30" ht="15.6" x14ac:dyDescent="0.3">
      <c r="A1246" s="8">
        <v>1245</v>
      </c>
      <c r="B1246" s="20" t="s">
        <v>43</v>
      </c>
      <c r="C1246" s="9">
        <v>61.3</v>
      </c>
      <c r="D1246" s="9">
        <v>6.8</v>
      </c>
      <c r="E1246" s="9">
        <v>9.5</v>
      </c>
      <c r="F1246" s="10">
        <f>IF(AND(NOT(ISBLANK(C1246)), NOT(ISBLANK(H1246)), NOT(ISBLANK(Q1246))), C1246-H1246-Q1246, "")</f>
        <v>39.74</v>
      </c>
      <c r="G1246" s="11">
        <f>IF(AND(F1246&lt;&gt;"", C1246&lt;&gt;"", C1246&lt;&gt;0), F1246*100/C1246, "")</f>
        <v>64.828711256117458</v>
      </c>
      <c r="H1246" s="10">
        <v>18.021999999999998</v>
      </c>
      <c r="I1246" s="12">
        <v>5</v>
      </c>
      <c r="J1246" s="11">
        <f>IF(AND(H1246&lt;&gt;"", C1246&lt;&gt;"", C1246&lt;&gt;0), H1246*100/C1246, "")</f>
        <v>29.399673735725937</v>
      </c>
      <c r="K1246" s="9">
        <v>17</v>
      </c>
      <c r="L1246" s="9">
        <v>43.7</v>
      </c>
      <c r="M1246" s="13">
        <v>0.38900000000000001</v>
      </c>
      <c r="N1246" s="9">
        <v>82</v>
      </c>
      <c r="O1246" s="14" t="s">
        <v>16</v>
      </c>
      <c r="P1246" s="15">
        <v>1.99</v>
      </c>
      <c r="Q1246" s="13">
        <v>3.5379999999999998</v>
      </c>
      <c r="R1246" s="15">
        <v>0.26</v>
      </c>
      <c r="S1246" s="11">
        <f>IF(AND(Q1246&lt;&gt;"", C1246&lt;&gt;"", C1246&lt;&gt;0), Q1246*100/C1246, "")</f>
        <v>5.7716150081566067</v>
      </c>
      <c r="T1246" s="22">
        <v>3</v>
      </c>
      <c r="U1246" s="17" t="s">
        <v>32</v>
      </c>
      <c r="V1246" s="11">
        <v>57.6</v>
      </c>
      <c r="W1246" s="11">
        <v>44.67</v>
      </c>
      <c r="X1246" s="11">
        <f>IF(AND(W1246&lt;&gt;"", V1246&lt;&gt;"", V1246&lt;&gt;0), (W1246/V1246)*100, "")</f>
        <v>77.552083333333329</v>
      </c>
      <c r="Y1246" s="8" t="str">
        <f>IF(X1246&lt;72,"Pontiagudo",IF(X1246&lt;=76,"Padrão","Redondo"))</f>
        <v>Redondo</v>
      </c>
      <c r="Z1246" s="11">
        <f>IF(AND(W1246&lt;&gt;"", V1246&lt;&gt;"", V1246&lt;&gt;0), (0.6057-0.0018*W1246)*V1246*(W1246^2)/1000, "")</f>
        <v>60.374956188476169</v>
      </c>
      <c r="AA1246" s="11">
        <v>62.803608534719984</v>
      </c>
      <c r="AB1246" s="14"/>
      <c r="AC1246" s="12">
        <v>7</v>
      </c>
      <c r="AD1246" s="18" t="s">
        <v>19</v>
      </c>
    </row>
    <row r="1247" spans="1:30" ht="15.6" x14ac:dyDescent="0.3">
      <c r="A1247" s="8">
        <v>1246</v>
      </c>
      <c r="B1247" s="20" t="s">
        <v>43</v>
      </c>
      <c r="C1247" s="9">
        <v>58.8</v>
      </c>
      <c r="D1247" s="9">
        <v>3.8</v>
      </c>
      <c r="E1247" s="9">
        <v>9.9</v>
      </c>
      <c r="F1247" s="10">
        <f>IF(AND(NOT(ISBLANK(C1247)), NOT(ISBLANK(H1247)), NOT(ISBLANK(Q1247))), C1247-H1247-Q1247, "")</f>
        <v>36.203000000000003</v>
      </c>
      <c r="G1247" s="11">
        <f>IF(AND(F1247&lt;&gt;"", C1247&lt;&gt;"", C1247&lt;&gt;0), F1247*100/C1247, "")</f>
        <v>61.569727891156468</v>
      </c>
      <c r="H1247" s="10">
        <v>16.638999999999999</v>
      </c>
      <c r="I1247" s="12">
        <v>5</v>
      </c>
      <c r="J1247" s="11">
        <f>IF(AND(H1247&lt;&gt;"", C1247&lt;&gt;"", C1247&lt;&gt;0), H1247*100/C1247, "")</f>
        <v>28.297619047619047</v>
      </c>
      <c r="K1247" s="9">
        <v>15</v>
      </c>
      <c r="L1247" s="9">
        <v>43</v>
      </c>
      <c r="M1247" s="13">
        <v>0.34899999999999998</v>
      </c>
      <c r="N1247" s="9">
        <v>57.1</v>
      </c>
      <c r="O1247" s="14" t="s">
        <v>23</v>
      </c>
      <c r="P1247" s="15">
        <v>5.41</v>
      </c>
      <c r="Q1247" s="13">
        <v>5.9580000000000002</v>
      </c>
      <c r="R1247" s="15">
        <v>0.38</v>
      </c>
      <c r="S1247" s="11">
        <f>IF(AND(Q1247&lt;&gt;"", C1247&lt;&gt;"", C1247&lt;&gt;0), Q1247*100/C1247, "")</f>
        <v>10.132653061224492</v>
      </c>
      <c r="T1247" s="22">
        <v>2</v>
      </c>
      <c r="U1247" s="17" t="s">
        <v>32</v>
      </c>
      <c r="V1247" s="11">
        <v>58.47</v>
      </c>
      <c r="W1247" s="11">
        <v>42.74</v>
      </c>
      <c r="X1247" s="11">
        <f>IF(AND(W1247&lt;&gt;"", V1247&lt;&gt;"", V1247&lt;&gt;0), (W1247/V1247)*100, "")</f>
        <v>73.097314862322563</v>
      </c>
      <c r="Y1247" s="8" t="str">
        <f>IF(X1247&lt;72,"Pontiagudo",IF(X1247&lt;=76,"Padrão","Redondo"))</f>
        <v>Padrão</v>
      </c>
      <c r="Z1247" s="11">
        <f>IF(AND(W1247&lt;&gt;"", V1247&lt;&gt;"", V1247&lt;&gt;0), (0.6057-0.0018*W1247)*V1247*(W1247^2)/1000, "")</f>
        <v>56.476437532125701</v>
      </c>
      <c r="AA1247" s="11">
        <v>60.627303682290005</v>
      </c>
      <c r="AB1247" s="14" t="s">
        <v>35</v>
      </c>
      <c r="AC1247" s="12">
        <v>7</v>
      </c>
      <c r="AD1247" s="18" t="s">
        <v>19</v>
      </c>
    </row>
    <row r="1248" spans="1:30" ht="15.6" x14ac:dyDescent="0.3">
      <c r="A1248" s="8">
        <v>1247</v>
      </c>
      <c r="B1248" s="20" t="s">
        <v>43</v>
      </c>
      <c r="C1248" s="9">
        <v>65</v>
      </c>
      <c r="D1248" s="9">
        <v>5.0999999999999996</v>
      </c>
      <c r="E1248" s="9"/>
      <c r="F1248" s="10">
        <f>IF(AND(NOT(ISBLANK(C1248)), NOT(ISBLANK(H1248)), NOT(ISBLANK(Q1248))), C1248-H1248-Q1248, "")</f>
        <v>43.215999999999994</v>
      </c>
      <c r="G1248" s="11">
        <f>IF(AND(F1248&lt;&gt;"", C1248&lt;&gt;"", C1248&lt;&gt;0), F1248*100/C1248, "")</f>
        <v>66.48615384615384</v>
      </c>
      <c r="H1248" s="10">
        <v>16.254000000000001</v>
      </c>
      <c r="I1248" s="12">
        <v>5</v>
      </c>
      <c r="J1248" s="11">
        <f>IF(AND(H1248&lt;&gt;"", C1248&lt;&gt;"", C1248&lt;&gt;0), H1248*100/C1248, "")</f>
        <v>25.006153846153847</v>
      </c>
      <c r="K1248" s="9">
        <v>14.3</v>
      </c>
      <c r="L1248" s="9">
        <v>43.3</v>
      </c>
      <c r="M1248" s="13">
        <v>0.33</v>
      </c>
      <c r="N1248" s="9">
        <v>67.5</v>
      </c>
      <c r="O1248" s="14" t="s">
        <v>21</v>
      </c>
      <c r="P1248" s="15">
        <v>3.8</v>
      </c>
      <c r="Q1248" s="13">
        <v>5.53</v>
      </c>
      <c r="R1248" s="15">
        <v>0.38</v>
      </c>
      <c r="S1248" s="11">
        <f>IF(AND(Q1248&lt;&gt;"", C1248&lt;&gt;"", C1248&lt;&gt;0), Q1248*100/C1248, "")</f>
        <v>8.5076923076923077</v>
      </c>
      <c r="T1248" s="22">
        <v>2</v>
      </c>
      <c r="U1248" s="17" t="s">
        <v>32</v>
      </c>
      <c r="V1248" s="11">
        <v>58.52</v>
      </c>
      <c r="W1248" s="11">
        <v>45.23</v>
      </c>
      <c r="X1248" s="11">
        <f>IF(AND(W1248&lt;&gt;"", V1248&lt;&gt;"", V1248&lt;&gt;0), (W1248/V1248)*100, "")</f>
        <v>77.289815447710168</v>
      </c>
      <c r="Y1248" s="8" t="str">
        <f>IF(X1248&lt;72,"Pontiagudo",IF(X1248&lt;=76,"Padrão","Redondo"))</f>
        <v>Redondo</v>
      </c>
      <c r="Z1248" s="11">
        <f>IF(AND(W1248&lt;&gt;"", V1248&lt;&gt;"", V1248&lt;&gt;0), (0.6057-0.0018*W1248)*V1248*(W1248^2)/1000, "")</f>
        <v>62.766188080468481</v>
      </c>
      <c r="AA1248" s="11">
        <v>64.298426569761986</v>
      </c>
      <c r="AB1248" s="14" t="s">
        <v>35</v>
      </c>
      <c r="AC1248" s="12">
        <v>7</v>
      </c>
      <c r="AD1248" s="18" t="s">
        <v>19</v>
      </c>
    </row>
    <row r="1249" spans="1:30" ht="15.6" x14ac:dyDescent="0.3">
      <c r="A1249" s="8">
        <v>1248</v>
      </c>
      <c r="B1249" s="20" t="s">
        <v>43</v>
      </c>
      <c r="C1249" s="9">
        <v>67.400000000000006</v>
      </c>
      <c r="D1249" s="9">
        <v>6.1</v>
      </c>
      <c r="E1249" s="9">
        <v>9.6999999999999993</v>
      </c>
      <c r="F1249" s="10">
        <f>IF(AND(NOT(ISBLANK(C1249)), NOT(ISBLANK(H1249)), NOT(ISBLANK(Q1249))), C1249-H1249-Q1249, "")</f>
        <v>45.213000000000008</v>
      </c>
      <c r="G1249" s="11">
        <f>IF(AND(F1249&lt;&gt;"", C1249&lt;&gt;"", C1249&lt;&gt;0), F1249*100/C1249, "")</f>
        <v>67.08160237388725</v>
      </c>
      <c r="H1249" s="10">
        <v>16.396000000000001</v>
      </c>
      <c r="I1249" s="12">
        <v>5</v>
      </c>
      <c r="J1249" s="11">
        <f>IF(AND(H1249&lt;&gt;"", C1249&lt;&gt;"", C1249&lt;&gt;0), H1249*100/C1249, "")</f>
        <v>24.326409495548962</v>
      </c>
      <c r="K1249" s="9">
        <v>15.5</v>
      </c>
      <c r="L1249" s="9">
        <v>43.3</v>
      </c>
      <c r="M1249" s="13">
        <v>0.35799999999999998</v>
      </c>
      <c r="N1249" s="9">
        <v>75</v>
      </c>
      <c r="O1249" s="14" t="s">
        <v>16</v>
      </c>
      <c r="P1249" s="15">
        <v>3.78</v>
      </c>
      <c r="Q1249" s="13">
        <v>5.7910000000000004</v>
      </c>
      <c r="R1249" s="15">
        <v>0.36</v>
      </c>
      <c r="S1249" s="11">
        <f>IF(AND(Q1249&lt;&gt;"", C1249&lt;&gt;"", C1249&lt;&gt;0), Q1249*100/C1249, "")</f>
        <v>8.5919881305637986</v>
      </c>
      <c r="T1249" s="22">
        <v>3</v>
      </c>
      <c r="U1249" s="17" t="s">
        <v>32</v>
      </c>
      <c r="V1249" s="11">
        <v>60.22</v>
      </c>
      <c r="W1249" s="11">
        <v>45.67</v>
      </c>
      <c r="X1249" s="11">
        <f>IF(AND(W1249&lt;&gt;"", V1249&lt;&gt;"", V1249&lt;&gt;0), (W1249/V1249)*100, "")</f>
        <v>75.838591829956826</v>
      </c>
      <c r="Y1249" s="8" t="str">
        <f>IF(X1249&lt;72,"Pontiagudo",IF(X1249&lt;=76,"Padrão","Redondo"))</f>
        <v>Padrão</v>
      </c>
      <c r="Z1249" s="11">
        <f>IF(AND(W1249&lt;&gt;"", V1249&lt;&gt;"", V1249&lt;&gt;0), (0.6057-0.0018*W1249)*V1249*(W1249^2)/1000, "")</f>
        <v>65.752835027020453</v>
      </c>
      <c r="AA1249" s="11">
        <v>66.192858164540979</v>
      </c>
      <c r="AB1249" s="14" t="s">
        <v>35</v>
      </c>
      <c r="AC1249" s="12">
        <v>7</v>
      </c>
      <c r="AD1249" s="18" t="s">
        <v>19</v>
      </c>
    </row>
    <row r="1250" spans="1:30" ht="15.6" x14ac:dyDescent="0.3">
      <c r="A1250" s="8">
        <v>1249</v>
      </c>
      <c r="B1250" s="20" t="s">
        <v>43</v>
      </c>
      <c r="C1250" s="9">
        <v>62.9</v>
      </c>
      <c r="D1250" s="9">
        <v>3.8</v>
      </c>
      <c r="E1250" s="9">
        <v>9.5</v>
      </c>
      <c r="F1250" s="10">
        <f>IF(AND(NOT(ISBLANK(C1250)), NOT(ISBLANK(H1250)), NOT(ISBLANK(Q1250))), C1250-H1250-Q1250, "")</f>
        <v>37.114000000000004</v>
      </c>
      <c r="G1250" s="11">
        <f>IF(AND(F1250&lt;&gt;"", C1250&lt;&gt;"", C1250&lt;&gt;0), F1250*100/C1250, "")</f>
        <v>59.004769475357719</v>
      </c>
      <c r="H1250" s="10">
        <v>19.611000000000001</v>
      </c>
      <c r="I1250" s="12">
        <v>6</v>
      </c>
      <c r="J1250" s="11">
        <f>IF(AND(H1250&lt;&gt;"", C1250&lt;&gt;"", C1250&lt;&gt;0), H1250*100/C1250, "")</f>
        <v>31.178060413354533</v>
      </c>
      <c r="K1250" s="9">
        <v>14.4</v>
      </c>
      <c r="L1250" s="9">
        <v>46.3</v>
      </c>
      <c r="M1250" s="13">
        <v>0.311</v>
      </c>
      <c r="N1250" s="9">
        <v>54.8</v>
      </c>
      <c r="O1250" s="14" t="s">
        <v>23</v>
      </c>
      <c r="P1250" s="15">
        <v>0.81</v>
      </c>
      <c r="Q1250" s="13">
        <v>6.1749999999999998</v>
      </c>
      <c r="R1250" s="15">
        <v>0.39</v>
      </c>
      <c r="S1250" s="11">
        <f>IF(AND(Q1250&lt;&gt;"", C1250&lt;&gt;"", C1250&lt;&gt;0), Q1250*100/C1250, "")</f>
        <v>9.8171701112877585</v>
      </c>
      <c r="T1250" s="22">
        <v>1</v>
      </c>
      <c r="U1250" s="17" t="s">
        <v>32</v>
      </c>
      <c r="V1250" s="11"/>
      <c r="W1250" s="23"/>
      <c r="X1250" s="11"/>
      <c r="Y1250" s="26"/>
      <c r="Z1250" s="11"/>
      <c r="AA1250" s="11"/>
      <c r="AB1250" s="14"/>
      <c r="AC1250" s="12">
        <v>7</v>
      </c>
      <c r="AD1250" s="18" t="s">
        <v>19</v>
      </c>
    </row>
    <row r="1251" spans="1:30" ht="15.6" x14ac:dyDescent="0.3">
      <c r="A1251" s="8">
        <v>1250</v>
      </c>
      <c r="B1251" s="20" t="s">
        <v>43</v>
      </c>
      <c r="C1251" s="9">
        <v>64.099999999999994</v>
      </c>
      <c r="D1251" s="9">
        <v>5.8</v>
      </c>
      <c r="E1251" s="9">
        <v>10</v>
      </c>
      <c r="F1251" s="10">
        <f>IF(AND(NOT(ISBLANK(C1251)), NOT(ISBLANK(H1251)), NOT(ISBLANK(Q1251))), C1251-H1251-Q1251, "")</f>
        <v>41.61099999999999</v>
      </c>
      <c r="G1251" s="11">
        <f>IF(AND(F1251&lt;&gt;"", C1251&lt;&gt;"", C1251&lt;&gt;0), F1251*100/C1251, "")</f>
        <v>64.915756630265193</v>
      </c>
      <c r="H1251" s="10">
        <v>16.664000000000001</v>
      </c>
      <c r="I1251" s="12">
        <v>6</v>
      </c>
      <c r="J1251" s="11">
        <f>IF(AND(H1251&lt;&gt;"", C1251&lt;&gt;"", C1251&lt;&gt;0), H1251*100/C1251, "")</f>
        <v>25.996879875195013</v>
      </c>
      <c r="K1251" s="9">
        <v>15</v>
      </c>
      <c r="L1251" s="9">
        <v>42.7</v>
      </c>
      <c r="M1251" s="13">
        <v>0.35099999999999998</v>
      </c>
      <c r="N1251" s="9">
        <v>73.8</v>
      </c>
      <c r="O1251" s="14" t="s">
        <v>16</v>
      </c>
      <c r="P1251" s="15">
        <v>3.86</v>
      </c>
      <c r="Q1251" s="13">
        <v>5.8250000000000002</v>
      </c>
      <c r="R1251" s="15">
        <v>0.37</v>
      </c>
      <c r="S1251" s="11">
        <f>IF(AND(Q1251&lt;&gt;"", C1251&lt;&gt;"", C1251&lt;&gt;0), Q1251*100/C1251, "")</f>
        <v>9.0873634945397832</v>
      </c>
      <c r="T1251" s="22">
        <v>1</v>
      </c>
      <c r="U1251" s="17" t="s">
        <v>32</v>
      </c>
      <c r="V1251" s="11">
        <v>56.08</v>
      </c>
      <c r="W1251" s="11">
        <v>45.64</v>
      </c>
      <c r="X1251" s="11">
        <f>IF(AND(W1251&lt;&gt;"", V1251&lt;&gt;"", V1251&lt;&gt;0), (W1251/V1251)*100, "")</f>
        <v>81.383737517831676</v>
      </c>
      <c r="Y1251" s="8" t="str">
        <f>IF(X1251&lt;72,"Pontiagudo",IF(X1251&lt;=76,"Padrão","Redondo"))</f>
        <v>Redondo</v>
      </c>
      <c r="Z1251" s="11">
        <f>IF(AND(W1251&lt;&gt;"", V1251&lt;&gt;"", V1251&lt;&gt;0), (0.6057-0.0018*W1251)*V1251*(W1251^2)/1000, "")</f>
        <v>61.158353004209651</v>
      </c>
      <c r="AA1251" s="11">
        <v>63.041650381248012</v>
      </c>
      <c r="AB1251" s="14"/>
      <c r="AC1251" s="12">
        <v>7</v>
      </c>
      <c r="AD1251" s="18" t="s">
        <v>19</v>
      </c>
    </row>
    <row r="1252" spans="1:30" ht="15.6" x14ac:dyDescent="0.3">
      <c r="A1252" s="8">
        <v>1251</v>
      </c>
      <c r="B1252" s="20" t="s">
        <v>43</v>
      </c>
      <c r="C1252" s="9">
        <v>57.2</v>
      </c>
      <c r="D1252" s="9">
        <v>8</v>
      </c>
      <c r="E1252" s="9">
        <v>10</v>
      </c>
      <c r="F1252" s="10">
        <f>IF(AND(NOT(ISBLANK(C1252)), NOT(ISBLANK(H1252)), NOT(ISBLANK(Q1252))), C1252-H1252-Q1252, "")</f>
        <v>34.522999999999996</v>
      </c>
      <c r="G1252" s="11">
        <f>IF(AND(F1252&lt;&gt;"", C1252&lt;&gt;"", C1252&lt;&gt;0), F1252*100/C1252, "")</f>
        <v>60.3548951048951</v>
      </c>
      <c r="H1252" s="10">
        <v>17.452999999999999</v>
      </c>
      <c r="I1252" s="12">
        <v>5</v>
      </c>
      <c r="J1252" s="11">
        <f>IF(AND(H1252&lt;&gt;"", C1252&lt;&gt;"", C1252&lt;&gt;0), H1252*100/C1252, "")</f>
        <v>30.51223776223776</v>
      </c>
      <c r="K1252" s="9">
        <v>15.9</v>
      </c>
      <c r="L1252" s="9">
        <v>48.3</v>
      </c>
      <c r="M1252" s="13">
        <v>0.32900000000000001</v>
      </c>
      <c r="N1252" s="9">
        <v>90.3</v>
      </c>
      <c r="O1252" s="14" t="s">
        <v>16</v>
      </c>
      <c r="P1252" s="15">
        <v>2.82</v>
      </c>
      <c r="Q1252" s="13">
        <v>5.2240000000000002</v>
      </c>
      <c r="R1252" s="15">
        <v>0.34</v>
      </c>
      <c r="S1252" s="11">
        <f>IF(AND(Q1252&lt;&gt;"", C1252&lt;&gt;"", C1252&lt;&gt;0), Q1252*100/C1252, "")</f>
        <v>9.1328671328671316</v>
      </c>
      <c r="T1252" s="22">
        <v>2</v>
      </c>
      <c r="U1252" s="17" t="s">
        <v>36</v>
      </c>
      <c r="V1252" s="11">
        <v>56.07</v>
      </c>
      <c r="W1252" s="11">
        <v>42.95</v>
      </c>
      <c r="X1252" s="11">
        <f>IF(AND(W1252&lt;&gt;"", V1252&lt;&gt;"", V1252&lt;&gt;0), (W1252/V1252)*100, "")</f>
        <v>76.60067772427324</v>
      </c>
      <c r="Y1252" s="8" t="str">
        <f>IF(X1252&lt;72,"Pontiagudo",IF(X1252&lt;=76,"Padrão","Redondo"))</f>
        <v>Redondo</v>
      </c>
      <c r="Z1252" s="11">
        <f>IF(AND(W1252&lt;&gt;"", V1252&lt;&gt;"", V1252&lt;&gt;0), (0.6057-0.0018*W1252)*V1252*(W1252^2)/1000, "")</f>
        <v>54.652682387378263</v>
      </c>
      <c r="AA1252" s="11">
        <v>59.218291517332503</v>
      </c>
      <c r="AB1252" s="14"/>
      <c r="AC1252" s="12">
        <v>7</v>
      </c>
      <c r="AD1252" s="18" t="s">
        <v>19</v>
      </c>
    </row>
    <row r="1253" spans="1:30" ht="15.6" x14ac:dyDescent="0.3">
      <c r="A1253" s="8">
        <v>1252</v>
      </c>
      <c r="B1253" s="20" t="s">
        <v>43</v>
      </c>
      <c r="C1253" s="9">
        <v>72.599999999999994</v>
      </c>
      <c r="D1253" s="9">
        <v>6.5</v>
      </c>
      <c r="E1253" s="9">
        <v>9.9</v>
      </c>
      <c r="F1253" s="10">
        <f>IF(AND(NOT(ISBLANK(C1253)), NOT(ISBLANK(H1253)), NOT(ISBLANK(Q1253))), C1253-H1253-Q1253, "")</f>
        <v>46.426999999999992</v>
      </c>
      <c r="G1253" s="11">
        <f>IF(AND(F1253&lt;&gt;"", C1253&lt;&gt;"", C1253&lt;&gt;0), F1253*100/C1253, "")</f>
        <v>63.949035812672165</v>
      </c>
      <c r="H1253" s="10">
        <v>20.068999999999999</v>
      </c>
      <c r="I1253" s="12">
        <v>5</v>
      </c>
      <c r="J1253" s="11">
        <f>IF(AND(H1253&lt;&gt;"", C1253&lt;&gt;"", C1253&lt;&gt;0), H1253*100/C1253, "")</f>
        <v>27.643250688705233</v>
      </c>
      <c r="K1253" s="9">
        <v>17.100000000000001</v>
      </c>
      <c r="L1253" s="9">
        <v>46.7</v>
      </c>
      <c r="M1253" s="13">
        <v>0.36599999999999999</v>
      </c>
      <c r="N1253" s="9">
        <v>76.400000000000006</v>
      </c>
      <c r="O1253" s="14" t="s">
        <v>16</v>
      </c>
      <c r="P1253" s="15">
        <v>3.44</v>
      </c>
      <c r="Q1253" s="13">
        <v>6.1040000000000001</v>
      </c>
      <c r="R1253" s="15">
        <v>0.35</v>
      </c>
      <c r="S1253" s="11">
        <f>IF(AND(Q1253&lt;&gt;"", C1253&lt;&gt;"", C1253&lt;&gt;0), Q1253*100/C1253, "")</f>
        <v>8.4077134986225897</v>
      </c>
      <c r="T1253" s="22">
        <v>3</v>
      </c>
      <c r="U1253" s="17" t="s">
        <v>34</v>
      </c>
      <c r="V1253" s="11">
        <v>60.79</v>
      </c>
      <c r="W1253" s="11">
        <v>46.59</v>
      </c>
      <c r="X1253" s="11">
        <f>IF(AND(W1253&lt;&gt;"", V1253&lt;&gt;"", V1253&lt;&gt;0), (W1253/V1253)*100, "")</f>
        <v>76.640894884026991</v>
      </c>
      <c r="Y1253" s="8" t="str">
        <f>IF(X1253&lt;72,"Pontiagudo",IF(X1253&lt;=76,"Padrão","Redondo"))</f>
        <v>Redondo</v>
      </c>
      <c r="Z1253" s="11">
        <f>IF(AND(W1253&lt;&gt;"", V1253&lt;&gt;"", V1253&lt;&gt;0), (0.6057-0.0018*W1253)*V1253*(W1253^2)/1000, "")</f>
        <v>68.857819405761774</v>
      </c>
      <c r="AA1253" s="11">
        <v>67.986271929700493</v>
      </c>
      <c r="AB1253" s="14"/>
      <c r="AC1253" s="12">
        <v>7</v>
      </c>
      <c r="AD1253" s="18" t="s">
        <v>19</v>
      </c>
    </row>
    <row r="1254" spans="1:30" ht="15.6" x14ac:dyDescent="0.3">
      <c r="A1254" s="8">
        <v>1253</v>
      </c>
      <c r="B1254" s="20" t="s">
        <v>43</v>
      </c>
      <c r="C1254" s="9">
        <v>68.599999999999994</v>
      </c>
      <c r="D1254" s="9">
        <v>7.3</v>
      </c>
      <c r="E1254" s="9">
        <v>9.8000000000000007</v>
      </c>
      <c r="F1254" s="10">
        <f>IF(AND(NOT(ISBLANK(C1254)), NOT(ISBLANK(H1254)), NOT(ISBLANK(Q1254))), C1254-H1254-Q1254, "")</f>
        <v>44.216999999999992</v>
      </c>
      <c r="G1254" s="11">
        <f>IF(AND(F1254&lt;&gt;"", C1254&lt;&gt;"", C1254&lt;&gt;0), F1254*100/C1254, "")</f>
        <v>64.456268221574334</v>
      </c>
      <c r="H1254" s="10">
        <v>18.84</v>
      </c>
      <c r="I1254" s="12">
        <v>5</v>
      </c>
      <c r="J1254" s="11">
        <f>IF(AND(H1254&lt;&gt;"", C1254&lt;&gt;"", C1254&lt;&gt;0), H1254*100/C1254, "")</f>
        <v>27.463556851311957</v>
      </c>
      <c r="K1254" s="9">
        <v>18</v>
      </c>
      <c r="L1254" s="9">
        <v>42.7</v>
      </c>
      <c r="M1254" s="13">
        <v>0.42199999999999999</v>
      </c>
      <c r="N1254" s="9">
        <v>83.1</v>
      </c>
      <c r="O1254" s="14" t="s">
        <v>16</v>
      </c>
      <c r="P1254" s="15">
        <v>4.03</v>
      </c>
      <c r="Q1254" s="13">
        <v>5.5430000000000001</v>
      </c>
      <c r="R1254" s="15">
        <v>0.36</v>
      </c>
      <c r="S1254" s="11">
        <f>IF(AND(Q1254&lt;&gt;"", C1254&lt;&gt;"", C1254&lt;&gt;0), Q1254*100/C1254, "")</f>
        <v>8.0801749271137044</v>
      </c>
      <c r="T1254" s="22">
        <v>3</v>
      </c>
      <c r="U1254" s="17" t="s">
        <v>34</v>
      </c>
      <c r="V1254" s="11">
        <v>58.48</v>
      </c>
      <c r="W1254" s="11">
        <v>46.75</v>
      </c>
      <c r="X1254" s="11">
        <f>IF(AND(W1254&lt;&gt;"", V1254&lt;&gt;"", V1254&lt;&gt;0), (W1254/V1254)*100, "")</f>
        <v>79.941860465116292</v>
      </c>
      <c r="Y1254" s="8" t="str">
        <f>IF(X1254&lt;72,"Pontiagudo",IF(X1254&lt;=76,"Padrão","Redondo"))</f>
        <v>Redondo</v>
      </c>
      <c r="Z1254" s="11">
        <f>IF(AND(W1254&lt;&gt;"", V1254&lt;&gt;"", V1254&lt;&gt;0), (0.6057-0.0018*W1254)*V1254*(W1254^2)/1000, "")</f>
        <v>66.660189527249983</v>
      </c>
      <c r="AA1254" s="11">
        <v>66.493097949299994</v>
      </c>
      <c r="AB1254" s="14" t="s">
        <v>35</v>
      </c>
      <c r="AC1254" s="12">
        <v>7</v>
      </c>
      <c r="AD1254" s="18" t="s">
        <v>19</v>
      </c>
    </row>
    <row r="1255" spans="1:30" ht="15.6" x14ac:dyDescent="0.3">
      <c r="A1255" s="8">
        <v>1254</v>
      </c>
      <c r="B1255" s="20" t="s">
        <v>43</v>
      </c>
      <c r="C1255" s="9">
        <v>63.4</v>
      </c>
      <c r="D1255" s="9">
        <v>5.5</v>
      </c>
      <c r="E1255" s="9">
        <v>9.8000000000000007</v>
      </c>
      <c r="F1255" s="10">
        <f>IF(AND(NOT(ISBLANK(C1255)), NOT(ISBLANK(H1255)), NOT(ISBLANK(Q1255))), C1255-H1255-Q1255, "")</f>
        <v>39.427000000000007</v>
      </c>
      <c r="G1255" s="11">
        <f>IF(AND(F1255&lt;&gt;"", C1255&lt;&gt;"", C1255&lt;&gt;0), F1255*100/C1255, "")</f>
        <v>62.187697160883296</v>
      </c>
      <c r="H1255" s="10">
        <v>18.696999999999999</v>
      </c>
      <c r="I1255" s="12">
        <v>5</v>
      </c>
      <c r="J1255" s="11">
        <f>IF(AND(H1255&lt;&gt;"", C1255&lt;&gt;"", C1255&lt;&gt;0), H1255*100/C1255, "")</f>
        <v>29.490536277602523</v>
      </c>
      <c r="K1255" s="9">
        <v>16.899999999999999</v>
      </c>
      <c r="L1255" s="9">
        <v>44</v>
      </c>
      <c r="M1255" s="13">
        <v>0.38400000000000001</v>
      </c>
      <c r="N1255" s="9">
        <v>71.7</v>
      </c>
      <c r="O1255" s="14" t="s">
        <v>21</v>
      </c>
      <c r="P1255" s="15">
        <v>3.77</v>
      </c>
      <c r="Q1255" s="13">
        <v>5.2759999999999998</v>
      </c>
      <c r="R1255" s="15">
        <v>0.33</v>
      </c>
      <c r="S1255" s="11">
        <f>IF(AND(Q1255&lt;&gt;"", C1255&lt;&gt;"", C1255&lt;&gt;0), Q1255*100/C1255, "")</f>
        <v>8.3217665615141954</v>
      </c>
      <c r="T1255" s="22">
        <v>3</v>
      </c>
      <c r="U1255" s="17" t="s">
        <v>32</v>
      </c>
      <c r="V1255" s="11">
        <v>58.84</v>
      </c>
      <c r="W1255" s="11">
        <v>44.49</v>
      </c>
      <c r="X1255" s="11">
        <f>IF(AND(W1255&lt;&gt;"", V1255&lt;&gt;"", V1255&lt;&gt;0), (W1255/V1255)*100, "")</f>
        <v>75.61182868796736</v>
      </c>
      <c r="Y1255" s="8" t="str">
        <f>IF(X1255&lt;72,"Pontiagudo",IF(X1255&lt;=76,"Padrão","Redondo"))</f>
        <v>Padrão</v>
      </c>
      <c r="Z1255" s="11">
        <f>IF(AND(W1255&lt;&gt;"", V1255&lt;&gt;"", V1255&lt;&gt;0), (0.6057-0.0018*W1255)*V1255*(W1255^2)/1000, "")</f>
        <v>61.216388557939524</v>
      </c>
      <c r="AA1255" s="11">
        <v>63.448344325218002</v>
      </c>
      <c r="AB1255" s="14"/>
      <c r="AC1255" s="12">
        <v>7</v>
      </c>
      <c r="AD1255" s="18" t="s">
        <v>19</v>
      </c>
    </row>
    <row r="1256" spans="1:30" ht="15.6" x14ac:dyDescent="0.3">
      <c r="A1256" s="8">
        <v>1255</v>
      </c>
      <c r="B1256" s="20" t="s">
        <v>43</v>
      </c>
      <c r="C1256" s="9">
        <v>58.8</v>
      </c>
      <c r="D1256" s="9">
        <v>4.5999999999999996</v>
      </c>
      <c r="E1256" s="9">
        <v>9.4</v>
      </c>
      <c r="F1256" s="10">
        <f>IF(AND(NOT(ISBLANK(C1256)), NOT(ISBLANK(H1256)), NOT(ISBLANK(Q1256))), C1256-H1256-Q1256, "")</f>
        <v>35.871000000000002</v>
      </c>
      <c r="G1256" s="11">
        <f>IF(AND(F1256&lt;&gt;"", C1256&lt;&gt;"", C1256&lt;&gt;0), F1256*100/C1256, "")</f>
        <v>61.005102040816332</v>
      </c>
      <c r="H1256" s="10">
        <v>17.443000000000001</v>
      </c>
      <c r="I1256" s="12">
        <v>6</v>
      </c>
      <c r="J1256" s="11">
        <f>IF(AND(H1256&lt;&gt;"", C1256&lt;&gt;"", C1256&lt;&gt;0), H1256*100/C1256, "")</f>
        <v>29.664965986394563</v>
      </c>
      <c r="K1256" s="9">
        <v>14.4</v>
      </c>
      <c r="L1256" s="9">
        <v>47.3</v>
      </c>
      <c r="M1256" s="13">
        <v>0.30399999999999999</v>
      </c>
      <c r="N1256" s="9">
        <v>65.599999999999994</v>
      </c>
      <c r="O1256" s="14" t="s">
        <v>21</v>
      </c>
      <c r="P1256" s="15">
        <v>4.6100000000000003</v>
      </c>
      <c r="Q1256" s="13">
        <v>5.4859999999999998</v>
      </c>
      <c r="R1256" s="15">
        <v>0.35</v>
      </c>
      <c r="S1256" s="11">
        <f>IF(AND(Q1256&lt;&gt;"", C1256&lt;&gt;"", C1256&lt;&gt;0), Q1256*100/C1256, "")</f>
        <v>9.329931972789117</v>
      </c>
      <c r="T1256" s="22">
        <v>1</v>
      </c>
      <c r="U1256" s="17" t="s">
        <v>32</v>
      </c>
      <c r="V1256" s="11">
        <v>57.27</v>
      </c>
      <c r="W1256" s="11">
        <v>43.54</v>
      </c>
      <c r="X1256" s="11">
        <f>IF(AND(W1256&lt;&gt;"", V1256&lt;&gt;"", V1256&lt;&gt;0), (W1256/V1256)*100, "")</f>
        <v>76.025842500436525</v>
      </c>
      <c r="Y1256" s="8" t="str">
        <f>IF(X1256&lt;72,"Pontiagudo",IF(X1256&lt;=76,"Padrão","Redondo"))</f>
        <v>Redondo</v>
      </c>
      <c r="Z1256" s="11">
        <f>IF(AND(W1256&lt;&gt;"", V1256&lt;&gt;"", V1256&lt;&gt;0), (0.6057-0.0018*W1256)*V1256*(W1256^2)/1000, "")</f>
        <v>57.251235665748098</v>
      </c>
      <c r="AA1256" s="11">
        <v>60.932414839169986</v>
      </c>
      <c r="AB1256" s="14" t="s">
        <v>35</v>
      </c>
      <c r="AC1256" s="12">
        <v>7</v>
      </c>
      <c r="AD1256" s="18" t="s">
        <v>19</v>
      </c>
    </row>
    <row r="1257" spans="1:30" ht="15.6" x14ac:dyDescent="0.3">
      <c r="A1257" s="8">
        <v>1256</v>
      </c>
      <c r="B1257" s="20" t="s">
        <v>43</v>
      </c>
      <c r="C1257" s="9">
        <v>64.400000000000006</v>
      </c>
      <c r="D1257" s="9">
        <v>6.3</v>
      </c>
      <c r="E1257" s="9">
        <v>10.1</v>
      </c>
      <c r="F1257" s="10">
        <f>IF(AND(NOT(ISBLANK(C1257)), NOT(ISBLANK(H1257)), NOT(ISBLANK(Q1257))), C1257-H1257-Q1257, "")</f>
        <v>38.74</v>
      </c>
      <c r="G1257" s="11">
        <f>IF(AND(F1257&lt;&gt;"", C1257&lt;&gt;"", C1257&lt;&gt;0), F1257*100/C1257, "")</f>
        <v>60.155279503105582</v>
      </c>
      <c r="H1257" s="10">
        <v>19.170000000000002</v>
      </c>
      <c r="I1257" s="12">
        <v>5</v>
      </c>
      <c r="J1257" s="11">
        <f>IF(AND(H1257&lt;&gt;"", C1257&lt;&gt;"", C1257&lt;&gt;0), H1257*100/C1257, "")</f>
        <v>29.767080745341616</v>
      </c>
      <c r="K1257" s="9">
        <v>17.399999999999999</v>
      </c>
      <c r="L1257" s="9">
        <v>45.3</v>
      </c>
      <c r="M1257" s="13">
        <v>0.38400000000000001</v>
      </c>
      <c r="N1257" s="9">
        <v>77.5</v>
      </c>
      <c r="O1257" s="14" t="s">
        <v>16</v>
      </c>
      <c r="P1257" s="15">
        <v>4.54</v>
      </c>
      <c r="Q1257" s="13">
        <v>6.49</v>
      </c>
      <c r="R1257" s="15">
        <v>0.38</v>
      </c>
      <c r="S1257" s="11">
        <f>IF(AND(Q1257&lt;&gt;"", C1257&lt;&gt;"", C1257&lt;&gt;0), Q1257*100/C1257, "")</f>
        <v>10.077639751552795</v>
      </c>
      <c r="T1257" s="22">
        <v>2</v>
      </c>
      <c r="U1257" s="17" t="s">
        <v>32</v>
      </c>
      <c r="V1257" s="11">
        <v>58.29</v>
      </c>
      <c r="W1257" s="11">
        <v>44.92</v>
      </c>
      <c r="X1257" s="11">
        <f>IF(AND(W1257&lt;&gt;"", V1257&lt;&gt;"", V1257&lt;&gt;0), (W1257/V1257)*100, "")</f>
        <v>77.062961056785042</v>
      </c>
      <c r="Y1257" s="8" t="str">
        <f>IF(X1257&lt;72,"Pontiagudo",IF(X1257&lt;=76,"Padrão","Redondo"))</f>
        <v>Redondo</v>
      </c>
      <c r="Z1257" s="11">
        <f>IF(AND(W1257&lt;&gt;"", V1257&lt;&gt;"", V1257&lt;&gt;0), (0.6057-0.0018*W1257)*V1257*(W1257^2)/1000, "")</f>
        <v>61.731067506531268</v>
      </c>
      <c r="AA1257" s="11">
        <v>63.676077279575999</v>
      </c>
      <c r="AB1257" s="14"/>
      <c r="AC1257" s="12">
        <v>7</v>
      </c>
      <c r="AD1257" s="18" t="s">
        <v>19</v>
      </c>
    </row>
    <row r="1258" spans="1:30" ht="15.6" x14ac:dyDescent="0.3">
      <c r="A1258" s="8">
        <v>1257</v>
      </c>
      <c r="B1258" s="20" t="s">
        <v>43</v>
      </c>
      <c r="C1258" s="9">
        <v>58.7</v>
      </c>
      <c r="D1258" s="9">
        <v>5.6</v>
      </c>
      <c r="E1258" s="9">
        <v>9.6999999999999993</v>
      </c>
      <c r="F1258" s="10">
        <f>IF(AND(NOT(ISBLANK(C1258)), NOT(ISBLANK(H1258)), NOT(ISBLANK(Q1258))), C1258-H1258-Q1258, "")</f>
        <v>36.498000000000005</v>
      </c>
      <c r="G1258" s="11">
        <f>IF(AND(F1258&lt;&gt;"", C1258&lt;&gt;"", C1258&lt;&gt;0), F1258*100/C1258, "")</f>
        <v>62.177172061328797</v>
      </c>
      <c r="H1258" s="10">
        <v>16.829999999999998</v>
      </c>
      <c r="I1258" s="12">
        <v>5</v>
      </c>
      <c r="J1258" s="11">
        <f>IF(AND(H1258&lt;&gt;"", C1258&lt;&gt;"", C1258&lt;&gt;0), H1258*100/C1258, "")</f>
        <v>28.671209540034067</v>
      </c>
      <c r="K1258" s="9">
        <v>15.1</v>
      </c>
      <c r="L1258" s="9">
        <v>44.3</v>
      </c>
      <c r="M1258" s="13">
        <v>0.34100000000000003</v>
      </c>
      <c r="N1258" s="9">
        <v>74.3</v>
      </c>
      <c r="O1258" s="14" t="s">
        <v>16</v>
      </c>
      <c r="P1258" s="15">
        <v>4.6900000000000004</v>
      </c>
      <c r="Q1258" s="13">
        <v>5.3719999999999999</v>
      </c>
      <c r="R1258" s="15">
        <v>0.38</v>
      </c>
      <c r="S1258" s="11">
        <f>IF(AND(Q1258&lt;&gt;"", C1258&lt;&gt;"", C1258&lt;&gt;0), Q1258*100/C1258, "")</f>
        <v>9.1516183986371384</v>
      </c>
      <c r="T1258" s="22">
        <v>2</v>
      </c>
      <c r="U1258" s="17" t="s">
        <v>32</v>
      </c>
      <c r="V1258" s="11">
        <v>58.24</v>
      </c>
      <c r="W1258" s="11">
        <v>43.14</v>
      </c>
      <c r="X1258" s="11">
        <f>IF(AND(W1258&lt;&gt;"", V1258&lt;&gt;"", V1258&lt;&gt;0), (W1258/V1258)*100, "")</f>
        <v>74.072802197802204</v>
      </c>
      <c r="Y1258" s="8" t="str">
        <f>IF(X1258&lt;72,"Pontiagudo",IF(X1258&lt;=76,"Padrão","Redondo"))</f>
        <v>Padrão</v>
      </c>
      <c r="Z1258" s="11">
        <f>IF(AND(W1258&lt;&gt;"", V1258&lt;&gt;"", V1258&lt;&gt;0), (0.6057-0.0018*W1258)*V1258*(W1258^2)/1000, "")</f>
        <v>57.234125292244997</v>
      </c>
      <c r="AA1258" s="11">
        <v>61.048158907007995</v>
      </c>
      <c r="AB1258" s="14" t="s">
        <v>35</v>
      </c>
      <c r="AC1258" s="12">
        <v>7</v>
      </c>
      <c r="AD1258" s="18" t="s">
        <v>19</v>
      </c>
    </row>
    <row r="1259" spans="1:30" ht="15.6" x14ac:dyDescent="0.3">
      <c r="A1259" s="8">
        <v>1258</v>
      </c>
      <c r="B1259" s="20" t="s">
        <v>43</v>
      </c>
      <c r="C1259" s="9">
        <v>65</v>
      </c>
      <c r="D1259" s="9">
        <v>5</v>
      </c>
      <c r="E1259" s="9">
        <v>9.9</v>
      </c>
      <c r="F1259" s="10">
        <f>IF(AND(NOT(ISBLANK(C1259)), NOT(ISBLANK(H1259)), NOT(ISBLANK(Q1259))), C1259-H1259-Q1259, "")</f>
        <v>39.847000000000001</v>
      </c>
      <c r="G1259" s="11">
        <f>IF(AND(F1259&lt;&gt;"", C1259&lt;&gt;"", C1259&lt;&gt;0), F1259*100/C1259, "")</f>
        <v>61.303076923076929</v>
      </c>
      <c r="H1259" s="10">
        <v>19.082999999999998</v>
      </c>
      <c r="I1259" s="12">
        <v>6</v>
      </c>
      <c r="J1259" s="11">
        <f>IF(AND(H1259&lt;&gt;"", C1259&lt;&gt;"", C1259&lt;&gt;0), H1259*100/C1259, "")</f>
        <v>29.358461538461533</v>
      </c>
      <c r="K1259" s="9">
        <v>15.3</v>
      </c>
      <c r="L1259" s="9">
        <v>47.3</v>
      </c>
      <c r="M1259" s="13">
        <v>0.32300000000000001</v>
      </c>
      <c r="N1259" s="9">
        <v>66.599999999999994</v>
      </c>
      <c r="O1259" s="14" t="s">
        <v>21</v>
      </c>
      <c r="P1259" s="15">
        <v>4.2699999999999996</v>
      </c>
      <c r="Q1259" s="13">
        <v>6.07</v>
      </c>
      <c r="R1259" s="15">
        <v>0.38</v>
      </c>
      <c r="S1259" s="11">
        <f>IF(AND(Q1259&lt;&gt;"", C1259&lt;&gt;"", C1259&lt;&gt;0), Q1259*100/C1259, "")</f>
        <v>9.338461538461539</v>
      </c>
      <c r="T1259" s="22">
        <v>4</v>
      </c>
      <c r="U1259" s="17" t="s">
        <v>32</v>
      </c>
      <c r="V1259" s="11">
        <v>59.78</v>
      </c>
      <c r="W1259" s="11">
        <v>44.14</v>
      </c>
      <c r="X1259" s="11">
        <f>IF(AND(W1259&lt;&gt;"", V1259&lt;&gt;"", V1259&lt;&gt;0), (W1259/V1259)*100, "")</f>
        <v>73.837403813984608</v>
      </c>
      <c r="Y1259" s="8" t="str">
        <f>IF(X1259&lt;72,"Pontiagudo",IF(X1259&lt;=76,"Padrão","Redondo"))</f>
        <v>Padrão</v>
      </c>
      <c r="Z1259" s="11">
        <f>IF(AND(W1259&lt;&gt;"", V1259&lt;&gt;"", V1259&lt;&gt;0), (0.6057-0.0018*W1259)*V1259*(W1259^2)/1000, "")</f>
        <v>61.293020909327431</v>
      </c>
      <c r="AA1259" s="11">
        <v>63.603201958828002</v>
      </c>
      <c r="AB1259" s="14" t="s">
        <v>35</v>
      </c>
      <c r="AC1259" s="12">
        <v>7</v>
      </c>
      <c r="AD1259" s="18" t="s">
        <v>19</v>
      </c>
    </row>
    <row r="1260" spans="1:30" ht="15.6" x14ac:dyDescent="0.3">
      <c r="A1260" s="8">
        <v>1259</v>
      </c>
      <c r="B1260" s="20" t="s">
        <v>43</v>
      </c>
      <c r="C1260" s="9">
        <v>62.6</v>
      </c>
      <c r="D1260" s="9">
        <v>5.3</v>
      </c>
      <c r="E1260" s="9">
        <v>9.1999999999999993</v>
      </c>
      <c r="F1260" s="10">
        <f>IF(AND(NOT(ISBLANK(C1260)), NOT(ISBLANK(H1260)), NOT(ISBLANK(Q1260))), C1260-H1260-Q1260, "")</f>
        <v>37.554000000000002</v>
      </c>
      <c r="G1260" s="11">
        <f>IF(AND(F1260&lt;&gt;"", C1260&lt;&gt;"", C1260&lt;&gt;0), F1260*100/C1260, "")</f>
        <v>59.990415335463261</v>
      </c>
      <c r="H1260" s="10">
        <v>18.963000000000001</v>
      </c>
      <c r="I1260" s="12">
        <v>6</v>
      </c>
      <c r="J1260" s="11">
        <f>IF(AND(H1260&lt;&gt;"", C1260&lt;&gt;"", C1260&lt;&gt;0), H1260*100/C1260, "")</f>
        <v>30.292332268370608</v>
      </c>
      <c r="K1260" s="9">
        <v>14.8</v>
      </c>
      <c r="L1260" s="9">
        <v>40.299999999999997</v>
      </c>
      <c r="M1260" s="13">
        <v>0.36699999999999999</v>
      </c>
      <c r="N1260" s="9">
        <v>70.3</v>
      </c>
      <c r="O1260" s="14" t="s">
        <v>21</v>
      </c>
      <c r="P1260" s="15">
        <v>4.08</v>
      </c>
      <c r="Q1260" s="13">
        <v>6.0830000000000002</v>
      </c>
      <c r="R1260" s="15">
        <v>0.38</v>
      </c>
      <c r="S1260" s="11">
        <f>IF(AND(Q1260&lt;&gt;"", C1260&lt;&gt;"", C1260&lt;&gt;0), Q1260*100/C1260, "")</f>
        <v>9.7172523961661348</v>
      </c>
      <c r="T1260" s="22">
        <v>2</v>
      </c>
      <c r="U1260" s="17" t="s">
        <v>32</v>
      </c>
      <c r="V1260" s="11">
        <v>56.89</v>
      </c>
      <c r="W1260" s="11">
        <v>44.61</v>
      </c>
      <c r="X1260" s="11">
        <f>IF(AND(W1260&lt;&gt;"", V1260&lt;&gt;"", V1260&lt;&gt;0), (W1260/V1260)*100, "")</f>
        <v>78.414484092107571</v>
      </c>
      <c r="Y1260" s="8" t="str">
        <f>IF(X1260&lt;72,"Pontiagudo",IF(X1260&lt;=76,"Padrão","Redondo"))</f>
        <v>Redondo</v>
      </c>
      <c r="Z1260" s="11">
        <f>IF(AND(W1260&lt;&gt;"", V1260&lt;&gt;"", V1260&lt;&gt;0), (0.6057-0.0018*W1260)*V1260*(W1260^2)/1000, "")</f>
        <v>59.482895637440542</v>
      </c>
      <c r="AA1260" s="11">
        <v>62.18884571470349</v>
      </c>
      <c r="AB1260" s="14" t="s">
        <v>35</v>
      </c>
      <c r="AC1260" s="12">
        <v>7</v>
      </c>
      <c r="AD1260" s="18" t="s">
        <v>19</v>
      </c>
    </row>
    <row r="1261" spans="1:30" ht="15.6" x14ac:dyDescent="0.3">
      <c r="A1261" s="8">
        <v>1260</v>
      </c>
      <c r="B1261" s="20" t="s">
        <v>43</v>
      </c>
      <c r="C1261" s="9">
        <v>67.900000000000006</v>
      </c>
      <c r="D1261" s="9">
        <v>6.1</v>
      </c>
      <c r="E1261" s="9">
        <v>10</v>
      </c>
      <c r="F1261" s="10" t="str">
        <f>IF(AND(NOT(ISBLANK(C1261)), NOT(ISBLANK(H1261)), NOT(ISBLANK(Q1261))), C1261-H1261-Q1261, "")</f>
        <v/>
      </c>
      <c r="G1261" s="11" t="str">
        <f>IF(AND(F1261&lt;&gt;"", C1261&lt;&gt;"", C1261&lt;&gt;0), F1261*100/C1261, "")</f>
        <v/>
      </c>
      <c r="H1261" s="10"/>
      <c r="I1261" s="12">
        <v>5</v>
      </c>
      <c r="J1261" s="11" t="str">
        <f>IF(AND(H1261&lt;&gt;"", C1261&lt;&gt;"", C1261&lt;&gt;0), H1261*100/C1261, "")</f>
        <v/>
      </c>
      <c r="K1261" s="9">
        <v>11.1</v>
      </c>
      <c r="L1261" s="9">
        <v>44.3</v>
      </c>
      <c r="M1261" s="13">
        <v>0.251</v>
      </c>
      <c r="N1261" s="9">
        <v>74.900000000000006</v>
      </c>
      <c r="O1261" s="14" t="s">
        <v>16</v>
      </c>
      <c r="P1261" s="15">
        <v>4.43</v>
      </c>
      <c r="Q1261" s="13">
        <v>6.5110000000000001</v>
      </c>
      <c r="R1261" s="15">
        <v>0.39</v>
      </c>
      <c r="S1261" s="11">
        <f>IF(AND(Q1261&lt;&gt;"", C1261&lt;&gt;"", C1261&lt;&gt;0), Q1261*100/C1261, "")</f>
        <v>9.5891016200294548</v>
      </c>
      <c r="T1261" s="22">
        <v>2</v>
      </c>
      <c r="U1261" s="17" t="s">
        <v>32</v>
      </c>
      <c r="V1261" s="11">
        <v>57.66</v>
      </c>
      <c r="W1261" s="11">
        <v>46.1</v>
      </c>
      <c r="X1261" s="11">
        <f>IF(AND(W1261&lt;&gt;"", V1261&lt;&gt;"", V1261&lt;&gt;0), (W1261/V1261)*100, "")</f>
        <v>79.951439472771426</v>
      </c>
      <c r="Y1261" s="8" t="str">
        <f>IF(X1261&lt;72,"Pontiagudo",IF(X1261&lt;=76,"Padrão","Redondo"))</f>
        <v>Redondo</v>
      </c>
      <c r="Z1261" s="11">
        <f>IF(AND(W1261&lt;&gt;"", V1261&lt;&gt;"", V1261&lt;&gt;0), (0.6057-0.0018*W1261)*V1261*(W1261^2)/1000, "")</f>
        <v>64.053904207392009</v>
      </c>
      <c r="AA1261" s="11">
        <v>64.918853091540001</v>
      </c>
      <c r="AB1261" s="14"/>
      <c r="AC1261" s="12">
        <v>7</v>
      </c>
      <c r="AD1261" s="18" t="s">
        <v>19</v>
      </c>
    </row>
    <row r="1262" spans="1:30" ht="15.6" x14ac:dyDescent="0.3">
      <c r="A1262" s="8">
        <v>1261</v>
      </c>
      <c r="B1262" s="20" t="s">
        <v>43</v>
      </c>
      <c r="C1262" s="9">
        <v>64.599999999999994</v>
      </c>
      <c r="D1262" s="9">
        <v>6.1</v>
      </c>
      <c r="E1262" s="9">
        <v>9.8000000000000007</v>
      </c>
      <c r="F1262" s="10" t="str">
        <f>IF(AND(NOT(ISBLANK(C1262)), NOT(ISBLANK(H1262)), NOT(ISBLANK(Q1262))), C1262-H1262-Q1262, "")</f>
        <v/>
      </c>
      <c r="G1262" s="11" t="str">
        <f>IF(AND(F1262&lt;&gt;"", C1262&lt;&gt;"", C1262&lt;&gt;0), F1262*100/C1262, "")</f>
        <v/>
      </c>
      <c r="H1262" s="10"/>
      <c r="I1262" s="12">
        <v>5</v>
      </c>
      <c r="J1262" s="11" t="str">
        <f>IF(AND(H1262&lt;&gt;"", C1262&lt;&gt;"", C1262&lt;&gt;0), H1262*100/C1262, "")</f>
        <v/>
      </c>
      <c r="K1262" s="9">
        <v>15.1</v>
      </c>
      <c r="L1262" s="9">
        <v>45.7</v>
      </c>
      <c r="M1262" s="13">
        <v>0.33</v>
      </c>
      <c r="N1262" s="9">
        <v>76</v>
      </c>
      <c r="O1262" s="14" t="s">
        <v>16</v>
      </c>
      <c r="P1262" s="15">
        <v>3.5</v>
      </c>
      <c r="Q1262" s="13">
        <v>6.14</v>
      </c>
      <c r="R1262" s="15">
        <v>0.38</v>
      </c>
      <c r="S1262" s="11">
        <f>IF(AND(Q1262&lt;&gt;"", C1262&lt;&gt;"", C1262&lt;&gt;0), Q1262*100/C1262, "")</f>
        <v>9.5046439628482986</v>
      </c>
      <c r="T1262" s="22">
        <v>2</v>
      </c>
      <c r="U1262" s="17" t="s">
        <v>32</v>
      </c>
      <c r="V1262" s="11">
        <v>61.3</v>
      </c>
      <c r="W1262" s="11">
        <v>43.84</v>
      </c>
      <c r="X1262" s="11">
        <f>IF(AND(W1262&lt;&gt;"", V1262&lt;&gt;"", V1262&lt;&gt;0), (W1262/V1262)*100, "")</f>
        <v>71.517128874388263</v>
      </c>
      <c r="Y1262" s="8" t="str">
        <f>IF(X1262&lt;72,"Pontiagudo",IF(X1262&lt;=76,"Padrão","Redondo"))</f>
        <v>Pontiagudo</v>
      </c>
      <c r="Z1262" s="11">
        <f>IF(AND(W1262&lt;&gt;"", V1262&lt;&gt;"", V1262&lt;&gt;0), (0.6057-0.0018*W1262)*V1262*(W1262^2)/1000, "")</f>
        <v>62.063667966320644</v>
      </c>
      <c r="AA1262" s="11">
        <v>64.209104586240016</v>
      </c>
      <c r="AB1262" s="14"/>
      <c r="AC1262" s="12">
        <v>7</v>
      </c>
      <c r="AD1262" s="18" t="s">
        <v>19</v>
      </c>
    </row>
    <row r="1263" spans="1:30" ht="15.6" x14ac:dyDescent="0.3">
      <c r="A1263" s="8">
        <v>1262</v>
      </c>
      <c r="B1263" s="20" t="s">
        <v>43</v>
      </c>
      <c r="C1263" s="9">
        <v>58.1</v>
      </c>
      <c r="D1263" s="9">
        <v>4.4000000000000004</v>
      </c>
      <c r="E1263" s="9">
        <v>10.199999999999999</v>
      </c>
      <c r="F1263" s="10">
        <f>IF(AND(NOT(ISBLANK(C1263)), NOT(ISBLANK(H1263)), NOT(ISBLANK(Q1263))), C1263-H1263-Q1263, "")</f>
        <v>36.378</v>
      </c>
      <c r="G1263" s="11">
        <f>IF(AND(F1263&lt;&gt;"", C1263&lt;&gt;"", C1263&lt;&gt;0), F1263*100/C1263, "")</f>
        <v>62.612736660929436</v>
      </c>
      <c r="H1263" s="10">
        <v>16.344000000000001</v>
      </c>
      <c r="I1263" s="12">
        <v>5</v>
      </c>
      <c r="J1263" s="11">
        <f>IF(AND(H1263&lt;&gt;"", C1263&lt;&gt;"", C1263&lt;&gt;0), H1263*100/C1263, "")</f>
        <v>28.13080895008606</v>
      </c>
      <c r="K1263" s="9">
        <v>15.4</v>
      </c>
      <c r="L1263" s="9">
        <v>37.700000000000003</v>
      </c>
      <c r="M1263" s="13">
        <v>0.40799999999999997</v>
      </c>
      <c r="N1263" s="9">
        <v>63.9</v>
      </c>
      <c r="O1263" s="14" t="s">
        <v>21</v>
      </c>
      <c r="P1263" s="15">
        <v>4.3099999999999996</v>
      </c>
      <c r="Q1263" s="13">
        <v>5.3780000000000001</v>
      </c>
      <c r="R1263" s="15">
        <v>0.36</v>
      </c>
      <c r="S1263" s="11">
        <f>IF(AND(Q1263&lt;&gt;"", C1263&lt;&gt;"", C1263&lt;&gt;0), Q1263*100/C1263, "")</f>
        <v>9.2564543889845083</v>
      </c>
      <c r="T1263" s="22">
        <v>2</v>
      </c>
      <c r="U1263" s="17" t="s">
        <v>32</v>
      </c>
      <c r="V1263" s="11">
        <v>56.93</v>
      </c>
      <c r="W1263" s="11">
        <v>43.05</v>
      </c>
      <c r="X1263" s="11">
        <f>IF(AND(W1263&lt;&gt;"", V1263&lt;&gt;"", V1263&lt;&gt;0), (W1263/V1263)*100, "")</f>
        <v>75.61918145090462</v>
      </c>
      <c r="Y1263" s="8" t="str">
        <f>IF(X1263&lt;72,"Pontiagudo",IF(X1263&lt;=76,"Padrão","Redondo"))</f>
        <v>Padrão</v>
      </c>
      <c r="Z1263" s="11">
        <f>IF(AND(W1263&lt;&gt;"", V1263&lt;&gt;"", V1263&lt;&gt;0), (0.6057-0.0018*W1263)*V1263*(W1263^2)/1000, "")</f>
        <v>55.73065076697825</v>
      </c>
      <c r="AA1263" s="11">
        <v>59.983720916017482</v>
      </c>
      <c r="AB1263" s="14"/>
      <c r="AC1263" s="12">
        <v>7</v>
      </c>
      <c r="AD1263" s="18" t="s">
        <v>19</v>
      </c>
    </row>
    <row r="1264" spans="1:30" ht="15.6" x14ac:dyDescent="0.3">
      <c r="A1264" s="8">
        <v>1263</v>
      </c>
      <c r="B1264" s="20" t="s">
        <v>43</v>
      </c>
      <c r="C1264" s="9">
        <v>66.7</v>
      </c>
      <c r="D1264" s="9">
        <v>4.4000000000000004</v>
      </c>
      <c r="E1264" s="9">
        <v>9.6999999999999993</v>
      </c>
      <c r="F1264" s="10">
        <f>IF(AND(NOT(ISBLANK(C1264)), NOT(ISBLANK(H1264)), NOT(ISBLANK(Q1264))), C1264-H1264-Q1264, "")</f>
        <v>41.952999999999996</v>
      </c>
      <c r="G1264" s="11">
        <f>IF(AND(F1264&lt;&gt;"", C1264&lt;&gt;"", C1264&lt;&gt;0), F1264*100/C1264, "")</f>
        <v>62.898050974512728</v>
      </c>
      <c r="H1264" s="10">
        <v>18.251000000000001</v>
      </c>
      <c r="I1264" s="12">
        <v>5</v>
      </c>
      <c r="J1264" s="11">
        <f>IF(AND(H1264&lt;&gt;"", C1264&lt;&gt;"", C1264&lt;&gt;0), H1264*100/C1264, "")</f>
        <v>27.362818590704649</v>
      </c>
      <c r="K1264" s="9">
        <v>14.9</v>
      </c>
      <c r="L1264" s="9">
        <v>45.3</v>
      </c>
      <c r="M1264" s="13">
        <v>0.32900000000000001</v>
      </c>
      <c r="N1264" s="9">
        <v>59.7</v>
      </c>
      <c r="O1264" s="14" t="s">
        <v>23</v>
      </c>
      <c r="P1264" s="15">
        <v>4.28</v>
      </c>
      <c r="Q1264" s="13">
        <v>6.4960000000000004</v>
      </c>
      <c r="R1264" s="15">
        <v>0.4</v>
      </c>
      <c r="S1264" s="11">
        <f>IF(AND(Q1264&lt;&gt;"", C1264&lt;&gt;"", C1264&lt;&gt;0), Q1264*100/C1264, "")</f>
        <v>9.7391304347826093</v>
      </c>
      <c r="T1264" s="22">
        <v>1</v>
      </c>
      <c r="U1264" s="17" t="s">
        <v>32</v>
      </c>
      <c r="V1264" s="11">
        <v>58.35</v>
      </c>
      <c r="W1264" s="11">
        <v>45.72</v>
      </c>
      <c r="X1264" s="11">
        <f>IF(AND(W1264&lt;&gt;"", V1264&lt;&gt;"", V1264&lt;&gt;0), (W1264/V1264)*100, "")</f>
        <v>78.354755784061695</v>
      </c>
      <c r="Y1264" s="8" t="str">
        <f>IF(X1264&lt;72,"Pontiagudo",IF(X1264&lt;=76,"Padrão","Redondo"))</f>
        <v>Redondo</v>
      </c>
      <c r="Z1264" s="11">
        <f>IF(AND(W1264&lt;&gt;"", V1264&lt;&gt;"", V1264&lt;&gt;0), (0.6057-0.0018*W1264)*V1264*(W1264^2)/1000, "")</f>
        <v>63.839627040490569</v>
      </c>
      <c r="AA1264" s="11">
        <v>64.888135191719996</v>
      </c>
      <c r="AB1264" s="14"/>
      <c r="AC1264" s="12">
        <v>7</v>
      </c>
      <c r="AD1264" s="18" t="s">
        <v>19</v>
      </c>
    </row>
    <row r="1265" spans="1:30" ht="15.6" x14ac:dyDescent="0.3">
      <c r="A1265" s="8">
        <v>1264</v>
      </c>
      <c r="B1265" s="20" t="s">
        <v>43</v>
      </c>
      <c r="C1265" s="9">
        <v>63.7</v>
      </c>
      <c r="D1265" s="9">
        <v>5</v>
      </c>
      <c r="E1265" s="9">
        <v>10.199999999999999</v>
      </c>
      <c r="F1265" s="10">
        <f>IF(AND(NOT(ISBLANK(C1265)), NOT(ISBLANK(H1265)), NOT(ISBLANK(Q1265))), C1265-H1265-Q1265, "")</f>
        <v>39.792000000000002</v>
      </c>
      <c r="G1265" s="11">
        <f>IF(AND(F1265&lt;&gt;"", C1265&lt;&gt;"", C1265&lt;&gt;0), F1265*100/C1265, "")</f>
        <v>62.467817896389327</v>
      </c>
      <c r="H1265" s="10">
        <v>17.97</v>
      </c>
      <c r="I1265" s="12">
        <v>6</v>
      </c>
      <c r="J1265" s="11">
        <f>IF(AND(H1265&lt;&gt;"", C1265&lt;&gt;"", C1265&lt;&gt;0), H1265*100/C1265, "")</f>
        <v>28.210361067503925</v>
      </c>
      <c r="K1265" s="9">
        <v>14.8</v>
      </c>
      <c r="L1265" s="9">
        <v>38</v>
      </c>
      <c r="M1265" s="13">
        <v>0.38900000000000001</v>
      </c>
      <c r="N1265" s="9">
        <v>67.2</v>
      </c>
      <c r="O1265" s="14" t="s">
        <v>21</v>
      </c>
      <c r="P1265" s="15">
        <v>2.42</v>
      </c>
      <c r="Q1265" s="13">
        <v>5.9379999999999997</v>
      </c>
      <c r="R1265" s="15">
        <v>0.36</v>
      </c>
      <c r="S1265" s="11">
        <f>IF(AND(Q1265&lt;&gt;"", C1265&lt;&gt;"", C1265&lt;&gt;0), Q1265*100/C1265, "")</f>
        <v>9.3218210361067495</v>
      </c>
      <c r="T1265" s="22">
        <v>3</v>
      </c>
      <c r="U1265" s="17" t="s">
        <v>32</v>
      </c>
      <c r="V1265" s="11">
        <v>60.13</v>
      </c>
      <c r="W1265" s="11">
        <v>43.73</v>
      </c>
      <c r="X1265" s="11">
        <f>IF(AND(W1265&lt;&gt;"", V1265&lt;&gt;"", V1265&lt;&gt;0), (W1265/V1265)*100, "")</f>
        <v>72.725760851488431</v>
      </c>
      <c r="Y1265" s="8" t="str">
        <f>IF(X1265&lt;72,"Pontiagudo",IF(X1265&lt;=76,"Padrão","Redondo"))</f>
        <v>Padrão</v>
      </c>
      <c r="Z1265" s="11">
        <f>IF(AND(W1265&lt;&gt;"", V1265&lt;&gt;"", V1265&lt;&gt;0), (0.6057-0.0018*W1265)*V1265*(W1265^2)/1000, "")</f>
        <v>60.596736631533524</v>
      </c>
      <c r="AA1265" s="11">
        <v>63.239466825461498</v>
      </c>
      <c r="AB1265" s="14"/>
      <c r="AC1265" s="12">
        <v>7</v>
      </c>
      <c r="AD1265" s="18" t="s">
        <v>19</v>
      </c>
    </row>
    <row r="1266" spans="1:30" ht="15.6" x14ac:dyDescent="0.3">
      <c r="A1266" s="8">
        <v>1265</v>
      </c>
      <c r="B1266" s="20" t="s">
        <v>43</v>
      </c>
      <c r="C1266" s="9">
        <v>60.7</v>
      </c>
      <c r="D1266" s="9">
        <v>5.3</v>
      </c>
      <c r="E1266" s="9">
        <v>10</v>
      </c>
      <c r="F1266" s="10">
        <f>IF(AND(NOT(ISBLANK(C1266)), NOT(ISBLANK(H1266)), NOT(ISBLANK(Q1266))), C1266-H1266-Q1266, "")</f>
        <v>39.831000000000003</v>
      </c>
      <c r="G1266" s="11">
        <f>IF(AND(F1266&lt;&gt;"", C1266&lt;&gt;"", C1266&lt;&gt;0), F1266*100/C1266, "")</f>
        <v>65.619439868204282</v>
      </c>
      <c r="H1266" s="10">
        <v>15.231</v>
      </c>
      <c r="I1266" s="12">
        <v>5</v>
      </c>
      <c r="J1266" s="11">
        <f>IF(AND(H1266&lt;&gt;"", C1266&lt;&gt;"", C1266&lt;&gt;0), H1266*100/C1266, "")</f>
        <v>25.092257001647443</v>
      </c>
      <c r="K1266" s="9">
        <v>13.9</v>
      </c>
      <c r="L1266" s="9">
        <v>43</v>
      </c>
      <c r="M1266" s="13">
        <v>0.32300000000000001</v>
      </c>
      <c r="N1266" s="9">
        <v>71</v>
      </c>
      <c r="O1266" s="14" t="s">
        <v>21</v>
      </c>
      <c r="P1266" s="15">
        <v>3.41</v>
      </c>
      <c r="Q1266" s="13">
        <v>5.6379999999999999</v>
      </c>
      <c r="R1266" s="15">
        <v>0.37</v>
      </c>
      <c r="S1266" s="11">
        <f>IF(AND(Q1266&lt;&gt;"", C1266&lt;&gt;"", C1266&lt;&gt;0), Q1266*100/C1266, "")</f>
        <v>9.2883031301482681</v>
      </c>
      <c r="T1266" s="22">
        <v>3</v>
      </c>
      <c r="U1266" s="17" t="s">
        <v>32</v>
      </c>
      <c r="V1266" s="11">
        <v>58.85</v>
      </c>
      <c r="W1266" s="11">
        <v>44.2</v>
      </c>
      <c r="X1266" s="11">
        <f>IF(AND(W1266&lt;&gt;"", V1266&lt;&gt;"", V1266&lt;&gt;0), (W1266/V1266)*100, "")</f>
        <v>75.106202209005943</v>
      </c>
      <c r="Y1266" s="8" t="str">
        <f>IF(X1266&lt;72,"Pontiagudo",IF(X1266&lt;=76,"Padrão","Redondo"))</f>
        <v>Padrão</v>
      </c>
      <c r="Z1266" s="11">
        <f>IF(AND(W1266&lt;&gt;"", V1266&lt;&gt;"", V1266&lt;&gt;0), (0.6057-0.0018*W1266)*V1266*(W1266^2)/1000, "")</f>
        <v>60.491217603960017</v>
      </c>
      <c r="AA1266" s="11">
        <v>63.030250854999991</v>
      </c>
      <c r="AB1266" s="14" t="s">
        <v>35</v>
      </c>
      <c r="AC1266" s="12">
        <v>7</v>
      </c>
      <c r="AD1266" s="18" t="s">
        <v>19</v>
      </c>
    </row>
    <row r="1267" spans="1:30" ht="15.6" x14ac:dyDescent="0.3">
      <c r="A1267" s="8">
        <v>1266</v>
      </c>
      <c r="B1267" s="20" t="s">
        <v>43</v>
      </c>
      <c r="C1267" s="9">
        <v>63.9</v>
      </c>
      <c r="D1267" s="9">
        <v>4.5999999999999996</v>
      </c>
      <c r="E1267" s="9">
        <v>10.6</v>
      </c>
      <c r="F1267" s="10">
        <f>IF(AND(NOT(ISBLANK(C1267)), NOT(ISBLANK(H1267)), NOT(ISBLANK(Q1267))), C1267-H1267-Q1267, "")</f>
        <v>38.903999999999996</v>
      </c>
      <c r="G1267" s="11">
        <f>IF(AND(F1267&lt;&gt;"", C1267&lt;&gt;"", C1267&lt;&gt;0), F1267*100/C1267, "")</f>
        <v>60.882629107981217</v>
      </c>
      <c r="H1267" s="10">
        <v>18.916</v>
      </c>
      <c r="I1267" s="12">
        <v>5</v>
      </c>
      <c r="J1267" s="11">
        <f>IF(AND(H1267&lt;&gt;"", C1267&lt;&gt;"", C1267&lt;&gt;0), H1267*100/C1267, "")</f>
        <v>29.602503912363069</v>
      </c>
      <c r="K1267" s="9">
        <v>15.3</v>
      </c>
      <c r="L1267" s="9">
        <v>45.3</v>
      </c>
      <c r="M1267" s="13">
        <v>0.33800000000000002</v>
      </c>
      <c r="N1267" s="9">
        <v>63.2</v>
      </c>
      <c r="O1267" s="14" t="s">
        <v>21</v>
      </c>
      <c r="P1267" s="15">
        <v>2.69</v>
      </c>
      <c r="Q1267" s="13">
        <v>6.08</v>
      </c>
      <c r="R1267" s="15">
        <v>0.38</v>
      </c>
      <c r="S1267" s="11">
        <f>IF(AND(Q1267&lt;&gt;"", C1267&lt;&gt;"", C1267&lt;&gt;0), Q1267*100/C1267, "")</f>
        <v>9.5148669796557126</v>
      </c>
      <c r="T1267" s="22">
        <v>1</v>
      </c>
      <c r="U1267" s="17" t="s">
        <v>32</v>
      </c>
      <c r="V1267" s="11">
        <v>60.46</v>
      </c>
      <c r="W1267" s="11">
        <v>43.89</v>
      </c>
      <c r="X1267" s="11">
        <f>IF(AND(W1267&lt;&gt;"", V1267&lt;&gt;"", V1267&lt;&gt;0), (W1267/V1267)*100, "")</f>
        <v>72.593450215018194</v>
      </c>
      <c r="Y1267" s="8" t="str">
        <f>IF(X1267&lt;72,"Pontiagudo",IF(X1267&lt;=76,"Padrão","Redondo"))</f>
        <v>Padrão</v>
      </c>
      <c r="Z1267" s="11">
        <f>IF(AND(W1267&lt;&gt;"", V1267&lt;&gt;"", V1267&lt;&gt;0), (0.6057-0.0018*W1267)*V1267*(W1267^2)/1000, "")</f>
        <v>61.342429685974665</v>
      </c>
      <c r="AA1267" s="11">
        <v>63.706671114008998</v>
      </c>
      <c r="AB1267" s="14"/>
      <c r="AC1267" s="12">
        <v>7</v>
      </c>
      <c r="AD1267" s="18" t="s">
        <v>19</v>
      </c>
    </row>
    <row r="1268" spans="1:30" ht="15.6" x14ac:dyDescent="0.3">
      <c r="A1268" s="8">
        <v>1267</v>
      </c>
      <c r="B1268" s="20" t="s">
        <v>43</v>
      </c>
      <c r="C1268" s="9">
        <v>66.5</v>
      </c>
      <c r="D1268" s="9">
        <v>5.3</v>
      </c>
      <c r="E1268" s="9">
        <v>10.3</v>
      </c>
      <c r="F1268" s="10">
        <f>IF(AND(NOT(ISBLANK(C1268)), NOT(ISBLANK(H1268)), NOT(ISBLANK(Q1268))), C1268-H1268-Q1268, "")</f>
        <v>40.478000000000002</v>
      </c>
      <c r="G1268" s="11">
        <f>IF(AND(F1268&lt;&gt;"", C1268&lt;&gt;"", C1268&lt;&gt;0), F1268*100/C1268, "")</f>
        <v>60.869172932330827</v>
      </c>
      <c r="H1268" s="10">
        <v>19.637</v>
      </c>
      <c r="I1268" s="12">
        <v>5</v>
      </c>
      <c r="J1268" s="11">
        <f>IF(AND(H1268&lt;&gt;"", C1268&lt;&gt;"", C1268&lt;&gt;0), H1268*100/C1268, "")</f>
        <v>29.529323308270676</v>
      </c>
      <c r="K1268" s="9">
        <v>16.100000000000001</v>
      </c>
      <c r="L1268" s="9">
        <v>44.7</v>
      </c>
      <c r="M1268" s="13">
        <v>0.36</v>
      </c>
      <c r="N1268" s="9">
        <v>68.7</v>
      </c>
      <c r="O1268" s="14" t="s">
        <v>21</v>
      </c>
      <c r="P1268" s="15">
        <v>3.55</v>
      </c>
      <c r="Q1268" s="13">
        <v>6.3849999999999998</v>
      </c>
      <c r="R1268" s="15">
        <v>0.4</v>
      </c>
      <c r="S1268" s="11">
        <f>IF(AND(Q1268&lt;&gt;"", C1268&lt;&gt;"", C1268&lt;&gt;0), Q1268*100/C1268, "")</f>
        <v>9.6015037593984971</v>
      </c>
      <c r="T1268" s="22">
        <v>1</v>
      </c>
      <c r="U1268" s="17" t="s">
        <v>32</v>
      </c>
      <c r="V1268" s="11">
        <v>57.08</v>
      </c>
      <c r="W1268" s="11">
        <v>45.81</v>
      </c>
      <c r="X1268" s="11">
        <f>IF(AND(W1268&lt;&gt;"", V1268&lt;&gt;"", V1268&lt;&gt;0), (W1268/V1268)*100, "")</f>
        <v>80.255781359495444</v>
      </c>
      <c r="Y1268" s="8" t="str">
        <f>IF(X1268&lt;72,"Pontiagudo",IF(X1268&lt;=76,"Padrão","Redondo"))</f>
        <v>Redondo</v>
      </c>
      <c r="Z1268" s="11">
        <f>IF(AND(W1268&lt;&gt;"", V1268&lt;&gt;"", V1268&lt;&gt;0), (0.6057-0.0018*W1268)*V1268*(W1268^2)/1000, "")</f>
        <v>62.676847595213495</v>
      </c>
      <c r="AA1268" s="11">
        <v>64.056065691689994</v>
      </c>
      <c r="AB1268" s="14"/>
      <c r="AC1268" s="12">
        <v>7</v>
      </c>
      <c r="AD1268" s="18" t="s">
        <v>19</v>
      </c>
    </row>
    <row r="1269" spans="1:30" ht="15.6" x14ac:dyDescent="0.3">
      <c r="A1269" s="8">
        <v>1268</v>
      </c>
      <c r="B1269" s="20" t="s">
        <v>43</v>
      </c>
      <c r="C1269" s="9">
        <v>67.8</v>
      </c>
      <c r="D1269" s="9">
        <v>6.9</v>
      </c>
      <c r="E1269" s="9">
        <v>10</v>
      </c>
      <c r="F1269" s="10">
        <f>IF(AND(NOT(ISBLANK(C1269)), NOT(ISBLANK(H1269)), NOT(ISBLANK(Q1269))), C1269-H1269-Q1269, "")</f>
        <v>43.905000000000001</v>
      </c>
      <c r="G1269" s="11">
        <f>IF(AND(F1269&lt;&gt;"", C1269&lt;&gt;"", C1269&lt;&gt;0), F1269*100/C1269, "")</f>
        <v>64.756637168141594</v>
      </c>
      <c r="H1269" s="10">
        <v>19.68</v>
      </c>
      <c r="I1269" s="12">
        <v>6</v>
      </c>
      <c r="J1269" s="11">
        <f>IF(AND(H1269&lt;&gt;"", C1269&lt;&gt;"", C1269&lt;&gt;0), H1269*100/C1269, "")</f>
        <v>29.026548672566374</v>
      </c>
      <c r="K1269" s="9">
        <v>17.899999999999999</v>
      </c>
      <c r="L1269" s="9">
        <v>45.3</v>
      </c>
      <c r="M1269" s="13">
        <v>0.39500000000000002</v>
      </c>
      <c r="N1269" s="9">
        <v>80.7</v>
      </c>
      <c r="O1269" s="14" t="s">
        <v>16</v>
      </c>
      <c r="P1269" s="15">
        <v>2.3199999999999998</v>
      </c>
      <c r="Q1269" s="13">
        <v>4.2149999999999999</v>
      </c>
      <c r="R1269" s="15">
        <v>0.28999999999999998</v>
      </c>
      <c r="S1269" s="11">
        <f>IF(AND(Q1269&lt;&gt;"", C1269&lt;&gt;"", C1269&lt;&gt;0), Q1269*100/C1269, "")</f>
        <v>6.2168141592920358</v>
      </c>
      <c r="T1269" s="22">
        <v>1</v>
      </c>
      <c r="U1269" s="17" t="s">
        <v>32</v>
      </c>
      <c r="V1269" s="11">
        <v>60.68</v>
      </c>
      <c r="W1269" s="11">
        <v>45.91</v>
      </c>
      <c r="X1269" s="11">
        <f>IF(AND(W1269&lt;&gt;"", V1269&lt;&gt;"", V1269&lt;&gt;0), (W1269/V1269)*100, "")</f>
        <v>75.659195781146991</v>
      </c>
      <c r="Y1269" s="8" t="str">
        <f>IF(X1269&lt;72,"Pontiagudo",IF(X1269&lt;=76,"Padrão","Redondo"))</f>
        <v>Padrão</v>
      </c>
      <c r="Z1269" s="11">
        <f>IF(AND(W1269&lt;&gt;"", V1269&lt;&gt;"", V1269&lt;&gt;0), (0.6057-0.0018*W1269)*V1269*(W1269^2)/1000, "")</f>
        <v>66.898029809832693</v>
      </c>
      <c r="AA1269" s="11">
        <v>66.885071796549994</v>
      </c>
      <c r="AB1269" s="14"/>
      <c r="AC1269" s="12">
        <v>7</v>
      </c>
      <c r="AD1269" s="18" t="s">
        <v>19</v>
      </c>
    </row>
    <row r="1270" spans="1:30" ht="15.6" x14ac:dyDescent="0.3">
      <c r="A1270" s="8">
        <v>1269</v>
      </c>
      <c r="B1270" s="20" t="s">
        <v>43</v>
      </c>
      <c r="C1270" s="9">
        <v>74.900000000000006</v>
      </c>
      <c r="D1270" s="9">
        <v>5.4</v>
      </c>
      <c r="E1270" s="9">
        <v>10.199999999999999</v>
      </c>
      <c r="F1270" s="10">
        <f>IF(AND(NOT(ISBLANK(C1270)), NOT(ISBLANK(H1270)), NOT(ISBLANK(Q1270))), C1270-H1270-Q1270, "")</f>
        <v>49.791000000000004</v>
      </c>
      <c r="G1270" s="11">
        <f>IF(AND(F1270&lt;&gt;"", C1270&lt;&gt;"", C1270&lt;&gt;0), F1270*100/C1270, "")</f>
        <v>66.476635514018696</v>
      </c>
      <c r="H1270" s="10">
        <v>20.079000000000001</v>
      </c>
      <c r="I1270" s="12">
        <v>5</v>
      </c>
      <c r="J1270" s="11">
        <f>IF(AND(H1270&lt;&gt;"", C1270&lt;&gt;"", C1270&lt;&gt;0), H1270*100/C1270, "")</f>
        <v>26.807743658210946</v>
      </c>
      <c r="K1270" s="9">
        <v>16.399999999999999</v>
      </c>
      <c r="L1270" s="9">
        <v>42.3</v>
      </c>
      <c r="M1270" s="13">
        <v>0.38800000000000001</v>
      </c>
      <c r="N1270" s="9">
        <v>66.3</v>
      </c>
      <c r="O1270" s="14" t="s">
        <v>21</v>
      </c>
      <c r="P1270" s="15">
        <v>4.5199999999999996</v>
      </c>
      <c r="Q1270" s="13">
        <v>5.03</v>
      </c>
      <c r="R1270" s="15">
        <v>0.36</v>
      </c>
      <c r="S1270" s="11">
        <f>IF(AND(Q1270&lt;&gt;"", C1270&lt;&gt;"", C1270&lt;&gt;0), Q1270*100/C1270, "")</f>
        <v>6.7156208277703602</v>
      </c>
      <c r="T1270" s="22">
        <v>2</v>
      </c>
      <c r="U1270" s="17" t="s">
        <v>34</v>
      </c>
      <c r="V1270" s="11">
        <v>61.52</v>
      </c>
      <c r="W1270" s="11">
        <v>47.35</v>
      </c>
      <c r="X1270" s="11">
        <f>IF(AND(W1270&lt;&gt;"", V1270&lt;&gt;"", V1270&lt;&gt;0), (W1270/V1270)*100, "")</f>
        <v>76.966840052015613</v>
      </c>
      <c r="Y1270" s="8" t="str">
        <f>IF(X1270&lt;72,"Pontiagudo",IF(X1270&lt;=76,"Padrão","Redondo"))</f>
        <v>Redondo</v>
      </c>
      <c r="Z1270" s="11">
        <f>IF(AND(W1270&lt;&gt;"", V1270&lt;&gt;"", V1270&lt;&gt;0), (0.6057-0.0018*W1270)*V1270*(W1270^2)/1000, "")</f>
        <v>71.788023319374005</v>
      </c>
      <c r="AA1270" s="11">
        <v>69.670148483260007</v>
      </c>
      <c r="AB1270" s="14"/>
      <c r="AC1270" s="12">
        <v>7</v>
      </c>
      <c r="AD1270" s="18" t="s">
        <v>19</v>
      </c>
    </row>
    <row r="1271" spans="1:30" ht="15.6" x14ac:dyDescent="0.3">
      <c r="A1271" s="8">
        <v>1270</v>
      </c>
      <c r="B1271" s="20" t="s">
        <v>43</v>
      </c>
      <c r="C1271" s="9">
        <v>61.5</v>
      </c>
      <c r="D1271" s="9">
        <v>5.9</v>
      </c>
      <c r="E1271" s="9">
        <v>10</v>
      </c>
      <c r="F1271" s="10" t="str">
        <f>IF(AND(NOT(ISBLANK(C1271)), NOT(ISBLANK(H1271)), NOT(ISBLANK(Q1271))), C1271-H1271-Q1271, "")</f>
        <v/>
      </c>
      <c r="G1271" s="11" t="str">
        <f>IF(AND(F1271&lt;&gt;"", C1271&lt;&gt;"", C1271&lt;&gt;0), F1271*100/C1271, "")</f>
        <v/>
      </c>
      <c r="H1271" s="10"/>
      <c r="I1271" s="12">
        <v>5</v>
      </c>
      <c r="J1271" s="11" t="str">
        <f>IF(AND(H1271&lt;&gt;"", C1271&lt;&gt;"", C1271&lt;&gt;0), H1271*100/C1271, "")</f>
        <v/>
      </c>
      <c r="K1271" s="9">
        <v>15.5</v>
      </c>
      <c r="L1271" s="9">
        <v>43</v>
      </c>
      <c r="M1271" s="13">
        <v>0.36</v>
      </c>
      <c r="N1271" s="9">
        <v>75.599999999999994</v>
      </c>
      <c r="O1271" s="14" t="s">
        <v>16</v>
      </c>
      <c r="P1271" s="15">
        <v>3.53</v>
      </c>
      <c r="Q1271" s="13">
        <v>6.3579999999999997</v>
      </c>
      <c r="R1271" s="15">
        <v>0.4</v>
      </c>
      <c r="S1271" s="11">
        <f>IF(AND(Q1271&lt;&gt;"", C1271&lt;&gt;"", C1271&lt;&gt;0), Q1271*100/C1271, "")</f>
        <v>10.338211382113821</v>
      </c>
      <c r="T1271" s="22">
        <v>2</v>
      </c>
      <c r="U1271" s="17" t="s">
        <v>32</v>
      </c>
      <c r="V1271" s="11">
        <v>59.81</v>
      </c>
      <c r="W1271" s="11">
        <v>49.07</v>
      </c>
      <c r="X1271" s="11">
        <f>IF(AND(W1271&lt;&gt;"", V1271&lt;&gt;"", V1271&lt;&gt;0), (W1271/V1271)*100, "")</f>
        <v>82.043136599230891</v>
      </c>
      <c r="Y1271" s="8" t="str">
        <f>IF(X1271&lt;72,"Pontiagudo",IF(X1271&lt;=76,"Padrão","Redondo"))</f>
        <v>Redondo</v>
      </c>
      <c r="Z1271" s="11">
        <f>IF(AND(W1271&lt;&gt;"", V1271&lt;&gt;"", V1271&lt;&gt;0), (0.6057-0.0018*W1271)*V1271*(W1271^2)/1000, "")</f>
        <v>74.509306014349221</v>
      </c>
      <c r="AA1271" s="11">
        <v>70.954826421797492</v>
      </c>
      <c r="AB1271" s="14" t="s">
        <v>35</v>
      </c>
      <c r="AC1271" s="12">
        <v>7</v>
      </c>
      <c r="AD1271" s="18" t="s">
        <v>19</v>
      </c>
    </row>
    <row r="1272" spans="1:30" ht="15.6" x14ac:dyDescent="0.3">
      <c r="A1272" s="8">
        <v>1271</v>
      </c>
      <c r="B1272" s="20" t="s">
        <v>43</v>
      </c>
      <c r="C1272" s="9">
        <v>69.5</v>
      </c>
      <c r="D1272" s="9">
        <v>6.5</v>
      </c>
      <c r="E1272" s="9">
        <v>9.5</v>
      </c>
      <c r="F1272" s="10">
        <f>IF(AND(NOT(ISBLANK(C1272)), NOT(ISBLANK(H1272)), NOT(ISBLANK(Q1272))), C1272-H1272-Q1272, "")</f>
        <v>42.899999999999991</v>
      </c>
      <c r="G1272" s="11">
        <f>IF(AND(F1272&lt;&gt;"", C1272&lt;&gt;"", C1272&lt;&gt;0), F1272*100/C1272, "")</f>
        <v>61.72661870503596</v>
      </c>
      <c r="H1272" s="10">
        <v>21.132000000000001</v>
      </c>
      <c r="I1272" s="12">
        <v>5</v>
      </c>
      <c r="J1272" s="11">
        <f>IF(AND(H1272&lt;&gt;"", C1272&lt;&gt;"", C1272&lt;&gt;0), H1272*100/C1272, "")</f>
        <v>30.405755395683457</v>
      </c>
      <c r="K1272" s="9">
        <v>17.3</v>
      </c>
      <c r="L1272" s="9">
        <v>44</v>
      </c>
      <c r="M1272" s="13">
        <v>0.39300000000000002</v>
      </c>
      <c r="N1272" s="9">
        <v>77.3</v>
      </c>
      <c r="O1272" s="14" t="s">
        <v>16</v>
      </c>
      <c r="P1272" s="15">
        <v>0.89</v>
      </c>
      <c r="Q1272" s="13">
        <v>5.468</v>
      </c>
      <c r="R1272" s="15">
        <v>0.32</v>
      </c>
      <c r="S1272" s="11">
        <f>IF(AND(Q1272&lt;&gt;"", C1272&lt;&gt;"", C1272&lt;&gt;0), Q1272*100/C1272, "")</f>
        <v>7.8676258992805748</v>
      </c>
      <c r="T1272" s="22">
        <v>2</v>
      </c>
      <c r="U1272" s="17" t="s">
        <v>34</v>
      </c>
      <c r="V1272" s="11">
        <v>63.97</v>
      </c>
      <c r="W1272" s="11">
        <v>45.44</v>
      </c>
      <c r="X1272" s="11">
        <f>IF(AND(W1272&lt;&gt;"", V1272&lt;&gt;"", V1272&lt;&gt;0), (W1272/V1272)*100, "")</f>
        <v>71.033296857902144</v>
      </c>
      <c r="Y1272" s="8" t="str">
        <f>IF(X1272&lt;72,"Pontiagudo",IF(X1272&lt;=76,"Padrão","Redondo"))</f>
        <v>Pontiagudo</v>
      </c>
      <c r="Z1272" s="11">
        <f>IF(AND(W1272&lt;&gt;"", V1272&lt;&gt;"", V1272&lt;&gt;0), (0.6057-0.0018*W1272)*V1272*(W1272^2)/1000, "")</f>
        <v>69.20030780832154</v>
      </c>
      <c r="AA1272" s="11">
        <v>68.467854545919977</v>
      </c>
      <c r="AB1272" s="14" t="s">
        <v>38</v>
      </c>
      <c r="AC1272" s="12">
        <v>7</v>
      </c>
      <c r="AD1272" s="18" t="s">
        <v>20</v>
      </c>
    </row>
    <row r="1273" spans="1:30" ht="15.6" x14ac:dyDescent="0.3">
      <c r="A1273" s="8">
        <v>1272</v>
      </c>
      <c r="B1273" s="20" t="s">
        <v>43</v>
      </c>
      <c r="C1273" s="9">
        <v>58.4</v>
      </c>
      <c r="D1273" s="9">
        <v>6.8</v>
      </c>
      <c r="E1273" s="9">
        <v>9.3000000000000007</v>
      </c>
      <c r="F1273" s="10">
        <f>IF(AND(NOT(ISBLANK(C1273)), NOT(ISBLANK(H1273)), NOT(ISBLANK(Q1273))), C1273-H1273-Q1273, "")</f>
        <v>36.659000000000006</v>
      </c>
      <c r="G1273" s="11">
        <f>IF(AND(F1273&lt;&gt;"", C1273&lt;&gt;"", C1273&lt;&gt;0), F1273*100/C1273, "")</f>
        <v>62.772260273972613</v>
      </c>
      <c r="H1273" s="10">
        <v>16.940999999999999</v>
      </c>
      <c r="I1273" s="12">
        <v>5</v>
      </c>
      <c r="J1273" s="11">
        <f>IF(AND(H1273&lt;&gt;"", C1273&lt;&gt;"", C1273&lt;&gt;0), H1273*100/C1273, "")</f>
        <v>29.008561643835616</v>
      </c>
      <c r="K1273" s="9">
        <v>15.9</v>
      </c>
      <c r="L1273" s="9">
        <v>45.3</v>
      </c>
      <c r="M1273" s="13">
        <v>0.35099999999999998</v>
      </c>
      <c r="N1273" s="9">
        <v>82.9</v>
      </c>
      <c r="O1273" s="14" t="s">
        <v>16</v>
      </c>
      <c r="P1273" s="15">
        <v>2.68</v>
      </c>
      <c r="Q1273" s="13">
        <v>4.8</v>
      </c>
      <c r="R1273" s="15">
        <v>0.34</v>
      </c>
      <c r="S1273" s="11">
        <f>IF(AND(Q1273&lt;&gt;"", C1273&lt;&gt;"", C1273&lt;&gt;0), Q1273*100/C1273, "")</f>
        <v>8.2191780821917817</v>
      </c>
      <c r="T1273" s="22">
        <v>2</v>
      </c>
      <c r="U1273" s="17" t="s">
        <v>32</v>
      </c>
      <c r="V1273" s="11">
        <v>58.44</v>
      </c>
      <c r="W1273" s="11">
        <v>42.61</v>
      </c>
      <c r="X1273" s="11">
        <f>IF(AND(W1273&lt;&gt;"", V1273&lt;&gt;"", V1273&lt;&gt;0), (W1273/V1273)*100, "")</f>
        <v>72.912388774811774</v>
      </c>
      <c r="Y1273" s="8" t="str">
        <f>IF(X1273&lt;72,"Pontiagudo",IF(X1273&lt;=76,"Padrão","Redondo"))</f>
        <v>Padrão</v>
      </c>
      <c r="Z1273" s="11">
        <f>IF(AND(W1273&lt;&gt;"", V1273&lt;&gt;"", V1273&lt;&gt;0), (0.6057-0.0018*W1273)*V1273*(W1273^2)/1000, "")</f>
        <v>56.129424533338245</v>
      </c>
      <c r="AA1273" s="11">
        <v>60.417026669765988</v>
      </c>
      <c r="AB1273" s="14"/>
      <c r="AC1273" s="12">
        <v>7</v>
      </c>
      <c r="AD1273" s="18" t="s">
        <v>19</v>
      </c>
    </row>
    <row r="1274" spans="1:30" ht="15.6" x14ac:dyDescent="0.3">
      <c r="A1274" s="8">
        <v>1273</v>
      </c>
      <c r="B1274" s="20" t="s">
        <v>43</v>
      </c>
      <c r="C1274" s="9">
        <v>70.900000000000006</v>
      </c>
      <c r="D1274" s="9">
        <v>4.0999999999999996</v>
      </c>
      <c r="E1274" s="9">
        <v>10</v>
      </c>
      <c r="F1274" s="10">
        <f>IF(AND(NOT(ISBLANK(C1274)), NOT(ISBLANK(H1274)), NOT(ISBLANK(Q1274))), C1274-H1274-Q1274, "")</f>
        <v>44.218000000000011</v>
      </c>
      <c r="G1274" s="11">
        <f>IF(AND(F1274&lt;&gt;"", C1274&lt;&gt;"", C1274&lt;&gt;0), F1274*100/C1274, "")</f>
        <v>62.366713681241194</v>
      </c>
      <c r="H1274" s="10">
        <v>19.568000000000001</v>
      </c>
      <c r="I1274" s="12">
        <v>6</v>
      </c>
      <c r="J1274" s="11">
        <f>IF(AND(H1274&lt;&gt;"", C1274&lt;&gt;"", C1274&lt;&gt;0), H1274*100/C1274, "")</f>
        <v>27.599435825105783</v>
      </c>
      <c r="K1274" s="9">
        <v>14.8</v>
      </c>
      <c r="L1274" s="9">
        <v>47</v>
      </c>
      <c r="M1274" s="13">
        <v>0.315</v>
      </c>
      <c r="N1274" s="9">
        <v>54.1</v>
      </c>
      <c r="O1274" s="14" t="s">
        <v>23</v>
      </c>
      <c r="P1274" s="15">
        <v>4.66</v>
      </c>
      <c r="Q1274" s="13">
        <v>7.1139999999999999</v>
      </c>
      <c r="R1274" s="15">
        <v>0.4</v>
      </c>
      <c r="S1274" s="11">
        <f>IF(AND(Q1274&lt;&gt;"", C1274&lt;&gt;"", C1274&lt;&gt;0), Q1274*100/C1274, "")</f>
        <v>10.033850493653031</v>
      </c>
      <c r="T1274" s="22">
        <v>3</v>
      </c>
      <c r="U1274" s="17" t="s">
        <v>34</v>
      </c>
      <c r="V1274" s="11">
        <v>61.69</v>
      </c>
      <c r="W1274" s="11">
        <v>45.55</v>
      </c>
      <c r="X1274" s="11">
        <f>IF(AND(W1274&lt;&gt;"", V1274&lt;&gt;"", V1274&lt;&gt;0), (W1274/V1274)*100, "")</f>
        <v>73.836926568325495</v>
      </c>
      <c r="Y1274" s="8" t="str">
        <f>IF(X1274&lt;72,"Pontiagudo",IF(X1274&lt;=76,"Padrão","Redondo"))</f>
        <v>Padrão</v>
      </c>
      <c r="Z1274" s="11">
        <f>IF(AND(W1274&lt;&gt;"", V1274&lt;&gt;"", V1274&lt;&gt;0), (0.6057-0.0018*W1274)*V1274*(W1274^2)/1000, "")</f>
        <v>67.032034277694748</v>
      </c>
      <c r="AA1274" s="11">
        <v>67.063490593207504</v>
      </c>
      <c r="AB1274" s="14" t="s">
        <v>35</v>
      </c>
      <c r="AC1274" s="12">
        <v>7</v>
      </c>
      <c r="AD1274" s="18" t="s">
        <v>19</v>
      </c>
    </row>
    <row r="1275" spans="1:30" ht="15.6" x14ac:dyDescent="0.3">
      <c r="A1275" s="8">
        <v>1274</v>
      </c>
      <c r="B1275" s="20" t="s">
        <v>43</v>
      </c>
      <c r="C1275" s="9">
        <v>60.2</v>
      </c>
      <c r="D1275" s="9">
        <v>6.4</v>
      </c>
      <c r="E1275" s="9">
        <v>10</v>
      </c>
      <c r="F1275" s="10">
        <f>IF(AND(NOT(ISBLANK(C1275)), NOT(ISBLANK(H1275)), NOT(ISBLANK(Q1275))), C1275-H1275-Q1275, "")</f>
        <v>37.840000000000003</v>
      </c>
      <c r="G1275" s="11">
        <f>IF(AND(F1275&lt;&gt;"", C1275&lt;&gt;"", C1275&lt;&gt;0), F1275*100/C1275, "")</f>
        <v>62.857142857142861</v>
      </c>
      <c r="H1275" s="10">
        <v>16.984999999999999</v>
      </c>
      <c r="I1275" s="12">
        <v>5</v>
      </c>
      <c r="J1275" s="11">
        <f>IF(AND(H1275&lt;&gt;"", C1275&lt;&gt;"", C1275&lt;&gt;0), H1275*100/C1275, "")</f>
        <v>28.214285714285712</v>
      </c>
      <c r="K1275" s="9">
        <v>15.9</v>
      </c>
      <c r="L1275" s="9">
        <v>46.7</v>
      </c>
      <c r="M1275" s="13">
        <v>0.34</v>
      </c>
      <c r="N1275" s="9">
        <v>79.599999999999994</v>
      </c>
      <c r="O1275" s="14" t="s">
        <v>16</v>
      </c>
      <c r="P1275" s="15">
        <v>4.21</v>
      </c>
      <c r="Q1275" s="13">
        <v>5.375</v>
      </c>
      <c r="R1275" s="15">
        <v>0.37</v>
      </c>
      <c r="S1275" s="11">
        <f>IF(AND(Q1275&lt;&gt;"", C1275&lt;&gt;"", C1275&lt;&gt;0), Q1275*100/C1275, "")</f>
        <v>8.9285714285714288</v>
      </c>
      <c r="T1275" s="22">
        <v>2</v>
      </c>
      <c r="U1275" s="17" t="s">
        <v>32</v>
      </c>
      <c r="V1275" s="11">
        <v>59.72</v>
      </c>
      <c r="W1275" s="11">
        <v>42.43</v>
      </c>
      <c r="X1275" s="11">
        <f>IF(AND(W1275&lt;&gt;"", V1275&lt;&gt;"", V1275&lt;&gt;0), (W1275/V1275)*100, "")</f>
        <v>71.048225050234421</v>
      </c>
      <c r="Y1275" s="8" t="str">
        <f>IF(X1275&lt;72,"Pontiagudo",IF(X1275&lt;=76,"Padrão","Redondo"))</f>
        <v>Pontiagudo</v>
      </c>
      <c r="Z1275" s="11">
        <f>IF(AND(W1275&lt;&gt;"", V1275&lt;&gt;"", V1275&lt;&gt;0), (0.6057-0.0018*W1275)*V1275*(W1275^2)/1000, "")</f>
        <v>56.910065996224731</v>
      </c>
      <c r="AA1275" s="11">
        <v>61.031341336101995</v>
      </c>
      <c r="AB1275" s="14" t="s">
        <v>35</v>
      </c>
      <c r="AC1275" s="12">
        <v>7</v>
      </c>
      <c r="AD1275" s="18" t="s">
        <v>19</v>
      </c>
    </row>
    <row r="1276" spans="1:30" ht="15.6" x14ac:dyDescent="0.3">
      <c r="A1276" s="8">
        <v>1275</v>
      </c>
      <c r="B1276" s="20" t="s">
        <v>43</v>
      </c>
      <c r="C1276" s="9">
        <v>63.3</v>
      </c>
      <c r="D1276" s="9">
        <v>6.1</v>
      </c>
      <c r="E1276" s="9">
        <v>9.6999999999999993</v>
      </c>
      <c r="F1276" s="10">
        <f>IF(AND(NOT(ISBLANK(C1276)), NOT(ISBLANK(H1276)), NOT(ISBLANK(Q1276))), C1276-H1276-Q1276, "")</f>
        <v>40.01</v>
      </c>
      <c r="G1276" s="11">
        <f>IF(AND(F1276&lt;&gt;"", C1276&lt;&gt;"", C1276&lt;&gt;0), F1276*100/C1276, "")</f>
        <v>63.206951026856245</v>
      </c>
      <c r="H1276" s="10">
        <v>16.701000000000001</v>
      </c>
      <c r="I1276" s="12">
        <v>6</v>
      </c>
      <c r="J1276" s="11">
        <f>IF(AND(H1276&lt;&gt;"", C1276&lt;&gt;"", C1276&lt;&gt;0), H1276*100/C1276, "")</f>
        <v>26.383886255924175</v>
      </c>
      <c r="K1276" s="9">
        <v>16.5</v>
      </c>
      <c r="L1276" s="9">
        <v>42.3</v>
      </c>
      <c r="M1276" s="13">
        <v>0.39</v>
      </c>
      <c r="N1276" s="9">
        <v>76.400000000000006</v>
      </c>
      <c r="O1276" s="14" t="s">
        <v>16</v>
      </c>
      <c r="P1276" s="15">
        <v>3.89</v>
      </c>
      <c r="Q1276" s="13">
        <v>6.5890000000000004</v>
      </c>
      <c r="R1276" s="15">
        <v>0.38</v>
      </c>
      <c r="S1276" s="11">
        <f>IF(AND(Q1276&lt;&gt;"", C1276&lt;&gt;"", C1276&lt;&gt;0), Q1276*100/C1276, "")</f>
        <v>10.409162717219591</v>
      </c>
      <c r="T1276" s="22">
        <v>4</v>
      </c>
      <c r="U1276" s="17" t="s">
        <v>32</v>
      </c>
      <c r="V1276" s="11">
        <v>59.84</v>
      </c>
      <c r="W1276" s="11">
        <v>42.81</v>
      </c>
      <c r="X1276" s="11">
        <f>IF(AND(W1276&lt;&gt;"", V1276&lt;&gt;"", V1276&lt;&gt;0), (W1276/V1276)*100, "")</f>
        <v>71.540775401069524</v>
      </c>
      <c r="Y1276" s="8" t="str">
        <f>IF(X1276&lt;72,"Pontiagudo",IF(X1276&lt;=76,"Padrão","Redondo"))</f>
        <v>Pontiagudo</v>
      </c>
      <c r="Z1276" s="11">
        <f>IF(AND(W1276&lt;&gt;"", V1276&lt;&gt;"", V1276&lt;&gt;0), (0.6057-0.0018*W1276)*V1276*(W1276^2)/1000, "")</f>
        <v>57.975393480700625</v>
      </c>
      <c r="AA1276" s="11">
        <v>61.674947831376002</v>
      </c>
      <c r="AB1276" s="14"/>
      <c r="AC1276" s="12">
        <v>7</v>
      </c>
      <c r="AD1276" s="18" t="s">
        <v>19</v>
      </c>
    </row>
    <row r="1277" spans="1:30" ht="15.6" x14ac:dyDescent="0.3">
      <c r="A1277" s="8">
        <v>1276</v>
      </c>
      <c r="B1277" s="20" t="s">
        <v>43</v>
      </c>
      <c r="C1277" s="9">
        <v>74.900000000000006</v>
      </c>
      <c r="D1277" s="9">
        <v>5.8</v>
      </c>
      <c r="E1277" s="9">
        <v>9.9</v>
      </c>
      <c r="F1277" s="10">
        <f>IF(AND(NOT(ISBLANK(C1277)), NOT(ISBLANK(H1277)), NOT(ISBLANK(Q1277))), C1277-H1277-Q1277, "")</f>
        <v>48.721000000000004</v>
      </c>
      <c r="G1277" s="11">
        <f>IF(AND(F1277&lt;&gt;"", C1277&lt;&gt;"", C1277&lt;&gt;0), F1277*100/C1277, "")</f>
        <v>65.048064085447265</v>
      </c>
      <c r="H1277" s="10">
        <v>20.123000000000001</v>
      </c>
      <c r="I1277" s="12">
        <v>5</v>
      </c>
      <c r="J1277" s="11">
        <f>IF(AND(H1277&lt;&gt;"", C1277&lt;&gt;"", C1277&lt;&gt;0), H1277*100/C1277, "")</f>
        <v>26.866488651535381</v>
      </c>
      <c r="K1277" s="9">
        <v>17.899999999999999</v>
      </c>
      <c r="L1277" s="9">
        <v>42.3</v>
      </c>
      <c r="M1277" s="13">
        <v>0.42299999999999999</v>
      </c>
      <c r="N1277" s="9">
        <v>69.900000000000006</v>
      </c>
      <c r="O1277" s="14" t="s">
        <v>21</v>
      </c>
      <c r="P1277" s="15">
        <v>3.33</v>
      </c>
      <c r="Q1277" s="13">
        <v>6.056</v>
      </c>
      <c r="R1277" s="15">
        <v>0.32</v>
      </c>
      <c r="S1277" s="11">
        <f>IF(AND(Q1277&lt;&gt;"", C1277&lt;&gt;"", C1277&lt;&gt;0), Q1277*100/C1277, "")</f>
        <v>8.0854472630173557</v>
      </c>
      <c r="T1277" s="22">
        <v>4</v>
      </c>
      <c r="U1277" s="17" t="s">
        <v>34</v>
      </c>
      <c r="V1277" s="11">
        <v>63.74</v>
      </c>
      <c r="W1277" s="11">
        <v>46.75</v>
      </c>
      <c r="X1277" s="11">
        <f>IF(AND(W1277&lt;&gt;"", V1277&lt;&gt;"", V1277&lt;&gt;0), (W1277/V1277)*100, "")</f>
        <v>73.344838406024465</v>
      </c>
      <c r="Y1277" s="8" t="str">
        <f>IF(X1277&lt;72,"Pontiagudo",IF(X1277&lt;=76,"Padrão","Redondo"))</f>
        <v>Padrão</v>
      </c>
      <c r="Z1277" s="11">
        <f>IF(AND(W1277&lt;&gt;"", V1277&lt;&gt;"", V1277&lt;&gt;0), (0.6057-0.0018*W1277)*V1277*(W1277^2)/1000, "")</f>
        <v>72.655958968312504</v>
      </c>
      <c r="AA1277" s="11">
        <v>70.342176372325</v>
      </c>
      <c r="AB1277" s="14" t="s">
        <v>35</v>
      </c>
      <c r="AC1277" s="12">
        <v>7</v>
      </c>
      <c r="AD1277" s="18" t="s">
        <v>19</v>
      </c>
    </row>
    <row r="1278" spans="1:30" ht="15.6" x14ac:dyDescent="0.3">
      <c r="A1278" s="8">
        <v>1277</v>
      </c>
      <c r="B1278" s="20" t="s">
        <v>43</v>
      </c>
      <c r="C1278" s="9">
        <v>57.9</v>
      </c>
      <c r="D1278" s="9">
        <v>3.9</v>
      </c>
      <c r="E1278" s="9">
        <v>9.6999999999999993</v>
      </c>
      <c r="F1278" s="10">
        <f>IF(AND(NOT(ISBLANK(C1278)), NOT(ISBLANK(H1278)), NOT(ISBLANK(Q1278))), C1278-H1278-Q1278, "")</f>
        <v>34.848999999999997</v>
      </c>
      <c r="G1278" s="11">
        <f>IF(AND(F1278&lt;&gt;"", C1278&lt;&gt;"", C1278&lt;&gt;0), F1278*100/C1278, "")</f>
        <v>60.188255613126074</v>
      </c>
      <c r="H1278" s="10">
        <v>17.222999999999999</v>
      </c>
      <c r="I1278" s="12">
        <v>5</v>
      </c>
      <c r="J1278" s="11">
        <f>IF(AND(H1278&lt;&gt;"", C1278&lt;&gt;"", C1278&lt;&gt;0), H1278*100/C1278, "")</f>
        <v>29.746113989637305</v>
      </c>
      <c r="K1278" s="9">
        <v>16.399999999999999</v>
      </c>
      <c r="L1278" s="9">
        <v>43.7</v>
      </c>
      <c r="M1278" s="13">
        <v>0.375</v>
      </c>
      <c r="N1278" s="9">
        <v>58.7</v>
      </c>
      <c r="O1278" s="14" t="s">
        <v>23</v>
      </c>
      <c r="P1278" s="15">
        <v>2.71</v>
      </c>
      <c r="Q1278" s="13">
        <v>5.8280000000000003</v>
      </c>
      <c r="R1278" s="15">
        <v>0.39</v>
      </c>
      <c r="S1278" s="11">
        <f>IF(AND(Q1278&lt;&gt;"", C1278&lt;&gt;"", C1278&lt;&gt;0), Q1278*100/C1278, "")</f>
        <v>10.065630397236616</v>
      </c>
      <c r="T1278" s="22">
        <v>4</v>
      </c>
      <c r="U1278" s="17" t="s">
        <v>36</v>
      </c>
      <c r="V1278" s="11">
        <v>57.98</v>
      </c>
      <c r="W1278" s="11">
        <v>42.77</v>
      </c>
      <c r="X1278" s="11">
        <f>IF(AND(W1278&lt;&gt;"", V1278&lt;&gt;"", V1278&lt;&gt;0), (W1278/V1278)*100, "")</f>
        <v>73.766816143497778</v>
      </c>
      <c r="Y1278" s="8" t="str">
        <f>IF(X1278&lt;72,"Pontiagudo",IF(X1278&lt;=76,"Padrão","Redondo"))</f>
        <v>Padrão</v>
      </c>
      <c r="Z1278" s="11">
        <f>IF(AND(W1278&lt;&gt;"", V1278&lt;&gt;"", V1278&lt;&gt;0), (0.6057-0.0018*W1278)*V1278*(W1278^2)/1000, "")</f>
        <v>56.076063895093796</v>
      </c>
      <c r="AA1278" s="11">
        <v>60.327830776213005</v>
      </c>
      <c r="AB1278" s="14" t="s">
        <v>35</v>
      </c>
      <c r="AC1278" s="12">
        <v>7</v>
      </c>
      <c r="AD1278" s="18" t="s">
        <v>19</v>
      </c>
    </row>
    <row r="1279" spans="1:30" ht="15.6" x14ac:dyDescent="0.3">
      <c r="A1279" s="8">
        <v>1278</v>
      </c>
      <c r="B1279" s="20" t="s">
        <v>43</v>
      </c>
      <c r="C1279" s="9">
        <v>70.3</v>
      </c>
      <c r="D1279" s="9">
        <v>6.4</v>
      </c>
      <c r="E1279" s="9">
        <v>9.9</v>
      </c>
      <c r="F1279" s="10">
        <f>IF(AND(NOT(ISBLANK(C1279)), NOT(ISBLANK(H1279)), NOT(ISBLANK(Q1279))), C1279-H1279-Q1279, "")</f>
        <v>45.013999999999996</v>
      </c>
      <c r="G1279" s="11">
        <f>IF(AND(F1279&lt;&gt;"", C1279&lt;&gt;"", C1279&lt;&gt;0), F1279*100/C1279, "")</f>
        <v>64.031294452347083</v>
      </c>
      <c r="H1279" s="10">
        <v>18.87</v>
      </c>
      <c r="I1279" s="12">
        <v>5</v>
      </c>
      <c r="J1279" s="11">
        <f>IF(AND(H1279&lt;&gt;"", C1279&lt;&gt;"", C1279&lt;&gt;0), H1279*100/C1279, "")</f>
        <v>26.842105263157897</v>
      </c>
      <c r="K1279" s="9">
        <v>17.100000000000001</v>
      </c>
      <c r="L1279" s="9">
        <v>42</v>
      </c>
      <c r="M1279" s="13">
        <v>0.40699999999999997</v>
      </c>
      <c r="N1279" s="9">
        <v>76.3</v>
      </c>
      <c r="O1279" s="14" t="s">
        <v>16</v>
      </c>
      <c r="P1279" s="15">
        <v>4.7699999999999996</v>
      </c>
      <c r="Q1279" s="13">
        <v>6.4160000000000004</v>
      </c>
      <c r="R1279" s="15">
        <v>0.4</v>
      </c>
      <c r="S1279" s="11">
        <f>IF(AND(Q1279&lt;&gt;"", C1279&lt;&gt;"", C1279&lt;&gt;0), Q1279*100/C1279, "")</f>
        <v>9.1266002844950211</v>
      </c>
      <c r="T1279" s="22">
        <v>4</v>
      </c>
      <c r="U1279" s="17" t="s">
        <v>34</v>
      </c>
      <c r="V1279" s="11">
        <v>60.36</v>
      </c>
      <c r="W1279" s="11">
        <v>46.88</v>
      </c>
      <c r="X1279" s="11">
        <f>IF(AND(W1279&lt;&gt;"", V1279&lt;&gt;"", V1279&lt;&gt;0), (W1279/V1279)*100, "")</f>
        <v>77.667329357190198</v>
      </c>
      <c r="Y1279" s="8" t="str">
        <f>IF(X1279&lt;72,"Pontiagudo",IF(X1279&lt;=76,"Padrão","Redondo"))</f>
        <v>Redondo</v>
      </c>
      <c r="Z1279" s="11">
        <f>IF(AND(W1279&lt;&gt;"", V1279&lt;&gt;"", V1279&lt;&gt;0), (0.6057-0.0018*W1279)*V1279*(W1279^2)/1000, "")</f>
        <v>69.155303466553349</v>
      </c>
      <c r="AA1279" s="11">
        <v>68.103755725824001</v>
      </c>
      <c r="AB1279" s="14"/>
      <c r="AC1279" s="12">
        <v>7</v>
      </c>
      <c r="AD1279" s="18" t="s">
        <v>19</v>
      </c>
    </row>
    <row r="1280" spans="1:30" ht="15.6" x14ac:dyDescent="0.3">
      <c r="A1280" s="8">
        <v>1279</v>
      </c>
      <c r="B1280" s="20" t="s">
        <v>43</v>
      </c>
      <c r="C1280" s="9">
        <v>63</v>
      </c>
      <c r="D1280" s="9">
        <v>6.9</v>
      </c>
      <c r="E1280" s="9">
        <v>10.1</v>
      </c>
      <c r="F1280" s="10">
        <f>IF(AND(NOT(ISBLANK(C1280)), NOT(ISBLANK(H1280)), NOT(ISBLANK(Q1280))), C1280-H1280-Q1280, "")</f>
        <v>41.542000000000002</v>
      </c>
      <c r="G1280" s="11">
        <f>IF(AND(F1280&lt;&gt;"", C1280&lt;&gt;"", C1280&lt;&gt;0), F1280*100/C1280, "")</f>
        <v>65.939682539682536</v>
      </c>
      <c r="H1280" s="10">
        <v>16.061</v>
      </c>
      <c r="I1280" s="12">
        <v>5</v>
      </c>
      <c r="J1280" s="11">
        <f>IF(AND(H1280&lt;&gt;"", C1280&lt;&gt;"", C1280&lt;&gt;0), H1280*100/C1280, "")</f>
        <v>25.493650793650794</v>
      </c>
      <c r="K1280" s="9">
        <v>16</v>
      </c>
      <c r="L1280" s="9">
        <v>41</v>
      </c>
      <c r="M1280" s="13">
        <v>0.39</v>
      </c>
      <c r="N1280" s="9">
        <v>82.1</v>
      </c>
      <c r="O1280" s="14" t="s">
        <v>16</v>
      </c>
      <c r="P1280" s="15">
        <v>4.68</v>
      </c>
      <c r="Q1280" s="13">
        <v>5.3970000000000002</v>
      </c>
      <c r="R1280" s="15">
        <v>0.39</v>
      </c>
      <c r="S1280" s="11">
        <f>IF(AND(Q1280&lt;&gt;"", C1280&lt;&gt;"", C1280&lt;&gt;0), Q1280*100/C1280, "")</f>
        <v>8.5666666666666682</v>
      </c>
      <c r="T1280" s="22">
        <v>1</v>
      </c>
      <c r="U1280" s="17" t="s">
        <v>32</v>
      </c>
      <c r="V1280" s="11">
        <v>57.99</v>
      </c>
      <c r="W1280" s="11">
        <v>44.86</v>
      </c>
      <c r="X1280" s="11">
        <f>IF(AND(W1280&lt;&gt;"", V1280&lt;&gt;"", V1280&lt;&gt;0), (W1280/V1280)*100, "")</f>
        <v>77.358165200896707</v>
      </c>
      <c r="Y1280" s="8" t="str">
        <f>IF(X1280&lt;72,"Pontiagudo",IF(X1280&lt;=76,"Padrão","Redondo"))</f>
        <v>Redondo</v>
      </c>
      <c r="Z1280" s="11">
        <f>IF(AND(W1280&lt;&gt;"", V1280&lt;&gt;"", V1280&lt;&gt;0), (0.6057-0.0018*W1280)*V1280*(W1280^2)/1000, "")</f>
        <v>61.262010006895004</v>
      </c>
      <c r="AA1280" s="11">
        <v>63.367461028865982</v>
      </c>
      <c r="AB1280" s="14" t="s">
        <v>35</v>
      </c>
      <c r="AC1280" s="12">
        <v>7</v>
      </c>
      <c r="AD1280" s="18" t="s">
        <v>19</v>
      </c>
    </row>
    <row r="1281" spans="1:30" ht="15.6" x14ac:dyDescent="0.3">
      <c r="A1281" s="8">
        <v>1280</v>
      </c>
      <c r="B1281" s="20" t="s">
        <v>43</v>
      </c>
      <c r="C1281" s="9">
        <v>66.5</v>
      </c>
      <c r="D1281" s="9">
        <v>4.3</v>
      </c>
      <c r="E1281" s="9">
        <v>10.1</v>
      </c>
      <c r="F1281" s="10">
        <f>IF(AND(NOT(ISBLANK(C1281)), NOT(ISBLANK(H1281)), NOT(ISBLANK(Q1281))), C1281-H1281-Q1281, "")</f>
        <v>41.377000000000002</v>
      </c>
      <c r="G1281" s="11">
        <f>IF(AND(F1281&lt;&gt;"", C1281&lt;&gt;"", C1281&lt;&gt;0), F1281*100/C1281, "")</f>
        <v>62.221052631578942</v>
      </c>
      <c r="H1281" s="10">
        <v>18.637</v>
      </c>
      <c r="I1281" s="12">
        <v>6</v>
      </c>
      <c r="J1281" s="11">
        <f>IF(AND(H1281&lt;&gt;"", C1281&lt;&gt;"", C1281&lt;&gt;0), H1281*100/C1281, "")</f>
        <v>28.025563909774437</v>
      </c>
      <c r="K1281" s="9">
        <v>15.3</v>
      </c>
      <c r="L1281" s="9">
        <v>45.3</v>
      </c>
      <c r="M1281" s="13">
        <v>0.33800000000000002</v>
      </c>
      <c r="N1281" s="9">
        <v>58.7</v>
      </c>
      <c r="O1281" s="14" t="s">
        <v>23</v>
      </c>
      <c r="P1281" s="15">
        <v>5.47</v>
      </c>
      <c r="Q1281" s="13">
        <v>6.4859999999999998</v>
      </c>
      <c r="R1281" s="15">
        <v>0.4</v>
      </c>
      <c r="S1281" s="11">
        <f>IF(AND(Q1281&lt;&gt;"", C1281&lt;&gt;"", C1281&lt;&gt;0), Q1281*100/C1281, "")</f>
        <v>9.753383458646617</v>
      </c>
      <c r="T1281" s="22">
        <v>2</v>
      </c>
      <c r="U1281" s="17" t="s">
        <v>32</v>
      </c>
      <c r="V1281" s="11">
        <v>61.59</v>
      </c>
      <c r="W1281" s="11">
        <v>44.2</v>
      </c>
      <c r="X1281" s="11">
        <f>IF(AND(W1281&lt;&gt;"", V1281&lt;&gt;"", V1281&lt;&gt;0), (W1281/V1281)*100, "")</f>
        <v>71.764896898847212</v>
      </c>
      <c r="Y1281" s="8" t="str">
        <f>IF(X1281&lt;72,"Pontiagudo",IF(X1281&lt;=76,"Padrão","Redondo"))</f>
        <v>Pontiagudo</v>
      </c>
      <c r="Z1281" s="11">
        <f>IF(AND(W1281&lt;&gt;"", V1281&lt;&gt;"", V1281&lt;&gt;0), (0.6057-0.0018*W1281)*V1281*(W1281^2)/1000, "")</f>
        <v>63.307631133864021</v>
      </c>
      <c r="AA1281" s="11">
        <v>64.950449683080009</v>
      </c>
      <c r="AB1281" s="14" t="s">
        <v>35</v>
      </c>
      <c r="AC1281" s="12">
        <v>7</v>
      </c>
      <c r="AD1281" s="18" t="s">
        <v>19</v>
      </c>
    </row>
    <row r="1282" spans="1:30" ht="15.6" x14ac:dyDescent="0.3">
      <c r="A1282" s="8">
        <v>1281</v>
      </c>
      <c r="B1282" s="20" t="s">
        <v>43</v>
      </c>
      <c r="C1282" s="9">
        <v>63</v>
      </c>
      <c r="D1282" s="9">
        <v>4.9000000000000004</v>
      </c>
      <c r="E1282" s="9">
        <v>10.1</v>
      </c>
      <c r="F1282" s="10">
        <f>IF(AND(NOT(ISBLANK(C1282)), NOT(ISBLANK(H1282)), NOT(ISBLANK(Q1282))), C1282-H1282-Q1282, "")</f>
        <v>39.210999999999999</v>
      </c>
      <c r="G1282" s="11">
        <f>IF(AND(F1282&lt;&gt;"", C1282&lt;&gt;"", C1282&lt;&gt;0), F1282*100/C1282, "")</f>
        <v>62.239682539682541</v>
      </c>
      <c r="H1282" s="10">
        <v>17.689</v>
      </c>
      <c r="I1282" s="12">
        <v>6</v>
      </c>
      <c r="J1282" s="11">
        <f>IF(AND(H1282&lt;&gt;"", C1282&lt;&gt;"", C1282&lt;&gt;0), H1282*100/C1282, "")</f>
        <v>28.077777777777779</v>
      </c>
      <c r="K1282" s="9">
        <v>14.6</v>
      </c>
      <c r="L1282" s="9">
        <v>47</v>
      </c>
      <c r="M1282" s="13">
        <v>0.311</v>
      </c>
      <c r="N1282" s="9">
        <v>66.5</v>
      </c>
      <c r="O1282" s="14" t="s">
        <v>21</v>
      </c>
      <c r="P1282" s="15">
        <v>4.25</v>
      </c>
      <c r="Q1282" s="13">
        <v>6.1</v>
      </c>
      <c r="R1282" s="15">
        <v>0.38</v>
      </c>
      <c r="S1282" s="11">
        <f>IF(AND(Q1282&lt;&gt;"", C1282&lt;&gt;"", C1282&lt;&gt;0), Q1282*100/C1282, "")</f>
        <v>9.6825396825396819</v>
      </c>
      <c r="T1282" s="22">
        <v>1</v>
      </c>
      <c r="U1282" s="17" t="s">
        <v>32</v>
      </c>
      <c r="V1282" s="11">
        <v>59.6</v>
      </c>
      <c r="W1282" s="11">
        <v>43.77</v>
      </c>
      <c r="X1282" s="11">
        <f>IF(AND(W1282&lt;&gt;"", V1282&lt;&gt;"", V1282&lt;&gt;0), (W1282/V1282)*100, "")</f>
        <v>73.439597315436245</v>
      </c>
      <c r="Y1282" s="8" t="str">
        <f>IF(X1282&lt;72,"Pontiagudo",IF(X1282&lt;=76,"Padrão","Redondo"))</f>
        <v>Padrão</v>
      </c>
      <c r="Z1282" s="11">
        <f>IF(AND(W1282&lt;&gt;"", V1282&lt;&gt;"", V1282&lt;&gt;0), (0.6057-0.0018*W1282)*V1282*(W1282^2)/1000, "")</f>
        <v>60.164330848079771</v>
      </c>
      <c r="AA1282" s="11">
        <v>62.92904668181999</v>
      </c>
      <c r="AB1282" s="14"/>
      <c r="AC1282" s="12">
        <v>7</v>
      </c>
      <c r="AD1282" s="18" t="s">
        <v>19</v>
      </c>
    </row>
    <row r="1283" spans="1:30" ht="15.6" x14ac:dyDescent="0.3">
      <c r="A1283" s="8">
        <v>1282</v>
      </c>
      <c r="B1283" s="20" t="s">
        <v>43</v>
      </c>
      <c r="C1283" s="9">
        <v>62.9</v>
      </c>
      <c r="D1283" s="9">
        <v>5.0999999999999996</v>
      </c>
      <c r="E1283" s="9">
        <v>10.1</v>
      </c>
      <c r="F1283" s="10">
        <f>IF(AND(NOT(ISBLANK(C1283)), NOT(ISBLANK(H1283)), NOT(ISBLANK(Q1283))), C1283-H1283-Q1283, "")</f>
        <v>39.06</v>
      </c>
      <c r="G1283" s="11">
        <f>IF(AND(F1283&lt;&gt;"", C1283&lt;&gt;"", C1283&lt;&gt;0), F1283*100/C1283, "")</f>
        <v>62.098569157392689</v>
      </c>
      <c r="H1283" s="10">
        <v>17.507000000000001</v>
      </c>
      <c r="I1283" s="12">
        <v>6</v>
      </c>
      <c r="J1283" s="11">
        <f>IF(AND(H1283&lt;&gt;"", C1283&lt;&gt;"", C1283&lt;&gt;0), H1283*100/C1283, "")</f>
        <v>27.83306836248013</v>
      </c>
      <c r="K1283" s="9">
        <v>15.5</v>
      </c>
      <c r="L1283" s="9">
        <v>40.299999999999997</v>
      </c>
      <c r="M1283" s="13">
        <v>0.38500000000000001</v>
      </c>
      <c r="N1283" s="9">
        <v>68.400000000000006</v>
      </c>
      <c r="O1283" s="14" t="s">
        <v>21</v>
      </c>
      <c r="P1283" s="15">
        <v>4.8</v>
      </c>
      <c r="Q1283" s="13">
        <v>6.3330000000000002</v>
      </c>
      <c r="R1283" s="15">
        <v>0.4</v>
      </c>
      <c r="S1283" s="11">
        <f>IF(AND(Q1283&lt;&gt;"", C1283&lt;&gt;"", C1283&lt;&gt;0), Q1283*100/C1283, "")</f>
        <v>10.068362480127186</v>
      </c>
      <c r="T1283" s="22">
        <v>1</v>
      </c>
      <c r="U1283" s="17" t="s">
        <v>32</v>
      </c>
      <c r="V1283" s="11">
        <v>58.57</v>
      </c>
      <c r="W1283" s="11">
        <v>44.12</v>
      </c>
      <c r="X1283" s="11">
        <f>IF(AND(W1283&lt;&gt;"", V1283&lt;&gt;"", V1283&lt;&gt;0), (W1283/V1283)*100, "")</f>
        <v>75.328666552842748</v>
      </c>
      <c r="Y1283" s="8" t="str">
        <f>IF(X1283&lt;72,"Pontiagudo",IF(X1283&lt;=76,"Padrão","Redondo"))</f>
        <v>Padrão</v>
      </c>
      <c r="Z1283" s="11">
        <f>IF(AND(W1283&lt;&gt;"", V1283&lt;&gt;"", V1283&lt;&gt;0), (0.6057-0.0018*W1283)*V1283*(W1283^2)/1000, "")</f>
        <v>60.002092816788668</v>
      </c>
      <c r="AA1283" s="11">
        <v>62.71202124805599</v>
      </c>
      <c r="AB1283" s="14"/>
      <c r="AC1283" s="12">
        <v>7</v>
      </c>
      <c r="AD1283" s="18" t="s">
        <v>19</v>
      </c>
    </row>
    <row r="1284" spans="1:30" ht="15.6" x14ac:dyDescent="0.3">
      <c r="A1284" s="8">
        <v>1283</v>
      </c>
      <c r="B1284" s="20" t="s">
        <v>43</v>
      </c>
      <c r="C1284" s="9">
        <v>71</v>
      </c>
      <c r="D1284" s="9">
        <v>6.1</v>
      </c>
      <c r="E1284" s="9">
        <v>10</v>
      </c>
      <c r="F1284" s="10">
        <f>IF(AND(NOT(ISBLANK(C1284)), NOT(ISBLANK(H1284)), NOT(ISBLANK(Q1284))), C1284-H1284-Q1284, "")</f>
        <v>46.747</v>
      </c>
      <c r="G1284" s="11">
        <f>IF(AND(F1284&lt;&gt;"", C1284&lt;&gt;"", C1284&lt;&gt;0), F1284*100/C1284, "")</f>
        <v>65.840845070422532</v>
      </c>
      <c r="H1284" s="10">
        <v>18.099</v>
      </c>
      <c r="I1284" s="12">
        <v>5</v>
      </c>
      <c r="J1284" s="11">
        <f>IF(AND(H1284&lt;&gt;"", C1284&lt;&gt;"", C1284&lt;&gt;0), H1284*100/C1284, "")</f>
        <v>25.49154929577465</v>
      </c>
      <c r="K1284" s="9">
        <v>16.5</v>
      </c>
      <c r="L1284" s="9">
        <v>43.3</v>
      </c>
      <c r="M1284" s="13">
        <v>0.38100000000000001</v>
      </c>
      <c r="N1284" s="9">
        <v>73.8</v>
      </c>
      <c r="O1284" s="14" t="s">
        <v>16</v>
      </c>
      <c r="P1284" s="15">
        <v>3.99</v>
      </c>
      <c r="Q1284" s="13">
        <v>6.1539999999999999</v>
      </c>
      <c r="R1284" s="15">
        <v>0.38</v>
      </c>
      <c r="S1284" s="11">
        <f>IF(AND(Q1284&lt;&gt;"", C1284&lt;&gt;"", C1284&lt;&gt;0), Q1284*100/C1284, "")</f>
        <v>8.6676056338028165</v>
      </c>
      <c r="T1284" s="22">
        <v>2</v>
      </c>
      <c r="U1284" s="17" t="s">
        <v>34</v>
      </c>
      <c r="V1284" s="11">
        <v>61.15</v>
      </c>
      <c r="W1284" s="11">
        <v>46.95</v>
      </c>
      <c r="X1284" s="11">
        <f>IF(AND(W1284&lt;&gt;"", V1284&lt;&gt;"", V1284&lt;&gt;0), (W1284/V1284)*100, "")</f>
        <v>76.778413736713006</v>
      </c>
      <c r="Y1284" s="8" t="str">
        <f>IF(X1284&lt;72,"Pontiagudo",IF(X1284&lt;=76,"Padrão","Redondo"))</f>
        <v>Redondo</v>
      </c>
      <c r="Z1284" s="11">
        <f>IF(AND(W1284&lt;&gt;"", V1284&lt;&gt;"", V1284&lt;&gt;0), (0.6057-0.0018*W1284)*V1284*(W1284^2)/1000, "")</f>
        <v>70.25281468147125</v>
      </c>
      <c r="AA1284" s="11">
        <v>68.792784365062516</v>
      </c>
      <c r="AB1284" s="14"/>
      <c r="AC1284" s="12">
        <v>7</v>
      </c>
      <c r="AD1284" s="18" t="s">
        <v>19</v>
      </c>
    </row>
    <row r="1285" spans="1:30" ht="15.6" x14ac:dyDescent="0.3">
      <c r="A1285" s="8">
        <v>1284</v>
      </c>
      <c r="B1285" s="20" t="s">
        <v>43</v>
      </c>
      <c r="C1285" s="9">
        <v>59</v>
      </c>
      <c r="D1285" s="9">
        <v>5.4</v>
      </c>
      <c r="E1285" s="9">
        <v>10.1</v>
      </c>
      <c r="F1285" s="10">
        <f>IF(AND(NOT(ISBLANK(C1285)), NOT(ISBLANK(H1285)), NOT(ISBLANK(Q1285))), C1285-H1285-Q1285, "")</f>
        <v>35.611000000000004</v>
      </c>
      <c r="G1285" s="11">
        <f>IF(AND(F1285&lt;&gt;"", C1285&lt;&gt;"", C1285&lt;&gt;0), F1285*100/C1285, "")</f>
        <v>60.357627118644075</v>
      </c>
      <c r="H1285" s="10">
        <v>17.773</v>
      </c>
      <c r="I1285" s="12">
        <v>5</v>
      </c>
      <c r="J1285" s="11">
        <f>IF(AND(H1285&lt;&gt;"", C1285&lt;&gt;"", C1285&lt;&gt;0), H1285*100/C1285, "")</f>
        <v>30.123728813559321</v>
      </c>
      <c r="K1285" s="9">
        <v>15.8</v>
      </c>
      <c r="L1285" s="9">
        <v>44</v>
      </c>
      <c r="M1285" s="13">
        <v>0.35899999999999999</v>
      </c>
      <c r="N1285" s="9">
        <v>72.5</v>
      </c>
      <c r="O1285" s="14" t="s">
        <v>16</v>
      </c>
      <c r="P1285" s="15">
        <v>3.51</v>
      </c>
      <c r="Q1285" s="13">
        <v>5.6159999999999997</v>
      </c>
      <c r="R1285" s="15">
        <v>0.36</v>
      </c>
      <c r="S1285" s="11">
        <f>IF(AND(Q1285&lt;&gt;"", C1285&lt;&gt;"", C1285&lt;&gt;0), Q1285*100/C1285, "")</f>
        <v>9.5186440677966093</v>
      </c>
      <c r="T1285" s="22">
        <v>1</v>
      </c>
      <c r="U1285" s="17" t="s">
        <v>32</v>
      </c>
      <c r="V1285" s="11">
        <v>57.7</v>
      </c>
      <c r="W1285" s="11">
        <v>43.03</v>
      </c>
      <c r="X1285" s="11">
        <f>IF(AND(W1285&lt;&gt;"", V1285&lt;&gt;"", V1285&lt;&gt;0), (W1285/V1285)*100, "")</f>
        <v>74.575389948006929</v>
      </c>
      <c r="Y1285" s="8" t="str">
        <f>IF(X1285&lt;72,"Pontiagudo",IF(X1285&lt;=76,"Padrão","Redondo"))</f>
        <v>Padrão</v>
      </c>
      <c r="Z1285" s="11">
        <f>IF(AND(W1285&lt;&gt;"", V1285&lt;&gt;"", V1285&lt;&gt;0), (0.6057-0.0018*W1285)*V1285*(W1285^2)/1000, "")</f>
        <v>56.435804776650791</v>
      </c>
      <c r="AA1285" s="11">
        <v>60.506008004714985</v>
      </c>
      <c r="AB1285" s="14"/>
      <c r="AC1285" s="12">
        <v>7</v>
      </c>
      <c r="AD1285" s="18" t="s">
        <v>19</v>
      </c>
    </row>
    <row r="1286" spans="1:30" ht="15.6" x14ac:dyDescent="0.3">
      <c r="A1286" s="8">
        <v>1285</v>
      </c>
      <c r="B1286" s="20" t="s">
        <v>43</v>
      </c>
      <c r="C1286" s="9">
        <v>65.099999999999994</v>
      </c>
      <c r="D1286" s="9">
        <v>4.9000000000000004</v>
      </c>
      <c r="E1286" s="9">
        <v>10.4</v>
      </c>
      <c r="F1286" s="10">
        <f>IF(AND(NOT(ISBLANK(C1286)), NOT(ISBLANK(H1286)), NOT(ISBLANK(Q1286))), C1286-H1286-Q1286, "")</f>
        <v>39.478999999999999</v>
      </c>
      <c r="G1286" s="11">
        <f>IF(AND(F1286&lt;&gt;"", C1286&lt;&gt;"", C1286&lt;&gt;0), F1286*100/C1286, "")</f>
        <v>60.643625192012294</v>
      </c>
      <c r="H1286" s="10">
        <v>19.538</v>
      </c>
      <c r="I1286" s="12">
        <v>5</v>
      </c>
      <c r="J1286" s="11">
        <f>IF(AND(H1286&lt;&gt;"", C1286&lt;&gt;"", C1286&lt;&gt;0), H1286*100/C1286, "")</f>
        <v>30.012288786482337</v>
      </c>
      <c r="K1286" s="9">
        <v>16.100000000000001</v>
      </c>
      <c r="L1286" s="9">
        <v>45.7</v>
      </c>
      <c r="M1286" s="13">
        <v>0.35199999999999998</v>
      </c>
      <c r="N1286" s="9">
        <v>65.599999999999994</v>
      </c>
      <c r="O1286" s="14" t="s">
        <v>21</v>
      </c>
      <c r="P1286" s="15">
        <v>4.8</v>
      </c>
      <c r="Q1286" s="13">
        <v>6.0830000000000002</v>
      </c>
      <c r="R1286" s="15">
        <v>0.37</v>
      </c>
      <c r="S1286" s="11">
        <f>IF(AND(Q1286&lt;&gt;"", C1286&lt;&gt;"", C1286&lt;&gt;0), Q1286*100/C1286, "")</f>
        <v>9.3440860215053778</v>
      </c>
      <c r="T1286" s="22">
        <v>2</v>
      </c>
      <c r="U1286" s="17" t="s">
        <v>32</v>
      </c>
      <c r="V1286" s="11">
        <v>59.92</v>
      </c>
      <c r="W1286" s="11">
        <v>44.73</v>
      </c>
      <c r="X1286" s="11">
        <f>IF(AND(W1286&lt;&gt;"", V1286&lt;&gt;"", V1286&lt;&gt;0), (W1286/V1286)*100, "")</f>
        <v>74.649532710280369</v>
      </c>
      <c r="Y1286" s="8" t="str">
        <f>IF(X1286&lt;72,"Pontiagudo",IF(X1286&lt;=76,"Padrão","Redondo"))</f>
        <v>Padrão</v>
      </c>
      <c r="Z1286" s="11">
        <f>IF(AND(W1286&lt;&gt;"", V1286&lt;&gt;"", V1286&lt;&gt;0), (0.6057-0.0018*W1286)*V1286*(W1286^2)/1000, "")</f>
        <v>62.962612742263246</v>
      </c>
      <c r="AA1286" s="11">
        <v>64.577781873611997</v>
      </c>
      <c r="AB1286" s="14"/>
      <c r="AC1286" s="12">
        <v>7</v>
      </c>
      <c r="AD1286" s="18" t="s">
        <v>19</v>
      </c>
    </row>
    <row r="1287" spans="1:30" ht="15.6" x14ac:dyDescent="0.3">
      <c r="A1287" s="8">
        <v>1286</v>
      </c>
      <c r="B1287" s="20" t="s">
        <v>43</v>
      </c>
      <c r="C1287" s="9">
        <v>60.3</v>
      </c>
      <c r="D1287" s="9">
        <v>5.3</v>
      </c>
      <c r="E1287" s="9">
        <v>10.1</v>
      </c>
      <c r="F1287" s="10">
        <f>IF(AND(NOT(ISBLANK(C1287)), NOT(ISBLANK(H1287)), NOT(ISBLANK(Q1287))), C1287-H1287-Q1287, "")</f>
        <v>36.857999999999997</v>
      </c>
      <c r="G1287" s="11">
        <f>IF(AND(F1287&lt;&gt;"", C1287&lt;&gt;"", C1287&lt;&gt;0), F1287*100/C1287, "")</f>
        <v>61.124378109452735</v>
      </c>
      <c r="H1287" s="10">
        <v>17.823</v>
      </c>
      <c r="I1287" s="12">
        <v>5</v>
      </c>
      <c r="J1287" s="11">
        <f>IF(AND(H1287&lt;&gt;"", C1287&lt;&gt;"", C1287&lt;&gt;0), H1287*100/C1287, "")</f>
        <v>29.557213930348258</v>
      </c>
      <c r="K1287" s="9">
        <v>16.3</v>
      </c>
      <c r="L1287" s="9">
        <v>44</v>
      </c>
      <c r="M1287" s="13">
        <v>0.37</v>
      </c>
      <c r="N1287" s="9">
        <v>71.2</v>
      </c>
      <c r="O1287" s="14" t="s">
        <v>21</v>
      </c>
      <c r="P1287" s="15">
        <v>4.9800000000000004</v>
      </c>
      <c r="Q1287" s="13">
        <v>5.6189999999999998</v>
      </c>
      <c r="R1287" s="15">
        <v>0.38</v>
      </c>
      <c r="S1287" s="11">
        <f>IF(AND(Q1287&lt;&gt;"", C1287&lt;&gt;"", C1287&lt;&gt;0), Q1287*100/C1287, "")</f>
        <v>9.3184079601990053</v>
      </c>
      <c r="T1287" s="22">
        <v>2</v>
      </c>
      <c r="U1287" s="17" t="s">
        <v>32</v>
      </c>
      <c r="V1287" s="11">
        <v>56.94</v>
      </c>
      <c r="W1287" s="11">
        <v>44.15</v>
      </c>
      <c r="X1287" s="11">
        <f>IF(AND(W1287&lt;&gt;"", V1287&lt;&gt;"", V1287&lt;&gt;0), (W1287/V1287)*100, "")</f>
        <v>77.53775904460835</v>
      </c>
      <c r="Y1287" s="8" t="str">
        <f>IF(X1287&lt;72,"Pontiagudo",IF(X1287&lt;=76,"Padrão","Redondo"))</f>
        <v>Redondo</v>
      </c>
      <c r="Z1287" s="11">
        <f>IF(AND(W1287&lt;&gt;"", V1287&lt;&gt;"", V1287&lt;&gt;0), (0.6057-0.0018*W1287)*V1287*(W1287^2)/1000, "")</f>
        <v>58.405598940604492</v>
      </c>
      <c r="AA1287" s="11">
        <v>61.566654731984997</v>
      </c>
      <c r="AB1287" s="14" t="s">
        <v>45</v>
      </c>
      <c r="AC1287" s="12">
        <v>7</v>
      </c>
      <c r="AD1287" s="18" t="s">
        <v>19</v>
      </c>
    </row>
    <row r="1288" spans="1:30" ht="15.6" x14ac:dyDescent="0.3">
      <c r="A1288" s="8">
        <v>1287</v>
      </c>
      <c r="B1288" s="20" t="s">
        <v>43</v>
      </c>
      <c r="C1288" s="9">
        <v>60.7</v>
      </c>
      <c r="D1288" s="9">
        <v>6.1</v>
      </c>
      <c r="E1288" s="9">
        <v>10.4</v>
      </c>
      <c r="F1288" s="10">
        <f>IF(AND(NOT(ISBLANK(C1288)), NOT(ISBLANK(H1288)), NOT(ISBLANK(Q1288))), C1288-H1288-Q1288, "")</f>
        <v>38.494000000000007</v>
      </c>
      <c r="G1288" s="11">
        <f>IF(AND(F1288&lt;&gt;"", C1288&lt;&gt;"", C1288&lt;&gt;0), F1288*100/C1288, "")</f>
        <v>63.416803953871508</v>
      </c>
      <c r="H1288" s="10">
        <v>15.750999999999999</v>
      </c>
      <c r="I1288" s="12">
        <v>5</v>
      </c>
      <c r="J1288" s="11">
        <f>IF(AND(H1288&lt;&gt;"", C1288&lt;&gt;"", C1288&lt;&gt;0), H1288*100/C1288, "")</f>
        <v>25.948929159802304</v>
      </c>
      <c r="K1288" s="9">
        <v>14.8</v>
      </c>
      <c r="L1288" s="9">
        <v>40.299999999999997</v>
      </c>
      <c r="M1288" s="13">
        <v>0.36699999999999999</v>
      </c>
      <c r="N1288" s="9">
        <v>77.3</v>
      </c>
      <c r="O1288" s="14" t="s">
        <v>16</v>
      </c>
      <c r="P1288" s="15">
        <v>5.29</v>
      </c>
      <c r="Q1288" s="13">
        <v>6.4550000000000001</v>
      </c>
      <c r="R1288" s="15">
        <v>0.4</v>
      </c>
      <c r="S1288" s="11">
        <f>IF(AND(Q1288&lt;&gt;"", C1288&lt;&gt;"", C1288&lt;&gt;0), Q1288*100/C1288, "")</f>
        <v>10.634266886326193</v>
      </c>
      <c r="T1288" s="22">
        <v>2</v>
      </c>
      <c r="U1288" s="17" t="s">
        <v>32</v>
      </c>
      <c r="V1288" s="11">
        <v>57.72</v>
      </c>
      <c r="W1288" s="11">
        <v>43.96</v>
      </c>
      <c r="X1288" s="11">
        <f>IF(AND(W1288&lt;&gt;"", V1288&lt;&gt;"", V1288&lt;&gt;0), (W1288/V1288)*100, "")</f>
        <v>76.160776160776166</v>
      </c>
      <c r="Y1288" s="8" t="str">
        <f>IF(X1288&lt;72,"Pontiagudo",IF(X1288&lt;=76,"Padrão","Redondo"))</f>
        <v>Redondo</v>
      </c>
      <c r="Z1288" s="11">
        <f>IF(AND(W1288&lt;&gt;"", V1288&lt;&gt;"", V1288&lt;&gt;0), (0.6057-0.0018*W1288)*V1288*(W1288^2)/1000, "")</f>
        <v>58.735335266060552</v>
      </c>
      <c r="AA1288" s="11">
        <v>61.864814417951983</v>
      </c>
      <c r="AB1288" s="14"/>
      <c r="AC1288" s="12">
        <v>7</v>
      </c>
      <c r="AD1288" s="18" t="s">
        <v>19</v>
      </c>
    </row>
    <row r="1289" spans="1:30" ht="15.6" x14ac:dyDescent="0.3">
      <c r="A1289" s="8">
        <v>1288</v>
      </c>
      <c r="B1289" s="20" t="s">
        <v>43</v>
      </c>
      <c r="C1289" s="9">
        <v>57.5</v>
      </c>
      <c r="D1289" s="9">
        <v>6</v>
      </c>
      <c r="E1289" s="9">
        <v>10.199999999999999</v>
      </c>
      <c r="F1289" s="10">
        <f>IF(AND(NOT(ISBLANK(C1289)), NOT(ISBLANK(H1289)), NOT(ISBLANK(Q1289))), C1289-H1289-Q1289, "")</f>
        <v>37.578000000000003</v>
      </c>
      <c r="G1289" s="11">
        <f>IF(AND(F1289&lt;&gt;"", C1289&lt;&gt;"", C1289&lt;&gt;0), F1289*100/C1289, "")</f>
        <v>65.353043478260872</v>
      </c>
      <c r="H1289" s="10">
        <v>14.906000000000001</v>
      </c>
      <c r="I1289" s="12">
        <v>5</v>
      </c>
      <c r="J1289" s="11">
        <f>IF(AND(H1289&lt;&gt;"", C1289&lt;&gt;"", C1289&lt;&gt;0), H1289*100/C1289, "")</f>
        <v>25.923478260869569</v>
      </c>
      <c r="K1289" s="9">
        <v>14</v>
      </c>
      <c r="L1289" s="9">
        <v>40</v>
      </c>
      <c r="M1289" s="13">
        <v>0.35</v>
      </c>
      <c r="N1289" s="9">
        <v>77.7</v>
      </c>
      <c r="O1289" s="14" t="s">
        <v>16</v>
      </c>
      <c r="P1289" s="15">
        <v>3.01</v>
      </c>
      <c r="Q1289" s="13">
        <v>5.016</v>
      </c>
      <c r="R1289" s="15">
        <v>0.33</v>
      </c>
      <c r="S1289" s="11">
        <f>IF(AND(Q1289&lt;&gt;"", C1289&lt;&gt;"", C1289&lt;&gt;0), Q1289*100/C1289, "")</f>
        <v>8.723478260869566</v>
      </c>
      <c r="T1289" s="22">
        <v>1</v>
      </c>
      <c r="U1289" s="17" t="s">
        <v>36</v>
      </c>
      <c r="V1289" s="11">
        <v>55.96</v>
      </c>
      <c r="W1289" s="11">
        <v>43.36</v>
      </c>
      <c r="X1289" s="11">
        <f>IF(AND(W1289&lt;&gt;"", V1289&lt;&gt;"", V1289&lt;&gt;0), (W1289/V1289)*100, "")</f>
        <v>77.483917083631155</v>
      </c>
      <c r="Y1289" s="8" t="str">
        <f>IF(X1289&lt;72,"Pontiagudo",IF(X1289&lt;=76,"Padrão","Redondo"))</f>
        <v>Redondo</v>
      </c>
      <c r="Z1289" s="11">
        <f>IF(AND(W1289&lt;&gt;"", V1289&lt;&gt;"", V1289&lt;&gt;0), (0.6057-0.0018*W1289)*V1289*(W1289^2)/1000, "")</f>
        <v>55.514168785170433</v>
      </c>
      <c r="AA1289" s="11">
        <v>59.718022182912001</v>
      </c>
      <c r="AB1289" s="14" t="s">
        <v>39</v>
      </c>
      <c r="AC1289" s="12">
        <v>7</v>
      </c>
      <c r="AD1289" s="18" t="s">
        <v>19</v>
      </c>
    </row>
    <row r="1290" spans="1:30" ht="15.6" x14ac:dyDescent="0.3">
      <c r="A1290" s="8">
        <v>1289</v>
      </c>
      <c r="B1290" s="20" t="s">
        <v>43</v>
      </c>
      <c r="C1290" s="9">
        <v>60.1</v>
      </c>
      <c r="D1290" s="9">
        <v>5.0999999999999996</v>
      </c>
      <c r="E1290" s="9">
        <v>10.199999999999999</v>
      </c>
      <c r="F1290" s="10">
        <f>IF(AND(NOT(ISBLANK(C1290)), NOT(ISBLANK(H1290)), NOT(ISBLANK(Q1290))), C1290-H1290-Q1290, "")</f>
        <v>35.251999999999995</v>
      </c>
      <c r="G1290" s="11">
        <f>IF(AND(F1290&lt;&gt;"", C1290&lt;&gt;"", C1290&lt;&gt;0), F1290*100/C1290, "")</f>
        <v>58.655574043261218</v>
      </c>
      <c r="H1290" s="10">
        <v>19.398</v>
      </c>
      <c r="I1290" s="12">
        <v>5</v>
      </c>
      <c r="J1290" s="11">
        <f>IF(AND(H1290&lt;&gt;"", C1290&lt;&gt;"", C1290&lt;&gt;0), H1290*100/C1290, "")</f>
        <v>32.276206322795339</v>
      </c>
      <c r="K1290" s="9">
        <v>16</v>
      </c>
      <c r="L1290" s="9">
        <v>46.7</v>
      </c>
      <c r="M1290" s="13">
        <v>0.34300000000000003</v>
      </c>
      <c r="N1290" s="9">
        <v>69.599999999999994</v>
      </c>
      <c r="O1290" s="14" t="s">
        <v>21</v>
      </c>
      <c r="P1290" s="15">
        <v>3.77</v>
      </c>
      <c r="Q1290" s="13">
        <v>5.45</v>
      </c>
      <c r="R1290" s="15">
        <v>0.33</v>
      </c>
      <c r="S1290" s="11">
        <f>IF(AND(Q1290&lt;&gt;"", C1290&lt;&gt;"", C1290&lt;&gt;0), Q1290*100/C1290, "")</f>
        <v>9.0682196339434267</v>
      </c>
      <c r="T1290" s="22">
        <v>3</v>
      </c>
      <c r="U1290" s="17" t="s">
        <v>32</v>
      </c>
      <c r="V1290" s="11">
        <v>60.19</v>
      </c>
      <c r="W1290" s="11">
        <v>42.57</v>
      </c>
      <c r="X1290" s="11">
        <f>IF(AND(W1290&lt;&gt;"", V1290&lt;&gt;"", V1290&lt;&gt;0), (W1290/V1290)*100, "")</f>
        <v>70.726034224954319</v>
      </c>
      <c r="Y1290" s="8" t="str">
        <f>IF(X1290&lt;72,"Pontiagudo",IF(X1290&lt;=76,"Padrão","Redondo"))</f>
        <v>Pontiagudo</v>
      </c>
      <c r="Z1290" s="11">
        <f>IF(AND(W1290&lt;&gt;"", V1290&lt;&gt;"", V1290&lt;&gt;0), (0.6057-0.0018*W1290)*V1290*(W1290^2)/1000, "")</f>
        <v>57.709599909855896</v>
      </c>
      <c r="AA1290" s="11">
        <v>61.556401307758506</v>
      </c>
      <c r="AB1290" s="14"/>
      <c r="AC1290" s="12">
        <v>7</v>
      </c>
      <c r="AD1290" s="18" t="s">
        <v>19</v>
      </c>
    </row>
    <row r="1291" spans="1:30" ht="15.6" x14ac:dyDescent="0.3">
      <c r="A1291" s="8">
        <v>1290</v>
      </c>
      <c r="B1291" s="20" t="s">
        <v>43</v>
      </c>
      <c r="C1291" s="9">
        <v>58.8</v>
      </c>
      <c r="D1291" s="9">
        <v>5.4</v>
      </c>
      <c r="E1291" s="9">
        <v>9.9</v>
      </c>
      <c r="F1291" s="10">
        <f>IF(AND(NOT(ISBLANK(C1291)), NOT(ISBLANK(H1291)), NOT(ISBLANK(Q1291))), C1291-H1291-Q1291, "")</f>
        <v>34.302999999999997</v>
      </c>
      <c r="G1291" s="11">
        <f>IF(AND(F1291&lt;&gt;"", C1291&lt;&gt;"", C1291&lt;&gt;0), F1291*100/C1291, "")</f>
        <v>58.338435374149661</v>
      </c>
      <c r="H1291" s="10">
        <v>19.071999999999999</v>
      </c>
      <c r="I1291" s="12">
        <v>5</v>
      </c>
      <c r="J1291" s="11">
        <f>IF(AND(H1291&lt;&gt;"", C1291&lt;&gt;"", C1291&lt;&gt;0), H1291*100/C1291, "")</f>
        <v>32.435374149659864</v>
      </c>
      <c r="K1291" s="9">
        <v>16.8</v>
      </c>
      <c r="L1291" s="9">
        <v>44.7</v>
      </c>
      <c r="M1291" s="13">
        <v>0.376</v>
      </c>
      <c r="N1291" s="9">
        <v>72.599999999999994</v>
      </c>
      <c r="O1291" s="14" t="s">
        <v>16</v>
      </c>
      <c r="P1291" s="15">
        <v>3.74</v>
      </c>
      <c r="Q1291" s="13">
        <v>5.4249999999999998</v>
      </c>
      <c r="R1291" s="15">
        <v>0.35</v>
      </c>
      <c r="S1291" s="11">
        <f>IF(AND(Q1291&lt;&gt;"", C1291&lt;&gt;"", C1291&lt;&gt;0), Q1291*100/C1291, "")</f>
        <v>9.2261904761904763</v>
      </c>
      <c r="T1291" s="22">
        <v>3</v>
      </c>
      <c r="U1291" s="17" t="s">
        <v>32</v>
      </c>
      <c r="V1291" s="11">
        <v>57.25</v>
      </c>
      <c r="W1291" s="11">
        <v>42.98</v>
      </c>
      <c r="X1291" s="11">
        <f>IF(AND(W1291&lt;&gt;"", V1291&lt;&gt;"", V1291&lt;&gt;0), (W1291/V1291)*100, "")</f>
        <v>75.074235807860262</v>
      </c>
      <c r="Y1291" s="8" t="str">
        <f>IF(X1291&lt;72,"Pontiagudo",IF(X1291&lt;=76,"Padrão","Redondo"))</f>
        <v>Padrão</v>
      </c>
      <c r="Z1291" s="11">
        <f>IF(AND(W1291&lt;&gt;"", V1291&lt;&gt;"", V1291&lt;&gt;0), (0.6057-0.0018*W1291)*V1291*(W1291^2)/1000, "")</f>
        <v>55.875126216974394</v>
      </c>
      <c r="AA1291" s="11">
        <v>60.113047664950003</v>
      </c>
      <c r="AB1291" s="14" t="s">
        <v>35</v>
      </c>
      <c r="AC1291" s="12">
        <v>7</v>
      </c>
      <c r="AD1291" s="18" t="s">
        <v>19</v>
      </c>
    </row>
    <row r="1292" spans="1:30" ht="15.6" x14ac:dyDescent="0.3">
      <c r="A1292" s="8">
        <v>1291</v>
      </c>
      <c r="B1292" s="20" t="s">
        <v>43</v>
      </c>
      <c r="C1292" s="9">
        <v>68.5</v>
      </c>
      <c r="D1292" s="9">
        <v>5.0999999999999996</v>
      </c>
      <c r="E1292" s="9">
        <v>9.6999999999999993</v>
      </c>
      <c r="F1292" s="10">
        <f>IF(AND(NOT(ISBLANK(C1292)), NOT(ISBLANK(H1292)), NOT(ISBLANK(Q1292))), C1292-H1292-Q1292, "")</f>
        <v>43.008000000000003</v>
      </c>
      <c r="G1292" s="11">
        <f>IF(AND(F1292&lt;&gt;"", C1292&lt;&gt;"", C1292&lt;&gt;0), F1292*100/C1292, "")</f>
        <v>62.785401459854015</v>
      </c>
      <c r="H1292" s="10">
        <v>19.318000000000001</v>
      </c>
      <c r="I1292" s="12">
        <v>6</v>
      </c>
      <c r="J1292" s="11">
        <f>IF(AND(H1292&lt;&gt;"", C1292&lt;&gt;"", C1292&lt;&gt;0), H1292*100/C1292, "")</f>
        <v>28.201459854014601</v>
      </c>
      <c r="K1292" s="9">
        <v>16.399999999999999</v>
      </c>
      <c r="L1292" s="9">
        <v>45.7</v>
      </c>
      <c r="M1292" s="13">
        <v>0.35899999999999999</v>
      </c>
      <c r="N1292" s="9">
        <v>66.099999999999994</v>
      </c>
      <c r="O1292" s="14" t="s">
        <v>21</v>
      </c>
      <c r="P1292" s="15">
        <v>2.93</v>
      </c>
      <c r="Q1292" s="13">
        <v>6.1740000000000004</v>
      </c>
      <c r="R1292" s="15">
        <v>0.38</v>
      </c>
      <c r="S1292" s="11">
        <f>IF(AND(Q1292&lt;&gt;"", C1292&lt;&gt;"", C1292&lt;&gt;0), Q1292*100/C1292, "")</f>
        <v>9.0131386861313878</v>
      </c>
      <c r="T1292" s="22">
        <v>2</v>
      </c>
      <c r="U1292" s="17" t="s">
        <v>34</v>
      </c>
      <c r="V1292" s="11">
        <v>62.01</v>
      </c>
      <c r="W1292" s="11">
        <v>45.03</v>
      </c>
      <c r="X1292" s="11">
        <f>IF(AND(W1292&lt;&gt;"", V1292&lt;&gt;"", V1292&lt;&gt;0), (W1292/V1292)*100, "")</f>
        <v>72.617319787131109</v>
      </c>
      <c r="Y1292" s="8" t="str">
        <f>IF(X1292&lt;72,"Pontiagudo",IF(X1292&lt;=76,"Padrão","Redondo"))</f>
        <v>Padrão</v>
      </c>
      <c r="Z1292" s="11">
        <f>IF(AND(W1292&lt;&gt;"", V1292&lt;&gt;"", V1292&lt;&gt;0), (0.6057-0.0018*W1292)*V1292*(W1292^2)/1000, "")</f>
        <v>65.967798567310624</v>
      </c>
      <c r="AA1292" s="11">
        <v>66.4977668319315</v>
      </c>
      <c r="AB1292" s="14" t="s">
        <v>35</v>
      </c>
      <c r="AC1292" s="12">
        <v>7</v>
      </c>
      <c r="AD1292" s="18" t="s">
        <v>19</v>
      </c>
    </row>
    <row r="1293" spans="1:30" ht="15.6" x14ac:dyDescent="0.3">
      <c r="A1293" s="8">
        <v>1292</v>
      </c>
      <c r="B1293" s="20" t="s">
        <v>43</v>
      </c>
      <c r="C1293" s="9">
        <v>66.2</v>
      </c>
      <c r="D1293" s="9">
        <v>5.0999999999999996</v>
      </c>
      <c r="E1293" s="9">
        <v>9.6999999999999993</v>
      </c>
      <c r="F1293" s="10">
        <f>IF(AND(NOT(ISBLANK(C1293)), NOT(ISBLANK(H1293)), NOT(ISBLANK(Q1293))), C1293-H1293-Q1293, "")</f>
        <v>39.094999999999999</v>
      </c>
      <c r="G1293" s="11">
        <f>IF(AND(F1293&lt;&gt;"", C1293&lt;&gt;"", C1293&lt;&gt;0), F1293*100/C1293, "")</f>
        <v>59.055891238670689</v>
      </c>
      <c r="H1293" s="10">
        <v>20.62</v>
      </c>
      <c r="I1293" s="12">
        <v>4</v>
      </c>
      <c r="J1293" s="11">
        <f>IF(AND(H1293&lt;&gt;"", C1293&lt;&gt;"", C1293&lt;&gt;0), H1293*100/C1293, "")</f>
        <v>31.148036253776432</v>
      </c>
      <c r="K1293" s="9">
        <v>16.8</v>
      </c>
      <c r="L1293" s="9">
        <v>46.3</v>
      </c>
      <c r="M1293" s="13">
        <v>0.36299999999999999</v>
      </c>
      <c r="N1293" s="9">
        <v>67</v>
      </c>
      <c r="O1293" s="14" t="s">
        <v>21</v>
      </c>
      <c r="P1293" s="15">
        <v>4.7699999999999996</v>
      </c>
      <c r="Q1293" s="13">
        <v>6.4850000000000003</v>
      </c>
      <c r="R1293" s="15">
        <v>0.4</v>
      </c>
      <c r="S1293" s="11">
        <f>IF(AND(Q1293&lt;&gt;"", C1293&lt;&gt;"", C1293&lt;&gt;0), Q1293*100/C1293, "")</f>
        <v>9.7960725075528696</v>
      </c>
      <c r="T1293" s="22">
        <v>3</v>
      </c>
      <c r="U1293" s="17" t="s">
        <v>32</v>
      </c>
      <c r="V1293" s="11">
        <v>61.22</v>
      </c>
      <c r="W1293" s="11">
        <v>44.68</v>
      </c>
      <c r="X1293" s="11">
        <f>IF(AND(W1293&lt;&gt;"", V1293&lt;&gt;"", V1293&lt;&gt;0), (W1293/V1293)*100, "")</f>
        <v>72.982685396929114</v>
      </c>
      <c r="Y1293" s="8" t="str">
        <f>IF(X1293&lt;72,"Pontiagudo",IF(X1293&lt;=76,"Padrão","Redondo"))</f>
        <v>Padrão</v>
      </c>
      <c r="Z1293" s="11">
        <f>IF(AND(W1293&lt;&gt;"", V1293&lt;&gt;"", V1293&lt;&gt;0), (0.6057-0.0018*W1293)*V1293*(W1293^2)/1000, "")</f>
        <v>64.195888249888128</v>
      </c>
      <c r="AA1293" s="11">
        <v>65.419360285551988</v>
      </c>
      <c r="AB1293" s="14"/>
      <c r="AC1293" s="12">
        <v>7</v>
      </c>
      <c r="AD1293" s="18" t="s">
        <v>19</v>
      </c>
    </row>
    <row r="1294" spans="1:30" ht="15.6" x14ac:dyDescent="0.3">
      <c r="A1294" s="8">
        <v>1293</v>
      </c>
      <c r="B1294" s="20" t="s">
        <v>43</v>
      </c>
      <c r="C1294" s="9">
        <v>64.400000000000006</v>
      </c>
      <c r="D1294" s="9">
        <v>5.5</v>
      </c>
      <c r="E1294" s="9">
        <v>9.8000000000000007</v>
      </c>
      <c r="F1294" s="10">
        <f>IF(AND(NOT(ISBLANK(C1294)), NOT(ISBLANK(H1294)), NOT(ISBLANK(Q1294))), C1294-H1294-Q1294, "")</f>
        <v>36.733000000000004</v>
      </c>
      <c r="G1294" s="11">
        <f>IF(AND(F1294&lt;&gt;"", C1294&lt;&gt;"", C1294&lt;&gt;0), F1294*100/C1294, "")</f>
        <v>57.038819875776397</v>
      </c>
      <c r="H1294" s="10">
        <v>21.466000000000001</v>
      </c>
      <c r="I1294" s="12">
        <v>6</v>
      </c>
      <c r="J1294" s="11">
        <f>IF(AND(H1294&lt;&gt;"", C1294&lt;&gt;"", C1294&lt;&gt;0), H1294*100/C1294, "")</f>
        <v>33.33229813664596</v>
      </c>
      <c r="K1294" s="9">
        <v>17.100000000000001</v>
      </c>
      <c r="L1294" s="9">
        <v>47</v>
      </c>
      <c r="M1294" s="13">
        <v>0.36399999999999999</v>
      </c>
      <c r="N1294" s="9">
        <v>71.3</v>
      </c>
      <c r="O1294" s="14" t="s">
        <v>21</v>
      </c>
      <c r="P1294" s="15">
        <v>3.87</v>
      </c>
      <c r="Q1294" s="13">
        <v>6.2009999999999996</v>
      </c>
      <c r="R1294" s="15">
        <v>0.37</v>
      </c>
      <c r="S1294" s="11">
        <f>IF(AND(Q1294&lt;&gt;"", C1294&lt;&gt;"", C1294&lt;&gt;0), Q1294*100/C1294, "")</f>
        <v>9.6288819875776372</v>
      </c>
      <c r="T1294" s="22">
        <v>1</v>
      </c>
      <c r="U1294" s="17" t="s">
        <v>32</v>
      </c>
      <c r="V1294" s="11">
        <v>58.5</v>
      </c>
      <c r="W1294" s="11">
        <v>45.34</v>
      </c>
      <c r="X1294" s="11">
        <f>IF(AND(W1294&lt;&gt;"", V1294&lt;&gt;"", V1294&lt;&gt;0), (W1294/V1294)*100, "")</f>
        <v>77.504273504273513</v>
      </c>
      <c r="Y1294" s="8" t="str">
        <f>IF(X1294&lt;72,"Pontiagudo",IF(X1294&lt;=76,"Padrão","Redondo"))</f>
        <v>Redondo</v>
      </c>
      <c r="Z1294" s="11">
        <f>IF(AND(W1294&lt;&gt;"", V1294&lt;&gt;"", V1294&lt;&gt;0), (0.6057-0.0018*W1294)*V1294*(W1294^2)/1000, "")</f>
        <v>63.026488826308807</v>
      </c>
      <c r="AA1294" s="11">
        <v>64.444509780299995</v>
      </c>
      <c r="AB1294" s="14"/>
      <c r="AC1294" s="12">
        <v>7</v>
      </c>
      <c r="AD1294" s="18" t="s">
        <v>19</v>
      </c>
    </row>
    <row r="1295" spans="1:30" ht="15.6" x14ac:dyDescent="0.3">
      <c r="A1295" s="8">
        <v>1294</v>
      </c>
      <c r="B1295" s="20" t="s">
        <v>43</v>
      </c>
      <c r="C1295" s="9">
        <v>55.3</v>
      </c>
      <c r="D1295" s="9">
        <v>4.5</v>
      </c>
      <c r="E1295" s="9">
        <v>10.3</v>
      </c>
      <c r="F1295" s="10">
        <f>IF(AND(NOT(ISBLANK(C1295)), NOT(ISBLANK(H1295)), NOT(ISBLANK(Q1295))), C1295-H1295-Q1295, "")</f>
        <v>33.447999999999993</v>
      </c>
      <c r="G1295" s="11">
        <f>IF(AND(F1295&lt;&gt;"", C1295&lt;&gt;"", C1295&lt;&gt;0), F1295*100/C1295, "")</f>
        <v>60.484629294755869</v>
      </c>
      <c r="H1295" s="10">
        <v>16.675999999999998</v>
      </c>
      <c r="I1295" s="12">
        <v>5</v>
      </c>
      <c r="J1295" s="11">
        <f>IF(AND(H1295&lt;&gt;"", C1295&lt;&gt;"", C1295&lt;&gt;0), H1295*100/C1295, "")</f>
        <v>30.155515370705245</v>
      </c>
      <c r="K1295" s="9">
        <v>14.6</v>
      </c>
      <c r="L1295" s="9">
        <v>40.299999999999997</v>
      </c>
      <c r="M1295" s="13">
        <v>0.36199999999999999</v>
      </c>
      <c r="N1295" s="9">
        <v>66.2</v>
      </c>
      <c r="O1295" s="14" t="s">
        <v>21</v>
      </c>
      <c r="P1295" s="15">
        <v>3.55</v>
      </c>
      <c r="Q1295" s="13">
        <v>5.1760000000000002</v>
      </c>
      <c r="R1295" s="15">
        <v>0.37</v>
      </c>
      <c r="S1295" s="11">
        <f>IF(AND(Q1295&lt;&gt;"", C1295&lt;&gt;"", C1295&lt;&gt;0), Q1295*100/C1295, "")</f>
        <v>9.3598553345388797</v>
      </c>
      <c r="T1295" s="22">
        <v>2</v>
      </c>
      <c r="U1295" s="17" t="s">
        <v>36</v>
      </c>
      <c r="V1295" s="11">
        <v>55.57</v>
      </c>
      <c r="W1295" s="11">
        <v>42.77</v>
      </c>
      <c r="X1295" s="11">
        <f>IF(AND(W1295&lt;&gt;"", V1295&lt;&gt;"", V1295&lt;&gt;0), (W1295/V1295)*100, "")</f>
        <v>76.965988842900856</v>
      </c>
      <c r="Y1295" s="8" t="str">
        <f>IF(X1295&lt;72,"Pontiagudo",IF(X1295&lt;=76,"Padrão","Redondo"))</f>
        <v>Redondo</v>
      </c>
      <c r="Z1295" s="11">
        <f>IF(AND(W1295&lt;&gt;"", V1295&lt;&gt;"", V1295&lt;&gt;0), (0.6057-0.0018*W1295)*V1295*(W1295^2)/1000, "")</f>
        <v>53.745203012251849</v>
      </c>
      <c r="AA1295" s="11">
        <v>58.59923737199351</v>
      </c>
      <c r="AB1295" s="14"/>
      <c r="AC1295" s="12">
        <v>7</v>
      </c>
      <c r="AD1295" s="18" t="s">
        <v>19</v>
      </c>
    </row>
    <row r="1296" spans="1:30" ht="15.6" x14ac:dyDescent="0.3">
      <c r="A1296" s="8">
        <v>1295</v>
      </c>
      <c r="B1296" s="20" t="s">
        <v>43</v>
      </c>
      <c r="C1296" s="9">
        <v>75.400000000000006</v>
      </c>
      <c r="D1296" s="9">
        <v>6.1</v>
      </c>
      <c r="E1296" s="9">
        <v>10</v>
      </c>
      <c r="F1296" s="10">
        <f>IF(AND(NOT(ISBLANK(C1296)), NOT(ISBLANK(H1296)), NOT(ISBLANK(Q1296))), C1296-H1296-Q1296, "")</f>
        <v>50.596000000000004</v>
      </c>
      <c r="G1296" s="11">
        <f>IF(AND(F1296&lt;&gt;"", C1296&lt;&gt;"", C1296&lt;&gt;0), F1296*100/C1296, "")</f>
        <v>67.103448275862064</v>
      </c>
      <c r="H1296" s="10">
        <v>18.579000000000001</v>
      </c>
      <c r="I1296" s="12">
        <v>6</v>
      </c>
      <c r="J1296" s="11">
        <f>IF(AND(H1296&lt;&gt;"", C1296&lt;&gt;"", C1296&lt;&gt;0), H1296*100/C1296, "")</f>
        <v>24.640583554376658</v>
      </c>
      <c r="K1296" s="9">
        <v>17.899999999999999</v>
      </c>
      <c r="L1296" s="9">
        <v>43.7</v>
      </c>
      <c r="M1296" s="13">
        <v>0.41</v>
      </c>
      <c r="N1296" s="9">
        <v>72.3</v>
      </c>
      <c r="O1296" s="14" t="s">
        <v>16</v>
      </c>
      <c r="P1296" s="15">
        <v>2.67</v>
      </c>
      <c r="Q1296" s="13">
        <v>6.2249999999999996</v>
      </c>
      <c r="R1296" s="15">
        <v>0.35</v>
      </c>
      <c r="S1296" s="11">
        <f>IF(AND(Q1296&lt;&gt;"", C1296&lt;&gt;"", C1296&lt;&gt;0), Q1296*100/C1296, "")</f>
        <v>8.2559681697612728</v>
      </c>
      <c r="T1296" s="22">
        <v>4</v>
      </c>
      <c r="U1296" s="17" t="s">
        <v>34</v>
      </c>
      <c r="V1296" s="11">
        <v>61.38</v>
      </c>
      <c r="W1296" s="11">
        <v>47.91</v>
      </c>
      <c r="X1296" s="11">
        <f>IF(AND(W1296&lt;&gt;"", V1296&lt;&gt;"", V1296&lt;&gt;0), (W1296/V1296)*100, "")</f>
        <v>78.054740957966757</v>
      </c>
      <c r="Y1296" s="8" t="str">
        <f>IF(X1296&lt;72,"Pontiagudo",IF(X1296&lt;=76,"Padrão","Redondo"))</f>
        <v>Redondo</v>
      </c>
      <c r="Z1296" s="11">
        <f>IF(AND(W1296&lt;&gt;"", V1296&lt;&gt;"", V1296&lt;&gt;0), (0.6057-0.0018*W1296)*V1296*(W1296^2)/1000, "")</f>
        <v>73.186842213199824</v>
      </c>
      <c r="AA1296" s="11">
        <v>70.415219277314975</v>
      </c>
      <c r="AB1296" s="14" t="s">
        <v>35</v>
      </c>
      <c r="AC1296" s="12">
        <v>7</v>
      </c>
      <c r="AD1296" s="18" t="s">
        <v>19</v>
      </c>
    </row>
    <row r="1297" spans="1:30" ht="15.6" x14ac:dyDescent="0.3">
      <c r="A1297" s="8">
        <v>1296</v>
      </c>
      <c r="B1297" s="20" t="s">
        <v>43</v>
      </c>
      <c r="C1297" s="9">
        <v>58.3</v>
      </c>
      <c r="D1297" s="9">
        <v>5</v>
      </c>
      <c r="E1297" s="9">
        <v>10.199999999999999</v>
      </c>
      <c r="F1297" s="10">
        <f>IF(AND(NOT(ISBLANK(C1297)), NOT(ISBLANK(H1297)), NOT(ISBLANK(Q1297))), C1297-H1297-Q1297, "")</f>
        <v>35.624999999999993</v>
      </c>
      <c r="G1297" s="11">
        <f>IF(AND(F1297&lt;&gt;"", C1297&lt;&gt;"", C1297&lt;&gt;0), F1297*100/C1297, "")</f>
        <v>61.106346483704961</v>
      </c>
      <c r="H1297" s="10">
        <v>16.95</v>
      </c>
      <c r="I1297" s="12">
        <v>5</v>
      </c>
      <c r="J1297" s="11">
        <f>IF(AND(H1297&lt;&gt;"", C1297&lt;&gt;"", C1297&lt;&gt;0), H1297*100/C1297, "")</f>
        <v>29.073756432246999</v>
      </c>
      <c r="K1297" s="9">
        <v>16.100000000000001</v>
      </c>
      <c r="L1297" s="9">
        <v>44.3</v>
      </c>
      <c r="M1297" s="13">
        <v>0.36299999999999999</v>
      </c>
      <c r="N1297" s="9">
        <v>69.400000000000006</v>
      </c>
      <c r="O1297" s="14" t="s">
        <v>21</v>
      </c>
      <c r="P1297" s="15">
        <v>5.23</v>
      </c>
      <c r="Q1297" s="13">
        <v>5.7249999999999996</v>
      </c>
      <c r="R1297" s="15">
        <v>0.39</v>
      </c>
      <c r="S1297" s="11">
        <f>IF(AND(Q1297&lt;&gt;"", C1297&lt;&gt;"", C1297&lt;&gt;0), Q1297*100/C1297, "")</f>
        <v>9.8198970840480282</v>
      </c>
      <c r="T1297" s="22">
        <v>2</v>
      </c>
      <c r="U1297" s="17" t="s">
        <v>32</v>
      </c>
      <c r="V1297" s="11">
        <v>58.77</v>
      </c>
      <c r="W1297" s="11">
        <v>42.25</v>
      </c>
      <c r="X1297" s="11">
        <f>IF(AND(W1297&lt;&gt;"", V1297&lt;&gt;"", V1297&lt;&gt;0), (W1297/V1297)*100, "")</f>
        <v>71.890420282457029</v>
      </c>
      <c r="Y1297" s="8" t="str">
        <f>IF(X1297&lt;72,"Pontiagudo",IF(X1297&lt;=76,"Padrão","Redondo"))</f>
        <v>Pontiagudo</v>
      </c>
      <c r="Z1297" s="11">
        <f>IF(AND(W1297&lt;&gt;"", V1297&lt;&gt;"", V1297&lt;&gt;0), (0.6057-0.0018*W1297)*V1297*(W1297^2)/1000, "")</f>
        <v>55.564587413156261</v>
      </c>
      <c r="AA1297" s="11">
        <v>60.119567760037505</v>
      </c>
      <c r="AB1297" s="14" t="s">
        <v>35</v>
      </c>
      <c r="AC1297" s="12">
        <v>7</v>
      </c>
      <c r="AD1297" s="18" t="s">
        <v>19</v>
      </c>
    </row>
    <row r="1298" spans="1:30" ht="15.6" x14ac:dyDescent="0.3">
      <c r="A1298" s="8">
        <v>1297</v>
      </c>
      <c r="B1298" s="20" t="s">
        <v>43</v>
      </c>
      <c r="C1298" s="9">
        <v>64.400000000000006</v>
      </c>
      <c r="D1298" s="9">
        <v>6.1</v>
      </c>
      <c r="E1298" s="9">
        <v>9.8000000000000007</v>
      </c>
      <c r="F1298" s="10">
        <f>IF(AND(NOT(ISBLANK(C1298)), NOT(ISBLANK(H1298)), NOT(ISBLANK(Q1298))), C1298-H1298-Q1298, "")</f>
        <v>48.415000000000006</v>
      </c>
      <c r="G1298" s="11">
        <f>IF(AND(F1298&lt;&gt;"", C1298&lt;&gt;"", C1298&lt;&gt;0), F1298*100/C1298, "")</f>
        <v>75.178571428571431</v>
      </c>
      <c r="H1298" s="10">
        <v>11.121</v>
      </c>
      <c r="I1298" s="12">
        <v>5</v>
      </c>
      <c r="J1298" s="11">
        <f>IF(AND(H1298&lt;&gt;"", C1298&lt;&gt;"", C1298&lt;&gt;0), H1298*100/C1298, "")</f>
        <v>17.268633540372672</v>
      </c>
      <c r="K1298" s="9">
        <v>16.399999999999999</v>
      </c>
      <c r="L1298" s="9">
        <v>40</v>
      </c>
      <c r="M1298" s="13">
        <v>0.41</v>
      </c>
      <c r="N1298" s="9">
        <v>76.099999999999994</v>
      </c>
      <c r="O1298" s="14" t="s">
        <v>16</v>
      </c>
      <c r="P1298" s="15">
        <v>3.21</v>
      </c>
      <c r="Q1298" s="13">
        <v>4.8639999999999999</v>
      </c>
      <c r="R1298" s="15">
        <v>0.31</v>
      </c>
      <c r="S1298" s="11">
        <f>IF(AND(Q1298&lt;&gt;"", C1298&lt;&gt;"", C1298&lt;&gt;0), Q1298*100/C1298, "")</f>
        <v>7.5527950310558998</v>
      </c>
      <c r="T1298" s="22">
        <v>3</v>
      </c>
      <c r="U1298" s="17" t="s">
        <v>32</v>
      </c>
      <c r="V1298" s="11">
        <v>59.01</v>
      </c>
      <c r="W1298" s="11">
        <v>44.84</v>
      </c>
      <c r="X1298" s="11">
        <f>IF(AND(W1298&lt;&gt;"", V1298&lt;&gt;"", V1298&lt;&gt;0), (W1298/V1298)*100, "")</f>
        <v>75.987120826978483</v>
      </c>
      <c r="Y1298" s="8" t="str">
        <f>IF(X1298&lt;72,"Pontiagudo",IF(X1298&lt;=76,"Padrão","Redondo"))</f>
        <v>Padrão</v>
      </c>
      <c r="Z1298" s="11">
        <f>IF(AND(W1298&lt;&gt;"", V1298&lt;&gt;"", V1298&lt;&gt;0), (0.6057-0.0018*W1298)*V1298*(W1298^2)/1000, "")</f>
        <v>62.288259980200138</v>
      </c>
      <c r="AA1298" s="11">
        <v>64.085423805143989</v>
      </c>
      <c r="AB1298" s="14" t="s">
        <v>35</v>
      </c>
      <c r="AC1298" s="12">
        <v>7</v>
      </c>
      <c r="AD1298" s="18" t="s">
        <v>19</v>
      </c>
    </row>
    <row r="1299" spans="1:30" ht="15.6" x14ac:dyDescent="0.3">
      <c r="A1299" s="8">
        <v>1298</v>
      </c>
      <c r="B1299" s="20" t="s">
        <v>43</v>
      </c>
      <c r="C1299" s="9">
        <v>62.4</v>
      </c>
      <c r="D1299" s="9">
        <v>5</v>
      </c>
      <c r="E1299" s="9">
        <v>10.199999999999999</v>
      </c>
      <c r="F1299" s="10">
        <f>IF(AND(NOT(ISBLANK(C1299)), NOT(ISBLANK(H1299)), NOT(ISBLANK(Q1299))), C1299-H1299-Q1299, "")</f>
        <v>38.483999999999995</v>
      </c>
      <c r="G1299" s="11">
        <f>IF(AND(F1299&lt;&gt;"", C1299&lt;&gt;"", C1299&lt;&gt;0), F1299*100/C1299, "")</f>
        <v>61.67307692307692</v>
      </c>
      <c r="H1299" s="10">
        <v>19.195</v>
      </c>
      <c r="I1299" s="12">
        <v>5</v>
      </c>
      <c r="J1299" s="11">
        <f>IF(AND(H1299&lt;&gt;"", C1299&lt;&gt;"", C1299&lt;&gt;0), H1299*100/C1299, "")</f>
        <v>30.761217948717949</v>
      </c>
      <c r="K1299" s="9">
        <v>15.6</v>
      </c>
      <c r="L1299" s="9">
        <v>45.7</v>
      </c>
      <c r="M1299" s="13">
        <v>0.34100000000000003</v>
      </c>
      <c r="N1299" s="9">
        <v>67.7</v>
      </c>
      <c r="O1299" s="14" t="s">
        <v>21</v>
      </c>
      <c r="P1299" s="15">
        <v>2.27</v>
      </c>
      <c r="Q1299" s="13">
        <v>4.7210000000000001</v>
      </c>
      <c r="R1299" s="15">
        <v>0.28999999999999998</v>
      </c>
      <c r="S1299" s="11">
        <f>IF(AND(Q1299&lt;&gt;"", C1299&lt;&gt;"", C1299&lt;&gt;0), Q1299*100/C1299, "")</f>
        <v>7.5657051282051286</v>
      </c>
      <c r="T1299" s="22">
        <v>2</v>
      </c>
      <c r="U1299" s="17" t="s">
        <v>32</v>
      </c>
      <c r="V1299" s="11">
        <v>62.07</v>
      </c>
      <c r="W1299" s="11">
        <v>43.34</v>
      </c>
      <c r="X1299" s="11">
        <f>IF(AND(W1299&lt;&gt;"", V1299&lt;&gt;"", V1299&lt;&gt;0), (W1299/V1299)*100, "")</f>
        <v>69.824391815691968</v>
      </c>
      <c r="Y1299" s="8" t="str">
        <f>IF(X1299&lt;72,"Pontiagudo",IF(X1299&lt;=76,"Padrão","Redondo"))</f>
        <v>Pontiagudo</v>
      </c>
      <c r="Z1299" s="11">
        <f>IF(AND(W1299&lt;&gt;"", V1299&lt;&gt;"", V1299&lt;&gt;0), (0.6057-0.0018*W1299)*V1299*(W1299^2)/1000, "")</f>
        <v>61.522897010563319</v>
      </c>
      <c r="AA1299" s="11">
        <v>63.971578692450009</v>
      </c>
      <c r="AB1299" s="14"/>
      <c r="AC1299" s="12">
        <v>7</v>
      </c>
      <c r="AD1299" s="18" t="s">
        <v>19</v>
      </c>
    </row>
    <row r="1300" spans="1:30" ht="15.6" x14ac:dyDescent="0.3">
      <c r="A1300" s="8">
        <v>1299</v>
      </c>
      <c r="B1300" s="20" t="s">
        <v>43</v>
      </c>
      <c r="C1300" s="9">
        <v>61</v>
      </c>
      <c r="D1300" s="9">
        <v>5.6</v>
      </c>
      <c r="E1300" s="9">
        <v>10.5</v>
      </c>
      <c r="F1300" s="10">
        <f>IF(AND(NOT(ISBLANK(C1300)), NOT(ISBLANK(H1300)), NOT(ISBLANK(Q1300))), C1300-H1300-Q1300, "")</f>
        <v>37.676000000000002</v>
      </c>
      <c r="G1300" s="11">
        <f>IF(AND(F1300&lt;&gt;"", C1300&lt;&gt;"", C1300&lt;&gt;0), F1300*100/C1300, "")</f>
        <v>61.763934426229511</v>
      </c>
      <c r="H1300" s="10">
        <v>17.035</v>
      </c>
      <c r="I1300" s="12">
        <v>5</v>
      </c>
      <c r="J1300" s="11">
        <f>IF(AND(H1300&lt;&gt;"", C1300&lt;&gt;"", C1300&lt;&gt;0), H1300*100/C1300, "")</f>
        <v>27.92622950819672</v>
      </c>
      <c r="K1300" s="9">
        <v>15.9</v>
      </c>
      <c r="L1300" s="9">
        <v>41.3</v>
      </c>
      <c r="M1300" s="13">
        <v>0.38500000000000001</v>
      </c>
      <c r="N1300" s="9">
        <v>73.400000000000006</v>
      </c>
      <c r="O1300" s="14" t="s">
        <v>16</v>
      </c>
      <c r="P1300" s="15">
        <v>5.4</v>
      </c>
      <c r="Q1300" s="13">
        <v>6.2889999999999997</v>
      </c>
      <c r="R1300" s="15">
        <v>0.46</v>
      </c>
      <c r="S1300" s="11">
        <f>IF(AND(Q1300&lt;&gt;"", C1300&lt;&gt;"", C1300&lt;&gt;0), Q1300*100/C1300, "")</f>
        <v>10.309836065573769</v>
      </c>
      <c r="T1300" s="22">
        <v>2</v>
      </c>
      <c r="U1300" s="17" t="s">
        <v>32</v>
      </c>
      <c r="V1300" s="11">
        <v>58.62</v>
      </c>
      <c r="W1300" s="11">
        <v>43.01</v>
      </c>
      <c r="X1300" s="11">
        <f>IF(AND(W1300&lt;&gt;"", V1300&lt;&gt;"", V1300&lt;&gt;0), (W1300/V1300)*100, "")</f>
        <v>73.370863186625726</v>
      </c>
      <c r="Y1300" s="8" t="str">
        <f>IF(X1300&lt;72,"Pontiagudo",IF(X1300&lt;=76,"Padrão","Redondo"))</f>
        <v>Padrão</v>
      </c>
      <c r="Z1300" s="11">
        <f>IF(AND(W1300&lt;&gt;"", V1300&lt;&gt;"", V1300&lt;&gt;0), (0.6057-0.0018*W1300)*V1300*(W1300^2)/1000, "")</f>
        <v>57.286265646071477</v>
      </c>
      <c r="AA1300" s="11">
        <v>61.125937490276989</v>
      </c>
      <c r="AB1300" s="14"/>
      <c r="AC1300" s="12">
        <v>7</v>
      </c>
      <c r="AD1300" s="18" t="s">
        <v>19</v>
      </c>
    </row>
    <row r="1301" spans="1:30" ht="15.6" x14ac:dyDescent="0.3">
      <c r="A1301" s="8">
        <v>1300</v>
      </c>
      <c r="B1301" s="20" t="s">
        <v>43</v>
      </c>
      <c r="C1301" s="9">
        <v>66.5</v>
      </c>
      <c r="D1301" s="9">
        <v>6.1</v>
      </c>
      <c r="E1301" s="9">
        <v>10.1</v>
      </c>
      <c r="F1301" s="10">
        <f>IF(AND(NOT(ISBLANK(C1301)), NOT(ISBLANK(H1301)), NOT(ISBLANK(Q1301))), C1301-H1301-Q1301, "")</f>
        <v>41.233000000000004</v>
      </c>
      <c r="G1301" s="11">
        <f>IF(AND(F1301&lt;&gt;"", C1301&lt;&gt;"", C1301&lt;&gt;0), F1301*100/C1301, "")</f>
        <v>62.004511278195494</v>
      </c>
      <c r="H1301" s="10">
        <v>19.641999999999999</v>
      </c>
      <c r="I1301" s="12">
        <v>5</v>
      </c>
      <c r="J1301" s="11">
        <f>IF(AND(H1301&lt;&gt;"", C1301&lt;&gt;"", C1301&lt;&gt;0), H1301*100/C1301, "")</f>
        <v>29.536842105263158</v>
      </c>
      <c r="K1301" s="9">
        <v>17</v>
      </c>
      <c r="L1301" s="9">
        <v>45</v>
      </c>
      <c r="M1301" s="13">
        <v>0.378</v>
      </c>
      <c r="N1301" s="9">
        <v>75.3</v>
      </c>
      <c r="O1301" s="14" t="s">
        <v>16</v>
      </c>
      <c r="P1301" s="15">
        <v>3.53</v>
      </c>
      <c r="Q1301" s="13">
        <v>5.625</v>
      </c>
      <c r="R1301" s="15">
        <v>0.36</v>
      </c>
      <c r="S1301" s="11">
        <f>IF(AND(Q1301&lt;&gt;"", C1301&lt;&gt;"", C1301&lt;&gt;0), Q1301*100/C1301, "")</f>
        <v>8.458646616541353</v>
      </c>
      <c r="T1301" s="22">
        <v>1</v>
      </c>
      <c r="U1301" s="17" t="s">
        <v>32</v>
      </c>
      <c r="V1301" s="11">
        <v>60.46</v>
      </c>
      <c r="W1301" s="11">
        <v>44.93</v>
      </c>
      <c r="X1301" s="11">
        <f>IF(AND(W1301&lt;&gt;"", V1301&lt;&gt;"", V1301&lt;&gt;0), (W1301/V1301)*100, "")</f>
        <v>74.313595765795569</v>
      </c>
      <c r="Y1301" s="8" t="str">
        <f>IF(X1301&lt;72,"Pontiagudo",IF(X1301&lt;=76,"Padrão","Redondo"))</f>
        <v>Padrão</v>
      </c>
      <c r="Z1301" s="11">
        <f>IF(AND(W1301&lt;&gt;"", V1301&lt;&gt;"", V1301&lt;&gt;0), (0.6057-0.0018*W1301)*V1301*(W1301^2)/1000, "")</f>
        <v>64.055484727053809</v>
      </c>
      <c r="AA1301" s="11">
        <v>65.260028539368989</v>
      </c>
      <c r="AB1301" s="14"/>
      <c r="AC1301" s="12">
        <v>7</v>
      </c>
      <c r="AD1301" s="18" t="s">
        <v>19</v>
      </c>
    </row>
    <row r="1302" spans="1:30" ht="15.6" x14ac:dyDescent="0.3">
      <c r="A1302" s="8">
        <v>1301</v>
      </c>
      <c r="B1302" s="20" t="s">
        <v>43</v>
      </c>
      <c r="C1302" s="9">
        <v>69.099999999999994</v>
      </c>
      <c r="D1302" s="9">
        <v>7.4</v>
      </c>
      <c r="E1302" s="9">
        <v>9.6999999999999993</v>
      </c>
      <c r="F1302" s="10">
        <f>IF(AND(NOT(ISBLANK(C1302)), NOT(ISBLANK(H1302)), NOT(ISBLANK(Q1302))), C1302-H1302-Q1302, "")</f>
        <v>43.334999999999994</v>
      </c>
      <c r="G1302" s="11">
        <f>IF(AND(F1302&lt;&gt;"", C1302&lt;&gt;"", C1302&lt;&gt;0), F1302*100/C1302, "")</f>
        <v>62.713458755426906</v>
      </c>
      <c r="H1302" s="10">
        <v>19.864000000000001</v>
      </c>
      <c r="I1302" s="12">
        <v>5</v>
      </c>
      <c r="J1302" s="11">
        <f>IF(AND(H1302&lt;&gt;"", C1302&lt;&gt;"", C1302&lt;&gt;0), H1302*100/C1302, "")</f>
        <v>28.746743849493491</v>
      </c>
      <c r="K1302" s="9">
        <v>17.399999999999999</v>
      </c>
      <c r="L1302" s="9">
        <v>51.7</v>
      </c>
      <c r="M1302" s="13">
        <v>0.33700000000000002</v>
      </c>
      <c r="N1302" s="9">
        <v>83.6</v>
      </c>
      <c r="O1302" s="14" t="s">
        <v>16</v>
      </c>
      <c r="P1302" s="15">
        <v>2.81</v>
      </c>
      <c r="Q1302" s="13">
        <v>5.9009999999999998</v>
      </c>
      <c r="R1302" s="15">
        <v>0.33</v>
      </c>
      <c r="S1302" s="11">
        <f>IF(AND(Q1302&lt;&gt;"", C1302&lt;&gt;"", C1302&lt;&gt;0), Q1302*100/C1302, "")</f>
        <v>8.5397973950795958</v>
      </c>
      <c r="T1302" s="22">
        <v>3</v>
      </c>
      <c r="U1302" s="17" t="s">
        <v>34</v>
      </c>
      <c r="V1302" s="11">
        <v>61.39</v>
      </c>
      <c r="W1302" s="11">
        <v>45.7</v>
      </c>
      <c r="X1302" s="11">
        <f>IF(AND(W1302&lt;&gt;"", V1302&lt;&gt;"", V1302&lt;&gt;0), (W1302/V1302)*100, "")</f>
        <v>74.442091545854382</v>
      </c>
      <c r="Y1302" s="8" t="str">
        <f>IF(X1302&lt;72,"Pontiagudo",IF(X1302&lt;=76,"Padrão","Redondo"))</f>
        <v>Padrão</v>
      </c>
      <c r="Z1302" s="11">
        <f>IF(AND(W1302&lt;&gt;"", V1302&lt;&gt;"", V1302&lt;&gt;0), (0.6057-0.0018*W1302)*V1302*(W1302^2)/1000, "")</f>
        <v>67.111499231784009</v>
      </c>
      <c r="AA1302" s="11">
        <v>67.078119119130008</v>
      </c>
      <c r="AB1302" s="14"/>
      <c r="AC1302" s="12">
        <v>7</v>
      </c>
      <c r="AD1302" s="18" t="s">
        <v>19</v>
      </c>
    </row>
    <row r="1303" spans="1:30" ht="15.6" x14ac:dyDescent="0.3">
      <c r="A1303" s="8">
        <v>1302</v>
      </c>
      <c r="B1303" s="20" t="s">
        <v>43</v>
      </c>
      <c r="C1303" s="9">
        <v>57.2</v>
      </c>
      <c r="D1303" s="9">
        <v>5.6</v>
      </c>
      <c r="E1303" s="9">
        <v>10.4</v>
      </c>
      <c r="F1303" s="10" t="str">
        <f>IF(AND(NOT(ISBLANK(C1303)), NOT(ISBLANK(H1303)), NOT(ISBLANK(Q1303))), C1303-H1303-Q1303, "")</f>
        <v/>
      </c>
      <c r="G1303" s="11" t="str">
        <f>IF(AND(F1303&lt;&gt;"", C1303&lt;&gt;"", C1303&lt;&gt;0), F1303*100/C1303, "")</f>
        <v/>
      </c>
      <c r="H1303" s="10"/>
      <c r="I1303" s="12">
        <v>4</v>
      </c>
      <c r="J1303" s="11" t="str">
        <f>IF(AND(H1303&lt;&gt;"", C1303&lt;&gt;"", C1303&lt;&gt;0), H1303*100/C1303, "")</f>
        <v/>
      </c>
      <c r="K1303" s="9">
        <v>11.3</v>
      </c>
      <c r="L1303" s="9">
        <v>45</v>
      </c>
      <c r="M1303" s="13">
        <v>0.251</v>
      </c>
      <c r="N1303" s="9">
        <v>74.8</v>
      </c>
      <c r="O1303" s="14" t="s">
        <v>16</v>
      </c>
      <c r="P1303" s="15">
        <v>4.92</v>
      </c>
      <c r="Q1303" s="13">
        <v>5.8849999999999998</v>
      </c>
      <c r="R1303" s="15">
        <v>0.4</v>
      </c>
      <c r="S1303" s="11">
        <f>IF(AND(Q1303&lt;&gt;"", C1303&lt;&gt;"", C1303&lt;&gt;0), Q1303*100/C1303, "")</f>
        <v>10.288461538461538</v>
      </c>
      <c r="T1303" s="22">
        <v>2</v>
      </c>
      <c r="U1303" s="17" t="s">
        <v>36</v>
      </c>
      <c r="V1303" s="11">
        <v>55.3</v>
      </c>
      <c r="W1303" s="11">
        <v>43.47</v>
      </c>
      <c r="X1303" s="11">
        <f>IF(AND(W1303&lt;&gt;"", V1303&lt;&gt;"", V1303&lt;&gt;0), (W1303/V1303)*100, "")</f>
        <v>78.607594936708864</v>
      </c>
      <c r="Y1303" s="8" t="str">
        <f>IF(X1303&lt;72,"Pontiagudo",IF(X1303&lt;=76,"Padrão","Redondo"))</f>
        <v>Redondo</v>
      </c>
      <c r="Z1303" s="11">
        <f>IF(AND(W1303&lt;&gt;"", V1303&lt;&gt;"", V1303&lt;&gt;0), (0.6057-0.0018*W1303)*V1303*(W1303^2)/1000, "")</f>
        <v>55.117435415153572</v>
      </c>
      <c r="AA1303" s="11">
        <v>59.383283314634994</v>
      </c>
      <c r="AB1303" s="14"/>
      <c r="AC1303" s="12">
        <v>7</v>
      </c>
      <c r="AD1303" s="18" t="s">
        <v>19</v>
      </c>
    </row>
    <row r="1304" spans="1:30" ht="15.6" x14ac:dyDescent="0.3">
      <c r="A1304" s="8">
        <v>1303</v>
      </c>
      <c r="B1304" s="20" t="s">
        <v>43</v>
      </c>
      <c r="C1304" s="9">
        <v>63.6</v>
      </c>
      <c r="D1304" s="9">
        <v>5.5</v>
      </c>
      <c r="E1304" s="9">
        <v>10.199999999999999</v>
      </c>
      <c r="F1304" s="10">
        <f>IF(AND(NOT(ISBLANK(C1304)), NOT(ISBLANK(H1304)), NOT(ISBLANK(Q1304))), C1304-H1304-Q1304, "")</f>
        <v>40.378999999999998</v>
      </c>
      <c r="G1304" s="11">
        <f>IF(AND(F1304&lt;&gt;"", C1304&lt;&gt;"", C1304&lt;&gt;0), F1304*100/C1304, "")</f>
        <v>63.488993710691815</v>
      </c>
      <c r="H1304" s="10">
        <v>18.021000000000001</v>
      </c>
      <c r="I1304" s="12">
        <v>5</v>
      </c>
      <c r="J1304" s="11">
        <f>IF(AND(H1304&lt;&gt;"", C1304&lt;&gt;"", C1304&lt;&gt;0), H1304*100/C1304, "")</f>
        <v>28.334905660377359</v>
      </c>
      <c r="K1304" s="9">
        <v>15.5</v>
      </c>
      <c r="L1304" s="9">
        <v>47.7</v>
      </c>
      <c r="M1304" s="13">
        <v>0.32500000000000001</v>
      </c>
      <c r="N1304" s="9">
        <v>71.599999999999994</v>
      </c>
      <c r="O1304" s="14" t="s">
        <v>21</v>
      </c>
      <c r="P1304" s="15">
        <v>3.39</v>
      </c>
      <c r="Q1304" s="13">
        <v>5.2</v>
      </c>
      <c r="R1304" s="15">
        <v>0.32</v>
      </c>
      <c r="S1304" s="11">
        <f>IF(AND(Q1304&lt;&gt;"", C1304&lt;&gt;"", C1304&lt;&gt;0), Q1304*100/C1304, "")</f>
        <v>8.1761006289308167</v>
      </c>
      <c r="T1304" s="22">
        <v>2</v>
      </c>
      <c r="U1304" s="17" t="s">
        <v>32</v>
      </c>
      <c r="V1304" s="11">
        <v>60.28</v>
      </c>
      <c r="W1304" s="11">
        <v>44.54</v>
      </c>
      <c r="X1304" s="11">
        <f>IF(AND(W1304&lt;&gt;"", V1304&lt;&gt;"", V1304&lt;&gt;0), (W1304/V1304)*100, "")</f>
        <v>73.888520238885206</v>
      </c>
      <c r="Y1304" s="8" t="str">
        <f>IF(X1304&lt;72,"Pontiagudo",IF(X1304&lt;=76,"Padrão","Redondo"))</f>
        <v>Padrão</v>
      </c>
      <c r="Z1304" s="11">
        <f>IF(AND(W1304&lt;&gt;"", V1304&lt;&gt;"", V1304&lt;&gt;0), (0.6057-0.0018*W1304)*V1304*(W1304^2)/1000, "")</f>
        <v>62.844826143394947</v>
      </c>
      <c r="AA1304" s="11">
        <v>64.55045200304798</v>
      </c>
      <c r="AB1304" s="14"/>
      <c r="AC1304" s="12">
        <v>7</v>
      </c>
      <c r="AD1304" s="18" t="s">
        <v>19</v>
      </c>
    </row>
    <row r="1305" spans="1:30" ht="15.6" x14ac:dyDescent="0.3">
      <c r="A1305" s="8">
        <v>1304</v>
      </c>
      <c r="B1305" s="20" t="s">
        <v>43</v>
      </c>
      <c r="C1305" s="9">
        <v>57.1</v>
      </c>
      <c r="D1305" s="9">
        <v>5.0999999999999996</v>
      </c>
      <c r="E1305" s="9">
        <v>9.8000000000000007</v>
      </c>
      <c r="F1305" s="10">
        <f>IF(AND(NOT(ISBLANK(C1305)), NOT(ISBLANK(H1305)), NOT(ISBLANK(Q1305))), C1305-H1305-Q1305, "")</f>
        <v>32.580000000000005</v>
      </c>
      <c r="G1305" s="11">
        <f>IF(AND(F1305&lt;&gt;"", C1305&lt;&gt;"", C1305&lt;&gt;0), F1305*100/C1305, "")</f>
        <v>57.057793345008761</v>
      </c>
      <c r="H1305" s="10">
        <v>18.972999999999999</v>
      </c>
      <c r="I1305" s="12">
        <v>6</v>
      </c>
      <c r="J1305" s="11">
        <f>IF(AND(H1305&lt;&gt;"", C1305&lt;&gt;"", C1305&lt;&gt;0), H1305*100/C1305, "")</f>
        <v>33.2276707530648</v>
      </c>
      <c r="K1305" s="9">
        <v>16.5</v>
      </c>
      <c r="L1305" s="9">
        <v>45.3</v>
      </c>
      <c r="M1305" s="13">
        <v>0.36399999999999999</v>
      </c>
      <c r="N1305" s="9">
        <v>70.8</v>
      </c>
      <c r="O1305" s="14" t="s">
        <v>21</v>
      </c>
      <c r="P1305" s="15">
        <v>4.79</v>
      </c>
      <c r="Q1305" s="13">
        <v>5.5469999999999997</v>
      </c>
      <c r="R1305" s="15">
        <v>0.37</v>
      </c>
      <c r="S1305" s="11">
        <f>IF(AND(Q1305&lt;&gt;"", C1305&lt;&gt;"", C1305&lt;&gt;0), Q1305*100/C1305, "")</f>
        <v>9.7145359019264426</v>
      </c>
      <c r="T1305" s="22">
        <v>2</v>
      </c>
      <c r="U1305" s="17" t="s">
        <v>36</v>
      </c>
      <c r="V1305" s="11">
        <v>56.46</v>
      </c>
      <c r="W1305" s="11">
        <v>42.83</v>
      </c>
      <c r="X1305" s="11">
        <f>IF(AND(W1305&lt;&gt;"", V1305&lt;&gt;"", V1305&lt;&gt;0), (W1305/V1305)*100, "")</f>
        <v>75.859015232022671</v>
      </c>
      <c r="Y1305" s="8" t="str">
        <f>IF(X1305&lt;72,"Pontiagudo",IF(X1305&lt;=76,"Padrão","Redondo"))</f>
        <v>Padrão</v>
      </c>
      <c r="Z1305" s="11">
        <f>IF(AND(W1305&lt;&gt;"", V1305&lt;&gt;"", V1305&lt;&gt;0), (0.6057-0.0018*W1305)*V1305*(W1305^2)/1000, "")</f>
        <v>54.748107449087364</v>
      </c>
      <c r="AA1305" s="11">
        <v>59.330828008448997</v>
      </c>
      <c r="AB1305" s="14"/>
      <c r="AC1305" s="12">
        <v>7</v>
      </c>
      <c r="AD1305" s="18" t="s">
        <v>19</v>
      </c>
    </row>
    <row r="1306" spans="1:30" ht="15.6" x14ac:dyDescent="0.3">
      <c r="A1306" s="8">
        <v>1305</v>
      </c>
      <c r="B1306" s="20" t="s">
        <v>43</v>
      </c>
      <c r="C1306" s="9">
        <v>67.3</v>
      </c>
      <c r="D1306" s="9">
        <v>5</v>
      </c>
      <c r="E1306" s="9">
        <v>10.4</v>
      </c>
      <c r="F1306" s="10">
        <f>IF(AND(NOT(ISBLANK(C1306)), NOT(ISBLANK(H1306)), NOT(ISBLANK(Q1306))), C1306-H1306-Q1306, "")</f>
        <v>42.598999999999997</v>
      </c>
      <c r="G1306" s="11">
        <f>IF(AND(F1306&lt;&gt;"", C1306&lt;&gt;"", C1306&lt;&gt;0), F1306*100/C1306, "")</f>
        <v>63.297176820208023</v>
      </c>
      <c r="H1306" s="10">
        <v>18.741</v>
      </c>
      <c r="I1306" s="12">
        <v>5</v>
      </c>
      <c r="J1306" s="11">
        <f>IF(AND(H1306&lt;&gt;"", C1306&lt;&gt;"", C1306&lt;&gt;0), H1306*100/C1306, "")</f>
        <v>27.846953937592868</v>
      </c>
      <c r="K1306" s="9">
        <v>15.6</v>
      </c>
      <c r="L1306" s="9">
        <v>44.7</v>
      </c>
      <c r="M1306" s="13">
        <v>0.34899999999999998</v>
      </c>
      <c r="N1306" s="9">
        <v>65.599999999999994</v>
      </c>
      <c r="O1306" s="14" t="s">
        <v>21</v>
      </c>
      <c r="P1306" s="15">
        <v>4.6900000000000004</v>
      </c>
      <c r="Q1306" s="13">
        <v>5.96</v>
      </c>
      <c r="R1306" s="15">
        <v>0.38</v>
      </c>
      <c r="S1306" s="11">
        <f>IF(AND(Q1306&lt;&gt;"", C1306&lt;&gt;"", C1306&lt;&gt;0), Q1306*100/C1306, "")</f>
        <v>8.855869242199109</v>
      </c>
      <c r="T1306" s="22">
        <v>2</v>
      </c>
      <c r="U1306" s="17" t="s">
        <v>32</v>
      </c>
      <c r="V1306" s="11">
        <v>57.53</v>
      </c>
      <c r="W1306" s="11">
        <v>45.83</v>
      </c>
      <c r="X1306" s="11">
        <f>IF(AND(W1306&lt;&gt;"", V1306&lt;&gt;"", V1306&lt;&gt;0), (W1306/V1306)*100, "")</f>
        <v>79.662784634103943</v>
      </c>
      <c r="Y1306" s="8" t="str">
        <f>IF(X1306&lt;72,"Pontiagudo",IF(X1306&lt;=76,"Padrão","Redondo"))</f>
        <v>Redondo</v>
      </c>
      <c r="Z1306" s="11">
        <f>IF(AND(W1306&lt;&gt;"", V1306&lt;&gt;"", V1306&lt;&gt;0), (0.6057-0.0018*W1306)*V1306*(W1306^2)/1000, "")</f>
        <v>63.221792384014911</v>
      </c>
      <c r="AA1306" s="11">
        <v>64.428706587371494</v>
      </c>
      <c r="AB1306" s="14"/>
      <c r="AC1306" s="12">
        <v>7</v>
      </c>
      <c r="AD1306" s="18" t="s">
        <v>19</v>
      </c>
    </row>
    <row r="1307" spans="1:30" ht="15.6" x14ac:dyDescent="0.3">
      <c r="A1307" s="8">
        <v>1306</v>
      </c>
      <c r="B1307" s="20" t="s">
        <v>43</v>
      </c>
      <c r="C1307" s="9">
        <v>57.3</v>
      </c>
      <c r="D1307" s="9">
        <v>5.0999999999999996</v>
      </c>
      <c r="E1307" s="9">
        <v>10.4</v>
      </c>
      <c r="F1307" s="10">
        <f>IF(AND(NOT(ISBLANK(C1307)), NOT(ISBLANK(H1307)), NOT(ISBLANK(Q1307))), C1307-H1307-Q1307, "")</f>
        <v>33.968999999999994</v>
      </c>
      <c r="G1307" s="11">
        <f>IF(AND(F1307&lt;&gt;"", C1307&lt;&gt;"", C1307&lt;&gt;0), F1307*100/C1307, "")</f>
        <v>59.282722513088999</v>
      </c>
      <c r="H1307" s="10">
        <v>18.311</v>
      </c>
      <c r="I1307" s="12">
        <v>5</v>
      </c>
      <c r="J1307" s="11">
        <f>IF(AND(H1307&lt;&gt;"", C1307&lt;&gt;"", C1307&lt;&gt;0), H1307*100/C1307, "")</f>
        <v>31.956369982547994</v>
      </c>
      <c r="K1307" s="9">
        <v>15.5</v>
      </c>
      <c r="L1307" s="9">
        <v>45.3</v>
      </c>
      <c r="M1307" s="13">
        <v>0.34200000000000003</v>
      </c>
      <c r="N1307" s="9">
        <v>70.7</v>
      </c>
      <c r="O1307" s="14" t="s">
        <v>21</v>
      </c>
      <c r="P1307" s="15">
        <v>3.28</v>
      </c>
      <c r="Q1307" s="13">
        <v>5.0199999999999996</v>
      </c>
      <c r="R1307" s="15">
        <v>0.33</v>
      </c>
      <c r="S1307" s="11">
        <f>IF(AND(Q1307&lt;&gt;"", C1307&lt;&gt;"", C1307&lt;&gt;0), Q1307*100/C1307, "")</f>
        <v>8.7609075043630007</v>
      </c>
      <c r="T1307" s="22">
        <v>2</v>
      </c>
      <c r="U1307" s="17" t="s">
        <v>36</v>
      </c>
      <c r="V1307" s="11">
        <v>56.03</v>
      </c>
      <c r="W1307" s="11">
        <v>42.9</v>
      </c>
      <c r="X1307" s="11">
        <f>IF(AND(W1307&lt;&gt;"", V1307&lt;&gt;"", V1307&lt;&gt;0), (W1307/V1307)*100, "")</f>
        <v>76.566125290023194</v>
      </c>
      <c r="Y1307" s="8" t="str">
        <f>IF(X1307&lt;72,"Pontiagudo",IF(X1307&lt;=76,"Padrão","Redondo"))</f>
        <v>Redondo</v>
      </c>
      <c r="Z1307" s="11">
        <f>IF(AND(W1307&lt;&gt;"", V1307&lt;&gt;"", V1307&lt;&gt;0), (0.6057-0.0018*W1307)*V1307*(W1307^2)/1000, "")</f>
        <v>54.495891697104007</v>
      </c>
      <c r="AA1307" s="11">
        <v>59.118369285689987</v>
      </c>
      <c r="AB1307" s="14"/>
      <c r="AC1307" s="12">
        <v>7</v>
      </c>
      <c r="AD1307" s="18" t="s">
        <v>19</v>
      </c>
    </row>
    <row r="1308" spans="1:30" ht="15.6" x14ac:dyDescent="0.3">
      <c r="A1308" s="8">
        <v>1307</v>
      </c>
      <c r="B1308" s="20" t="s">
        <v>43</v>
      </c>
      <c r="C1308" s="9">
        <v>68.7</v>
      </c>
      <c r="D1308" s="9">
        <v>5.3</v>
      </c>
      <c r="E1308" s="9">
        <v>10.3</v>
      </c>
      <c r="F1308" s="10">
        <f>IF(AND(NOT(ISBLANK(C1308)), NOT(ISBLANK(H1308)), NOT(ISBLANK(Q1308))), C1308-H1308-Q1308, "")</f>
        <v>43.166000000000004</v>
      </c>
      <c r="G1308" s="11">
        <f>IF(AND(F1308&lt;&gt;"", C1308&lt;&gt;"", C1308&lt;&gt;0), F1308*100/C1308, "")</f>
        <v>62.832605531295492</v>
      </c>
      <c r="H1308" s="10">
        <v>18.978999999999999</v>
      </c>
      <c r="I1308" s="12">
        <v>5</v>
      </c>
      <c r="J1308" s="11">
        <f>IF(AND(H1308&lt;&gt;"", C1308&lt;&gt;"", C1308&lt;&gt;0), H1308*100/C1308, "")</f>
        <v>27.625909752547305</v>
      </c>
      <c r="K1308" s="9">
        <v>15.8</v>
      </c>
      <c r="L1308" s="9">
        <v>46</v>
      </c>
      <c r="M1308" s="13">
        <v>0.34300000000000003</v>
      </c>
      <c r="N1308" s="9">
        <v>67.8</v>
      </c>
      <c r="O1308" s="14" t="s">
        <v>21</v>
      </c>
      <c r="P1308" s="15">
        <v>5.53</v>
      </c>
      <c r="Q1308" s="13">
        <v>6.5549999999999997</v>
      </c>
      <c r="R1308" s="15">
        <v>0.38</v>
      </c>
      <c r="S1308" s="11">
        <f>IF(AND(Q1308&lt;&gt;"", C1308&lt;&gt;"", C1308&lt;&gt;0), Q1308*100/C1308, "")</f>
        <v>9.5414847161572052</v>
      </c>
      <c r="T1308" s="22">
        <v>2</v>
      </c>
      <c r="U1308" s="17" t="s">
        <v>34</v>
      </c>
      <c r="V1308" s="11">
        <v>60.12</v>
      </c>
      <c r="W1308" s="11">
        <v>45.67</v>
      </c>
      <c r="X1308" s="11">
        <f>IF(AND(W1308&lt;&gt;"", V1308&lt;&gt;"", V1308&lt;&gt;0), (W1308/V1308)*100, "")</f>
        <v>75.964737192282101</v>
      </c>
      <c r="Y1308" s="8" t="str">
        <f>IF(X1308&lt;72,"Pontiagudo",IF(X1308&lt;=76,"Padrão","Redondo"))</f>
        <v>Padrão</v>
      </c>
      <c r="Z1308" s="11">
        <f>IF(AND(W1308&lt;&gt;"", V1308&lt;&gt;"", V1308&lt;&gt;0), (0.6057-0.0018*W1308)*V1308*(W1308^2)/1000, "")</f>
        <v>65.643647323554788</v>
      </c>
      <c r="AA1308" s="11">
        <v>66.120281021825988</v>
      </c>
      <c r="AB1308" s="14" t="s">
        <v>35</v>
      </c>
      <c r="AC1308" s="12">
        <v>7</v>
      </c>
      <c r="AD1308" s="18" t="s">
        <v>19</v>
      </c>
    </row>
    <row r="1309" spans="1:30" ht="15.6" x14ac:dyDescent="0.3">
      <c r="A1309" s="8">
        <v>1308</v>
      </c>
      <c r="B1309" s="20" t="s">
        <v>43</v>
      </c>
      <c r="C1309" s="9">
        <v>64.599999999999994</v>
      </c>
      <c r="D1309" s="9">
        <v>5.0999999999999996</v>
      </c>
      <c r="E1309" s="9">
        <v>10.199999999999999</v>
      </c>
      <c r="F1309" s="10">
        <f>IF(AND(NOT(ISBLANK(C1309)), NOT(ISBLANK(H1309)), NOT(ISBLANK(Q1309))), C1309-H1309-Q1309, "")</f>
        <v>40.037999999999997</v>
      </c>
      <c r="G1309" s="11">
        <f>IF(AND(F1309&lt;&gt;"", C1309&lt;&gt;"", C1309&lt;&gt;0), F1309*100/C1309, "")</f>
        <v>61.978328173374614</v>
      </c>
      <c r="H1309" s="10">
        <v>18.507999999999999</v>
      </c>
      <c r="I1309" s="12">
        <v>5</v>
      </c>
      <c r="J1309" s="11">
        <f>IF(AND(H1309&lt;&gt;"", C1309&lt;&gt;"", C1309&lt;&gt;0), H1309*100/C1309, "")</f>
        <v>28.650154798761612</v>
      </c>
      <c r="K1309" s="9">
        <v>16.3</v>
      </c>
      <c r="L1309" s="9">
        <v>44.7</v>
      </c>
      <c r="M1309" s="13">
        <v>0.36499999999999999</v>
      </c>
      <c r="N1309" s="9">
        <v>67.7</v>
      </c>
      <c r="O1309" s="14" t="s">
        <v>21</v>
      </c>
      <c r="P1309" s="15">
        <v>3.82</v>
      </c>
      <c r="Q1309" s="13">
        <v>6.0540000000000003</v>
      </c>
      <c r="R1309" s="15">
        <v>0.37</v>
      </c>
      <c r="S1309" s="11">
        <f>IF(AND(Q1309&lt;&gt;"", C1309&lt;&gt;"", C1309&lt;&gt;0), Q1309*100/C1309, "")</f>
        <v>9.3715170278637778</v>
      </c>
      <c r="T1309" s="22">
        <v>1</v>
      </c>
      <c r="U1309" s="17" t="s">
        <v>32</v>
      </c>
      <c r="V1309" s="11">
        <v>57.91</v>
      </c>
      <c r="W1309" s="11">
        <v>44.69</v>
      </c>
      <c r="X1309" s="11">
        <f>IF(AND(W1309&lt;&gt;"", V1309&lt;&gt;"", V1309&lt;&gt;0), (W1309/V1309)*100, "")</f>
        <v>77.171472975306514</v>
      </c>
      <c r="Y1309" s="8" t="str">
        <f>IF(X1309&lt;72,"Pontiagudo",IF(X1309&lt;=76,"Padrão","Redondo"))</f>
        <v>Redondo</v>
      </c>
      <c r="Z1309" s="11">
        <f>IF(AND(W1309&lt;&gt;"", V1309&lt;&gt;"", V1309&lt;&gt;0), (0.6057-0.0018*W1309)*V1309*(W1309^2)/1000, "")</f>
        <v>60.750093396821946</v>
      </c>
      <c r="AA1309" s="11">
        <v>63.061576609436479</v>
      </c>
      <c r="AB1309" s="14"/>
      <c r="AC1309" s="12">
        <v>7</v>
      </c>
      <c r="AD1309" s="18" t="s">
        <v>19</v>
      </c>
    </row>
    <row r="1310" spans="1:30" ht="15.6" x14ac:dyDescent="0.3">
      <c r="A1310" s="8">
        <v>1309</v>
      </c>
      <c r="B1310" s="20" t="s">
        <v>43</v>
      </c>
      <c r="C1310" s="9">
        <v>57.9</v>
      </c>
      <c r="D1310" s="9">
        <v>5.8</v>
      </c>
      <c r="E1310" s="9">
        <v>10.199999999999999</v>
      </c>
      <c r="F1310" s="10" t="str">
        <f>IF(AND(NOT(ISBLANK(C1310)), NOT(ISBLANK(H1310)), NOT(ISBLANK(Q1310))), C1310-H1310-Q1310, "")</f>
        <v/>
      </c>
      <c r="G1310" s="11" t="str">
        <f>IF(AND(F1310&lt;&gt;"", C1310&lt;&gt;"", C1310&lt;&gt;0), F1310*100/C1310, "")</f>
        <v/>
      </c>
      <c r="H1310" s="10"/>
      <c r="I1310" s="12">
        <v>5</v>
      </c>
      <c r="J1310" s="11" t="str">
        <f>IF(AND(H1310&lt;&gt;"", C1310&lt;&gt;"", C1310&lt;&gt;0), H1310*100/C1310, "")</f>
        <v/>
      </c>
      <c r="K1310" s="9">
        <v>9.6</v>
      </c>
      <c r="L1310" s="9"/>
      <c r="M1310" s="13"/>
      <c r="N1310" s="9">
        <v>76.099999999999994</v>
      </c>
      <c r="O1310" s="14" t="s">
        <v>16</v>
      </c>
      <c r="P1310" s="15">
        <v>4.2</v>
      </c>
      <c r="Q1310" s="13">
        <v>5.65</v>
      </c>
      <c r="R1310" s="15">
        <v>0.35</v>
      </c>
      <c r="S1310" s="11">
        <f>IF(AND(Q1310&lt;&gt;"", C1310&lt;&gt;"", C1310&lt;&gt;0), Q1310*100/C1310, "")</f>
        <v>9.7582037996545772</v>
      </c>
      <c r="T1310" s="22">
        <v>2</v>
      </c>
      <c r="U1310" s="17" t="s">
        <v>36</v>
      </c>
      <c r="V1310" s="11">
        <v>57.31</v>
      </c>
      <c r="W1310" s="11">
        <v>43.34</v>
      </c>
      <c r="X1310" s="11">
        <f>IF(AND(W1310&lt;&gt;"", V1310&lt;&gt;"", V1310&lt;&gt;0), (W1310/V1310)*100, "")</f>
        <v>75.623800383877153</v>
      </c>
      <c r="Y1310" s="8" t="str">
        <f>IF(X1310&lt;72,"Pontiagudo",IF(X1310&lt;=76,"Padrão","Redondo"))</f>
        <v>Padrão</v>
      </c>
      <c r="Z1310" s="11">
        <f>IF(AND(W1310&lt;&gt;"", V1310&lt;&gt;"", V1310&lt;&gt;0), (0.6057-0.0018*W1310)*V1310*(W1310^2)/1000, "")</f>
        <v>56.804853031663981</v>
      </c>
      <c r="AA1310" s="11">
        <v>60.673673903194015</v>
      </c>
      <c r="AB1310" s="14"/>
      <c r="AC1310" s="12">
        <v>7</v>
      </c>
      <c r="AD1310" s="18" t="s">
        <v>19</v>
      </c>
    </row>
    <row r="1311" spans="1:30" ht="15.6" x14ac:dyDescent="0.3">
      <c r="A1311" s="8">
        <v>1310</v>
      </c>
      <c r="B1311" s="20" t="s">
        <v>43</v>
      </c>
      <c r="C1311" s="9">
        <v>62.8</v>
      </c>
      <c r="D1311" s="9">
        <v>4.4000000000000004</v>
      </c>
      <c r="E1311" s="9">
        <v>10.1</v>
      </c>
      <c r="F1311" s="10">
        <f>IF(AND(NOT(ISBLANK(C1311)), NOT(ISBLANK(H1311)), NOT(ISBLANK(Q1311))), C1311-H1311-Q1311, "")</f>
        <v>39.994</v>
      </c>
      <c r="G1311" s="11">
        <f>IF(AND(F1311&lt;&gt;"", C1311&lt;&gt;"", C1311&lt;&gt;0), F1311*100/C1311, "")</f>
        <v>63.684713375796186</v>
      </c>
      <c r="H1311" s="10">
        <v>17.14</v>
      </c>
      <c r="I1311" s="12">
        <v>5</v>
      </c>
      <c r="J1311" s="11">
        <f>IF(AND(H1311&lt;&gt;"", C1311&lt;&gt;"", C1311&lt;&gt;0), H1311*100/C1311, "")</f>
        <v>27.29299363057325</v>
      </c>
      <c r="K1311" s="9">
        <v>14.3</v>
      </c>
      <c r="L1311" s="9">
        <v>41.7</v>
      </c>
      <c r="M1311" s="13">
        <v>0.34300000000000003</v>
      </c>
      <c r="N1311" s="9">
        <v>61.6</v>
      </c>
      <c r="O1311" s="14" t="s">
        <v>21</v>
      </c>
      <c r="P1311" s="15">
        <v>3.45</v>
      </c>
      <c r="Q1311" s="13">
        <v>5.6660000000000004</v>
      </c>
      <c r="R1311" s="15">
        <v>0.35</v>
      </c>
      <c r="S1311" s="11">
        <f>IF(AND(Q1311&lt;&gt;"", C1311&lt;&gt;"", C1311&lt;&gt;0), Q1311*100/C1311, "")</f>
        <v>9.0222929936305736</v>
      </c>
      <c r="T1311" s="22">
        <v>2</v>
      </c>
      <c r="U1311" s="17" t="s">
        <v>32</v>
      </c>
      <c r="V1311" s="11">
        <v>60</v>
      </c>
      <c r="W1311" s="11">
        <v>43.72</v>
      </c>
      <c r="X1311" s="11">
        <f>IF(AND(W1311&lt;&gt;"", V1311&lt;&gt;"", V1311&lt;&gt;0), (W1311/V1311)*100, "")</f>
        <v>72.866666666666674</v>
      </c>
      <c r="Y1311" s="8" t="str">
        <f>IF(X1311&lt;72,"Pontiagudo",IF(X1311&lt;=76,"Padrão","Redondo"))</f>
        <v>Padrão</v>
      </c>
      <c r="Z1311" s="11">
        <f>IF(AND(W1311&lt;&gt;"", V1311&lt;&gt;"", V1311&lt;&gt;0), (0.6057-0.0018*W1311)*V1311*(W1311^2)/1000, "")</f>
        <v>60.440140953216002</v>
      </c>
      <c r="AA1311" s="11">
        <v>63.134285712000008</v>
      </c>
      <c r="AB1311" s="14"/>
      <c r="AC1311" s="12">
        <v>7</v>
      </c>
      <c r="AD1311" s="18" t="s">
        <v>19</v>
      </c>
    </row>
    <row r="1312" spans="1:30" ht="15.6" x14ac:dyDescent="0.3">
      <c r="A1312" s="8">
        <v>1311</v>
      </c>
      <c r="B1312" s="20" t="s">
        <v>43</v>
      </c>
      <c r="C1312" s="9">
        <v>63.2</v>
      </c>
      <c r="D1312" s="9">
        <v>5.6</v>
      </c>
      <c r="E1312" s="9">
        <v>10</v>
      </c>
      <c r="F1312" s="10">
        <f>IF(AND(NOT(ISBLANK(C1312)), NOT(ISBLANK(H1312)), NOT(ISBLANK(Q1312))), C1312-H1312-Q1312, "")</f>
        <v>39.042000000000002</v>
      </c>
      <c r="G1312" s="11">
        <f>IF(AND(F1312&lt;&gt;"", C1312&lt;&gt;"", C1312&lt;&gt;0), F1312*100/C1312, "")</f>
        <v>61.775316455696206</v>
      </c>
      <c r="H1312" s="10">
        <v>17.724</v>
      </c>
      <c r="I1312" s="12">
        <v>5</v>
      </c>
      <c r="J1312" s="11">
        <f>IF(AND(H1312&lt;&gt;"", C1312&lt;&gt;"", C1312&lt;&gt;0), H1312*100/C1312, "")</f>
        <v>28.044303797468356</v>
      </c>
      <c r="K1312" s="9">
        <v>14.5</v>
      </c>
      <c r="L1312" s="9">
        <v>45</v>
      </c>
      <c r="M1312" s="13">
        <v>0.32200000000000001</v>
      </c>
      <c r="N1312" s="9">
        <v>72.599999999999994</v>
      </c>
      <c r="O1312" s="14" t="s">
        <v>16</v>
      </c>
      <c r="P1312" s="15">
        <v>5.25</v>
      </c>
      <c r="Q1312" s="13">
        <v>6.4340000000000002</v>
      </c>
      <c r="R1312" s="15">
        <v>0.4</v>
      </c>
      <c r="S1312" s="11">
        <f>IF(AND(Q1312&lt;&gt;"", C1312&lt;&gt;"", C1312&lt;&gt;0), Q1312*100/C1312, "")</f>
        <v>10.180379746835442</v>
      </c>
      <c r="T1312" s="22">
        <v>2</v>
      </c>
      <c r="U1312" s="17" t="s">
        <v>32</v>
      </c>
      <c r="V1312" s="11">
        <v>59.26</v>
      </c>
      <c r="W1312" s="11">
        <v>44.38</v>
      </c>
      <c r="X1312" s="11">
        <f>IF(AND(W1312&lt;&gt;"", V1312&lt;&gt;"", V1312&lt;&gt;0), (W1312/V1312)*100, "")</f>
        <v>74.890313871076614</v>
      </c>
      <c r="Y1312" s="8" t="str">
        <f>IF(X1312&lt;72,"Pontiagudo",IF(X1312&lt;=76,"Padrão","Redondo"))</f>
        <v>Padrão</v>
      </c>
      <c r="Z1312" s="11">
        <f>IF(AND(W1312&lt;&gt;"", V1312&lt;&gt;"", V1312&lt;&gt;0), (0.6057-0.0018*W1312)*V1312*(W1312^2)/1000, "")</f>
        <v>61.371966598979917</v>
      </c>
      <c r="AA1312" s="11">
        <v>63.588537744564</v>
      </c>
      <c r="AB1312" s="14" t="s">
        <v>35</v>
      </c>
      <c r="AC1312" s="12">
        <v>7</v>
      </c>
      <c r="AD1312" s="18" t="s">
        <v>19</v>
      </c>
    </row>
    <row r="1313" spans="1:30" ht="15.6" x14ac:dyDescent="0.3">
      <c r="A1313" s="8">
        <v>1312</v>
      </c>
      <c r="B1313" s="20" t="s">
        <v>43</v>
      </c>
      <c r="C1313" s="9">
        <v>61.2</v>
      </c>
      <c r="D1313" s="9">
        <v>5.0999999999999996</v>
      </c>
      <c r="E1313" s="9">
        <v>10.199999999999999</v>
      </c>
      <c r="F1313" s="10">
        <f>IF(AND(NOT(ISBLANK(C1313)), NOT(ISBLANK(H1313)), NOT(ISBLANK(Q1313))), C1313-H1313-Q1313, "")</f>
        <v>39.032000000000004</v>
      </c>
      <c r="G1313" s="11">
        <f>IF(AND(F1313&lt;&gt;"", C1313&lt;&gt;"", C1313&lt;&gt;0), F1313*100/C1313, "")</f>
        <v>63.777777777777779</v>
      </c>
      <c r="H1313" s="10">
        <v>16.913</v>
      </c>
      <c r="I1313" s="12">
        <v>5</v>
      </c>
      <c r="J1313" s="11">
        <f>IF(AND(H1313&lt;&gt;"", C1313&lt;&gt;"", C1313&lt;&gt;0), H1313*100/C1313, "")</f>
        <v>27.635620915032678</v>
      </c>
      <c r="K1313" s="9">
        <v>15.1</v>
      </c>
      <c r="L1313" s="9">
        <v>40</v>
      </c>
      <c r="M1313" s="13">
        <v>0.378</v>
      </c>
      <c r="N1313" s="9">
        <v>69.099999999999994</v>
      </c>
      <c r="O1313" s="14" t="s">
        <v>21</v>
      </c>
      <c r="P1313" s="15">
        <v>2.44</v>
      </c>
      <c r="Q1313" s="13">
        <v>5.2549999999999999</v>
      </c>
      <c r="R1313" s="15">
        <v>0.34</v>
      </c>
      <c r="S1313" s="11">
        <f>IF(AND(Q1313&lt;&gt;"", C1313&lt;&gt;"", C1313&lt;&gt;0), Q1313*100/C1313, "")</f>
        <v>8.5866013071895413</v>
      </c>
      <c r="T1313" s="22">
        <v>2</v>
      </c>
      <c r="U1313" s="17" t="s">
        <v>32</v>
      </c>
      <c r="V1313" s="11">
        <v>58.64</v>
      </c>
      <c r="W1313" s="11">
        <v>43.59</v>
      </c>
      <c r="X1313" s="11">
        <f>IF(AND(W1313&lt;&gt;"", V1313&lt;&gt;"", V1313&lt;&gt;0), (W1313/V1313)*100, "")</f>
        <v>74.334924965893592</v>
      </c>
      <c r="Y1313" s="8" t="str">
        <f>IF(X1313&lt;72,"Pontiagudo",IF(X1313&lt;=76,"Padrão","Redondo"))</f>
        <v>Padrão</v>
      </c>
      <c r="Z1313" s="11">
        <f>IF(AND(W1313&lt;&gt;"", V1313&lt;&gt;"", V1313&lt;&gt;0), (0.6057-0.0018*W1313)*V1313*(W1313^2)/1000, "")</f>
        <v>58.745472816519801</v>
      </c>
      <c r="AA1313" s="11">
        <v>61.987398251148008</v>
      </c>
      <c r="AB1313" s="14" t="s">
        <v>35</v>
      </c>
      <c r="AC1313" s="12">
        <v>7</v>
      </c>
      <c r="AD1313" s="18" t="s">
        <v>19</v>
      </c>
    </row>
    <row r="1314" spans="1:30" ht="15.6" x14ac:dyDescent="0.3">
      <c r="A1314" s="8">
        <v>1313</v>
      </c>
      <c r="B1314" s="20" t="s">
        <v>43</v>
      </c>
      <c r="C1314" s="9">
        <v>57.2</v>
      </c>
      <c r="D1314" s="9">
        <v>4.9000000000000004</v>
      </c>
      <c r="E1314" s="9">
        <v>10</v>
      </c>
      <c r="F1314" s="10">
        <f>IF(AND(NOT(ISBLANK(C1314)), NOT(ISBLANK(H1314)), NOT(ISBLANK(Q1314))), C1314-H1314-Q1314, "")</f>
        <v>35.203000000000003</v>
      </c>
      <c r="G1314" s="11">
        <f>IF(AND(F1314&lt;&gt;"", C1314&lt;&gt;"", C1314&lt;&gt;0), F1314*100/C1314, "")</f>
        <v>61.543706293706293</v>
      </c>
      <c r="H1314" s="10">
        <v>16.524999999999999</v>
      </c>
      <c r="I1314" s="12">
        <v>5</v>
      </c>
      <c r="J1314" s="11">
        <f>IF(AND(H1314&lt;&gt;"", C1314&lt;&gt;"", C1314&lt;&gt;0), H1314*100/C1314, "")</f>
        <v>28.889860139860133</v>
      </c>
      <c r="K1314" s="9">
        <v>15.8</v>
      </c>
      <c r="L1314" s="9">
        <v>39.700000000000003</v>
      </c>
      <c r="M1314" s="13">
        <v>0.39800000000000002</v>
      </c>
      <c r="N1314" s="9">
        <v>69</v>
      </c>
      <c r="O1314" s="14" t="s">
        <v>21</v>
      </c>
      <c r="P1314" s="15">
        <v>4.0599999999999996</v>
      </c>
      <c r="Q1314" s="13">
        <v>5.4720000000000004</v>
      </c>
      <c r="R1314" s="15">
        <v>0.35</v>
      </c>
      <c r="S1314" s="11">
        <f>IF(AND(Q1314&lt;&gt;"", C1314&lt;&gt;"", C1314&lt;&gt;0), Q1314*100/C1314, "")</f>
        <v>9.5664335664335667</v>
      </c>
      <c r="T1314" s="22">
        <v>1</v>
      </c>
      <c r="U1314" s="17" t="s">
        <v>36</v>
      </c>
      <c r="V1314" s="11">
        <v>56.14</v>
      </c>
      <c r="W1314" s="11">
        <v>43.04</v>
      </c>
      <c r="X1314" s="11">
        <f>IF(AND(W1314&lt;&gt;"", V1314&lt;&gt;"", V1314&lt;&gt;0), (W1314/V1314)*100, "")</f>
        <v>76.66547915924474</v>
      </c>
      <c r="Y1314" s="8" t="str">
        <f>IF(X1314&lt;72,"Pontiagudo",IF(X1314&lt;=76,"Padrão","Redondo"))</f>
        <v>Redondo</v>
      </c>
      <c r="Z1314" s="11">
        <f>IF(AND(W1314&lt;&gt;"", V1314&lt;&gt;"", V1314&lt;&gt;0), (0.6057-0.0018*W1314)*V1314*(W1314^2)/1000, "")</f>
        <v>54.933636816156671</v>
      </c>
      <c r="AA1314" s="11">
        <v>59.396834280448005</v>
      </c>
      <c r="AB1314" s="14"/>
      <c r="AC1314" s="12">
        <v>7</v>
      </c>
      <c r="AD1314" s="18" t="s">
        <v>19</v>
      </c>
    </row>
    <row r="1315" spans="1:30" ht="15.6" x14ac:dyDescent="0.3">
      <c r="A1315" s="8">
        <v>1314</v>
      </c>
      <c r="B1315" s="20" t="s">
        <v>43</v>
      </c>
      <c r="C1315" s="9">
        <v>60.3</v>
      </c>
      <c r="D1315" s="9">
        <v>5.6</v>
      </c>
      <c r="E1315" s="9">
        <v>10.199999999999999</v>
      </c>
      <c r="F1315" s="10">
        <f>IF(AND(NOT(ISBLANK(C1315)), NOT(ISBLANK(H1315)), NOT(ISBLANK(Q1315))), C1315-H1315-Q1315, "")</f>
        <v>37.192</v>
      </c>
      <c r="G1315" s="11">
        <f>IF(AND(F1315&lt;&gt;"", C1315&lt;&gt;"", C1315&lt;&gt;0), F1315*100/C1315, "")</f>
        <v>61.678275290215588</v>
      </c>
      <c r="H1315" s="10">
        <v>17.875</v>
      </c>
      <c r="I1315" s="12">
        <v>6</v>
      </c>
      <c r="J1315" s="11">
        <f>IF(AND(H1315&lt;&gt;"", C1315&lt;&gt;"", C1315&lt;&gt;0), H1315*100/C1315, "")</f>
        <v>29.643449419568825</v>
      </c>
      <c r="K1315" s="9">
        <v>16</v>
      </c>
      <c r="L1315" s="9">
        <v>44.3</v>
      </c>
      <c r="M1315" s="13">
        <v>0.36099999999999999</v>
      </c>
      <c r="N1315" s="9">
        <v>73.7</v>
      </c>
      <c r="O1315" s="14" t="s">
        <v>16</v>
      </c>
      <c r="P1315" s="15">
        <v>2.4</v>
      </c>
      <c r="Q1315" s="13">
        <v>5.2329999999999997</v>
      </c>
      <c r="R1315" s="15">
        <v>0.34</v>
      </c>
      <c r="S1315" s="11">
        <f>IF(AND(Q1315&lt;&gt;"", C1315&lt;&gt;"", C1315&lt;&gt;0), Q1315*100/C1315, "")</f>
        <v>8.6782752902155877</v>
      </c>
      <c r="T1315" s="22">
        <v>2</v>
      </c>
      <c r="U1315" s="17" t="s">
        <v>32</v>
      </c>
      <c r="V1315" s="11">
        <v>57.16</v>
      </c>
      <c r="W1315" s="11">
        <v>43.8</v>
      </c>
      <c r="X1315" s="11">
        <f>IF(AND(W1315&lt;&gt;"", V1315&lt;&gt;"", V1315&lt;&gt;0), (W1315/V1315)*100, "")</f>
        <v>76.627011896431071</v>
      </c>
      <c r="Y1315" s="8" t="str">
        <f>IF(X1315&lt;72,"Pontiagudo",IF(X1315&lt;=76,"Padrão","Redondo"))</f>
        <v>Redondo</v>
      </c>
      <c r="Z1315" s="11">
        <f>IF(AND(W1315&lt;&gt;"", V1315&lt;&gt;"", V1315&lt;&gt;0), (0.6057-0.0018*W1315)*V1315*(W1315^2)/1000, "")</f>
        <v>57.774429896543985</v>
      </c>
      <c r="AA1315" s="11">
        <v>61.226084145119984</v>
      </c>
      <c r="AB1315" s="14"/>
      <c r="AC1315" s="12">
        <v>7</v>
      </c>
      <c r="AD1315" s="18" t="s">
        <v>19</v>
      </c>
    </row>
    <row r="1316" spans="1:30" ht="15.6" x14ac:dyDescent="0.3">
      <c r="A1316" s="8">
        <v>1315</v>
      </c>
      <c r="B1316" s="20" t="s">
        <v>43</v>
      </c>
      <c r="C1316" s="9">
        <v>60.3</v>
      </c>
      <c r="D1316" s="9">
        <v>5.0999999999999996</v>
      </c>
      <c r="E1316" s="9">
        <v>10.5</v>
      </c>
      <c r="F1316" s="10">
        <f>IF(AND(NOT(ISBLANK(C1316)), NOT(ISBLANK(H1316)), NOT(ISBLANK(Q1316))), C1316-H1316-Q1316, "")</f>
        <v>37.020999999999994</v>
      </c>
      <c r="G1316" s="11">
        <f>IF(AND(F1316&lt;&gt;"", C1316&lt;&gt;"", C1316&lt;&gt;0), F1316*100/C1316, "")</f>
        <v>61.39469320066334</v>
      </c>
      <c r="H1316" s="10">
        <v>17.899000000000001</v>
      </c>
      <c r="I1316" s="12">
        <v>6</v>
      </c>
      <c r="J1316" s="11">
        <f>IF(AND(H1316&lt;&gt;"", C1316&lt;&gt;"", C1316&lt;&gt;0), H1316*100/C1316, "")</f>
        <v>29.683250414593701</v>
      </c>
      <c r="K1316" s="9">
        <v>15.1</v>
      </c>
      <c r="L1316" s="9">
        <v>45.3</v>
      </c>
      <c r="M1316" s="13">
        <v>0.33300000000000002</v>
      </c>
      <c r="N1316" s="9">
        <v>69.5</v>
      </c>
      <c r="O1316" s="14" t="s">
        <v>21</v>
      </c>
      <c r="P1316" s="15">
        <v>4.6100000000000003</v>
      </c>
      <c r="Q1316" s="13">
        <v>5.38</v>
      </c>
      <c r="R1316" s="15">
        <v>0.36</v>
      </c>
      <c r="S1316" s="11">
        <f>IF(AND(Q1316&lt;&gt;"", C1316&lt;&gt;"", C1316&lt;&gt;0), Q1316*100/C1316, "")</f>
        <v>8.9220563847429517</v>
      </c>
      <c r="T1316" s="22">
        <v>1</v>
      </c>
      <c r="U1316" s="17" t="s">
        <v>32</v>
      </c>
      <c r="V1316" s="11">
        <v>58.91</v>
      </c>
      <c r="W1316" s="11">
        <v>43.25</v>
      </c>
      <c r="X1316" s="11">
        <f>IF(AND(W1316&lt;&gt;"", V1316&lt;&gt;"", V1316&lt;&gt;0), (W1316/V1316)*100, "")</f>
        <v>73.417076896961476</v>
      </c>
      <c r="Y1316" s="8" t="str">
        <f>IF(X1316&lt;72,"Pontiagudo",IF(X1316&lt;=76,"Padrão","Redondo"))</f>
        <v>Padrão</v>
      </c>
      <c r="Z1316" s="11">
        <f>IF(AND(W1316&lt;&gt;"", V1316&lt;&gt;"", V1316&lt;&gt;0), (0.6057-0.0018*W1316)*V1316*(W1316^2)/1000, "")</f>
        <v>58.166344644468751</v>
      </c>
      <c r="AA1316" s="11">
        <v>61.680101292362487</v>
      </c>
      <c r="AB1316" s="14" t="s">
        <v>35</v>
      </c>
      <c r="AC1316" s="12">
        <v>7</v>
      </c>
      <c r="AD1316" s="18" t="s">
        <v>19</v>
      </c>
    </row>
    <row r="1317" spans="1:30" ht="15.6" x14ac:dyDescent="0.3">
      <c r="A1317" s="8">
        <v>1316</v>
      </c>
      <c r="B1317" s="20" t="s">
        <v>43</v>
      </c>
      <c r="C1317" s="9">
        <v>57.5</v>
      </c>
      <c r="D1317" s="9">
        <v>6.1</v>
      </c>
      <c r="E1317" s="9">
        <v>10.3</v>
      </c>
      <c r="F1317" s="10" t="str">
        <f>IF(AND(NOT(ISBLANK(C1317)), NOT(ISBLANK(H1317)), NOT(ISBLANK(Q1317))), C1317-H1317-Q1317, "")</f>
        <v/>
      </c>
      <c r="G1317" s="11" t="str">
        <f>IF(AND(F1317&lt;&gt;"", C1317&lt;&gt;"", C1317&lt;&gt;0), F1317*100/C1317, "")</f>
        <v/>
      </c>
      <c r="H1317" s="10"/>
      <c r="I1317" s="12">
        <v>5</v>
      </c>
      <c r="J1317" s="11" t="str">
        <f>IF(AND(H1317&lt;&gt;"", C1317&lt;&gt;"", C1317&lt;&gt;0), H1317*100/C1317, "")</f>
        <v/>
      </c>
      <c r="K1317" s="9">
        <v>16.100000000000001</v>
      </c>
      <c r="L1317" s="9">
        <v>44</v>
      </c>
      <c r="M1317" s="13">
        <v>0.36599999999999999</v>
      </c>
      <c r="N1317" s="9">
        <v>78.400000000000006</v>
      </c>
      <c r="O1317" s="14" t="s">
        <v>16</v>
      </c>
      <c r="P1317" s="15">
        <v>3.55</v>
      </c>
      <c r="Q1317" s="13">
        <v>4.9000000000000004</v>
      </c>
      <c r="R1317" s="15">
        <v>0.34</v>
      </c>
      <c r="S1317" s="11">
        <f>IF(AND(Q1317&lt;&gt;"", C1317&lt;&gt;"", C1317&lt;&gt;0), Q1317*100/C1317, "")</f>
        <v>8.5217391304347831</v>
      </c>
      <c r="T1317" s="22">
        <v>2</v>
      </c>
      <c r="U1317" s="17" t="s">
        <v>36</v>
      </c>
      <c r="V1317" s="11">
        <v>56.13</v>
      </c>
      <c r="W1317" s="11">
        <v>43.49</v>
      </c>
      <c r="X1317" s="11">
        <f>IF(AND(W1317&lt;&gt;"", V1317&lt;&gt;"", V1317&lt;&gt;0), (W1317/V1317)*100, "")</f>
        <v>77.480848031355777</v>
      </c>
      <c r="Y1317" s="8" t="str">
        <f>IF(X1317&lt;72,"Pontiagudo",IF(X1317&lt;=76,"Padrão","Redondo"))</f>
        <v>Redondo</v>
      </c>
      <c r="Z1317" s="11">
        <f>IF(AND(W1317&lt;&gt;"", V1317&lt;&gt;"", V1317&lt;&gt;0), (0.6057-0.0018*W1317)*V1317*(W1317^2)/1000, "")</f>
        <v>55.992364164826448</v>
      </c>
      <c r="AA1317" s="11">
        <v>60.027507136885497</v>
      </c>
      <c r="AB1317" s="14"/>
      <c r="AC1317" s="12">
        <v>7</v>
      </c>
      <c r="AD1317" s="18" t="s">
        <v>19</v>
      </c>
    </row>
    <row r="1318" spans="1:30" ht="15.6" x14ac:dyDescent="0.3">
      <c r="A1318" s="8">
        <v>1317</v>
      </c>
      <c r="B1318" s="20" t="s">
        <v>43</v>
      </c>
      <c r="C1318" s="9">
        <v>63.1</v>
      </c>
      <c r="D1318" s="9">
        <v>7.8</v>
      </c>
      <c r="E1318" s="9">
        <v>9.9</v>
      </c>
      <c r="F1318" s="10">
        <f>IF(AND(NOT(ISBLANK(C1318)), NOT(ISBLANK(H1318)), NOT(ISBLANK(Q1318))), C1318-H1318-Q1318, "")</f>
        <v>39.915999999999997</v>
      </c>
      <c r="G1318" s="11">
        <f>IF(AND(F1318&lt;&gt;"", C1318&lt;&gt;"", C1318&lt;&gt;0), F1318*100/C1318, "")</f>
        <v>63.258320126782877</v>
      </c>
      <c r="H1318" s="10">
        <v>17.998999999999999</v>
      </c>
      <c r="I1318" s="12">
        <v>5</v>
      </c>
      <c r="J1318" s="11">
        <f>IF(AND(H1318&lt;&gt;"", C1318&lt;&gt;"", C1318&lt;&gt;0), H1318*100/C1318, "")</f>
        <v>28.524564183835178</v>
      </c>
      <c r="K1318" s="9">
        <v>17.5</v>
      </c>
      <c r="L1318" s="9">
        <v>44.7</v>
      </c>
      <c r="M1318" s="13">
        <v>0.39100000000000001</v>
      </c>
      <c r="N1318" s="9">
        <v>87.6</v>
      </c>
      <c r="O1318" s="14" t="s">
        <v>16</v>
      </c>
      <c r="P1318" s="15">
        <v>3.53</v>
      </c>
      <c r="Q1318" s="13">
        <v>5.1849999999999996</v>
      </c>
      <c r="R1318" s="15">
        <v>0.33</v>
      </c>
      <c r="S1318" s="11">
        <f>IF(AND(Q1318&lt;&gt;"", C1318&lt;&gt;"", C1318&lt;&gt;0), Q1318*100/C1318, "")</f>
        <v>8.2171156893819326</v>
      </c>
      <c r="T1318" s="22">
        <v>2</v>
      </c>
      <c r="U1318" s="17" t="s">
        <v>32</v>
      </c>
      <c r="V1318" s="11">
        <v>58.24</v>
      </c>
      <c r="W1318" s="11">
        <v>44.53</v>
      </c>
      <c r="X1318" s="11">
        <f>IF(AND(W1318&lt;&gt;"", V1318&lt;&gt;"", V1318&lt;&gt;0), (W1318/V1318)*100, "")</f>
        <v>76.459478021978029</v>
      </c>
      <c r="Y1318" s="8" t="str">
        <f>IF(X1318&lt;72,"Pontiagudo",IF(X1318&lt;=76,"Padrão","Redondo"))</f>
        <v>Redondo</v>
      </c>
      <c r="Z1318" s="11">
        <f>IF(AND(W1318&lt;&gt;"", V1318&lt;&gt;"", V1318&lt;&gt;0), (0.6057-0.0018*W1318)*V1318*(W1318^2)/1000, "")</f>
        <v>60.692844419415948</v>
      </c>
      <c r="AA1318" s="11">
        <v>63.071047297439989</v>
      </c>
      <c r="AB1318" s="14" t="s">
        <v>35</v>
      </c>
      <c r="AC1318" s="12">
        <v>7</v>
      </c>
      <c r="AD1318" s="18" t="s">
        <v>19</v>
      </c>
    </row>
    <row r="1319" spans="1:30" ht="15.6" x14ac:dyDescent="0.3">
      <c r="A1319" s="8">
        <v>1318</v>
      </c>
      <c r="B1319" s="20" t="s">
        <v>43</v>
      </c>
      <c r="C1319" s="9">
        <v>60.1</v>
      </c>
      <c r="D1319" s="9">
        <v>6.8</v>
      </c>
      <c r="E1319" s="9">
        <v>10</v>
      </c>
      <c r="F1319" s="10">
        <f>IF(AND(NOT(ISBLANK(C1319)), NOT(ISBLANK(H1319)), NOT(ISBLANK(Q1319))), C1319-H1319-Q1319, "")</f>
        <v>38.588999999999999</v>
      </c>
      <c r="G1319" s="11">
        <f>IF(AND(F1319&lt;&gt;"", C1319&lt;&gt;"", C1319&lt;&gt;0), F1319*100/C1319, "")</f>
        <v>64.207986688851904</v>
      </c>
      <c r="H1319" s="10">
        <v>17.03</v>
      </c>
      <c r="I1319" s="12">
        <v>6</v>
      </c>
      <c r="J1319" s="11">
        <f>IF(AND(H1319&lt;&gt;"", C1319&lt;&gt;"", C1319&lt;&gt;0), H1319*100/C1319, "")</f>
        <v>28.33610648918469</v>
      </c>
      <c r="K1319" s="9">
        <v>15.8</v>
      </c>
      <c r="L1319" s="9">
        <v>39.700000000000003</v>
      </c>
      <c r="M1319" s="13">
        <v>0.39800000000000002</v>
      </c>
      <c r="N1319" s="9">
        <v>82.4</v>
      </c>
      <c r="O1319" s="14" t="s">
        <v>16</v>
      </c>
      <c r="P1319" s="15">
        <v>1.3</v>
      </c>
      <c r="Q1319" s="13">
        <v>4.4809999999999999</v>
      </c>
      <c r="R1319" s="15">
        <v>0.32</v>
      </c>
      <c r="S1319" s="11">
        <f>IF(AND(Q1319&lt;&gt;"", C1319&lt;&gt;"", C1319&lt;&gt;0), Q1319*100/C1319, "")</f>
        <v>7.4559068219633939</v>
      </c>
      <c r="T1319" s="22">
        <v>3</v>
      </c>
      <c r="U1319" s="17" t="s">
        <v>32</v>
      </c>
      <c r="V1319" s="11">
        <v>62.32</v>
      </c>
      <c r="W1319" s="11">
        <v>42.5</v>
      </c>
      <c r="X1319" s="11">
        <f>IF(AND(W1319&lt;&gt;"", V1319&lt;&gt;"", V1319&lt;&gt;0), (W1319/V1319)*100, "")</f>
        <v>68.196405648267017</v>
      </c>
      <c r="Y1319" s="8" t="str">
        <f>IF(X1319&lt;72,"Pontiagudo",IF(X1319&lt;=76,"Padrão","Redondo"))</f>
        <v>Pontiagudo</v>
      </c>
      <c r="Z1319" s="11">
        <f>IF(AND(W1319&lt;&gt;"", V1319&lt;&gt;"", V1319&lt;&gt;0), (0.6057-0.0018*W1319)*V1319*(W1319^2)/1000, "")</f>
        <v>59.569662600000001</v>
      </c>
      <c r="AA1319" s="11">
        <v>62.859832978000007</v>
      </c>
      <c r="AB1319" s="14" t="s">
        <v>35</v>
      </c>
      <c r="AC1319" s="12">
        <v>7</v>
      </c>
      <c r="AD1319" s="18" t="s">
        <v>19</v>
      </c>
    </row>
    <row r="1320" spans="1:30" ht="15.6" x14ac:dyDescent="0.3">
      <c r="A1320" s="8">
        <v>1319</v>
      </c>
      <c r="B1320" s="20" t="s">
        <v>43</v>
      </c>
      <c r="C1320" s="9">
        <v>64.599999999999994</v>
      </c>
      <c r="D1320" s="9">
        <v>5.9</v>
      </c>
      <c r="E1320" s="9">
        <v>10.1</v>
      </c>
      <c r="F1320" s="10">
        <f>IF(AND(NOT(ISBLANK(C1320)), NOT(ISBLANK(H1320)), NOT(ISBLANK(Q1320))), C1320-H1320-Q1320, "")</f>
        <v>39.766999999999996</v>
      </c>
      <c r="G1320" s="11">
        <f>IF(AND(F1320&lt;&gt;"", C1320&lt;&gt;"", C1320&lt;&gt;0), F1320*100/C1320, "")</f>
        <v>61.558823529411768</v>
      </c>
      <c r="H1320" s="10">
        <v>18.762</v>
      </c>
      <c r="I1320" s="12">
        <v>6</v>
      </c>
      <c r="J1320" s="11">
        <f>IF(AND(H1320&lt;&gt;"", C1320&lt;&gt;"", C1320&lt;&gt;0), H1320*100/C1320, "")</f>
        <v>29.043343653250776</v>
      </c>
      <c r="K1320" s="9">
        <v>16.100000000000001</v>
      </c>
      <c r="L1320" s="9">
        <v>46.7</v>
      </c>
      <c r="M1320" s="13">
        <v>0.34499999999999997</v>
      </c>
      <c r="N1320" s="9">
        <v>74.400000000000006</v>
      </c>
      <c r="O1320" s="14" t="s">
        <v>16</v>
      </c>
      <c r="P1320" s="15">
        <v>4.1500000000000004</v>
      </c>
      <c r="Q1320" s="13">
        <v>6.0709999999999997</v>
      </c>
      <c r="R1320" s="15">
        <v>0.39</v>
      </c>
      <c r="S1320" s="11">
        <f>IF(AND(Q1320&lt;&gt;"", C1320&lt;&gt;"", C1320&lt;&gt;0), Q1320*100/C1320, "")</f>
        <v>9.3978328173374628</v>
      </c>
      <c r="T1320" s="22">
        <v>3</v>
      </c>
      <c r="U1320" s="17" t="s">
        <v>32</v>
      </c>
      <c r="V1320" s="11">
        <v>59.02</v>
      </c>
      <c r="W1320" s="11">
        <v>44.47</v>
      </c>
      <c r="X1320" s="11">
        <f>IF(AND(W1320&lt;&gt;"", V1320&lt;&gt;"", V1320&lt;&gt;0), (W1320/V1320)*100, "")</f>
        <v>75.347339884784816</v>
      </c>
      <c r="Y1320" s="8" t="str">
        <f>IF(X1320&lt;72,"Pontiagudo",IF(X1320&lt;=76,"Padrão","Redondo"))</f>
        <v>Padrão</v>
      </c>
      <c r="Z1320" s="11">
        <f>IF(AND(W1320&lt;&gt;"", V1320&lt;&gt;"", V1320&lt;&gt;0), (0.6057-0.0018*W1320)*V1320*(W1320^2)/1000, "")</f>
        <v>61.352665780315583</v>
      </c>
      <c r="AA1320" s="11">
        <v>63.548767822761</v>
      </c>
      <c r="AB1320" s="14"/>
      <c r="AC1320" s="12">
        <v>7</v>
      </c>
      <c r="AD1320" s="18" t="s">
        <v>19</v>
      </c>
    </row>
    <row r="1321" spans="1:30" ht="15.6" x14ac:dyDescent="0.3">
      <c r="A1321" s="8">
        <v>1320</v>
      </c>
      <c r="B1321" s="20" t="s">
        <v>43</v>
      </c>
      <c r="C1321" s="9">
        <v>62.6</v>
      </c>
      <c r="D1321" s="9">
        <v>4.8</v>
      </c>
      <c r="E1321" s="9">
        <v>10.1</v>
      </c>
      <c r="F1321" s="10">
        <f>IF(AND(NOT(ISBLANK(C1321)), NOT(ISBLANK(H1321)), NOT(ISBLANK(Q1321))), C1321-H1321-Q1321, "")</f>
        <v>37.094999999999999</v>
      </c>
      <c r="G1321" s="11">
        <f>IF(AND(F1321&lt;&gt;"", C1321&lt;&gt;"", C1321&lt;&gt;0), F1321*100/C1321, "")</f>
        <v>59.257188498402556</v>
      </c>
      <c r="H1321" s="10">
        <v>19.731999999999999</v>
      </c>
      <c r="I1321" s="12">
        <v>5</v>
      </c>
      <c r="J1321" s="11">
        <f>IF(AND(H1321&lt;&gt;"", C1321&lt;&gt;"", C1321&lt;&gt;0), H1321*100/C1321, "")</f>
        <v>31.520766773162936</v>
      </c>
      <c r="K1321" s="9">
        <v>15.5</v>
      </c>
      <c r="L1321" s="9">
        <v>46.7</v>
      </c>
      <c r="M1321" s="13">
        <v>0.33200000000000002</v>
      </c>
      <c r="N1321" s="9">
        <v>65.7</v>
      </c>
      <c r="O1321" s="14" t="s">
        <v>21</v>
      </c>
      <c r="P1321" s="15">
        <v>3.66</v>
      </c>
      <c r="Q1321" s="13">
        <v>5.7729999999999997</v>
      </c>
      <c r="R1321" s="15">
        <v>0.36</v>
      </c>
      <c r="S1321" s="11">
        <f>IF(AND(Q1321&lt;&gt;"", C1321&lt;&gt;"", C1321&lt;&gt;0), Q1321*100/C1321, "")</f>
        <v>9.2220447284345042</v>
      </c>
      <c r="T1321" s="22">
        <v>2</v>
      </c>
      <c r="U1321" s="17" t="s">
        <v>32</v>
      </c>
      <c r="V1321" s="11">
        <v>59.41</v>
      </c>
      <c r="W1321" s="11">
        <v>43.84</v>
      </c>
      <c r="X1321" s="11">
        <f>IF(AND(W1321&lt;&gt;"", V1321&lt;&gt;"", V1321&lt;&gt;0), (W1321/V1321)*100, "")</f>
        <v>73.792290860124567</v>
      </c>
      <c r="Y1321" s="8" t="str">
        <f>IF(X1321&lt;72,"Pontiagudo",IF(X1321&lt;=76,"Padrão","Redondo"))</f>
        <v>Padrão</v>
      </c>
      <c r="Z1321" s="11">
        <f>IF(AND(W1321&lt;&gt;"", V1321&lt;&gt;"", V1321&lt;&gt;0), (0.6057-0.0018*W1321)*V1321*(W1321^2)/1000, "")</f>
        <v>60.150122575515653</v>
      </c>
      <c r="AA1321" s="11">
        <v>62.898880671744003</v>
      </c>
      <c r="AB1321" s="14"/>
      <c r="AC1321" s="12">
        <v>7</v>
      </c>
      <c r="AD1321" s="18" t="s">
        <v>19</v>
      </c>
    </row>
    <row r="1322" spans="1:30" ht="15.6" x14ac:dyDescent="0.3">
      <c r="A1322" s="8">
        <v>1321</v>
      </c>
      <c r="B1322" s="20" t="s">
        <v>43</v>
      </c>
      <c r="C1322" s="9">
        <v>66.5</v>
      </c>
      <c r="D1322" s="9">
        <v>6.6</v>
      </c>
      <c r="E1322" s="9">
        <v>9.9</v>
      </c>
      <c r="F1322" s="10">
        <f>IF(AND(NOT(ISBLANK(C1322)), NOT(ISBLANK(H1322)), NOT(ISBLANK(Q1322))), C1322-H1322-Q1322, "")</f>
        <v>39.387</v>
      </c>
      <c r="G1322" s="11">
        <f>IF(AND(F1322&lt;&gt;"", C1322&lt;&gt;"", C1322&lt;&gt;0), F1322*100/C1322, "")</f>
        <v>59.228571428571428</v>
      </c>
      <c r="H1322" s="10">
        <v>21.341999999999999</v>
      </c>
      <c r="I1322" s="12">
        <v>5</v>
      </c>
      <c r="J1322" s="11">
        <f>IF(AND(H1322&lt;&gt;"", C1322&lt;&gt;"", C1322&lt;&gt;0), H1322*100/C1322, "")</f>
        <v>32.093233082706767</v>
      </c>
      <c r="K1322" s="9">
        <v>17.8</v>
      </c>
      <c r="L1322" s="9">
        <v>46.7</v>
      </c>
      <c r="M1322" s="13">
        <v>0.38100000000000001</v>
      </c>
      <c r="N1322" s="9">
        <v>79</v>
      </c>
      <c r="O1322" s="14" t="s">
        <v>16</v>
      </c>
      <c r="P1322" s="15">
        <v>3.99</v>
      </c>
      <c r="Q1322" s="13">
        <v>5.7709999999999999</v>
      </c>
      <c r="R1322" s="15">
        <v>0.36</v>
      </c>
      <c r="S1322" s="11">
        <f>IF(AND(Q1322&lt;&gt;"", C1322&lt;&gt;"", C1322&lt;&gt;0), Q1322*100/C1322, "")</f>
        <v>8.6781954887218049</v>
      </c>
      <c r="T1322" s="22">
        <v>3</v>
      </c>
      <c r="U1322" s="17" t="s">
        <v>32</v>
      </c>
      <c r="V1322" s="11">
        <v>61.08</v>
      </c>
      <c r="W1322" s="11">
        <v>44.66</v>
      </c>
      <c r="X1322" s="11">
        <f>IF(AND(W1322&lt;&gt;"", V1322&lt;&gt;"", V1322&lt;&gt;0), (W1322/V1322)*100, "")</f>
        <v>73.117223313686964</v>
      </c>
      <c r="Y1322" s="8" t="str">
        <f>IF(X1322&lt;72,"Pontiagudo",IF(X1322&lt;=76,"Padrão","Redondo"))</f>
        <v>Padrão</v>
      </c>
      <c r="Z1322" s="11">
        <f>IF(AND(W1322&lt;&gt;"", V1322&lt;&gt;"", V1322&lt;&gt;0), (0.6057-0.0018*W1322)*V1322*(W1322^2)/1000, "")</f>
        <v>63.996141149208569</v>
      </c>
      <c r="AA1322" s="11">
        <v>65.291632809479992</v>
      </c>
      <c r="AB1322" s="14"/>
      <c r="AC1322" s="12">
        <v>7</v>
      </c>
      <c r="AD1322" s="18" t="s">
        <v>19</v>
      </c>
    </row>
    <row r="1323" spans="1:30" ht="15.6" x14ac:dyDescent="0.3">
      <c r="A1323" s="8">
        <v>1322</v>
      </c>
      <c r="B1323" s="20" t="s">
        <v>43</v>
      </c>
      <c r="C1323" s="9">
        <v>67</v>
      </c>
      <c r="D1323" s="9">
        <v>5.4</v>
      </c>
      <c r="E1323" s="9">
        <v>10</v>
      </c>
      <c r="F1323" s="10">
        <f>IF(AND(NOT(ISBLANK(C1323)), NOT(ISBLANK(H1323)), NOT(ISBLANK(Q1323))), C1323-H1323-Q1323, "")</f>
        <v>44.945</v>
      </c>
      <c r="G1323" s="11">
        <f>IF(AND(F1323&lt;&gt;"", C1323&lt;&gt;"", C1323&lt;&gt;0), F1323*100/C1323, "")</f>
        <v>67.082089552238813</v>
      </c>
      <c r="H1323" s="10">
        <v>16.207999999999998</v>
      </c>
      <c r="I1323" s="12">
        <v>5</v>
      </c>
      <c r="J1323" s="11">
        <f>IF(AND(H1323&lt;&gt;"", C1323&lt;&gt;"", C1323&lt;&gt;0), H1323*100/C1323, "")</f>
        <v>24.191044776119398</v>
      </c>
      <c r="K1323" s="9">
        <v>15.6</v>
      </c>
      <c r="L1323" s="9">
        <v>41</v>
      </c>
      <c r="M1323" s="13">
        <v>0.38</v>
      </c>
      <c r="N1323" s="9">
        <v>69.400000000000006</v>
      </c>
      <c r="O1323" s="14" t="s">
        <v>21</v>
      </c>
      <c r="P1323" s="15">
        <v>2.71</v>
      </c>
      <c r="Q1323" s="13">
        <v>5.8470000000000004</v>
      </c>
      <c r="R1323" s="15">
        <v>0.36</v>
      </c>
      <c r="S1323" s="11">
        <f>IF(AND(Q1323&lt;&gt;"", C1323&lt;&gt;"", C1323&lt;&gt;0), Q1323*100/C1323, "")</f>
        <v>8.7268656716417912</v>
      </c>
      <c r="T1323" s="22">
        <v>3</v>
      </c>
      <c r="U1323" s="17" t="s">
        <v>32</v>
      </c>
      <c r="V1323" s="11">
        <v>64.39</v>
      </c>
      <c r="W1323" s="11">
        <v>44.74</v>
      </c>
      <c r="X1323" s="11">
        <f>IF(AND(W1323&lt;&gt;"", V1323&lt;&gt;"", V1323&lt;&gt;0), (W1323/V1323)*100, "")</f>
        <v>69.482838950147539</v>
      </c>
      <c r="Y1323" s="8" t="str">
        <f>IF(X1323&lt;72,"Pontiagudo",IF(X1323&lt;=76,"Padrão","Redondo"))</f>
        <v>Pontiagudo</v>
      </c>
      <c r="Z1323" s="11">
        <f>IF(AND(W1323&lt;&gt;"", V1323&lt;&gt;"", V1323&lt;&gt;0), (0.6057-0.0018*W1323)*V1323*(W1323^2)/1000, "")</f>
        <v>67.68752588039635</v>
      </c>
      <c r="AA1323" s="11">
        <v>67.659909527297998</v>
      </c>
      <c r="AB1323" s="14"/>
      <c r="AC1323" s="12">
        <v>7</v>
      </c>
      <c r="AD1323" s="18" t="s">
        <v>19</v>
      </c>
    </row>
    <row r="1324" spans="1:30" ht="15.6" x14ac:dyDescent="0.3">
      <c r="A1324" s="8">
        <v>1323</v>
      </c>
      <c r="B1324" s="20" t="s">
        <v>43</v>
      </c>
      <c r="C1324" s="9">
        <v>67.7</v>
      </c>
      <c r="D1324" s="9">
        <v>5.8</v>
      </c>
      <c r="E1324" s="9">
        <v>10.199999999999999</v>
      </c>
      <c r="F1324" s="10">
        <f>IF(AND(NOT(ISBLANK(C1324)), NOT(ISBLANK(H1324)), NOT(ISBLANK(Q1324))), C1324-H1324-Q1324, "")</f>
        <v>43.679000000000002</v>
      </c>
      <c r="G1324" s="11">
        <f>IF(AND(F1324&lt;&gt;"", C1324&lt;&gt;"", C1324&lt;&gt;0), F1324*100/C1324, "")</f>
        <v>64.518463810930584</v>
      </c>
      <c r="H1324" s="10">
        <v>18.431000000000001</v>
      </c>
      <c r="I1324" s="12">
        <v>6</v>
      </c>
      <c r="J1324" s="11">
        <f>IF(AND(H1324&lt;&gt;"", C1324&lt;&gt;"", C1324&lt;&gt;0), H1324*100/C1324, "")</f>
        <v>27.224519940915805</v>
      </c>
      <c r="K1324" s="9">
        <v>15.3</v>
      </c>
      <c r="L1324" s="9">
        <v>45</v>
      </c>
      <c r="M1324" s="13">
        <v>0.34</v>
      </c>
      <c r="N1324" s="9">
        <v>72.5</v>
      </c>
      <c r="O1324" s="14" t="s">
        <v>16</v>
      </c>
      <c r="P1324" s="15">
        <v>3.77</v>
      </c>
      <c r="Q1324" s="13">
        <v>5.59</v>
      </c>
      <c r="R1324" s="15">
        <v>0.36</v>
      </c>
      <c r="S1324" s="11">
        <f>IF(AND(Q1324&lt;&gt;"", C1324&lt;&gt;"", C1324&lt;&gt;0), Q1324*100/C1324, "")</f>
        <v>8.2570162481536187</v>
      </c>
      <c r="T1324" s="22">
        <v>2</v>
      </c>
      <c r="U1324" s="17" t="s">
        <v>32</v>
      </c>
      <c r="V1324" s="11">
        <v>58.41</v>
      </c>
      <c r="W1324" s="11">
        <v>46.32</v>
      </c>
      <c r="X1324" s="11">
        <f>IF(AND(W1324&lt;&gt;"", V1324&lt;&gt;"", V1324&lt;&gt;0), (W1324/V1324)*100, "")</f>
        <v>79.301489470980997</v>
      </c>
      <c r="Y1324" s="8" t="str">
        <f>IF(X1324&lt;72,"Pontiagudo",IF(X1324&lt;=76,"Padrão","Redondo"))</f>
        <v>Redondo</v>
      </c>
      <c r="Z1324" s="11">
        <f>IF(AND(W1324&lt;&gt;"", V1324&lt;&gt;"", V1324&lt;&gt;0), (0.6057-0.0018*W1324)*V1324*(W1324^2)/1000, "")</f>
        <v>65.458234733481206</v>
      </c>
      <c r="AA1324" s="11">
        <v>65.810368499039996</v>
      </c>
      <c r="AB1324" s="14"/>
      <c r="AC1324" s="12">
        <v>7</v>
      </c>
      <c r="AD1324" s="18" t="s">
        <v>19</v>
      </c>
    </row>
    <row r="1325" spans="1:30" ht="15.6" x14ac:dyDescent="0.3">
      <c r="A1325" s="8">
        <v>1324</v>
      </c>
      <c r="B1325" s="20" t="s">
        <v>43</v>
      </c>
      <c r="C1325" s="9">
        <v>60.5</v>
      </c>
      <c r="D1325" s="9">
        <v>4.8</v>
      </c>
      <c r="E1325" s="9">
        <v>9.9</v>
      </c>
      <c r="F1325" s="10">
        <f>IF(AND(NOT(ISBLANK(C1325)), NOT(ISBLANK(H1325)), NOT(ISBLANK(Q1325))), C1325-H1325-Q1325, "")</f>
        <v>36.950999999999993</v>
      </c>
      <c r="G1325" s="11">
        <f>IF(AND(F1325&lt;&gt;"", C1325&lt;&gt;"", C1325&lt;&gt;0), F1325*100/C1325, "")</f>
        <v>61.076033057851234</v>
      </c>
      <c r="H1325" s="10">
        <v>17.443999999999999</v>
      </c>
      <c r="I1325" s="12">
        <v>5</v>
      </c>
      <c r="J1325" s="11">
        <f>IF(AND(H1325&lt;&gt;"", C1325&lt;&gt;"", C1325&lt;&gt;0), H1325*100/C1325, "")</f>
        <v>28.833057851239666</v>
      </c>
      <c r="K1325" s="9">
        <v>15.8</v>
      </c>
      <c r="L1325" s="9">
        <v>41</v>
      </c>
      <c r="M1325" s="13">
        <v>0.38500000000000001</v>
      </c>
      <c r="N1325" s="9">
        <v>66.7</v>
      </c>
      <c r="O1325" s="14" t="s">
        <v>21</v>
      </c>
      <c r="P1325" s="15">
        <v>5.05</v>
      </c>
      <c r="Q1325" s="13">
        <v>6.1050000000000004</v>
      </c>
      <c r="R1325" s="15">
        <v>0.4</v>
      </c>
      <c r="S1325" s="11">
        <f>IF(AND(Q1325&lt;&gt;"", C1325&lt;&gt;"", C1325&lt;&gt;0), Q1325*100/C1325, "")</f>
        <v>10.090909090909092</v>
      </c>
      <c r="T1325" s="22">
        <v>3</v>
      </c>
      <c r="U1325" s="17" t="s">
        <v>32</v>
      </c>
      <c r="V1325" s="11">
        <v>58.83</v>
      </c>
      <c r="W1325" s="11">
        <v>43.5</v>
      </c>
      <c r="X1325" s="11">
        <f>IF(AND(W1325&lt;&gt;"", V1325&lt;&gt;"", V1325&lt;&gt;0), (W1325/V1325)*100, "")</f>
        <v>73.941866394696589</v>
      </c>
      <c r="Y1325" s="8" t="str">
        <f>IF(X1325&lt;72,"Pontiagudo",IF(X1325&lt;=76,"Padrão","Redondo"))</f>
        <v>Padrão</v>
      </c>
      <c r="Z1325" s="11">
        <f>IF(AND(W1325&lt;&gt;"", V1325&lt;&gt;"", V1325&lt;&gt;0), (0.6057-0.0018*W1325)*V1325*(W1325^2)/1000, "")</f>
        <v>58.710730999499994</v>
      </c>
      <c r="AA1325" s="11">
        <v>61.990147283849993</v>
      </c>
      <c r="AB1325" s="14"/>
      <c r="AC1325" s="12">
        <v>7</v>
      </c>
      <c r="AD1325" s="18" t="s">
        <v>19</v>
      </c>
    </row>
    <row r="1326" spans="1:30" ht="15.6" x14ac:dyDescent="0.3">
      <c r="A1326" s="8">
        <v>1325</v>
      </c>
      <c r="B1326" s="20" t="s">
        <v>43</v>
      </c>
      <c r="C1326" s="9">
        <v>64.5</v>
      </c>
      <c r="D1326" s="9">
        <v>5.0999999999999996</v>
      </c>
      <c r="E1326" s="9">
        <v>10.3</v>
      </c>
      <c r="F1326" s="10">
        <f>IF(AND(NOT(ISBLANK(C1326)), NOT(ISBLANK(H1326)), NOT(ISBLANK(Q1326))), C1326-H1326-Q1326, "")</f>
        <v>40.080999999999996</v>
      </c>
      <c r="G1326" s="11">
        <f>IF(AND(F1326&lt;&gt;"", C1326&lt;&gt;"", C1326&lt;&gt;0), F1326*100/C1326, "")</f>
        <v>62.14108527131782</v>
      </c>
      <c r="H1326" s="10">
        <v>18.364000000000001</v>
      </c>
      <c r="I1326" s="12">
        <v>5</v>
      </c>
      <c r="J1326" s="11">
        <f>IF(AND(H1326&lt;&gt;"", C1326&lt;&gt;"", C1326&lt;&gt;0), H1326*100/C1326, "")</f>
        <v>28.471317829457366</v>
      </c>
      <c r="K1326" s="9">
        <v>17.8</v>
      </c>
      <c r="L1326" s="9">
        <v>45</v>
      </c>
      <c r="M1326" s="13">
        <v>0.39600000000000002</v>
      </c>
      <c r="N1326" s="9">
        <v>67.7</v>
      </c>
      <c r="O1326" s="14" t="s">
        <v>21</v>
      </c>
      <c r="P1326" s="15">
        <v>2.35</v>
      </c>
      <c r="Q1326" s="13">
        <v>6.0549999999999997</v>
      </c>
      <c r="R1326" s="15">
        <v>0.39</v>
      </c>
      <c r="S1326" s="11">
        <f>IF(AND(Q1326&lt;&gt;"", C1326&lt;&gt;"", C1326&lt;&gt;0), Q1326*100/C1326, "")</f>
        <v>9.3875968992248069</v>
      </c>
      <c r="T1326" s="22">
        <v>1</v>
      </c>
      <c r="U1326" s="17" t="s">
        <v>32</v>
      </c>
      <c r="V1326" s="11">
        <v>57.43</v>
      </c>
      <c r="W1326" s="11">
        <v>45.34</v>
      </c>
      <c r="X1326" s="11">
        <f>IF(AND(W1326&lt;&gt;"", V1326&lt;&gt;"", V1326&lt;&gt;0), (W1326/V1326)*100, "")</f>
        <v>78.948284868535609</v>
      </c>
      <c r="Y1326" s="8" t="str">
        <f>IF(X1326&lt;72,"Pontiagudo",IF(X1326&lt;=76,"Padrão","Redondo"))</f>
        <v>Redondo</v>
      </c>
      <c r="Z1326" s="11">
        <f>IF(AND(W1326&lt;&gt;"", V1326&lt;&gt;"", V1326&lt;&gt;0), (0.6057-0.0018*W1326)*V1326*(W1326^2)/1000, "")</f>
        <v>61.87369663751992</v>
      </c>
      <c r="AA1326" s="11">
        <v>63.644697204498009</v>
      </c>
      <c r="AB1326" s="14"/>
      <c r="AC1326" s="12">
        <v>7</v>
      </c>
      <c r="AD1326" s="18" t="s">
        <v>19</v>
      </c>
    </row>
    <row r="1327" spans="1:30" ht="15.6" x14ac:dyDescent="0.3">
      <c r="A1327" s="8">
        <v>1326</v>
      </c>
      <c r="B1327" s="20" t="s">
        <v>43</v>
      </c>
      <c r="C1327" s="9">
        <v>57</v>
      </c>
      <c r="D1327" s="9">
        <v>5.8</v>
      </c>
      <c r="E1327" s="9">
        <v>10</v>
      </c>
      <c r="F1327" s="10">
        <f>IF(AND(NOT(ISBLANK(C1327)), NOT(ISBLANK(H1327)), NOT(ISBLANK(Q1327))), C1327-H1327-Q1327, "")</f>
        <v>35.146000000000001</v>
      </c>
      <c r="G1327" s="11">
        <f>IF(AND(F1327&lt;&gt;"", C1327&lt;&gt;"", C1327&lt;&gt;0), F1327*100/C1327, "")</f>
        <v>61.659649122807018</v>
      </c>
      <c r="H1327" s="10">
        <v>15.622</v>
      </c>
      <c r="I1327" s="12">
        <v>5</v>
      </c>
      <c r="J1327" s="11">
        <f>IF(AND(H1327&lt;&gt;"", C1327&lt;&gt;"", C1327&lt;&gt;0), H1327*100/C1327, "")</f>
        <v>27.407017543859649</v>
      </c>
      <c r="K1327" s="9">
        <v>16.100000000000001</v>
      </c>
      <c r="L1327" s="9">
        <v>39.299999999999997</v>
      </c>
      <c r="M1327" s="13">
        <v>0.41</v>
      </c>
      <c r="N1327" s="9">
        <v>76.400000000000006</v>
      </c>
      <c r="O1327" s="14" t="s">
        <v>16</v>
      </c>
      <c r="P1327" s="15">
        <v>4.07</v>
      </c>
      <c r="Q1327" s="13">
        <v>6.2320000000000002</v>
      </c>
      <c r="R1327" s="15">
        <v>0.41</v>
      </c>
      <c r="S1327" s="11">
        <f>IF(AND(Q1327&lt;&gt;"", C1327&lt;&gt;"", C1327&lt;&gt;0), Q1327*100/C1327, "")</f>
        <v>10.933333333333334</v>
      </c>
      <c r="T1327" s="22">
        <v>4</v>
      </c>
      <c r="U1327" s="17" t="s">
        <v>36</v>
      </c>
      <c r="V1327" s="11">
        <v>57.27</v>
      </c>
      <c r="W1327" s="11">
        <v>42.36</v>
      </c>
      <c r="X1327" s="11">
        <f>IF(AND(W1327&lt;&gt;"", V1327&lt;&gt;"", V1327&lt;&gt;0), (W1327/V1327)*100, "")</f>
        <v>73.965426925091677</v>
      </c>
      <c r="Y1327" s="8" t="str">
        <f>IF(X1327&lt;72,"Pontiagudo",IF(X1327&lt;=76,"Padrão","Redondo"))</f>
        <v>Padrão</v>
      </c>
      <c r="Z1327" s="11">
        <f>IF(AND(W1327&lt;&gt;"", V1327&lt;&gt;"", V1327&lt;&gt;0), (0.6057-0.0018*W1327)*V1327*(W1327^2)/1000, "")</f>
        <v>54.408365482008392</v>
      </c>
      <c r="AA1327" s="11">
        <v>59.236683275591986</v>
      </c>
      <c r="AB1327" s="14" t="s">
        <v>35</v>
      </c>
      <c r="AC1327" s="12">
        <v>7</v>
      </c>
      <c r="AD1327" s="18" t="s">
        <v>19</v>
      </c>
    </row>
    <row r="1328" spans="1:30" ht="15.6" x14ac:dyDescent="0.3">
      <c r="A1328" s="8">
        <v>1327</v>
      </c>
      <c r="B1328" s="20" t="s">
        <v>43</v>
      </c>
      <c r="C1328" s="9">
        <v>59.2</v>
      </c>
      <c r="D1328" s="9">
        <v>5.0999999999999996</v>
      </c>
      <c r="E1328" s="9">
        <v>9.6999999999999993</v>
      </c>
      <c r="F1328" s="10">
        <f>IF(AND(NOT(ISBLANK(C1328)), NOT(ISBLANK(H1328)), NOT(ISBLANK(Q1328))), C1328-H1328-Q1328, "")</f>
        <v>35.623000000000005</v>
      </c>
      <c r="G1328" s="11">
        <f>IF(AND(F1328&lt;&gt;"", C1328&lt;&gt;"", C1328&lt;&gt;0), F1328*100/C1328, "")</f>
        <v>60.173986486486491</v>
      </c>
      <c r="H1328" s="10">
        <v>17.416</v>
      </c>
      <c r="I1328" s="12">
        <v>5</v>
      </c>
      <c r="J1328" s="11">
        <f>IF(AND(H1328&lt;&gt;"", C1328&lt;&gt;"", C1328&lt;&gt;0), H1328*100/C1328, "")</f>
        <v>29.418918918918919</v>
      </c>
      <c r="K1328" s="9">
        <v>15.1</v>
      </c>
      <c r="L1328" s="9">
        <v>40.299999999999997</v>
      </c>
      <c r="M1328" s="13">
        <v>0.375</v>
      </c>
      <c r="N1328" s="9">
        <v>69.900000000000006</v>
      </c>
      <c r="O1328" s="14" t="s">
        <v>21</v>
      </c>
      <c r="P1328" s="15">
        <v>5.23</v>
      </c>
      <c r="Q1328" s="13">
        <v>6.1609999999999996</v>
      </c>
      <c r="R1328" s="15">
        <v>0.42</v>
      </c>
      <c r="S1328" s="11">
        <f>IF(AND(Q1328&lt;&gt;"", C1328&lt;&gt;"", C1328&lt;&gt;0), Q1328*100/C1328, "")</f>
        <v>10.407094594594593</v>
      </c>
      <c r="T1328" s="22">
        <v>2</v>
      </c>
      <c r="U1328" s="17" t="s">
        <v>32</v>
      </c>
      <c r="V1328" s="11">
        <v>56.2</v>
      </c>
      <c r="W1328" s="11">
        <v>43.51</v>
      </c>
      <c r="X1328" s="11">
        <f>IF(AND(W1328&lt;&gt;"", V1328&lt;&gt;"", V1328&lt;&gt;0), (W1328/V1328)*100, "")</f>
        <v>77.419928825622762</v>
      </c>
      <c r="Y1328" s="8" t="str">
        <f>IF(X1328&lt;72,"Pontiagudo",IF(X1328&lt;=76,"Padrão","Redondo"))</f>
        <v>Redondo</v>
      </c>
      <c r="Z1328" s="11">
        <f>IF(AND(W1328&lt;&gt;"", V1328&lt;&gt;"", V1328&lt;&gt;0), (0.6057-0.0018*W1328)*V1328*(W1328^2)/1000, "")</f>
        <v>56.109937509294838</v>
      </c>
      <c r="AA1328" s="11">
        <v>60.107486500709996</v>
      </c>
      <c r="AB1328" s="14"/>
      <c r="AC1328" s="12">
        <v>7</v>
      </c>
      <c r="AD1328" s="18" t="s">
        <v>19</v>
      </c>
    </row>
    <row r="1329" spans="1:30" ht="15.6" x14ac:dyDescent="0.3">
      <c r="A1329" s="8">
        <v>1328</v>
      </c>
      <c r="B1329" s="20" t="s">
        <v>43</v>
      </c>
      <c r="C1329" s="9">
        <v>61.5</v>
      </c>
      <c r="D1329" s="9">
        <v>6.6</v>
      </c>
      <c r="E1329" s="9">
        <v>10.1</v>
      </c>
      <c r="F1329" s="10">
        <f>IF(AND(NOT(ISBLANK(C1329)), NOT(ISBLANK(H1329)), NOT(ISBLANK(Q1329))), C1329-H1329-Q1329, "")</f>
        <v>39.764999999999993</v>
      </c>
      <c r="G1329" s="11">
        <f>IF(AND(F1329&lt;&gt;"", C1329&lt;&gt;"", C1329&lt;&gt;0), F1329*100/C1329, "")</f>
        <v>64.658536585365852</v>
      </c>
      <c r="H1329" s="10">
        <v>19.462</v>
      </c>
      <c r="I1329" s="12">
        <v>5</v>
      </c>
      <c r="J1329" s="11">
        <f>IF(AND(H1329&lt;&gt;"", C1329&lt;&gt;"", C1329&lt;&gt;0), H1329*100/C1329, "")</f>
        <v>31.645528455284552</v>
      </c>
      <c r="K1329" s="9">
        <v>17.100000000000001</v>
      </c>
      <c r="L1329" s="9">
        <v>44.7</v>
      </c>
      <c r="M1329" s="13">
        <v>0.38300000000000001</v>
      </c>
      <c r="N1329" s="9">
        <v>80.599999999999994</v>
      </c>
      <c r="O1329" s="14" t="s">
        <v>16</v>
      </c>
      <c r="P1329" s="15">
        <v>4.8899999999999997</v>
      </c>
      <c r="Q1329" s="13">
        <v>2.2730000000000001</v>
      </c>
      <c r="R1329" s="15">
        <v>0.39</v>
      </c>
      <c r="S1329" s="11">
        <f>IF(AND(Q1329&lt;&gt;"", C1329&lt;&gt;"", C1329&lt;&gt;0), Q1329*100/C1329, "")</f>
        <v>3.6959349593495938</v>
      </c>
      <c r="T1329" s="22">
        <v>2</v>
      </c>
      <c r="U1329" s="17" t="s">
        <v>32</v>
      </c>
      <c r="V1329" s="11">
        <v>58.24</v>
      </c>
      <c r="W1329" s="11">
        <v>43.66</v>
      </c>
      <c r="X1329" s="11">
        <f>IF(AND(W1329&lt;&gt;"", V1329&lt;&gt;"", V1329&lt;&gt;0), (W1329/V1329)*100, "")</f>
        <v>74.965659340659329</v>
      </c>
      <c r="Y1329" s="8" t="str">
        <f>IF(X1329&lt;72,"Pontiagudo",IF(X1329&lt;=76,"Padrão","Redondo"))</f>
        <v>Padrão</v>
      </c>
      <c r="Z1329" s="11">
        <f>IF(AND(W1329&lt;&gt;"", V1329&lt;&gt;"", V1329&lt;&gt;0), (0.6057-0.0018*W1329)*V1329*(W1329^2)/1000, "")</f>
        <v>58.518304214243329</v>
      </c>
      <c r="AA1329" s="11">
        <v>61.804514518655999</v>
      </c>
      <c r="AB1329" s="14" t="s">
        <v>35</v>
      </c>
      <c r="AC1329" s="12">
        <v>7</v>
      </c>
      <c r="AD1329" s="18" t="s">
        <v>19</v>
      </c>
    </row>
    <row r="1330" spans="1:30" ht="15.6" x14ac:dyDescent="0.3">
      <c r="A1330" s="8">
        <v>1329</v>
      </c>
      <c r="B1330" s="20" t="s">
        <v>43</v>
      </c>
      <c r="C1330" s="9">
        <v>58</v>
      </c>
      <c r="D1330" s="9">
        <v>5.4</v>
      </c>
      <c r="E1330" s="9">
        <v>10.199999999999999</v>
      </c>
      <c r="F1330" s="10">
        <f>IF(AND(NOT(ISBLANK(C1330)), NOT(ISBLANK(H1330)), NOT(ISBLANK(Q1330))), C1330-H1330-Q1330, "")</f>
        <v>33.109000000000009</v>
      </c>
      <c r="G1330" s="11">
        <f>IF(AND(F1330&lt;&gt;"", C1330&lt;&gt;"", C1330&lt;&gt;0), F1330*100/C1330, "")</f>
        <v>57.084482758620709</v>
      </c>
      <c r="H1330" s="10">
        <v>19.611999999999998</v>
      </c>
      <c r="I1330" s="12">
        <v>6</v>
      </c>
      <c r="J1330" s="11">
        <f>IF(AND(H1330&lt;&gt;"", C1330&lt;&gt;"", C1330&lt;&gt;0), H1330*100/C1330, "")</f>
        <v>33.813793103448276</v>
      </c>
      <c r="K1330" s="9">
        <v>15.5</v>
      </c>
      <c r="L1330" s="9">
        <v>46</v>
      </c>
      <c r="M1330" s="13">
        <v>0.33700000000000002</v>
      </c>
      <c r="N1330" s="9">
        <v>72.900000000000006</v>
      </c>
      <c r="O1330" s="14" t="s">
        <v>16</v>
      </c>
      <c r="P1330" s="15">
        <v>3.75</v>
      </c>
      <c r="Q1330" s="13">
        <v>5.2789999999999999</v>
      </c>
      <c r="R1330" s="15">
        <v>0.35</v>
      </c>
      <c r="S1330" s="11">
        <f>IF(AND(Q1330&lt;&gt;"", C1330&lt;&gt;"", C1330&lt;&gt;0), Q1330*100/C1330, "")</f>
        <v>9.1017241379310345</v>
      </c>
      <c r="T1330" s="22">
        <v>1</v>
      </c>
      <c r="U1330" s="17" t="s">
        <v>32</v>
      </c>
      <c r="V1330" s="11">
        <v>57.22</v>
      </c>
      <c r="W1330" s="11">
        <v>42.74</v>
      </c>
      <c r="X1330" s="11">
        <f>IF(AND(W1330&lt;&gt;"", V1330&lt;&gt;"", V1330&lt;&gt;0), (W1330/V1330)*100, "")</f>
        <v>74.694162880111861</v>
      </c>
      <c r="Y1330" s="8" t="str">
        <f>IF(X1330&lt;72,"Pontiagudo",IF(X1330&lt;=76,"Padrão","Redondo"))</f>
        <v>Padrão</v>
      </c>
      <c r="Z1330" s="11">
        <f>IF(AND(W1330&lt;&gt;"", V1330&lt;&gt;"", V1330&lt;&gt;0), (0.6057-0.0018*W1330)*V1330*(W1330^2)/1000, "")</f>
        <v>55.269056876829701</v>
      </c>
      <c r="AA1330" s="11">
        <v>59.746932874540001</v>
      </c>
      <c r="AB1330" s="14" t="s">
        <v>35</v>
      </c>
      <c r="AC1330" s="12">
        <v>7</v>
      </c>
      <c r="AD1330" s="18" t="s">
        <v>19</v>
      </c>
    </row>
    <row r="1331" spans="1:30" ht="15.6" x14ac:dyDescent="0.3">
      <c r="A1331" s="8">
        <v>1330</v>
      </c>
      <c r="B1331" s="20" t="s">
        <v>43</v>
      </c>
      <c r="C1331" s="9">
        <v>58.3</v>
      </c>
      <c r="D1331" s="9">
        <v>6.3</v>
      </c>
      <c r="E1331" s="9">
        <v>10.199999999999999</v>
      </c>
      <c r="F1331" s="10">
        <f>IF(AND(NOT(ISBLANK(C1331)), NOT(ISBLANK(H1331)), NOT(ISBLANK(Q1331))), C1331-H1331-Q1331, "")</f>
        <v>37.316999999999993</v>
      </c>
      <c r="G1331" s="11">
        <f>IF(AND(F1331&lt;&gt;"", C1331&lt;&gt;"", C1331&lt;&gt;0), F1331*100/C1331, "")</f>
        <v>64.008576329331035</v>
      </c>
      <c r="H1331" s="10">
        <v>16.231000000000002</v>
      </c>
      <c r="I1331" s="12">
        <v>4</v>
      </c>
      <c r="J1331" s="11">
        <f>IF(AND(H1331&lt;&gt;"", C1331&lt;&gt;"", C1331&lt;&gt;0), H1331*100/C1331, "")</f>
        <v>27.840480274442541</v>
      </c>
      <c r="K1331" s="9">
        <v>16.5</v>
      </c>
      <c r="L1331" s="9">
        <v>39.299999999999997</v>
      </c>
      <c r="M1331" s="13">
        <v>0.42</v>
      </c>
      <c r="N1331" s="9">
        <v>79.599999999999994</v>
      </c>
      <c r="O1331" s="14" t="s">
        <v>16</v>
      </c>
      <c r="P1331" s="15">
        <v>2.4700000000000002</v>
      </c>
      <c r="Q1331" s="13">
        <v>4.7519999999999998</v>
      </c>
      <c r="R1331" s="15">
        <v>0.33</v>
      </c>
      <c r="S1331" s="11">
        <f>IF(AND(Q1331&lt;&gt;"", C1331&lt;&gt;"", C1331&lt;&gt;0), Q1331*100/C1331, "")</f>
        <v>8.1509433962264151</v>
      </c>
      <c r="T1331" s="22">
        <v>2</v>
      </c>
      <c r="U1331" s="17" t="s">
        <v>32</v>
      </c>
      <c r="V1331" s="11">
        <v>54.98</v>
      </c>
      <c r="W1331" s="11">
        <v>44.12</v>
      </c>
      <c r="X1331" s="11">
        <f>IF(AND(W1331&lt;&gt;"", V1331&lt;&gt;"", V1331&lt;&gt;0), (W1331/V1331)*100, "")</f>
        <v>80.247362677337208</v>
      </c>
      <c r="Y1331" s="8" t="str">
        <f>IF(X1331&lt;72,"Pontiagudo",IF(X1331&lt;=76,"Padrão","Redondo"))</f>
        <v>Redondo</v>
      </c>
      <c r="Z1331" s="11">
        <f>IF(AND(W1331&lt;&gt;"", V1331&lt;&gt;"", V1331&lt;&gt;0), (0.6057-0.0018*W1331)*V1331*(W1331^2)/1000, "")</f>
        <v>56.324313864897398</v>
      </c>
      <c r="AA1331" s="11">
        <v>60.052471821807984</v>
      </c>
      <c r="AB1331" s="14"/>
      <c r="AC1331" s="12">
        <v>7</v>
      </c>
      <c r="AD1331" s="18" t="s">
        <v>19</v>
      </c>
    </row>
    <row r="1332" spans="1:30" ht="15.6" x14ac:dyDescent="0.3">
      <c r="A1332" s="8">
        <v>1331</v>
      </c>
      <c r="B1332" s="20" t="s">
        <v>43</v>
      </c>
      <c r="C1332" s="9">
        <v>58.4</v>
      </c>
      <c r="D1332" s="9">
        <v>3.6</v>
      </c>
      <c r="E1332" s="9">
        <v>10</v>
      </c>
      <c r="F1332" s="10">
        <f>IF(AND(NOT(ISBLANK(C1332)), NOT(ISBLANK(H1332)), NOT(ISBLANK(Q1332))), C1332-H1332-Q1332, "")</f>
        <v>38.469000000000001</v>
      </c>
      <c r="G1332" s="11">
        <f>IF(AND(F1332&lt;&gt;"", C1332&lt;&gt;"", C1332&lt;&gt;0), F1332*100/C1332, "")</f>
        <v>65.871575342465761</v>
      </c>
      <c r="H1332" s="10">
        <v>15.952</v>
      </c>
      <c r="I1332" s="12">
        <v>5</v>
      </c>
      <c r="J1332" s="11">
        <f>IF(AND(H1332&lt;&gt;"", C1332&lt;&gt;"", C1332&lt;&gt;0), H1332*100/C1332, "")</f>
        <v>27.315068493150687</v>
      </c>
      <c r="K1332" s="9">
        <v>15.9</v>
      </c>
      <c r="L1332" s="9">
        <v>42.7</v>
      </c>
      <c r="M1332" s="13">
        <v>0.372</v>
      </c>
      <c r="N1332" s="9">
        <v>54.9</v>
      </c>
      <c r="O1332" s="14" t="s">
        <v>23</v>
      </c>
      <c r="P1332" s="15">
        <v>1.0900000000000001</v>
      </c>
      <c r="Q1332" s="13">
        <v>3.9790000000000001</v>
      </c>
      <c r="R1332" s="15">
        <v>0.32</v>
      </c>
      <c r="S1332" s="11">
        <f>IF(AND(Q1332&lt;&gt;"", C1332&lt;&gt;"", C1332&lt;&gt;0), Q1332*100/C1332, "")</f>
        <v>6.8133561643835625</v>
      </c>
      <c r="T1332" s="22">
        <v>2</v>
      </c>
      <c r="U1332" s="17" t="s">
        <v>32</v>
      </c>
      <c r="V1332" s="11">
        <v>59.14</v>
      </c>
      <c r="W1332" s="11">
        <v>43.44</v>
      </c>
      <c r="X1332" s="11">
        <f>IF(AND(W1332&lt;&gt;"", V1332&lt;&gt;"", V1332&lt;&gt;0), (W1332/V1332)*100, "")</f>
        <v>73.452823807913433</v>
      </c>
      <c r="Y1332" s="8" t="str">
        <f>IF(X1332&lt;72,"Pontiagudo",IF(X1332&lt;=76,"Padrão","Redondo"))</f>
        <v>Padrão</v>
      </c>
      <c r="Z1332" s="11">
        <f>IF(AND(W1332&lt;&gt;"", V1332&lt;&gt;"", V1332&lt;&gt;0), (0.6057-0.0018*W1332)*V1332*(W1332^2)/1000, "")</f>
        <v>58.869453440696823</v>
      </c>
      <c r="AA1332" s="11">
        <v>62.120145219648002</v>
      </c>
      <c r="AB1332" s="14" t="s">
        <v>35</v>
      </c>
      <c r="AC1332" s="12">
        <v>7</v>
      </c>
      <c r="AD1332" s="18" t="s">
        <v>19</v>
      </c>
    </row>
    <row r="1333" spans="1:30" ht="15.6" x14ac:dyDescent="0.3">
      <c r="A1333" s="8">
        <v>1332</v>
      </c>
      <c r="B1333" s="20" t="s">
        <v>43</v>
      </c>
      <c r="C1333" s="9">
        <v>60.6</v>
      </c>
      <c r="D1333" s="9">
        <v>5.6</v>
      </c>
      <c r="E1333" s="9">
        <v>10</v>
      </c>
      <c r="F1333" s="10">
        <f>IF(AND(NOT(ISBLANK(C1333)), NOT(ISBLANK(H1333)), NOT(ISBLANK(Q1333))), C1333-H1333-Q1333, "")</f>
        <v>38.297999999999995</v>
      </c>
      <c r="G1333" s="11">
        <f>IF(AND(F1333&lt;&gt;"", C1333&lt;&gt;"", C1333&lt;&gt;0), F1333*100/C1333, "")</f>
        <v>63.198019801980188</v>
      </c>
      <c r="H1333" s="10">
        <v>16.163</v>
      </c>
      <c r="I1333" s="12">
        <v>5</v>
      </c>
      <c r="J1333" s="11">
        <f>IF(AND(H1333&lt;&gt;"", C1333&lt;&gt;"", C1333&lt;&gt;0), H1333*100/C1333, "")</f>
        <v>26.671617161716171</v>
      </c>
      <c r="K1333" s="9">
        <v>14.6</v>
      </c>
      <c r="L1333" s="9">
        <v>40.299999999999997</v>
      </c>
      <c r="M1333" s="13">
        <v>0.36199999999999999</v>
      </c>
      <c r="N1333" s="9">
        <v>73.5</v>
      </c>
      <c r="O1333" s="14" t="s">
        <v>16</v>
      </c>
      <c r="P1333" s="15">
        <v>4.71</v>
      </c>
      <c r="Q1333" s="13">
        <v>6.1390000000000002</v>
      </c>
      <c r="R1333" s="15">
        <v>0.37</v>
      </c>
      <c r="S1333" s="11">
        <f>IF(AND(Q1333&lt;&gt;"", C1333&lt;&gt;"", C1333&lt;&gt;0), Q1333*100/C1333, "")</f>
        <v>10.130363036303629</v>
      </c>
      <c r="T1333" s="22">
        <v>2</v>
      </c>
      <c r="U1333" s="17" t="s">
        <v>32</v>
      </c>
      <c r="V1333" s="11">
        <v>57.63</v>
      </c>
      <c r="W1333" s="11">
        <v>43.47</v>
      </c>
      <c r="X1333" s="11">
        <f>IF(AND(W1333&lt;&gt;"", V1333&lt;&gt;"", V1333&lt;&gt;0), (W1333/V1333)*100, "")</f>
        <v>75.429463820926586</v>
      </c>
      <c r="Y1333" s="8" t="str">
        <f>IF(X1333&lt;72,"Pontiagudo",IF(X1333&lt;=76,"Padrão","Redondo"))</f>
        <v>Padrão</v>
      </c>
      <c r="Z1333" s="11">
        <f>IF(AND(W1333&lt;&gt;"", V1333&lt;&gt;"", V1333&lt;&gt;0), (0.6057-0.0018*W1333)*V1333*(W1333^2)/1000, "")</f>
        <v>57.439743272609419</v>
      </c>
      <c r="AA1333" s="11">
        <v>61.091487418090495</v>
      </c>
      <c r="AB1333" s="14"/>
      <c r="AC1333" s="12">
        <v>7</v>
      </c>
      <c r="AD1333" s="18" t="s">
        <v>19</v>
      </c>
    </row>
    <row r="1334" spans="1:30" ht="15.6" x14ac:dyDescent="0.3">
      <c r="A1334" s="8">
        <v>1333</v>
      </c>
      <c r="B1334" s="20" t="s">
        <v>43</v>
      </c>
      <c r="C1334" s="9">
        <v>61.8</v>
      </c>
      <c r="D1334" s="9">
        <v>5.6</v>
      </c>
      <c r="E1334" s="9">
        <v>10.199999999999999</v>
      </c>
      <c r="F1334" s="10">
        <f>IF(AND(NOT(ISBLANK(C1334)), NOT(ISBLANK(H1334)), NOT(ISBLANK(Q1334))), C1334-H1334-Q1334, "")</f>
        <v>39.531999999999996</v>
      </c>
      <c r="G1334" s="11">
        <f>IF(AND(F1334&lt;&gt;"", C1334&lt;&gt;"", C1334&lt;&gt;0), F1334*100/C1334, "")</f>
        <v>63.967637540453076</v>
      </c>
      <c r="H1334" s="10">
        <v>17.033000000000001</v>
      </c>
      <c r="I1334" s="12">
        <v>5</v>
      </c>
      <c r="J1334" s="11">
        <f>IF(AND(H1334&lt;&gt;"", C1334&lt;&gt;"", C1334&lt;&gt;0), H1334*100/C1334, "")</f>
        <v>27.561488673139163</v>
      </c>
      <c r="K1334" s="9">
        <v>16.5</v>
      </c>
      <c r="L1334" s="9">
        <v>45</v>
      </c>
      <c r="M1334" s="13">
        <v>0.36699999999999999</v>
      </c>
      <c r="N1334" s="9">
        <v>73.099999999999994</v>
      </c>
      <c r="O1334" s="14" t="s">
        <v>16</v>
      </c>
      <c r="P1334" s="15">
        <v>4.24</v>
      </c>
      <c r="Q1334" s="13">
        <v>5.2350000000000003</v>
      </c>
      <c r="R1334" s="15">
        <v>0.34</v>
      </c>
      <c r="S1334" s="11">
        <f>IF(AND(Q1334&lt;&gt;"", C1334&lt;&gt;"", C1334&lt;&gt;0), Q1334*100/C1334, "")</f>
        <v>8.4708737864077666</v>
      </c>
      <c r="T1334" s="22">
        <v>2</v>
      </c>
      <c r="U1334" s="17" t="s">
        <v>32</v>
      </c>
      <c r="V1334" s="11">
        <v>57.01</v>
      </c>
      <c r="W1334" s="11">
        <v>43.98</v>
      </c>
      <c r="X1334" s="11">
        <f>IF(AND(W1334&lt;&gt;"", V1334&lt;&gt;"", V1334&lt;&gt;0), (W1334/V1334)*100, "")</f>
        <v>77.144360638484471</v>
      </c>
      <c r="Y1334" s="8" t="str">
        <f>IF(X1334&lt;72,"Pontiagudo",IF(X1334&lt;=76,"Padrão","Redondo"))</f>
        <v>Redondo</v>
      </c>
      <c r="Z1334" s="11">
        <f>IF(AND(W1334&lt;&gt;"", V1334&lt;&gt;"", V1334&lt;&gt;0), (0.6057-0.0018*W1334)*V1334*(W1334^2)/1000, "")</f>
        <v>58.061675057533336</v>
      </c>
      <c r="AA1334" s="11">
        <v>61.374511913333997</v>
      </c>
      <c r="AB1334" s="14"/>
      <c r="AC1334" s="12">
        <v>7</v>
      </c>
      <c r="AD1334" s="18" t="s">
        <v>19</v>
      </c>
    </row>
    <row r="1335" spans="1:30" ht="15.6" x14ac:dyDescent="0.3">
      <c r="A1335" s="8">
        <v>1334</v>
      </c>
      <c r="B1335" s="20" t="s">
        <v>43</v>
      </c>
      <c r="C1335" s="9">
        <v>66.2</v>
      </c>
      <c r="D1335" s="9">
        <v>5.6</v>
      </c>
      <c r="E1335" s="9">
        <v>10.199999999999999</v>
      </c>
      <c r="F1335" s="10">
        <f>IF(AND(NOT(ISBLANK(C1335)), NOT(ISBLANK(H1335)), NOT(ISBLANK(Q1335))), C1335-H1335-Q1335, "")</f>
        <v>41.08</v>
      </c>
      <c r="G1335" s="11">
        <f>IF(AND(F1335&lt;&gt;"", C1335&lt;&gt;"", C1335&lt;&gt;0), F1335*100/C1335, "")</f>
        <v>62.054380664652562</v>
      </c>
      <c r="H1335" s="10">
        <v>19.209</v>
      </c>
      <c r="I1335" s="12">
        <v>5</v>
      </c>
      <c r="J1335" s="11">
        <f>IF(AND(H1335&lt;&gt;"", C1335&lt;&gt;"", C1335&lt;&gt;0), H1335*100/C1335, "")</f>
        <v>29.016616314199393</v>
      </c>
      <c r="K1335" s="9">
        <v>16.100000000000001</v>
      </c>
      <c r="L1335" s="9">
        <v>45.3</v>
      </c>
      <c r="M1335" s="13">
        <v>0.35499999999999998</v>
      </c>
      <c r="N1335" s="9">
        <v>71.400000000000006</v>
      </c>
      <c r="O1335" s="14" t="s">
        <v>21</v>
      </c>
      <c r="P1335" s="15">
        <v>3.85</v>
      </c>
      <c r="Q1335" s="13">
        <v>5.9109999999999996</v>
      </c>
      <c r="R1335" s="15">
        <v>0.35</v>
      </c>
      <c r="S1335" s="11">
        <f>IF(AND(Q1335&lt;&gt;"", C1335&lt;&gt;"", C1335&lt;&gt;0), Q1335*100/C1335, "")</f>
        <v>8.9290030211480342</v>
      </c>
      <c r="T1335" s="22">
        <v>2</v>
      </c>
      <c r="U1335" s="17" t="s">
        <v>32</v>
      </c>
      <c r="V1335" s="11">
        <v>58.41</v>
      </c>
      <c r="W1335" s="11">
        <v>45.39</v>
      </c>
      <c r="X1335" s="11">
        <f>IF(AND(W1335&lt;&gt;"", V1335&lt;&gt;"", V1335&lt;&gt;0), (W1335/V1335)*100, "")</f>
        <v>77.709296353364152</v>
      </c>
      <c r="Y1335" s="8" t="str">
        <f>IF(X1335&lt;72,"Pontiagudo",IF(X1335&lt;=76,"Padrão","Redondo"))</f>
        <v>Redondo</v>
      </c>
      <c r="Z1335" s="11">
        <f>IF(AND(W1335&lt;&gt;"", V1335&lt;&gt;"", V1335&lt;&gt;0), (0.6057-0.0018*W1335)*V1335*(W1335^2)/1000, "")</f>
        <v>63.057565705713678</v>
      </c>
      <c r="AA1335" s="11">
        <v>64.450828854571498</v>
      </c>
      <c r="AB1335" s="14"/>
      <c r="AC1335" s="12">
        <v>7</v>
      </c>
      <c r="AD1335" s="18" t="s">
        <v>19</v>
      </c>
    </row>
    <row r="1336" spans="1:30" ht="15.6" x14ac:dyDescent="0.3">
      <c r="A1336" s="8">
        <v>1335</v>
      </c>
      <c r="B1336" s="20" t="s">
        <v>43</v>
      </c>
      <c r="C1336" s="9">
        <v>57.8</v>
      </c>
      <c r="D1336" s="9">
        <v>6.5</v>
      </c>
      <c r="E1336" s="9">
        <v>9.6999999999999993</v>
      </c>
      <c r="F1336" s="10">
        <f>IF(AND(NOT(ISBLANK(C1336)), NOT(ISBLANK(H1336)), NOT(ISBLANK(Q1336))), C1336-H1336-Q1336, "")</f>
        <v>37.076999999999998</v>
      </c>
      <c r="G1336" s="11">
        <f>IF(AND(F1336&lt;&gt;"", C1336&lt;&gt;"", C1336&lt;&gt;0), F1336*100/C1336, "")</f>
        <v>64.147058823529406</v>
      </c>
      <c r="H1336" s="10">
        <v>15.818</v>
      </c>
      <c r="I1336" s="12">
        <v>5</v>
      </c>
      <c r="J1336" s="11">
        <f>IF(AND(H1336&lt;&gt;"", C1336&lt;&gt;"", C1336&lt;&gt;0), H1336*100/C1336, "")</f>
        <v>27.366782006920417</v>
      </c>
      <c r="K1336" s="9">
        <v>17.3</v>
      </c>
      <c r="L1336" s="9">
        <v>46.3</v>
      </c>
      <c r="M1336" s="13">
        <v>0.374</v>
      </c>
      <c r="N1336" s="9">
        <v>81.099999999999994</v>
      </c>
      <c r="O1336" s="14" t="s">
        <v>16</v>
      </c>
      <c r="P1336" s="15">
        <v>3.31</v>
      </c>
      <c r="Q1336" s="13">
        <v>4.9050000000000002</v>
      </c>
      <c r="R1336" s="15">
        <v>0.33</v>
      </c>
      <c r="S1336" s="11">
        <f>IF(AND(Q1336&lt;&gt;"", C1336&lt;&gt;"", C1336&lt;&gt;0), Q1336*100/C1336, "")</f>
        <v>8.4861591695501737</v>
      </c>
      <c r="T1336" s="22">
        <v>3</v>
      </c>
      <c r="U1336" s="17" t="s">
        <v>36</v>
      </c>
      <c r="V1336" s="11">
        <v>56.67</v>
      </c>
      <c r="W1336" s="11">
        <v>43.22</v>
      </c>
      <c r="X1336" s="11">
        <f>IF(AND(W1336&lt;&gt;"", V1336&lt;&gt;"", V1336&lt;&gt;0), (W1336/V1336)*100, "")</f>
        <v>76.266101994000351</v>
      </c>
      <c r="Y1336" s="8" t="str">
        <f>IF(X1336&lt;72,"Pontiagudo",IF(X1336&lt;=76,"Padrão","Redondo"))</f>
        <v>Redondo</v>
      </c>
      <c r="Z1336" s="11">
        <f>IF(AND(W1336&lt;&gt;"", V1336&lt;&gt;"", V1336&lt;&gt;0), (0.6057-0.0018*W1336)*V1336*(W1336^2)/1000, "")</f>
        <v>55.882739806538119</v>
      </c>
      <c r="AA1336" s="11">
        <v>60.038622557945992</v>
      </c>
      <c r="AB1336" s="14"/>
      <c r="AC1336" s="12">
        <v>7</v>
      </c>
      <c r="AD1336" s="18" t="s">
        <v>19</v>
      </c>
    </row>
    <row r="1337" spans="1:30" ht="15.6" x14ac:dyDescent="0.3">
      <c r="A1337" s="8">
        <v>1336</v>
      </c>
      <c r="B1337" s="20" t="s">
        <v>43</v>
      </c>
      <c r="C1337" s="9">
        <v>64.599999999999994</v>
      </c>
      <c r="D1337" s="9">
        <v>6.5</v>
      </c>
      <c r="E1337" s="9">
        <v>10.199999999999999</v>
      </c>
      <c r="F1337" s="10">
        <f>IF(AND(NOT(ISBLANK(C1337)), NOT(ISBLANK(H1337)), NOT(ISBLANK(Q1337))), C1337-H1337-Q1337, "")</f>
        <v>39.306999999999995</v>
      </c>
      <c r="G1337" s="11">
        <f>IF(AND(F1337&lt;&gt;"", C1337&lt;&gt;"", C1337&lt;&gt;0), F1337*100/C1337, "")</f>
        <v>60.846749226006189</v>
      </c>
      <c r="H1337" s="10">
        <v>20.050999999999998</v>
      </c>
      <c r="I1337" s="12">
        <v>6</v>
      </c>
      <c r="J1337" s="11">
        <f>IF(AND(H1337&lt;&gt;"", C1337&lt;&gt;"", C1337&lt;&gt;0), H1337*100/C1337, "")</f>
        <v>31.038699690402478</v>
      </c>
      <c r="K1337" s="9">
        <v>16.8</v>
      </c>
      <c r="L1337" s="9">
        <v>46</v>
      </c>
      <c r="M1337" s="13">
        <v>0.36499999999999999</v>
      </c>
      <c r="N1337" s="9">
        <v>78.900000000000006</v>
      </c>
      <c r="O1337" s="14" t="s">
        <v>16</v>
      </c>
      <c r="P1337" s="15">
        <v>2.8</v>
      </c>
      <c r="Q1337" s="13">
        <v>5.242</v>
      </c>
      <c r="R1337" s="15">
        <v>0.32</v>
      </c>
      <c r="S1337" s="11">
        <f>IF(AND(Q1337&lt;&gt;"", C1337&lt;&gt;"", C1337&lt;&gt;0), Q1337*100/C1337, "")</f>
        <v>8.1145510835913335</v>
      </c>
      <c r="T1337" s="22">
        <v>2</v>
      </c>
      <c r="U1337" s="17" t="s">
        <v>32</v>
      </c>
      <c r="V1337" s="11">
        <v>56.76</v>
      </c>
      <c r="W1337" s="11">
        <v>45.66</v>
      </c>
      <c r="X1337" s="11">
        <f>IF(AND(W1337&lt;&gt;"", V1337&lt;&gt;"", V1337&lt;&gt;0), (W1337/V1337)*100, "")</f>
        <v>80.443974630021145</v>
      </c>
      <c r="Y1337" s="8" t="str">
        <f>IF(X1337&lt;72,"Pontiagudo",IF(X1337&lt;=76,"Padrão","Redondo"))</f>
        <v>Redondo</v>
      </c>
      <c r="Z1337" s="11">
        <f>IF(AND(W1337&lt;&gt;"", V1337&lt;&gt;"", V1337&lt;&gt;0), (0.6057-0.0018*W1337)*V1337*(W1337^2)/1000, "")</f>
        <v>61.949933164639866</v>
      </c>
      <c r="AA1337" s="11">
        <v>63.595151255592</v>
      </c>
      <c r="AB1337" s="14" t="s">
        <v>35</v>
      </c>
      <c r="AC1337" s="12">
        <v>7</v>
      </c>
      <c r="AD1337" s="18" t="s">
        <v>19</v>
      </c>
    </row>
    <row r="1338" spans="1:30" ht="15.6" x14ac:dyDescent="0.3">
      <c r="A1338" s="8">
        <v>1337</v>
      </c>
      <c r="B1338" s="20" t="s">
        <v>43</v>
      </c>
      <c r="C1338" s="9">
        <v>66.400000000000006</v>
      </c>
      <c r="D1338" s="9">
        <v>6.3</v>
      </c>
      <c r="E1338" s="9">
        <v>10</v>
      </c>
      <c r="F1338" s="10">
        <f>IF(AND(NOT(ISBLANK(C1338)), NOT(ISBLANK(H1338)), NOT(ISBLANK(Q1338))), C1338-H1338-Q1338, "")</f>
        <v>41.106999999999999</v>
      </c>
      <c r="G1338" s="11">
        <f>IF(AND(F1338&lt;&gt;"", C1338&lt;&gt;"", C1338&lt;&gt;0), F1338*100/C1338, "")</f>
        <v>61.908132530120476</v>
      </c>
      <c r="H1338" s="10">
        <v>18.754000000000001</v>
      </c>
      <c r="I1338" s="12">
        <v>5</v>
      </c>
      <c r="J1338" s="11">
        <f>IF(AND(H1338&lt;&gt;"", C1338&lt;&gt;"", C1338&lt;&gt;0), H1338*100/C1338, "")</f>
        <v>28.243975903614455</v>
      </c>
      <c r="K1338" s="9">
        <v>15.9</v>
      </c>
      <c r="L1338" s="9">
        <v>44.3</v>
      </c>
      <c r="M1338" s="13">
        <v>0.35899999999999999</v>
      </c>
      <c r="N1338" s="9">
        <v>76.900000000000006</v>
      </c>
      <c r="O1338" s="14" t="s">
        <v>16</v>
      </c>
      <c r="P1338" s="15">
        <v>4.92</v>
      </c>
      <c r="Q1338" s="13">
        <v>6.5389999999999997</v>
      </c>
      <c r="R1338" s="15">
        <v>0.41</v>
      </c>
      <c r="S1338" s="11">
        <f>IF(AND(Q1338&lt;&gt;"", C1338&lt;&gt;"", C1338&lt;&gt;0), Q1338*100/C1338, "")</f>
        <v>9.8478915662650586</v>
      </c>
      <c r="T1338" s="22">
        <v>3</v>
      </c>
      <c r="U1338" s="17" t="s">
        <v>32</v>
      </c>
      <c r="V1338" s="11">
        <v>56.28</v>
      </c>
      <c r="W1338" s="11">
        <v>46.65</v>
      </c>
      <c r="X1338" s="11">
        <f>IF(AND(W1338&lt;&gt;"", V1338&lt;&gt;"", V1338&lt;&gt;0), (W1338/V1338)*100, "")</f>
        <v>82.889125799573563</v>
      </c>
      <c r="Y1338" s="8" t="str">
        <f>IF(X1338&lt;72,"Pontiagudo",IF(X1338&lt;=76,"Padrão","Redondo"))</f>
        <v>Redondo</v>
      </c>
      <c r="Z1338" s="11">
        <f>IF(AND(W1338&lt;&gt;"", V1338&lt;&gt;"", V1338&lt;&gt;0), (0.6057-0.0018*W1338)*V1338*(W1338^2)/1000, "")</f>
        <v>63.900343793979005</v>
      </c>
      <c r="AA1338" s="11">
        <v>64.636235850689985</v>
      </c>
      <c r="AB1338" s="14"/>
      <c r="AC1338" s="12">
        <v>7</v>
      </c>
      <c r="AD1338" s="18" t="s">
        <v>19</v>
      </c>
    </row>
    <row r="1339" spans="1:30" ht="15.6" x14ac:dyDescent="0.3">
      <c r="A1339" s="8">
        <v>1338</v>
      </c>
      <c r="B1339" s="20" t="s">
        <v>43</v>
      </c>
      <c r="C1339" s="9">
        <v>70.2</v>
      </c>
      <c r="D1339" s="9">
        <v>6.8</v>
      </c>
      <c r="E1339" s="9">
        <v>10.1</v>
      </c>
      <c r="F1339" s="10">
        <f>IF(AND(NOT(ISBLANK(C1339)), NOT(ISBLANK(H1339)), NOT(ISBLANK(Q1339))), C1339-H1339-Q1339, "")</f>
        <v>44.823999999999998</v>
      </c>
      <c r="G1339" s="11">
        <f>IF(AND(F1339&lt;&gt;"", C1339&lt;&gt;"", C1339&lt;&gt;0), F1339*100/C1339, "")</f>
        <v>63.851851851851841</v>
      </c>
      <c r="H1339" s="10">
        <v>19.074999999999999</v>
      </c>
      <c r="I1339" s="12">
        <v>6</v>
      </c>
      <c r="J1339" s="11">
        <f>IF(AND(H1339&lt;&gt;"", C1339&lt;&gt;"", C1339&lt;&gt;0), H1339*100/C1339, "")</f>
        <v>27.172364672364672</v>
      </c>
      <c r="K1339" s="9">
        <v>16.899999999999999</v>
      </c>
      <c r="L1339" s="9">
        <v>44</v>
      </c>
      <c r="M1339" s="13">
        <v>0.38400000000000001</v>
      </c>
      <c r="N1339" s="9">
        <v>79.3</v>
      </c>
      <c r="O1339" s="14" t="s">
        <v>16</v>
      </c>
      <c r="P1339" s="15">
        <v>4.7</v>
      </c>
      <c r="Q1339" s="13">
        <v>6.3010000000000002</v>
      </c>
      <c r="R1339" s="15">
        <v>0.37</v>
      </c>
      <c r="S1339" s="11">
        <f>IF(AND(Q1339&lt;&gt;"", C1339&lt;&gt;"", C1339&lt;&gt;0), Q1339*100/C1339, "")</f>
        <v>8.9757834757834765</v>
      </c>
      <c r="T1339" s="22">
        <v>2</v>
      </c>
      <c r="U1339" s="17" t="s">
        <v>34</v>
      </c>
      <c r="V1339" s="11">
        <v>59.73</v>
      </c>
      <c r="W1339" s="11">
        <v>46.29</v>
      </c>
      <c r="X1339" s="11">
        <f>IF(AND(W1339&lt;&gt;"", V1339&lt;&gt;"", V1339&lt;&gt;0), (W1339/V1339)*100, "")</f>
        <v>77.498744349573073</v>
      </c>
      <c r="Y1339" s="8" t="str">
        <f>IF(X1339&lt;72,"Pontiagudo",IF(X1339&lt;=76,"Padrão","Redondo"))</f>
        <v>Redondo</v>
      </c>
      <c r="Z1339" s="11">
        <f>IF(AND(W1339&lt;&gt;"", V1339&lt;&gt;"", V1339&lt;&gt;0), (0.6057-0.0018*W1339)*V1339*(W1339^2)/1000, "")</f>
        <v>66.857749639029947</v>
      </c>
      <c r="AA1339" s="11">
        <v>66.7563810986655</v>
      </c>
      <c r="AB1339" s="14"/>
      <c r="AC1339" s="12">
        <v>7</v>
      </c>
      <c r="AD1339" s="18" t="s">
        <v>19</v>
      </c>
    </row>
    <row r="1340" spans="1:30" ht="15.6" x14ac:dyDescent="0.3">
      <c r="A1340" s="8">
        <v>1339</v>
      </c>
      <c r="B1340" s="20" t="s">
        <v>43</v>
      </c>
      <c r="C1340" s="9">
        <v>66.900000000000006</v>
      </c>
      <c r="D1340" s="9">
        <v>7.8</v>
      </c>
      <c r="E1340" s="9">
        <v>10.3</v>
      </c>
      <c r="F1340" s="10">
        <f>IF(AND(NOT(ISBLANK(C1340)), NOT(ISBLANK(H1340)), NOT(ISBLANK(Q1340))), C1340-H1340-Q1340, "")</f>
        <v>40.173000000000002</v>
      </c>
      <c r="G1340" s="11">
        <f>IF(AND(F1340&lt;&gt;"", C1340&lt;&gt;"", C1340&lt;&gt;0), F1340*100/C1340, "")</f>
        <v>60.049327354260086</v>
      </c>
      <c r="H1340" s="10">
        <v>20.509</v>
      </c>
      <c r="I1340" s="12">
        <v>5</v>
      </c>
      <c r="J1340" s="11">
        <f>IF(AND(H1340&lt;&gt;"", C1340&lt;&gt;"", C1340&lt;&gt;0), H1340*100/C1340, "")</f>
        <v>30.656203288490282</v>
      </c>
      <c r="K1340" s="9">
        <v>16.600000000000001</v>
      </c>
      <c r="L1340" s="9">
        <v>45.7</v>
      </c>
      <c r="M1340" s="13">
        <v>0.36299999999999999</v>
      </c>
      <c r="N1340" s="9">
        <v>86.6</v>
      </c>
      <c r="O1340" s="14" t="s">
        <v>16</v>
      </c>
      <c r="P1340" s="15">
        <v>3.64</v>
      </c>
      <c r="Q1340" s="13">
        <v>6.218</v>
      </c>
      <c r="R1340" s="15">
        <v>0.38</v>
      </c>
      <c r="S1340" s="11">
        <f>IF(AND(Q1340&lt;&gt;"", C1340&lt;&gt;"", C1340&lt;&gt;0), Q1340*100/C1340, "")</f>
        <v>9.2944693572496249</v>
      </c>
      <c r="T1340" s="22">
        <v>1</v>
      </c>
      <c r="U1340" s="17" t="s">
        <v>32</v>
      </c>
      <c r="V1340" s="11">
        <v>58.43</v>
      </c>
      <c r="W1340" s="11">
        <v>45.97</v>
      </c>
      <c r="X1340" s="11">
        <f>IF(AND(W1340&lt;&gt;"", V1340&lt;&gt;"", V1340&lt;&gt;0), (W1340/V1340)*100, "")</f>
        <v>78.675338011295565</v>
      </c>
      <c r="Y1340" s="8" t="str">
        <f>IF(X1340&lt;72,"Pontiagudo",IF(X1340&lt;=76,"Padrão","Redondo"))</f>
        <v>Redondo</v>
      </c>
      <c r="Z1340" s="11">
        <f>IF(AND(W1340&lt;&gt;"", V1340&lt;&gt;"", V1340&lt;&gt;0), (0.6057-0.0018*W1340)*V1340*(W1340^2)/1000, "")</f>
        <v>64.572616279974795</v>
      </c>
      <c r="AA1340" s="11">
        <v>65.313582695090489</v>
      </c>
      <c r="AB1340" s="14" t="s">
        <v>35</v>
      </c>
      <c r="AC1340" s="12">
        <v>7</v>
      </c>
      <c r="AD1340" s="18" t="s">
        <v>19</v>
      </c>
    </row>
    <row r="1341" spans="1:30" ht="15.6" x14ac:dyDescent="0.3">
      <c r="A1341" s="8">
        <v>1340</v>
      </c>
      <c r="B1341" s="20" t="s">
        <v>43</v>
      </c>
      <c r="C1341" s="9">
        <v>66</v>
      </c>
      <c r="D1341" s="9">
        <v>5.9</v>
      </c>
      <c r="E1341" s="9">
        <v>10.4</v>
      </c>
      <c r="F1341" s="10">
        <f>IF(AND(NOT(ISBLANK(C1341)), NOT(ISBLANK(H1341)), NOT(ISBLANK(Q1341))), C1341-H1341-Q1341, "")</f>
        <v>39.767000000000003</v>
      </c>
      <c r="G1341" s="11">
        <f>IF(AND(F1341&lt;&gt;"", C1341&lt;&gt;"", C1341&lt;&gt;0), F1341*100/C1341, "")</f>
        <v>60.253030303030307</v>
      </c>
      <c r="H1341" s="10">
        <v>20.077000000000002</v>
      </c>
      <c r="I1341" s="12">
        <v>5</v>
      </c>
      <c r="J1341" s="11">
        <f>IF(AND(H1341&lt;&gt;"", C1341&lt;&gt;"", C1341&lt;&gt;0), H1341*100/C1341, "")</f>
        <v>30.419696969696975</v>
      </c>
      <c r="K1341" s="9">
        <v>16.899999999999999</v>
      </c>
      <c r="L1341" s="9">
        <v>45.7</v>
      </c>
      <c r="M1341" s="13">
        <v>0.37</v>
      </c>
      <c r="N1341" s="9">
        <v>74</v>
      </c>
      <c r="O1341" s="14" t="s">
        <v>16</v>
      </c>
      <c r="P1341" s="15">
        <v>3.46</v>
      </c>
      <c r="Q1341" s="13">
        <v>6.1559999999999997</v>
      </c>
      <c r="R1341" s="15">
        <v>0.39</v>
      </c>
      <c r="S1341" s="11">
        <f>IF(AND(Q1341&lt;&gt;"", C1341&lt;&gt;"", C1341&lt;&gt;0), Q1341*100/C1341, "")</f>
        <v>9.327272727272728</v>
      </c>
      <c r="T1341" s="22">
        <v>1</v>
      </c>
      <c r="U1341" s="17" t="s">
        <v>32</v>
      </c>
      <c r="V1341" s="11">
        <v>56.27</v>
      </c>
      <c r="W1341" s="11">
        <v>45.91</v>
      </c>
      <c r="X1341" s="11">
        <f>IF(AND(W1341&lt;&gt;"", V1341&lt;&gt;"", V1341&lt;&gt;0), (W1341/V1341)*100, "")</f>
        <v>81.588768437888731</v>
      </c>
      <c r="Y1341" s="8" t="str">
        <f>IF(X1341&lt;72,"Pontiagudo",IF(X1341&lt;=76,"Padrão","Redondo"))</f>
        <v>Redondo</v>
      </c>
      <c r="Z1341" s="11">
        <f>IF(AND(W1341&lt;&gt;"", V1341&lt;&gt;"", V1341&lt;&gt;0), (0.6057-0.0018*W1341)*V1341*(W1341^2)/1000, "")</f>
        <v>62.036126193132596</v>
      </c>
      <c r="AA1341" s="11">
        <v>63.573503335394498</v>
      </c>
      <c r="AB1341" s="14" t="s">
        <v>35</v>
      </c>
      <c r="AC1341" s="12">
        <v>7</v>
      </c>
      <c r="AD1341" s="18" t="s">
        <v>19</v>
      </c>
    </row>
    <row r="1342" spans="1:30" ht="15.6" x14ac:dyDescent="0.3">
      <c r="A1342" s="8">
        <v>1341</v>
      </c>
      <c r="B1342" s="20" t="s">
        <v>43</v>
      </c>
      <c r="C1342" s="9">
        <v>50.6</v>
      </c>
      <c r="D1342" s="9">
        <v>6.5</v>
      </c>
      <c r="E1342" s="9">
        <v>9.3000000000000007</v>
      </c>
      <c r="F1342" s="10">
        <f>IF(AND(NOT(ISBLANK(C1342)), NOT(ISBLANK(H1342)), NOT(ISBLANK(Q1342))), C1342-H1342-Q1342, "")</f>
        <v>31.942000000000004</v>
      </c>
      <c r="G1342" s="11">
        <f>IF(AND(F1342&lt;&gt;"", C1342&lt;&gt;"", C1342&lt;&gt;0), F1342*100/C1342, "")</f>
        <v>63.126482213438742</v>
      </c>
      <c r="H1342" s="10">
        <v>13.51</v>
      </c>
      <c r="I1342" s="12">
        <v>6</v>
      </c>
      <c r="J1342" s="11">
        <f>IF(AND(H1342&lt;&gt;"", C1342&lt;&gt;"", C1342&lt;&gt;0), H1342*100/C1342, "")</f>
        <v>26.699604743083004</v>
      </c>
      <c r="K1342" s="9">
        <v>15.4</v>
      </c>
      <c r="L1342" s="9">
        <v>38</v>
      </c>
      <c r="M1342" s="13">
        <v>0.40500000000000003</v>
      </c>
      <c r="N1342" s="9">
        <v>83.5</v>
      </c>
      <c r="O1342" s="14" t="s">
        <v>16</v>
      </c>
      <c r="P1342" s="15">
        <v>4.57</v>
      </c>
      <c r="Q1342" s="13">
        <v>5.1479999999999997</v>
      </c>
      <c r="R1342" s="15">
        <v>0.38</v>
      </c>
      <c r="S1342" s="11">
        <f>IF(AND(Q1342&lt;&gt;"", C1342&lt;&gt;"", C1342&lt;&gt;0), Q1342*100/C1342, "")</f>
        <v>10.17391304347826</v>
      </c>
      <c r="T1342" s="22">
        <v>1</v>
      </c>
      <c r="U1342" s="17" t="s">
        <v>36</v>
      </c>
      <c r="V1342" s="11">
        <v>54.12</v>
      </c>
      <c r="W1342" s="11">
        <v>41.19</v>
      </c>
      <c r="X1342" s="11">
        <f>IF(AND(W1342&lt;&gt;"", V1342&lt;&gt;"", V1342&lt;&gt;0), (W1342/V1342)*100, "")</f>
        <v>76.108647450110865</v>
      </c>
      <c r="Y1342" s="8" t="str">
        <f>IF(X1342&lt;72,"Pontiagudo",IF(X1342&lt;=76,"Padrão","Redondo"))</f>
        <v>Redondo</v>
      </c>
      <c r="Z1342" s="11">
        <f>IF(AND(W1342&lt;&gt;"", V1342&lt;&gt;"", V1342&lt;&gt;0), (0.6057-0.0018*W1342)*V1342*(W1342^2)/1000, "")</f>
        <v>48.808114471031246</v>
      </c>
      <c r="AA1342" s="11">
        <v>55.346925768749998</v>
      </c>
      <c r="AB1342" s="14"/>
      <c r="AC1342" s="12">
        <v>7</v>
      </c>
      <c r="AD1342" s="18" t="s">
        <v>19</v>
      </c>
    </row>
    <row r="1343" spans="1:30" ht="15.6" x14ac:dyDescent="0.3">
      <c r="A1343" s="8">
        <v>1342</v>
      </c>
      <c r="B1343" s="20" t="s">
        <v>43</v>
      </c>
      <c r="C1343" s="9">
        <v>61.4</v>
      </c>
      <c r="D1343" s="9">
        <v>6.1</v>
      </c>
      <c r="E1343" s="9">
        <v>10.1</v>
      </c>
      <c r="F1343" s="10">
        <f>IF(AND(NOT(ISBLANK(C1343)), NOT(ISBLANK(H1343)), NOT(ISBLANK(Q1343))), C1343-H1343-Q1343, "")</f>
        <v>37.372999999999998</v>
      </c>
      <c r="G1343" s="11">
        <f>IF(AND(F1343&lt;&gt;"", C1343&lt;&gt;"", C1343&lt;&gt;0), F1343*100/C1343, "")</f>
        <v>60.868078175895761</v>
      </c>
      <c r="H1343" s="10">
        <v>18.273</v>
      </c>
      <c r="I1343" s="12">
        <v>6</v>
      </c>
      <c r="J1343" s="11">
        <f>IF(AND(H1343&lt;&gt;"", C1343&lt;&gt;"", C1343&lt;&gt;0), H1343*100/C1343, "")</f>
        <v>29.760586319218241</v>
      </c>
      <c r="K1343" s="9">
        <v>15.8</v>
      </c>
      <c r="L1343" s="9">
        <v>46</v>
      </c>
      <c r="M1343" s="13">
        <v>0.34300000000000003</v>
      </c>
      <c r="N1343" s="9">
        <v>77.099999999999994</v>
      </c>
      <c r="O1343" s="14" t="s">
        <v>16</v>
      </c>
      <c r="P1343" s="15">
        <v>5.46</v>
      </c>
      <c r="Q1343" s="13">
        <v>5.7539999999999996</v>
      </c>
      <c r="R1343" s="15">
        <v>0.36</v>
      </c>
      <c r="S1343" s="11">
        <f>IF(AND(Q1343&lt;&gt;"", C1343&lt;&gt;"", C1343&lt;&gt;0), Q1343*100/C1343, "")</f>
        <v>9.3713355048859928</v>
      </c>
      <c r="T1343" s="22">
        <v>2</v>
      </c>
      <c r="U1343" s="17" t="s">
        <v>32</v>
      </c>
      <c r="V1343" s="11">
        <v>58.51</v>
      </c>
      <c r="W1343" s="11">
        <v>43.18</v>
      </c>
      <c r="X1343" s="11">
        <f>IF(AND(W1343&lt;&gt;"", V1343&lt;&gt;"", V1343&lt;&gt;0), (W1343/V1343)*100, "")</f>
        <v>73.799350538369509</v>
      </c>
      <c r="Y1343" s="8" t="str">
        <f>IF(X1343&lt;72,"Pontiagudo",IF(X1343&lt;=76,"Padrão","Redondo"))</f>
        <v>Padrão</v>
      </c>
      <c r="Z1343" s="11">
        <f>IF(AND(W1343&lt;&gt;"", V1343&lt;&gt;"", V1343&lt;&gt;0), (0.6057-0.0018*W1343)*V1343*(W1343^2)/1000, "")</f>
        <v>57.598285413779422</v>
      </c>
      <c r="AA1343" s="11">
        <v>61.296839339273994</v>
      </c>
      <c r="AB1343" s="14"/>
      <c r="AC1343" s="12">
        <v>7</v>
      </c>
      <c r="AD1343" s="18" t="s">
        <v>19</v>
      </c>
    </row>
    <row r="1344" spans="1:30" ht="15.6" x14ac:dyDescent="0.3">
      <c r="A1344" s="8">
        <v>1343</v>
      </c>
      <c r="B1344" s="20" t="s">
        <v>43</v>
      </c>
      <c r="C1344" s="9">
        <v>63.2</v>
      </c>
      <c r="D1344" s="9">
        <v>6</v>
      </c>
      <c r="E1344" s="9">
        <v>10.3</v>
      </c>
      <c r="F1344" s="10">
        <f>IF(AND(NOT(ISBLANK(C1344)), NOT(ISBLANK(H1344)), NOT(ISBLANK(Q1344))), C1344-H1344-Q1344, "")</f>
        <v>38.713999999999999</v>
      </c>
      <c r="G1344" s="11">
        <f>IF(AND(F1344&lt;&gt;"", C1344&lt;&gt;"", C1344&lt;&gt;0), F1344*100/C1344, "")</f>
        <v>61.256329113924039</v>
      </c>
      <c r="H1344" s="10">
        <v>18.059999999999999</v>
      </c>
      <c r="I1344" s="12">
        <v>5</v>
      </c>
      <c r="J1344" s="11">
        <f>IF(AND(H1344&lt;&gt;"", C1344&lt;&gt;"", C1344&lt;&gt;0), H1344*100/C1344, "")</f>
        <v>28.575949367088604</v>
      </c>
      <c r="K1344" s="9">
        <v>16.5</v>
      </c>
      <c r="L1344" s="9">
        <v>43</v>
      </c>
      <c r="M1344" s="13">
        <v>0.38400000000000001</v>
      </c>
      <c r="N1344" s="9">
        <v>75.7</v>
      </c>
      <c r="O1344" s="14" t="s">
        <v>16</v>
      </c>
      <c r="P1344" s="15">
        <v>5.75</v>
      </c>
      <c r="Q1344" s="13">
        <v>6.4260000000000002</v>
      </c>
      <c r="R1344" s="15">
        <v>0.42</v>
      </c>
      <c r="S1344" s="11">
        <f>IF(AND(Q1344&lt;&gt;"", C1344&lt;&gt;"", C1344&lt;&gt;0), Q1344*100/C1344, "")</f>
        <v>10.167721518987342</v>
      </c>
      <c r="T1344" s="22">
        <v>3</v>
      </c>
      <c r="U1344" s="17" t="s">
        <v>32</v>
      </c>
      <c r="V1344" s="11">
        <v>59.17</v>
      </c>
      <c r="W1344" s="11">
        <v>44.05</v>
      </c>
      <c r="X1344" s="11">
        <f>IF(AND(W1344&lt;&gt;"", V1344&lt;&gt;"", V1344&lt;&gt;0), (W1344/V1344)*100, "")</f>
        <v>74.446510055771498</v>
      </c>
      <c r="Y1344" s="8" t="str">
        <f>IF(X1344&lt;72,"Pontiagudo",IF(X1344&lt;=76,"Padrão","Redondo"))</f>
        <v>Padrão</v>
      </c>
      <c r="Z1344" s="11">
        <f>IF(AND(W1344&lt;&gt;"", V1344&lt;&gt;"", V1344&lt;&gt;0), (0.6057-0.0018*W1344)*V1344*(W1344^2)/1000, "")</f>
        <v>60.439035559079244</v>
      </c>
      <c r="AA1344" s="11">
        <v>63.038422339717492</v>
      </c>
      <c r="AB1344" s="14" t="s">
        <v>35</v>
      </c>
      <c r="AC1344" s="12">
        <v>7</v>
      </c>
      <c r="AD1344" s="18" t="s">
        <v>19</v>
      </c>
    </row>
    <row r="1345" spans="1:30" ht="15.6" x14ac:dyDescent="0.3">
      <c r="A1345" s="8">
        <v>1344</v>
      </c>
      <c r="B1345" s="20" t="s">
        <v>43</v>
      </c>
      <c r="C1345" s="9">
        <v>66.8</v>
      </c>
      <c r="D1345" s="9">
        <v>4.4000000000000004</v>
      </c>
      <c r="E1345" s="9">
        <v>10.3</v>
      </c>
      <c r="F1345" s="10">
        <f>IF(AND(NOT(ISBLANK(C1345)), NOT(ISBLANK(H1345)), NOT(ISBLANK(Q1345))), C1345-H1345-Q1345, "")</f>
        <v>41.141999999999996</v>
      </c>
      <c r="G1345" s="11">
        <f>IF(AND(F1345&lt;&gt;"", C1345&lt;&gt;"", C1345&lt;&gt;0), F1345*100/C1345, "")</f>
        <v>61.58982035928144</v>
      </c>
      <c r="H1345" s="10">
        <v>19.187999999999999</v>
      </c>
      <c r="I1345" s="12">
        <v>5</v>
      </c>
      <c r="J1345" s="11">
        <f>IF(AND(H1345&lt;&gt;"", C1345&lt;&gt;"", C1345&lt;&gt;0), H1345*100/C1345, "")</f>
        <v>28.724550898203592</v>
      </c>
      <c r="K1345" s="9">
        <v>16.3</v>
      </c>
      <c r="L1345" s="9">
        <v>43.7</v>
      </c>
      <c r="M1345" s="13">
        <v>0.373</v>
      </c>
      <c r="N1345" s="9">
        <v>59.7</v>
      </c>
      <c r="O1345" s="14" t="s">
        <v>23</v>
      </c>
      <c r="P1345" s="15">
        <v>5.77</v>
      </c>
      <c r="Q1345" s="13">
        <v>6.47</v>
      </c>
      <c r="R1345" s="15">
        <v>0.4</v>
      </c>
      <c r="S1345" s="11">
        <f>IF(AND(Q1345&lt;&gt;"", C1345&lt;&gt;"", C1345&lt;&gt;0), Q1345*100/C1345, "")</f>
        <v>9.6856287425149699</v>
      </c>
      <c r="T1345" s="22">
        <v>2</v>
      </c>
      <c r="U1345" s="17" t="s">
        <v>32</v>
      </c>
      <c r="V1345" s="11">
        <v>58.37</v>
      </c>
      <c r="W1345" s="11">
        <v>45.64</v>
      </c>
      <c r="X1345" s="11">
        <f>IF(AND(W1345&lt;&gt;"", V1345&lt;&gt;"", V1345&lt;&gt;0), (W1345/V1345)*100, "")</f>
        <v>78.190851464793568</v>
      </c>
      <c r="Y1345" s="8" t="str">
        <f>IF(X1345&lt;72,"Pontiagudo",IF(X1345&lt;=76,"Padrão","Redondo"))</f>
        <v>Redondo</v>
      </c>
      <c r="Z1345" s="11">
        <f>IF(AND(W1345&lt;&gt;"", V1345&lt;&gt;"", V1345&lt;&gt;0), (0.6057-0.0018*W1345)*V1345*(W1345^2)/1000, "")</f>
        <v>63.655725122248882</v>
      </c>
      <c r="AA1345" s="11">
        <v>64.786247769880006</v>
      </c>
      <c r="AB1345" s="14" t="s">
        <v>35</v>
      </c>
      <c r="AC1345" s="12">
        <v>7</v>
      </c>
      <c r="AD1345" s="18" t="s">
        <v>19</v>
      </c>
    </row>
    <row r="1346" spans="1:30" ht="15.6" x14ac:dyDescent="0.3">
      <c r="A1346" s="8">
        <v>1345</v>
      </c>
      <c r="B1346" s="20" t="s">
        <v>43</v>
      </c>
      <c r="C1346" s="9">
        <v>57</v>
      </c>
      <c r="D1346" s="9">
        <v>4.8</v>
      </c>
      <c r="E1346" s="9">
        <v>10</v>
      </c>
      <c r="F1346" s="10">
        <f>IF(AND(NOT(ISBLANK(C1346)), NOT(ISBLANK(H1346)), NOT(ISBLANK(Q1346))), C1346-H1346-Q1346, "")</f>
        <v>34.084000000000003</v>
      </c>
      <c r="G1346" s="11">
        <f>IF(AND(F1346&lt;&gt;"", C1346&lt;&gt;"", C1346&lt;&gt;0), F1346*100/C1346, "")</f>
        <v>59.796491228070188</v>
      </c>
      <c r="H1346" s="10">
        <v>17.431000000000001</v>
      </c>
      <c r="I1346" s="12">
        <v>5</v>
      </c>
      <c r="J1346" s="11">
        <f>IF(AND(H1346&lt;&gt;"", C1346&lt;&gt;"", C1346&lt;&gt;0), H1346*100/C1346, "")</f>
        <v>30.580701754385966</v>
      </c>
      <c r="K1346" s="9">
        <v>15.1</v>
      </c>
      <c r="L1346" s="9">
        <v>44.7</v>
      </c>
      <c r="M1346" s="13">
        <v>0.33800000000000002</v>
      </c>
      <c r="N1346" s="9">
        <v>68.2</v>
      </c>
      <c r="O1346" s="14" t="s">
        <v>21</v>
      </c>
      <c r="P1346" s="15">
        <v>4.3499999999999996</v>
      </c>
      <c r="Q1346" s="13">
        <v>5.4850000000000003</v>
      </c>
      <c r="R1346" s="15">
        <v>0.36</v>
      </c>
      <c r="S1346" s="11">
        <f>IF(AND(Q1346&lt;&gt;"", C1346&lt;&gt;"", C1346&lt;&gt;0), Q1346*100/C1346, "")</f>
        <v>9.6228070175438596</v>
      </c>
      <c r="T1346" s="22">
        <v>1</v>
      </c>
      <c r="U1346" s="17" t="s">
        <v>36</v>
      </c>
      <c r="V1346" s="11">
        <v>57.06</v>
      </c>
      <c r="W1346" s="11">
        <v>42.33</v>
      </c>
      <c r="X1346" s="11">
        <f>IF(AND(W1346&lt;&gt;"", V1346&lt;&gt;"", V1346&lt;&gt;0), (W1346/V1346)*100, "")</f>
        <v>74.185068349106203</v>
      </c>
      <c r="Y1346" s="8" t="str">
        <f>IF(X1346&lt;72,"Pontiagudo",IF(X1346&lt;=76,"Padrão","Redondo"))</f>
        <v>Padrão</v>
      </c>
      <c r="Z1346" s="11">
        <f>IF(AND(W1346&lt;&gt;"", V1346&lt;&gt;"", V1346&lt;&gt;0), (0.6057-0.0018*W1346)*V1346*(W1346^2)/1000, "")</f>
        <v>54.137623800045198</v>
      </c>
      <c r="AA1346" s="11">
        <v>59.045532520059005</v>
      </c>
      <c r="AB1346" s="14" t="s">
        <v>35</v>
      </c>
      <c r="AC1346" s="12">
        <v>7</v>
      </c>
      <c r="AD1346" s="18" t="s">
        <v>19</v>
      </c>
    </row>
    <row r="1347" spans="1:30" ht="15.6" x14ac:dyDescent="0.3">
      <c r="A1347" s="8">
        <v>1346</v>
      </c>
      <c r="B1347" s="20" t="s">
        <v>43</v>
      </c>
      <c r="C1347" s="9">
        <v>56.4</v>
      </c>
      <c r="D1347" s="9">
        <v>3.5</v>
      </c>
      <c r="E1347" s="9">
        <v>10.6</v>
      </c>
      <c r="F1347" s="10">
        <f>IF(AND(NOT(ISBLANK(C1347)), NOT(ISBLANK(H1347)), NOT(ISBLANK(Q1347))), C1347-H1347-Q1347, "")</f>
        <v>31.608999999999995</v>
      </c>
      <c r="G1347" s="11">
        <f>IF(AND(F1347&lt;&gt;"", C1347&lt;&gt;"", C1347&lt;&gt;0), F1347*100/C1347, "")</f>
        <v>56.044326241134748</v>
      </c>
      <c r="H1347" s="10">
        <v>18.949000000000002</v>
      </c>
      <c r="I1347" s="12">
        <v>5</v>
      </c>
      <c r="J1347" s="11">
        <f>IF(AND(H1347&lt;&gt;"", C1347&lt;&gt;"", C1347&lt;&gt;0), H1347*100/C1347, "")</f>
        <v>33.597517730496456</v>
      </c>
      <c r="K1347" s="9">
        <v>14.3</v>
      </c>
      <c r="L1347" s="9">
        <v>46.3</v>
      </c>
      <c r="M1347" s="13">
        <v>0.309</v>
      </c>
      <c r="N1347" s="9">
        <v>54.9</v>
      </c>
      <c r="O1347" s="14" t="s">
        <v>23</v>
      </c>
      <c r="P1347" s="15">
        <v>4.51</v>
      </c>
      <c r="Q1347" s="13">
        <v>5.8419999999999996</v>
      </c>
      <c r="R1347" s="15">
        <v>0.39</v>
      </c>
      <c r="S1347" s="11">
        <f>IF(AND(Q1347&lt;&gt;"", C1347&lt;&gt;"", C1347&lt;&gt;0), Q1347*100/C1347, "")</f>
        <v>10.358156028368793</v>
      </c>
      <c r="T1347" s="22">
        <v>2</v>
      </c>
      <c r="U1347" s="17" t="s">
        <v>36</v>
      </c>
      <c r="V1347" s="11">
        <v>55.96</v>
      </c>
      <c r="W1347" s="11">
        <v>42.42</v>
      </c>
      <c r="X1347" s="11">
        <f>IF(AND(W1347&lt;&gt;"", V1347&lt;&gt;"", V1347&lt;&gt;0), (W1347/V1347)*100, "")</f>
        <v>75.804145818441754</v>
      </c>
      <c r="Y1347" s="8" t="str">
        <f>IF(X1347&lt;72,"Pontiagudo",IF(X1347&lt;=76,"Padrão","Redondo"))</f>
        <v>Padrão</v>
      </c>
      <c r="Z1347" s="11">
        <f>IF(AND(W1347&lt;&gt;"", V1347&lt;&gt;"", V1347&lt;&gt;0), (0.6057-0.0018*W1347)*V1347*(W1347^2)/1000, "")</f>
        <v>53.303659863745544</v>
      </c>
      <c r="AA1347" s="11">
        <v>58.38881055924</v>
      </c>
      <c r="AB1347" s="14"/>
      <c r="AC1347" s="12">
        <v>7</v>
      </c>
      <c r="AD1347" s="18" t="s">
        <v>19</v>
      </c>
    </row>
    <row r="1348" spans="1:30" ht="15.6" x14ac:dyDescent="0.3">
      <c r="A1348" s="8">
        <v>1347</v>
      </c>
      <c r="B1348" s="20" t="s">
        <v>43</v>
      </c>
      <c r="C1348" s="9">
        <v>66.400000000000006</v>
      </c>
      <c r="D1348" s="9">
        <v>6.5</v>
      </c>
      <c r="E1348" s="9">
        <v>9.9</v>
      </c>
      <c r="F1348" s="10">
        <f>IF(AND(NOT(ISBLANK(C1348)), NOT(ISBLANK(H1348)), NOT(ISBLANK(Q1348))), C1348-H1348-Q1348, "")</f>
        <v>41.916000000000004</v>
      </c>
      <c r="G1348" s="11">
        <f>IF(AND(F1348&lt;&gt;"", C1348&lt;&gt;"", C1348&lt;&gt;0), F1348*100/C1348, "")</f>
        <v>63.126506024096386</v>
      </c>
      <c r="H1348" s="10">
        <v>18.183</v>
      </c>
      <c r="I1348" s="12">
        <v>5</v>
      </c>
      <c r="J1348" s="11">
        <f>IF(AND(H1348&lt;&gt;"", C1348&lt;&gt;"", C1348&lt;&gt;0), H1348*100/C1348, "")</f>
        <v>27.38403614457831</v>
      </c>
      <c r="K1348" s="9">
        <v>17</v>
      </c>
      <c r="L1348" s="9">
        <v>43</v>
      </c>
      <c r="M1348" s="13">
        <v>0.39500000000000002</v>
      </c>
      <c r="N1348" s="9">
        <v>78.3</v>
      </c>
      <c r="O1348" s="14" t="s">
        <v>16</v>
      </c>
      <c r="P1348" s="15">
        <v>3.8</v>
      </c>
      <c r="Q1348" s="13">
        <v>6.3010000000000002</v>
      </c>
      <c r="R1348" s="15">
        <v>0.39</v>
      </c>
      <c r="S1348" s="11">
        <f>IF(AND(Q1348&lt;&gt;"", C1348&lt;&gt;"", C1348&lt;&gt;0), Q1348*100/C1348, "")</f>
        <v>9.4894578313253</v>
      </c>
      <c r="T1348" s="22">
        <v>2</v>
      </c>
      <c r="U1348" s="17" t="s">
        <v>32</v>
      </c>
      <c r="V1348" s="11">
        <v>59.53</v>
      </c>
      <c r="W1348" s="11">
        <v>45.47</v>
      </c>
      <c r="X1348" s="11">
        <f>IF(AND(W1348&lt;&gt;"", V1348&lt;&gt;"", V1348&lt;&gt;0), (W1348/V1348)*100, "")</f>
        <v>76.381656307743995</v>
      </c>
      <c r="Y1348" s="8" t="str">
        <f>IF(X1348&lt;72,"Pontiagudo",IF(X1348&lt;=76,"Padrão","Redondo"))</f>
        <v>Redondo</v>
      </c>
      <c r="Z1348" s="11">
        <f>IF(AND(W1348&lt;&gt;"", V1348&lt;&gt;"", V1348&lt;&gt;0), (0.6057-0.0018*W1348)*V1348*(W1348^2)/1000, "")</f>
        <v>64.475698438948172</v>
      </c>
      <c r="AA1348" s="11">
        <v>65.393485712315496</v>
      </c>
      <c r="AB1348" s="14" t="s">
        <v>35</v>
      </c>
      <c r="AC1348" s="12">
        <v>7</v>
      </c>
      <c r="AD1348" s="18" t="s">
        <v>19</v>
      </c>
    </row>
    <row r="1349" spans="1:30" ht="15.6" x14ac:dyDescent="0.3">
      <c r="A1349" s="8">
        <v>1348</v>
      </c>
      <c r="B1349" s="20" t="s">
        <v>43</v>
      </c>
      <c r="C1349" s="9">
        <v>66.8</v>
      </c>
      <c r="D1349" s="9">
        <v>5.3</v>
      </c>
      <c r="E1349" s="9">
        <v>10.6</v>
      </c>
      <c r="F1349" s="10">
        <f>IF(AND(NOT(ISBLANK(C1349)), NOT(ISBLANK(H1349)), NOT(ISBLANK(Q1349))), C1349-H1349-Q1349, "")</f>
        <v>38.687999999999995</v>
      </c>
      <c r="G1349" s="11">
        <f>IF(AND(F1349&lt;&gt;"", C1349&lt;&gt;"", C1349&lt;&gt;0), F1349*100/C1349, "")</f>
        <v>57.91616766467066</v>
      </c>
      <c r="H1349" s="10">
        <v>21.405000000000001</v>
      </c>
      <c r="I1349" s="12">
        <v>6</v>
      </c>
      <c r="J1349" s="11">
        <f>IF(AND(H1349&lt;&gt;"", C1349&lt;&gt;"", C1349&lt;&gt;0), H1349*100/C1349, "")</f>
        <v>32.043413173652695</v>
      </c>
      <c r="K1349" s="9">
        <v>16.5</v>
      </c>
      <c r="L1349" s="9">
        <v>47.3</v>
      </c>
      <c r="M1349" s="13">
        <v>0.34899999999999998</v>
      </c>
      <c r="N1349" s="9">
        <v>68.599999999999994</v>
      </c>
      <c r="O1349" s="14" t="s">
        <v>21</v>
      </c>
      <c r="P1349" s="15">
        <v>4.5</v>
      </c>
      <c r="Q1349" s="13">
        <v>6.7069999999999999</v>
      </c>
      <c r="R1349" s="15">
        <v>0.4</v>
      </c>
      <c r="S1349" s="11">
        <f>IF(AND(Q1349&lt;&gt;"", C1349&lt;&gt;"", C1349&lt;&gt;0), Q1349*100/C1349, "")</f>
        <v>10.040419161676645</v>
      </c>
      <c r="T1349" s="22">
        <v>1</v>
      </c>
      <c r="U1349" s="17" t="s">
        <v>32</v>
      </c>
      <c r="V1349" s="11">
        <v>58.44</v>
      </c>
      <c r="W1349" s="11">
        <v>49.62</v>
      </c>
      <c r="X1349" s="11">
        <f>IF(AND(W1349&lt;&gt;"", V1349&lt;&gt;"", V1349&lt;&gt;0), (W1349/V1349)*100, "")</f>
        <v>84.907597535934286</v>
      </c>
      <c r="Y1349" s="8" t="str">
        <f>IF(X1349&lt;72,"Pontiagudo",IF(X1349&lt;=76,"Padrão","Redondo"))</f>
        <v>Redondo</v>
      </c>
      <c r="Z1349" s="11">
        <f>IF(AND(W1349&lt;&gt;"", V1349&lt;&gt;"", V1349&lt;&gt;0), (0.6057-0.0018*W1349)*V1349*(W1349^2)/1000, "")</f>
        <v>74.30131575177063</v>
      </c>
      <c r="AA1349" s="11">
        <v>70.671633272855985</v>
      </c>
      <c r="AB1349" s="14"/>
      <c r="AC1349" s="12">
        <v>7</v>
      </c>
      <c r="AD1349" s="18" t="s">
        <v>19</v>
      </c>
    </row>
    <row r="1350" spans="1:30" ht="15.6" x14ac:dyDescent="0.3">
      <c r="A1350" s="8">
        <v>1349</v>
      </c>
      <c r="B1350" s="20" t="s">
        <v>43</v>
      </c>
      <c r="C1350" s="9">
        <v>65.3</v>
      </c>
      <c r="D1350" s="9">
        <v>7</v>
      </c>
      <c r="E1350" s="9">
        <v>10.5</v>
      </c>
      <c r="F1350" s="10">
        <f>IF(AND(NOT(ISBLANK(C1350)), NOT(ISBLANK(H1350)), NOT(ISBLANK(Q1350))), C1350-H1350-Q1350, "")</f>
        <v>42.932999999999993</v>
      </c>
      <c r="G1350" s="11">
        <f>IF(AND(F1350&lt;&gt;"", C1350&lt;&gt;"", C1350&lt;&gt;0), F1350*100/C1350, "")</f>
        <v>65.747320061255735</v>
      </c>
      <c r="H1350" s="10">
        <v>15.99</v>
      </c>
      <c r="I1350" s="12">
        <v>5</v>
      </c>
      <c r="J1350" s="11">
        <f>IF(AND(H1350&lt;&gt;"", C1350&lt;&gt;"", C1350&lt;&gt;0), H1350*100/C1350, "")</f>
        <v>24.486983154670753</v>
      </c>
      <c r="K1350" s="9">
        <v>15</v>
      </c>
      <c r="L1350" s="9">
        <v>44.7</v>
      </c>
      <c r="M1350" s="13">
        <v>0.33600000000000002</v>
      </c>
      <c r="N1350" s="9">
        <v>82.1</v>
      </c>
      <c r="O1350" s="14" t="s">
        <v>16</v>
      </c>
      <c r="P1350" s="15">
        <v>4.01</v>
      </c>
      <c r="Q1350" s="13">
        <v>6.3769999999999998</v>
      </c>
      <c r="R1350" s="15">
        <v>0.39</v>
      </c>
      <c r="S1350" s="11">
        <f>IF(AND(Q1350&lt;&gt;"", C1350&lt;&gt;"", C1350&lt;&gt;0), Q1350*100/C1350, "")</f>
        <v>9.7656967840735067</v>
      </c>
      <c r="T1350" s="22">
        <v>2</v>
      </c>
      <c r="U1350" s="17" t="s">
        <v>32</v>
      </c>
      <c r="V1350" s="11">
        <v>56.11</v>
      </c>
      <c r="W1350" s="11">
        <v>45.98</v>
      </c>
      <c r="X1350" s="11">
        <f>IF(AND(W1350&lt;&gt;"", V1350&lt;&gt;"", V1350&lt;&gt;0), (W1350/V1350)*100, "")</f>
        <v>81.946177152022798</v>
      </c>
      <c r="Y1350" s="8" t="str">
        <f>IF(X1350&lt;72,"Pontiagudo",IF(X1350&lt;=76,"Padrão","Redondo"))</f>
        <v>Redondo</v>
      </c>
      <c r="Z1350" s="11">
        <f>IF(AND(W1350&lt;&gt;"", V1350&lt;&gt;"", V1350&lt;&gt;0), (0.6057-0.0018*W1350)*V1350*(W1350^2)/1000, "")</f>
        <v>62.033565408449185</v>
      </c>
      <c r="AA1350" s="11">
        <v>63.548331306393983</v>
      </c>
      <c r="AB1350" s="14"/>
      <c r="AC1350" s="12">
        <v>7</v>
      </c>
      <c r="AD1350" s="18" t="s">
        <v>19</v>
      </c>
    </row>
    <row r="1351" spans="1:30" ht="15.6" x14ac:dyDescent="0.3">
      <c r="A1351" s="8">
        <v>1350</v>
      </c>
      <c r="B1351" s="20" t="s">
        <v>43</v>
      </c>
      <c r="C1351" s="9">
        <v>65.3</v>
      </c>
      <c r="D1351" s="9">
        <v>4.5999999999999996</v>
      </c>
      <c r="E1351" s="9">
        <v>10.3</v>
      </c>
      <c r="F1351" s="10">
        <f>IF(AND(NOT(ISBLANK(C1351)), NOT(ISBLANK(H1351)), NOT(ISBLANK(Q1351))), C1351-H1351-Q1351, "")</f>
        <v>41.008999999999993</v>
      </c>
      <c r="G1351" s="11">
        <f>IF(AND(F1351&lt;&gt;"", C1351&lt;&gt;"", C1351&lt;&gt;0), F1351*100/C1351, "")</f>
        <v>62.800918836140887</v>
      </c>
      <c r="H1351" s="10">
        <v>18.591000000000001</v>
      </c>
      <c r="I1351" s="12">
        <v>6</v>
      </c>
      <c r="J1351" s="11">
        <f>IF(AND(H1351&lt;&gt;"", C1351&lt;&gt;"", C1351&lt;&gt;0), H1351*100/C1351, "")</f>
        <v>28.470137825421137</v>
      </c>
      <c r="K1351" s="9">
        <v>14.5</v>
      </c>
      <c r="L1351" s="9">
        <v>40.700000000000003</v>
      </c>
      <c r="M1351" s="13">
        <v>0.35599999999999998</v>
      </c>
      <c r="N1351" s="9">
        <v>62.5</v>
      </c>
      <c r="O1351" s="14" t="s">
        <v>21</v>
      </c>
      <c r="P1351" s="15">
        <v>2.87</v>
      </c>
      <c r="Q1351" s="13">
        <v>5.7</v>
      </c>
      <c r="R1351" s="15">
        <v>0.35</v>
      </c>
      <c r="S1351" s="11">
        <f>IF(AND(Q1351&lt;&gt;"", C1351&lt;&gt;"", C1351&lt;&gt;0), Q1351*100/C1351, "")</f>
        <v>8.7289433384379791</v>
      </c>
      <c r="T1351" s="22">
        <v>2</v>
      </c>
      <c r="U1351" s="17" t="s">
        <v>32</v>
      </c>
      <c r="V1351" s="11">
        <v>57.74</v>
      </c>
      <c r="W1351" s="11">
        <v>44.82</v>
      </c>
      <c r="X1351" s="11">
        <f>IF(AND(W1351&lt;&gt;"", V1351&lt;&gt;"", V1351&lt;&gt;0), (W1351/V1351)*100, "")</f>
        <v>77.623830966401101</v>
      </c>
      <c r="Y1351" s="8" t="str">
        <f>IF(X1351&lt;72,"Pontiagudo",IF(X1351&lt;=76,"Padrão","Redondo"))</f>
        <v>Redondo</v>
      </c>
      <c r="Z1351" s="11">
        <f>IF(AND(W1351&lt;&gt;"", V1351&lt;&gt;"", V1351&lt;&gt;0), (0.6057-0.0018*W1351)*V1351*(W1351^2)/1000, "")</f>
        <v>60.897524716986624</v>
      </c>
      <c r="AA1351" s="11">
        <v>63.124403819075994</v>
      </c>
      <c r="AB1351" s="14" t="s">
        <v>35</v>
      </c>
      <c r="AC1351" s="12">
        <v>7</v>
      </c>
      <c r="AD1351" s="18" t="s">
        <v>19</v>
      </c>
    </row>
    <row r="1352" spans="1:30" ht="15.6" x14ac:dyDescent="0.3">
      <c r="A1352" s="8">
        <v>1351</v>
      </c>
      <c r="B1352" s="20" t="s">
        <v>43</v>
      </c>
      <c r="C1352" s="9">
        <v>60.4</v>
      </c>
      <c r="D1352" s="9">
        <v>6</v>
      </c>
      <c r="E1352" s="9">
        <v>10.1</v>
      </c>
      <c r="F1352" s="10">
        <f>IF(AND(NOT(ISBLANK(C1352)), NOT(ISBLANK(H1352)), NOT(ISBLANK(Q1352))), C1352-H1352-Q1352, "")</f>
        <v>39.256</v>
      </c>
      <c r="G1352" s="11">
        <f>IF(AND(F1352&lt;&gt;"", C1352&lt;&gt;"", C1352&lt;&gt;0), F1352*100/C1352, "")</f>
        <v>64.993377483443709</v>
      </c>
      <c r="H1352" s="10">
        <v>15.98</v>
      </c>
      <c r="I1352" s="12">
        <v>5</v>
      </c>
      <c r="J1352" s="11">
        <f>IF(AND(H1352&lt;&gt;"", C1352&lt;&gt;"", C1352&lt;&gt;0), H1352*100/C1352, "")</f>
        <v>26.456953642384107</v>
      </c>
      <c r="K1352" s="9">
        <v>15.6</v>
      </c>
      <c r="L1352" s="9">
        <v>40.299999999999997</v>
      </c>
      <c r="M1352" s="13">
        <v>0.38700000000000001</v>
      </c>
      <c r="N1352" s="9">
        <v>76.7</v>
      </c>
      <c r="O1352" s="14" t="s">
        <v>16</v>
      </c>
      <c r="P1352" s="15">
        <v>3.08</v>
      </c>
      <c r="Q1352" s="13">
        <v>5.1639999999999997</v>
      </c>
      <c r="R1352" s="15">
        <v>0.41</v>
      </c>
      <c r="S1352" s="11">
        <f>IF(AND(Q1352&lt;&gt;"", C1352&lt;&gt;"", C1352&lt;&gt;0), Q1352*100/C1352, "")</f>
        <v>8.5496688741721858</v>
      </c>
      <c r="T1352" s="22">
        <v>2</v>
      </c>
      <c r="U1352" s="17" t="s">
        <v>32</v>
      </c>
      <c r="V1352" s="11">
        <v>57.92</v>
      </c>
      <c r="W1352" s="11">
        <v>43.88</v>
      </c>
      <c r="X1352" s="11">
        <f>IF(AND(W1352&lt;&gt;"", V1352&lt;&gt;"", V1352&lt;&gt;0), (W1352/V1352)*100, "")</f>
        <v>75.759668508287291</v>
      </c>
      <c r="Y1352" s="8" t="str">
        <f>IF(X1352&lt;72,"Pontiagudo",IF(X1352&lt;=76,"Padrão","Redondo"))</f>
        <v>Padrão</v>
      </c>
      <c r="Z1352" s="11">
        <f>IF(AND(W1352&lt;&gt;"", V1352&lt;&gt;"", V1352&lt;&gt;0), (0.6057-0.0018*W1352)*V1352*(W1352^2)/1000, "")</f>
        <v>58.740589694343178</v>
      </c>
      <c r="AA1352" s="11">
        <v>61.893921179392002</v>
      </c>
      <c r="AB1352" s="14"/>
      <c r="AC1352" s="12">
        <v>7</v>
      </c>
      <c r="AD1352" s="18" t="s">
        <v>19</v>
      </c>
    </row>
    <row r="1353" spans="1:30" ht="15.6" x14ac:dyDescent="0.3">
      <c r="A1353" s="8">
        <v>1352</v>
      </c>
      <c r="B1353" s="20" t="s">
        <v>43</v>
      </c>
      <c r="C1353" s="9">
        <v>64.2</v>
      </c>
      <c r="D1353" s="9">
        <v>5.3</v>
      </c>
      <c r="E1353" s="9">
        <v>10.199999999999999</v>
      </c>
      <c r="F1353" s="10">
        <f>IF(AND(NOT(ISBLANK(C1353)), NOT(ISBLANK(H1353)), NOT(ISBLANK(Q1353))), C1353-H1353-Q1353, "")</f>
        <v>38.613000000000007</v>
      </c>
      <c r="G1353" s="11">
        <f>IF(AND(F1353&lt;&gt;"", C1353&lt;&gt;"", C1353&lt;&gt;0), F1353*100/C1353, "")</f>
        <v>60.144859813084118</v>
      </c>
      <c r="H1353" s="10">
        <v>20.091999999999999</v>
      </c>
      <c r="I1353" s="12">
        <v>5</v>
      </c>
      <c r="J1353" s="11">
        <f>IF(AND(H1353&lt;&gt;"", C1353&lt;&gt;"", C1353&lt;&gt;0), H1353*100/C1353, "")</f>
        <v>31.295950155763236</v>
      </c>
      <c r="K1353" s="9">
        <v>16.899999999999999</v>
      </c>
      <c r="L1353" s="9">
        <v>46.7</v>
      </c>
      <c r="M1353" s="13">
        <v>0.36199999999999999</v>
      </c>
      <c r="N1353" s="9">
        <v>69.599999999999994</v>
      </c>
      <c r="O1353" s="14" t="s">
        <v>21</v>
      </c>
      <c r="P1353" s="15">
        <v>4.34</v>
      </c>
      <c r="Q1353" s="13">
        <v>5.4950000000000001</v>
      </c>
      <c r="R1353" s="15">
        <v>0.35</v>
      </c>
      <c r="S1353" s="11">
        <f>IF(AND(Q1353&lt;&gt;"", C1353&lt;&gt;"", C1353&lt;&gt;0), Q1353*100/C1353, "")</f>
        <v>8.5591900311526476</v>
      </c>
      <c r="T1353" s="22">
        <v>2</v>
      </c>
      <c r="U1353" s="17" t="s">
        <v>32</v>
      </c>
      <c r="V1353" s="11">
        <v>59.21</v>
      </c>
      <c r="W1353" s="11">
        <v>44.19</v>
      </c>
      <c r="X1353" s="11">
        <f>IF(AND(W1353&lt;&gt;"", V1353&lt;&gt;"", V1353&lt;&gt;0), (W1353/V1353)*100, "")</f>
        <v>74.632663401452447</v>
      </c>
      <c r="Y1353" s="8" t="str">
        <f>IF(X1353&lt;72,"Pontiagudo",IF(X1353&lt;=76,"Padrão","Redondo"))</f>
        <v>Padrão</v>
      </c>
      <c r="Z1353" s="11">
        <f>IF(AND(W1353&lt;&gt;"", V1353&lt;&gt;"", V1353&lt;&gt;0), (0.6057-0.0018*W1353)*V1353*(W1353^2)/1000, "")</f>
        <v>60.8358026310176</v>
      </c>
      <c r="AA1353" s="11">
        <v>63.272966110411481</v>
      </c>
      <c r="AB1353" s="14" t="s">
        <v>35</v>
      </c>
      <c r="AC1353" s="12">
        <v>7</v>
      </c>
      <c r="AD1353" s="18" t="s">
        <v>19</v>
      </c>
    </row>
    <row r="1354" spans="1:30" ht="15.6" x14ac:dyDescent="0.3">
      <c r="A1354" s="8">
        <v>1353</v>
      </c>
      <c r="B1354" s="20" t="s">
        <v>43</v>
      </c>
      <c r="C1354" s="9">
        <v>58.8</v>
      </c>
      <c r="D1354" s="9">
        <v>5.5</v>
      </c>
      <c r="E1354" s="9">
        <v>10.3</v>
      </c>
      <c r="F1354" s="10">
        <f>IF(AND(NOT(ISBLANK(C1354)), NOT(ISBLANK(H1354)), NOT(ISBLANK(Q1354))), C1354-H1354-Q1354, "")</f>
        <v>36.262</v>
      </c>
      <c r="G1354" s="11">
        <f>IF(AND(F1354&lt;&gt;"", C1354&lt;&gt;"", C1354&lt;&gt;0), F1354*100/C1354, "")</f>
        <v>61.670068027210881</v>
      </c>
      <c r="H1354" s="10">
        <v>16.844999999999999</v>
      </c>
      <c r="I1354" s="12">
        <v>5</v>
      </c>
      <c r="J1354" s="11">
        <f>IF(AND(H1354&lt;&gt;"", C1354&lt;&gt;"", C1354&lt;&gt;0), H1354*100/C1354, "")</f>
        <v>28.647959183673471</v>
      </c>
      <c r="K1354" s="9">
        <v>16</v>
      </c>
      <c r="L1354" s="9">
        <v>40</v>
      </c>
      <c r="M1354" s="13">
        <v>0.4</v>
      </c>
      <c r="N1354" s="9">
        <v>73.400000000000006</v>
      </c>
      <c r="O1354" s="14" t="s">
        <v>16</v>
      </c>
      <c r="P1354" s="15">
        <v>3.6</v>
      </c>
      <c r="Q1354" s="13">
        <v>5.6929999999999996</v>
      </c>
      <c r="R1354" s="15">
        <v>0.37</v>
      </c>
      <c r="S1354" s="11">
        <f>IF(AND(Q1354&lt;&gt;"", C1354&lt;&gt;"", C1354&lt;&gt;0), Q1354*100/C1354, "")</f>
        <v>9.6819727891156457</v>
      </c>
      <c r="T1354" s="22">
        <v>1</v>
      </c>
      <c r="U1354" s="17" t="s">
        <v>32</v>
      </c>
      <c r="V1354" s="11">
        <v>56.33</v>
      </c>
      <c r="W1354" s="11">
        <v>43.65</v>
      </c>
      <c r="X1354" s="11">
        <f>IF(AND(W1354&lt;&gt;"", V1354&lt;&gt;"", V1354&lt;&gt;0), (W1354/V1354)*100, "")</f>
        <v>77.489792295402097</v>
      </c>
      <c r="Y1354" s="8" t="str">
        <f>IF(X1354&lt;72,"Pontiagudo",IF(X1354&lt;=76,"Padrão","Redondo"))</f>
        <v>Redondo</v>
      </c>
      <c r="Z1354" s="11">
        <f>IF(AND(W1354&lt;&gt;"", V1354&lt;&gt;"", V1354&lt;&gt;0), (0.6057-0.0018*W1354)*V1354*(W1354^2)/1000, "")</f>
        <v>56.575184742110245</v>
      </c>
      <c r="AA1354" s="11">
        <v>60.4022414116275</v>
      </c>
      <c r="AB1354" s="14"/>
      <c r="AC1354" s="12">
        <v>7</v>
      </c>
      <c r="AD1354" s="18" t="s">
        <v>19</v>
      </c>
    </row>
    <row r="1355" spans="1:30" ht="15.6" x14ac:dyDescent="0.3">
      <c r="A1355" s="8">
        <v>1354</v>
      </c>
      <c r="B1355" s="20" t="s">
        <v>43</v>
      </c>
      <c r="C1355" s="9">
        <v>64.8</v>
      </c>
      <c r="D1355" s="9">
        <v>6.5</v>
      </c>
      <c r="E1355" s="9">
        <v>10.199999999999999</v>
      </c>
      <c r="F1355" s="10">
        <f>IF(AND(NOT(ISBLANK(C1355)), NOT(ISBLANK(H1355)), NOT(ISBLANK(Q1355))), C1355-H1355-Q1355, "")</f>
        <v>41.664999999999992</v>
      </c>
      <c r="G1355" s="11">
        <f>IF(AND(F1355&lt;&gt;"", C1355&lt;&gt;"", C1355&lt;&gt;0), F1355*100/C1355, "")</f>
        <v>64.297839506172835</v>
      </c>
      <c r="H1355" s="10">
        <v>17.581</v>
      </c>
      <c r="I1355" s="12">
        <v>6</v>
      </c>
      <c r="J1355" s="11">
        <f>IF(AND(H1355&lt;&gt;"", C1355&lt;&gt;"", C1355&lt;&gt;0), H1355*100/C1355, "")</f>
        <v>27.131172839506174</v>
      </c>
      <c r="K1355" s="9">
        <v>15.4</v>
      </c>
      <c r="L1355" s="9">
        <v>43.7</v>
      </c>
      <c r="M1355" s="13">
        <v>0.35199999999999998</v>
      </c>
      <c r="N1355" s="9">
        <v>78.8</v>
      </c>
      <c r="O1355" s="14" t="s">
        <v>16</v>
      </c>
      <c r="P1355" s="15">
        <v>3.7</v>
      </c>
      <c r="Q1355" s="13">
        <v>5.5540000000000003</v>
      </c>
      <c r="R1355" s="15">
        <v>0.32</v>
      </c>
      <c r="S1355" s="11">
        <f>IF(AND(Q1355&lt;&gt;"", C1355&lt;&gt;"", C1355&lt;&gt;0), Q1355*100/C1355, "")</f>
        <v>8.5709876543209873</v>
      </c>
      <c r="T1355" s="22">
        <v>1</v>
      </c>
      <c r="U1355" s="17" t="s">
        <v>32</v>
      </c>
      <c r="V1355" s="11">
        <v>59.54</v>
      </c>
      <c r="W1355" s="11">
        <v>44.75</v>
      </c>
      <c r="X1355" s="11">
        <f>IF(AND(W1355&lt;&gt;"", V1355&lt;&gt;"", V1355&lt;&gt;0), (W1355/V1355)*100, "")</f>
        <v>75.159556600604631</v>
      </c>
      <c r="Y1355" s="8" t="str">
        <f>IF(X1355&lt;72,"Pontiagudo",IF(X1355&lt;=76,"Padrão","Redondo"))</f>
        <v>Padrão</v>
      </c>
      <c r="Z1355" s="11">
        <f>IF(AND(W1355&lt;&gt;"", V1355&lt;&gt;"", V1355&lt;&gt;0), (0.6057-0.0018*W1355)*V1355*(W1355^2)/1000, "")</f>
        <v>62.614984791937495</v>
      </c>
      <c r="AA1355" s="11">
        <v>64.335457506775001</v>
      </c>
      <c r="AB1355" s="14" t="s">
        <v>46</v>
      </c>
      <c r="AC1355" s="12">
        <v>7</v>
      </c>
      <c r="AD1355" s="18" t="s">
        <v>19</v>
      </c>
    </row>
    <row r="1356" spans="1:30" ht="15.6" x14ac:dyDescent="0.3">
      <c r="A1356" s="8">
        <v>1355</v>
      </c>
      <c r="B1356" s="20" t="s">
        <v>43</v>
      </c>
      <c r="C1356" s="9">
        <v>63</v>
      </c>
      <c r="D1356" s="9">
        <v>6</v>
      </c>
      <c r="E1356" s="9">
        <v>9.9</v>
      </c>
      <c r="F1356" s="10">
        <f>IF(AND(NOT(ISBLANK(C1356)), NOT(ISBLANK(H1356)), NOT(ISBLANK(Q1356))), C1356-H1356-Q1356, "")</f>
        <v>40.697999999999993</v>
      </c>
      <c r="G1356" s="11">
        <f>IF(AND(F1356&lt;&gt;"", C1356&lt;&gt;"", C1356&lt;&gt;0), F1356*100/C1356, "")</f>
        <v>64.599999999999994</v>
      </c>
      <c r="H1356" s="10">
        <v>16.971</v>
      </c>
      <c r="I1356" s="12">
        <v>5</v>
      </c>
      <c r="J1356" s="11">
        <f>IF(AND(H1356&lt;&gt;"", C1356&lt;&gt;"", C1356&lt;&gt;0), H1356*100/C1356, "")</f>
        <v>26.938095238095237</v>
      </c>
      <c r="K1356" s="9">
        <v>16.600000000000001</v>
      </c>
      <c r="L1356" s="9">
        <v>43.3</v>
      </c>
      <c r="M1356" s="13">
        <v>0.38300000000000001</v>
      </c>
      <c r="N1356" s="9">
        <v>75.8</v>
      </c>
      <c r="O1356" s="14" t="s">
        <v>16</v>
      </c>
      <c r="P1356" s="15">
        <v>4.26</v>
      </c>
      <c r="Q1356" s="13">
        <v>5.3310000000000004</v>
      </c>
      <c r="R1356" s="15">
        <v>0.34</v>
      </c>
      <c r="S1356" s="11">
        <f>IF(AND(Q1356&lt;&gt;"", C1356&lt;&gt;"", C1356&lt;&gt;0), Q1356*100/C1356, "")</f>
        <v>8.461904761904762</v>
      </c>
      <c r="T1356" s="22">
        <v>2</v>
      </c>
      <c r="U1356" s="17" t="s">
        <v>32</v>
      </c>
      <c r="V1356" s="11">
        <v>59.26</v>
      </c>
      <c r="W1356" s="11">
        <v>44.38</v>
      </c>
      <c r="X1356" s="11">
        <f>IF(AND(W1356&lt;&gt;"", V1356&lt;&gt;"", V1356&lt;&gt;0), (W1356/V1356)*100, "")</f>
        <v>74.890313871076614</v>
      </c>
      <c r="Y1356" s="8" t="str">
        <f>IF(X1356&lt;72,"Pontiagudo",IF(X1356&lt;=76,"Padrão","Redondo"))</f>
        <v>Padrão</v>
      </c>
      <c r="Z1356" s="11">
        <f>IF(AND(W1356&lt;&gt;"", V1356&lt;&gt;"", V1356&lt;&gt;0), (0.6057-0.0018*W1356)*V1356*(W1356^2)/1000, "")</f>
        <v>61.371966598979917</v>
      </c>
      <c r="AA1356" s="11">
        <v>63.588537744564</v>
      </c>
      <c r="AB1356" s="14"/>
      <c r="AC1356" s="12">
        <v>7</v>
      </c>
      <c r="AD1356" s="18" t="s">
        <v>19</v>
      </c>
    </row>
    <row r="1357" spans="1:30" ht="15.6" x14ac:dyDescent="0.3">
      <c r="A1357" s="8">
        <v>1356</v>
      </c>
      <c r="B1357" s="20" t="s">
        <v>43</v>
      </c>
      <c r="C1357" s="9">
        <v>64.400000000000006</v>
      </c>
      <c r="D1357" s="9">
        <v>5.9</v>
      </c>
      <c r="E1357" s="9">
        <v>10.199999999999999</v>
      </c>
      <c r="F1357" s="10">
        <f>IF(AND(NOT(ISBLANK(C1357)), NOT(ISBLANK(H1357)), NOT(ISBLANK(Q1357))), C1357-H1357-Q1357, "")</f>
        <v>40.120000000000005</v>
      </c>
      <c r="G1357" s="11">
        <f>IF(AND(F1357&lt;&gt;"", C1357&lt;&gt;"", C1357&lt;&gt;0), F1357*100/C1357, "")</f>
        <v>62.298136645962735</v>
      </c>
      <c r="H1357" s="10">
        <v>17.61</v>
      </c>
      <c r="I1357" s="12">
        <v>5</v>
      </c>
      <c r="J1357" s="11">
        <f>IF(AND(H1357&lt;&gt;"", C1357&lt;&gt;"", C1357&lt;&gt;0), H1357*100/C1357, "")</f>
        <v>27.344720496894407</v>
      </c>
      <c r="K1357" s="9">
        <v>15.6</v>
      </c>
      <c r="L1357" s="9">
        <v>44.3</v>
      </c>
      <c r="M1357" s="13">
        <v>0.35199999999999998</v>
      </c>
      <c r="N1357" s="9">
        <v>74.5</v>
      </c>
      <c r="O1357" s="14" t="s">
        <v>16</v>
      </c>
      <c r="P1357" s="15">
        <v>4.7699999999999996</v>
      </c>
      <c r="Q1357" s="13">
        <v>6.67</v>
      </c>
      <c r="R1357" s="15">
        <v>0.42</v>
      </c>
      <c r="S1357" s="11">
        <f>IF(AND(Q1357&lt;&gt;"", C1357&lt;&gt;"", C1357&lt;&gt;0), Q1357*100/C1357, "")</f>
        <v>10.357142857142856</v>
      </c>
      <c r="T1357" s="22">
        <v>2</v>
      </c>
      <c r="U1357" s="17" t="s">
        <v>32</v>
      </c>
      <c r="V1357" s="11">
        <v>58.7</v>
      </c>
      <c r="W1357" s="11">
        <v>44.96</v>
      </c>
      <c r="X1357" s="11">
        <f>IF(AND(W1357&lt;&gt;"", V1357&lt;&gt;"", V1357&lt;&gt;0), (W1357/V1357)*100, "")</f>
        <v>76.592844974446336</v>
      </c>
      <c r="Y1357" s="8" t="str">
        <f>IF(X1357&lt;72,"Pontiagudo",IF(X1357&lt;=76,"Padrão","Redondo"))</f>
        <v>Redondo</v>
      </c>
      <c r="Z1357" s="11">
        <f>IF(AND(W1357&lt;&gt;"", V1357&lt;&gt;"", V1357&lt;&gt;0), (0.6057-0.0018*W1357)*V1357*(W1357^2)/1000, "")</f>
        <v>62.26749017754625</v>
      </c>
      <c r="AA1357" s="11">
        <v>64.035539599360007</v>
      </c>
      <c r="AB1357" s="14" t="s">
        <v>35</v>
      </c>
      <c r="AC1357" s="12">
        <v>7</v>
      </c>
      <c r="AD1357" s="18" t="s">
        <v>19</v>
      </c>
    </row>
    <row r="1358" spans="1:30" ht="15.6" x14ac:dyDescent="0.3">
      <c r="A1358" s="8">
        <v>1357</v>
      </c>
      <c r="B1358" s="20" t="s">
        <v>43</v>
      </c>
      <c r="C1358" s="9">
        <v>60.3</v>
      </c>
      <c r="D1358" s="9">
        <v>5.5</v>
      </c>
      <c r="E1358" s="9">
        <v>9.9</v>
      </c>
      <c r="F1358" s="10">
        <f>IF(AND(NOT(ISBLANK(C1358)), NOT(ISBLANK(H1358)), NOT(ISBLANK(Q1358))), C1358-H1358-Q1358, "")</f>
        <v>36.605999999999995</v>
      </c>
      <c r="G1358" s="11">
        <f>IF(AND(F1358&lt;&gt;"", C1358&lt;&gt;"", C1358&lt;&gt;0), F1358*100/C1358, "")</f>
        <v>60.706467661691534</v>
      </c>
      <c r="H1358" s="10">
        <v>18.53</v>
      </c>
      <c r="I1358" s="12">
        <v>5</v>
      </c>
      <c r="J1358" s="11">
        <f>IF(AND(H1358&lt;&gt;"", C1358&lt;&gt;"", C1358&lt;&gt;0), H1358*100/C1358, "")</f>
        <v>30.729684908789388</v>
      </c>
      <c r="K1358" s="9">
        <v>16.100000000000001</v>
      </c>
      <c r="L1358" s="9">
        <v>40.299999999999997</v>
      </c>
      <c r="M1358" s="13">
        <v>0.4</v>
      </c>
      <c r="N1358" s="9">
        <v>72.900000000000006</v>
      </c>
      <c r="O1358" s="14" t="s">
        <v>16</v>
      </c>
      <c r="P1358" s="15">
        <v>3.84</v>
      </c>
      <c r="Q1358" s="13">
        <v>5.1639999999999997</v>
      </c>
      <c r="R1358" s="15">
        <v>0.34</v>
      </c>
      <c r="S1358" s="11">
        <f>IF(AND(Q1358&lt;&gt;"", C1358&lt;&gt;"", C1358&lt;&gt;0), Q1358*100/C1358, "")</f>
        <v>8.5638474295190719</v>
      </c>
      <c r="T1358" s="22">
        <v>1</v>
      </c>
      <c r="U1358" s="17" t="s">
        <v>32</v>
      </c>
      <c r="V1358" s="11">
        <v>58.25</v>
      </c>
      <c r="W1358" s="11">
        <v>43.43</v>
      </c>
      <c r="X1358" s="11">
        <f>IF(AND(W1358&lt;&gt;"", V1358&lt;&gt;"", V1358&lt;&gt;0), (W1358/V1358)*100, "")</f>
        <v>74.557939914163086</v>
      </c>
      <c r="Y1358" s="8" t="str">
        <f>IF(X1358&lt;72,"Pontiagudo",IF(X1358&lt;=76,"Padrão","Redondo"))</f>
        <v>Padrão</v>
      </c>
      <c r="Z1358" s="11">
        <f>IF(AND(W1358&lt;&gt;"", V1358&lt;&gt;"", V1358&lt;&gt;0), (0.6057-0.0018*W1358)*V1358*(W1358^2)/1000, "")</f>
        <v>57.958809708428554</v>
      </c>
      <c r="AA1358" s="11">
        <v>61.477026464087501</v>
      </c>
      <c r="AB1358" s="14" t="s">
        <v>35</v>
      </c>
      <c r="AC1358" s="12">
        <v>7</v>
      </c>
      <c r="AD1358" s="18" t="s">
        <v>19</v>
      </c>
    </row>
    <row r="1359" spans="1:30" ht="15.6" x14ac:dyDescent="0.3">
      <c r="A1359" s="8">
        <v>1358</v>
      </c>
      <c r="B1359" s="20" t="s">
        <v>43</v>
      </c>
      <c r="C1359" s="9">
        <v>51.4</v>
      </c>
      <c r="D1359" s="9">
        <v>6.5</v>
      </c>
      <c r="E1359" s="9">
        <v>10.3</v>
      </c>
      <c r="F1359" s="10" t="str">
        <f>IF(AND(NOT(ISBLANK(C1359)), NOT(ISBLANK(H1359)), NOT(ISBLANK(Q1359))), C1359-H1359-Q1359, "")</f>
        <v/>
      </c>
      <c r="G1359" s="11" t="str">
        <f>IF(AND(F1359&lt;&gt;"", C1359&lt;&gt;"", C1359&lt;&gt;0), F1359*100/C1359, "")</f>
        <v/>
      </c>
      <c r="H1359" s="10"/>
      <c r="I1359" s="12">
        <v>5</v>
      </c>
      <c r="J1359" s="11" t="str">
        <f>IF(AND(H1359&lt;&gt;"", C1359&lt;&gt;"", C1359&lt;&gt;0), H1359*100/C1359, "")</f>
        <v/>
      </c>
      <c r="K1359" s="9">
        <v>12.8</v>
      </c>
      <c r="L1359" s="9"/>
      <c r="M1359" s="13"/>
      <c r="N1359" s="9">
        <v>83.2</v>
      </c>
      <c r="O1359" s="14" t="s">
        <v>16</v>
      </c>
      <c r="P1359" s="15">
        <v>4.0599999999999996</v>
      </c>
      <c r="Q1359" s="13">
        <v>5.58</v>
      </c>
      <c r="R1359" s="15">
        <v>0.42</v>
      </c>
      <c r="S1359" s="11">
        <f>IF(AND(Q1359&lt;&gt;"", C1359&lt;&gt;"", C1359&lt;&gt;0), Q1359*100/C1359, "")</f>
        <v>10.85603112840467</v>
      </c>
      <c r="T1359" s="22">
        <v>3</v>
      </c>
      <c r="U1359" s="17" t="s">
        <v>36</v>
      </c>
      <c r="V1359" s="11">
        <v>52.95</v>
      </c>
      <c r="W1359" s="11">
        <v>42.28</v>
      </c>
      <c r="X1359" s="11">
        <f>IF(AND(W1359&lt;&gt;"", V1359&lt;&gt;"", V1359&lt;&gt;0), (W1359/V1359)*100, "")</f>
        <v>79.848914069877239</v>
      </c>
      <c r="Y1359" s="8" t="str">
        <f>IF(X1359&lt;72,"Pontiagudo",IF(X1359&lt;=76,"Padrão","Redondo"))</f>
        <v>Redondo</v>
      </c>
      <c r="Z1359" s="11">
        <f>IF(AND(W1359&lt;&gt;"", V1359&lt;&gt;"", V1359&lt;&gt;0), (0.6057-0.0018*W1359)*V1359*(W1359^2)/1000, "")</f>
        <v>50.128027750946877</v>
      </c>
      <c r="AA1359" s="11">
        <v>55.977418325640002</v>
      </c>
      <c r="AB1359" s="14"/>
      <c r="AC1359" s="12">
        <v>7</v>
      </c>
      <c r="AD1359" s="18" t="s">
        <v>19</v>
      </c>
    </row>
    <row r="1360" spans="1:30" ht="15.6" x14ac:dyDescent="0.3">
      <c r="A1360" s="8">
        <v>1359</v>
      </c>
      <c r="B1360" s="20" t="s">
        <v>43</v>
      </c>
      <c r="C1360" s="9">
        <v>68.900000000000006</v>
      </c>
      <c r="D1360" s="9">
        <v>5.8</v>
      </c>
      <c r="E1360" s="9"/>
      <c r="F1360" s="10">
        <f>IF(AND(NOT(ISBLANK(C1360)), NOT(ISBLANK(H1360)), NOT(ISBLANK(Q1360))), C1360-H1360-Q1360, "")</f>
        <v>44.56900000000001</v>
      </c>
      <c r="G1360" s="11">
        <f>IF(AND(F1360&lt;&gt;"", C1360&lt;&gt;"", C1360&lt;&gt;0), F1360*100/C1360, "")</f>
        <v>64.68650217706822</v>
      </c>
      <c r="H1360" s="10">
        <v>18.13</v>
      </c>
      <c r="I1360" s="12">
        <v>5</v>
      </c>
      <c r="J1360" s="11">
        <f>IF(AND(H1360&lt;&gt;"", C1360&lt;&gt;"", C1360&lt;&gt;0), H1360*100/C1360, "")</f>
        <v>26.313497822931783</v>
      </c>
      <c r="K1360" s="9">
        <v>15.9</v>
      </c>
      <c r="L1360" s="9">
        <v>45</v>
      </c>
      <c r="M1360" s="13">
        <v>0.35299999999999998</v>
      </c>
      <c r="N1360" s="9">
        <v>72.099999999999994</v>
      </c>
      <c r="O1360" s="14" t="s">
        <v>16</v>
      </c>
      <c r="P1360" s="15">
        <v>2.93</v>
      </c>
      <c r="Q1360" s="13">
        <v>6.2009999999999996</v>
      </c>
      <c r="R1360" s="15">
        <v>0.36</v>
      </c>
      <c r="S1360" s="11">
        <f>IF(AND(Q1360&lt;&gt;"", C1360&lt;&gt;"", C1360&lt;&gt;0), Q1360*100/C1360, "")</f>
        <v>8.9999999999999982</v>
      </c>
      <c r="T1360" s="22">
        <v>1</v>
      </c>
      <c r="U1360" s="17" t="s">
        <v>34</v>
      </c>
      <c r="V1360" s="11">
        <v>60.46</v>
      </c>
      <c r="W1360" s="11">
        <v>45.86</v>
      </c>
      <c r="X1360" s="11">
        <f>IF(AND(W1360&lt;&gt;"", V1360&lt;&gt;"", V1360&lt;&gt;0), (W1360/V1360)*100, "")</f>
        <v>75.851802844856095</v>
      </c>
      <c r="Y1360" s="8" t="str">
        <f>IF(X1360&lt;72,"Pontiagudo",IF(X1360&lt;=76,"Padrão","Redondo"))</f>
        <v>Padrão</v>
      </c>
      <c r="Z1360" s="11">
        <f>IF(AND(W1360&lt;&gt;"", V1360&lt;&gt;"", V1360&lt;&gt;0), (0.6057-0.0018*W1360)*V1360*(W1360^2)/1000, "")</f>
        <v>66.521821657640842</v>
      </c>
      <c r="AA1360" s="11">
        <v>66.650805460611991</v>
      </c>
      <c r="AB1360" s="14"/>
      <c r="AC1360" s="12">
        <v>7</v>
      </c>
      <c r="AD1360" s="18" t="s">
        <v>19</v>
      </c>
    </row>
    <row r="1361" spans="1:30" ht="15.6" x14ac:dyDescent="0.3">
      <c r="A1361" s="8">
        <v>1360</v>
      </c>
      <c r="B1361" s="20" t="s">
        <v>43</v>
      </c>
      <c r="C1361" s="9">
        <v>60.5</v>
      </c>
      <c r="D1361" s="9">
        <v>6.8</v>
      </c>
      <c r="E1361" s="9">
        <v>9.9</v>
      </c>
      <c r="F1361" s="10">
        <f>IF(AND(NOT(ISBLANK(C1361)), NOT(ISBLANK(H1361)), NOT(ISBLANK(Q1361))), C1361-H1361-Q1361, "")</f>
        <v>36.966000000000001</v>
      </c>
      <c r="G1361" s="11">
        <f>IF(AND(F1361&lt;&gt;"", C1361&lt;&gt;"", C1361&lt;&gt;0), F1361*100/C1361, "")</f>
        <v>61.10082644628099</v>
      </c>
      <c r="H1361" s="10">
        <v>17.759</v>
      </c>
      <c r="I1361" s="12">
        <v>5</v>
      </c>
      <c r="J1361" s="11">
        <f>IF(AND(H1361&lt;&gt;"", C1361&lt;&gt;"", C1361&lt;&gt;0), H1361*100/C1361, "")</f>
        <v>29.353719008264463</v>
      </c>
      <c r="K1361" s="9">
        <v>16.399999999999999</v>
      </c>
      <c r="L1361" s="9">
        <v>44.3</v>
      </c>
      <c r="M1361" s="13">
        <v>0.37</v>
      </c>
      <c r="N1361" s="9">
        <v>82.2</v>
      </c>
      <c r="O1361" s="14" t="s">
        <v>16</v>
      </c>
      <c r="P1361" s="15">
        <v>4.79</v>
      </c>
      <c r="Q1361" s="13">
        <v>5.7750000000000004</v>
      </c>
      <c r="R1361" s="15">
        <v>0.39</v>
      </c>
      <c r="S1361" s="11">
        <f>IF(AND(Q1361&lt;&gt;"", C1361&lt;&gt;"", C1361&lt;&gt;0), Q1361*100/C1361, "")</f>
        <v>9.545454545454545</v>
      </c>
      <c r="T1361" s="22">
        <v>2</v>
      </c>
      <c r="U1361" s="17" t="s">
        <v>32</v>
      </c>
      <c r="V1361" s="11">
        <v>57.95</v>
      </c>
      <c r="W1361" s="11">
        <v>43.29</v>
      </c>
      <c r="X1361" s="11">
        <f>IF(AND(W1361&lt;&gt;"", V1361&lt;&gt;"", V1361&lt;&gt;0), (W1361/V1361)*100, "")</f>
        <v>74.702329594477987</v>
      </c>
      <c r="Y1361" s="8" t="str">
        <f>IF(X1361&lt;72,"Pontiagudo",IF(X1361&lt;=76,"Padrão","Redondo"))</f>
        <v>Padrão</v>
      </c>
      <c r="Z1361" s="11">
        <f>IF(AND(W1361&lt;&gt;"", V1361&lt;&gt;"", V1361&lt;&gt;0), (0.6057-0.0018*W1361)*V1361*(W1361^2)/1000, "")</f>
        <v>57.316530669515913</v>
      </c>
      <c r="AA1361" s="11">
        <v>61.060160595622484</v>
      </c>
      <c r="AB1361" s="14" t="s">
        <v>35</v>
      </c>
      <c r="AC1361" s="12">
        <v>7</v>
      </c>
      <c r="AD1361" s="18" t="s">
        <v>19</v>
      </c>
    </row>
    <row r="1362" spans="1:30" ht="15.6" x14ac:dyDescent="0.3">
      <c r="A1362" s="8">
        <v>1361</v>
      </c>
      <c r="B1362" s="20" t="s">
        <v>43</v>
      </c>
      <c r="C1362" s="9">
        <v>62.2</v>
      </c>
      <c r="D1362" s="9">
        <v>5.9</v>
      </c>
      <c r="E1362" s="9">
        <v>10.3</v>
      </c>
      <c r="F1362" s="10">
        <f>IF(AND(NOT(ISBLANK(C1362)), NOT(ISBLANK(H1362)), NOT(ISBLANK(Q1362))), C1362-H1362-Q1362, "")</f>
        <v>37.405000000000008</v>
      </c>
      <c r="G1362" s="11">
        <f>IF(AND(F1362&lt;&gt;"", C1362&lt;&gt;"", C1362&lt;&gt;0), F1362*100/C1362, "")</f>
        <v>60.13665594855307</v>
      </c>
      <c r="H1362" s="10">
        <v>18.266999999999999</v>
      </c>
      <c r="I1362" s="12">
        <v>5</v>
      </c>
      <c r="J1362" s="11">
        <f>IF(AND(H1362&lt;&gt;"", C1362&lt;&gt;"", C1362&lt;&gt;0), H1362*100/C1362, "")</f>
        <v>29.368167202572348</v>
      </c>
      <c r="K1362" s="9">
        <v>18</v>
      </c>
      <c r="L1362" s="9">
        <v>43</v>
      </c>
      <c r="M1362" s="13">
        <v>0.41899999999999998</v>
      </c>
      <c r="N1362" s="9">
        <v>75.3</v>
      </c>
      <c r="O1362" s="14" t="s">
        <v>16</v>
      </c>
      <c r="P1362" s="15">
        <v>3.75</v>
      </c>
      <c r="Q1362" s="13">
        <v>6.5279999999999996</v>
      </c>
      <c r="R1362" s="15">
        <v>0.42</v>
      </c>
      <c r="S1362" s="11">
        <f>IF(AND(Q1362&lt;&gt;"", C1362&lt;&gt;"", C1362&lt;&gt;0), Q1362*100/C1362, "")</f>
        <v>10.495176848874596</v>
      </c>
      <c r="T1362" s="22">
        <v>2</v>
      </c>
      <c r="U1362" s="17" t="s">
        <v>32</v>
      </c>
      <c r="V1362" s="11">
        <v>57.87</v>
      </c>
      <c r="W1362" s="11">
        <v>44.09</v>
      </c>
      <c r="X1362" s="11">
        <f>IF(AND(W1362&lt;&gt;"", V1362&lt;&gt;"", V1362&lt;&gt;0), (W1362/V1362)*100, "")</f>
        <v>76.188007603248678</v>
      </c>
      <c r="Y1362" s="8" t="str">
        <f>IF(X1362&lt;72,"Pontiagudo",IF(X1362&lt;=76,"Padrão","Redondo"))</f>
        <v>Redondo</v>
      </c>
      <c r="Z1362" s="11">
        <f>IF(AND(W1362&lt;&gt;"", V1362&lt;&gt;"", V1362&lt;&gt;0), (0.6057-0.0018*W1362)*V1362*(W1362^2)/1000, "")</f>
        <v>59.210456021593693</v>
      </c>
      <c r="AA1362" s="11">
        <v>62.162100814522503</v>
      </c>
      <c r="AB1362" s="14" t="s">
        <v>35</v>
      </c>
      <c r="AC1362" s="12">
        <v>7</v>
      </c>
      <c r="AD1362" s="18" t="s">
        <v>19</v>
      </c>
    </row>
    <row r="1363" spans="1:30" ht="15.6" x14ac:dyDescent="0.3">
      <c r="A1363" s="8">
        <v>1362</v>
      </c>
      <c r="B1363" s="20" t="s">
        <v>43</v>
      </c>
      <c r="C1363" s="9">
        <v>72.5</v>
      </c>
      <c r="D1363" s="9">
        <v>4.5</v>
      </c>
      <c r="E1363" s="9">
        <v>10.3</v>
      </c>
      <c r="F1363" s="10">
        <f>IF(AND(NOT(ISBLANK(C1363)), NOT(ISBLANK(H1363)), NOT(ISBLANK(Q1363))), C1363-H1363-Q1363, "")</f>
        <v>44.447000000000003</v>
      </c>
      <c r="G1363" s="11">
        <f>IF(AND(F1363&lt;&gt;"", C1363&lt;&gt;"", C1363&lt;&gt;0), F1363*100/C1363, "")</f>
        <v>61.306206896551735</v>
      </c>
      <c r="H1363" s="10">
        <v>21.193000000000001</v>
      </c>
      <c r="I1363" s="12">
        <v>5</v>
      </c>
      <c r="J1363" s="11">
        <f>IF(AND(H1363&lt;&gt;"", C1363&lt;&gt;"", C1363&lt;&gt;0), H1363*100/C1363, "")</f>
        <v>29.231724137931035</v>
      </c>
      <c r="K1363" s="9">
        <v>15.5</v>
      </c>
      <c r="L1363" s="9">
        <v>46.3</v>
      </c>
      <c r="M1363" s="13">
        <v>0.33500000000000002</v>
      </c>
      <c r="N1363" s="9">
        <v>58</v>
      </c>
      <c r="O1363" s="14" t="s">
        <v>23</v>
      </c>
      <c r="P1363" s="15">
        <v>3.93</v>
      </c>
      <c r="Q1363" s="13">
        <v>6.86</v>
      </c>
      <c r="R1363" s="15">
        <v>0.4</v>
      </c>
      <c r="S1363" s="11">
        <f>IF(AND(Q1363&lt;&gt;"", C1363&lt;&gt;"", C1363&lt;&gt;0), Q1363*100/C1363, "")</f>
        <v>9.4620689655172416</v>
      </c>
      <c r="T1363" s="22">
        <v>1</v>
      </c>
      <c r="U1363" s="17" t="s">
        <v>34</v>
      </c>
      <c r="V1363" s="11">
        <v>62.71</v>
      </c>
      <c r="W1363" s="11">
        <v>46.28</v>
      </c>
      <c r="X1363" s="11">
        <f>IF(AND(W1363&lt;&gt;"", V1363&lt;&gt;"", V1363&lt;&gt;0), (W1363/V1363)*100, "")</f>
        <v>73.800031892840053</v>
      </c>
      <c r="Y1363" s="8" t="str">
        <f>IF(X1363&lt;72,"Pontiagudo",IF(X1363&lt;=76,"Padrão","Redondo"))</f>
        <v>Padrão</v>
      </c>
      <c r="Z1363" s="11">
        <f>IF(AND(W1363&lt;&gt;"", V1363&lt;&gt;"", V1363&lt;&gt;0), (0.6057-0.0018*W1363)*V1363*(W1363^2)/1000, "")</f>
        <v>70.165454741089349</v>
      </c>
      <c r="AA1363" s="11">
        <v>68.895133605064004</v>
      </c>
      <c r="AB1363" s="14" t="s">
        <v>35</v>
      </c>
      <c r="AC1363" s="12">
        <v>7</v>
      </c>
      <c r="AD1363" s="18" t="s">
        <v>19</v>
      </c>
    </row>
    <row r="1364" spans="1:30" ht="15.6" x14ac:dyDescent="0.3">
      <c r="A1364" s="8">
        <v>1363</v>
      </c>
      <c r="B1364" s="20" t="s">
        <v>43</v>
      </c>
      <c r="C1364" s="9">
        <v>60.7</v>
      </c>
      <c r="D1364" s="9">
        <v>5.5</v>
      </c>
      <c r="E1364" s="9">
        <v>10.3</v>
      </c>
      <c r="F1364" s="10">
        <f>IF(AND(NOT(ISBLANK(C1364)), NOT(ISBLANK(H1364)), NOT(ISBLANK(Q1364))), C1364-H1364-Q1364, "")</f>
        <v>36.990000000000009</v>
      </c>
      <c r="G1364" s="11">
        <f>IF(AND(F1364&lt;&gt;"", C1364&lt;&gt;"", C1364&lt;&gt;0), F1364*100/C1364, "")</f>
        <v>60.939044481054381</v>
      </c>
      <c r="H1364" s="10">
        <v>17.690000000000001</v>
      </c>
      <c r="I1364" s="12">
        <v>6</v>
      </c>
      <c r="J1364" s="11">
        <f>IF(AND(H1364&lt;&gt;"", C1364&lt;&gt;"", C1364&lt;&gt;0), H1364*100/C1364, "")</f>
        <v>29.143327841845142</v>
      </c>
      <c r="K1364" s="9">
        <v>14.8</v>
      </c>
      <c r="L1364" s="9">
        <v>41</v>
      </c>
      <c r="M1364" s="13">
        <v>0.36099999999999999</v>
      </c>
      <c r="N1364" s="9">
        <v>72.7</v>
      </c>
      <c r="O1364" s="14" t="s">
        <v>16</v>
      </c>
      <c r="P1364" s="15">
        <v>4.32</v>
      </c>
      <c r="Q1364" s="13">
        <v>6.02</v>
      </c>
      <c r="R1364" s="15">
        <v>0.38</v>
      </c>
      <c r="S1364" s="11">
        <f>IF(AND(Q1364&lt;&gt;"", C1364&lt;&gt;"", C1364&lt;&gt;0), Q1364*100/C1364, "")</f>
        <v>9.9176276771004943</v>
      </c>
      <c r="T1364" s="22">
        <v>2</v>
      </c>
      <c r="U1364" s="17" t="s">
        <v>32</v>
      </c>
      <c r="V1364" s="11">
        <v>59.08</v>
      </c>
      <c r="W1364" s="11">
        <v>43.14</v>
      </c>
      <c r="X1364" s="11">
        <f>IF(AND(W1364&lt;&gt;"", V1364&lt;&gt;"", V1364&lt;&gt;0), (W1364/V1364)*100, "")</f>
        <v>73.019634394041972</v>
      </c>
      <c r="Y1364" s="8" t="str">
        <f>IF(X1364&lt;72,"Pontiagudo",IF(X1364&lt;=76,"Padrão","Redondo"))</f>
        <v>Padrão</v>
      </c>
      <c r="Z1364" s="11">
        <f>IF(AND(W1364&lt;&gt;"", V1364&lt;&gt;"", V1364&lt;&gt;0), (0.6057-0.0018*W1364)*V1364*(W1364^2)/1000, "")</f>
        <v>58.059617483960075</v>
      </c>
      <c r="AA1364" s="11">
        <v>61.637496431447978</v>
      </c>
      <c r="AB1364" s="14" t="s">
        <v>35</v>
      </c>
      <c r="AC1364" s="12">
        <v>7</v>
      </c>
      <c r="AD1364" s="18" t="s">
        <v>19</v>
      </c>
    </row>
    <row r="1365" spans="1:30" ht="15.6" x14ac:dyDescent="0.3">
      <c r="A1365" s="8">
        <v>1364</v>
      </c>
      <c r="B1365" s="20" t="s">
        <v>43</v>
      </c>
      <c r="C1365" s="9">
        <v>56.4</v>
      </c>
      <c r="D1365" s="9">
        <v>5.5</v>
      </c>
      <c r="E1365" s="9">
        <v>10.3</v>
      </c>
      <c r="F1365" s="10">
        <f>IF(AND(NOT(ISBLANK(C1365)), NOT(ISBLANK(H1365)), NOT(ISBLANK(Q1365))), C1365-H1365-Q1365, "")</f>
        <v>35.495999999999995</v>
      </c>
      <c r="G1365" s="11">
        <f>IF(AND(F1365&lt;&gt;"", C1365&lt;&gt;"", C1365&lt;&gt;0), F1365*100/C1365, "")</f>
        <v>62.936170212765951</v>
      </c>
      <c r="H1365" s="10">
        <v>16.088000000000001</v>
      </c>
      <c r="I1365" s="12">
        <v>5</v>
      </c>
      <c r="J1365" s="11">
        <f>IF(AND(H1365&lt;&gt;"", C1365&lt;&gt;"", C1365&lt;&gt;0), H1365*100/C1365, "")</f>
        <v>28.524822695035464</v>
      </c>
      <c r="K1365" s="9">
        <v>15.5</v>
      </c>
      <c r="L1365" s="9">
        <v>39.700000000000003</v>
      </c>
      <c r="M1365" s="13">
        <v>0.39</v>
      </c>
      <c r="N1365" s="9">
        <v>74.400000000000006</v>
      </c>
      <c r="O1365" s="14" t="s">
        <v>16</v>
      </c>
      <c r="P1365" s="15">
        <v>4.25</v>
      </c>
      <c r="Q1365" s="13">
        <v>4.8159999999999998</v>
      </c>
      <c r="R1365" s="15">
        <v>0.35</v>
      </c>
      <c r="S1365" s="11">
        <f>IF(AND(Q1365&lt;&gt;"", C1365&lt;&gt;"", C1365&lt;&gt;0), Q1365*100/C1365, "")</f>
        <v>8.539007092198581</v>
      </c>
      <c r="T1365" s="22">
        <v>1</v>
      </c>
      <c r="U1365" s="17" t="s">
        <v>36</v>
      </c>
      <c r="V1365" s="11">
        <v>56.4</v>
      </c>
      <c r="W1365" s="11">
        <v>43</v>
      </c>
      <c r="X1365" s="11">
        <f>IF(AND(W1365&lt;&gt;"", V1365&lt;&gt;"", V1365&lt;&gt;0), (W1365/V1365)*100, "")</f>
        <v>76.24113475177306</v>
      </c>
      <c r="Y1365" s="8" t="str">
        <f>IF(X1365&lt;72,"Pontiagudo",IF(X1365&lt;=76,"Padrão","Redondo"))</f>
        <v>Redondo</v>
      </c>
      <c r="Z1365" s="11">
        <f>IF(AND(W1365&lt;&gt;"", V1365&lt;&gt;"", V1365&lt;&gt;0), (0.6057-0.0018*W1365)*V1365*(W1365^2)/1000, "")</f>
        <v>55.093025879999992</v>
      </c>
      <c r="AA1365" s="11">
        <v>59.529201719999989</v>
      </c>
      <c r="AB1365" s="14" t="s">
        <v>35</v>
      </c>
      <c r="AC1365" s="12">
        <v>7</v>
      </c>
      <c r="AD1365" s="18" t="s">
        <v>19</v>
      </c>
    </row>
    <row r="1366" spans="1:30" ht="15.6" x14ac:dyDescent="0.3">
      <c r="A1366" s="8">
        <v>1365</v>
      </c>
      <c r="B1366" s="20" t="s">
        <v>43</v>
      </c>
      <c r="C1366" s="9">
        <v>70.099999999999994</v>
      </c>
      <c r="D1366" s="9">
        <v>5.4</v>
      </c>
      <c r="E1366" s="9">
        <v>10.199999999999999</v>
      </c>
      <c r="F1366" s="10">
        <f>IF(AND(NOT(ISBLANK(C1366)), NOT(ISBLANK(H1366)), NOT(ISBLANK(Q1366))), C1366-H1366-Q1366, "")</f>
        <v>46.441999999999993</v>
      </c>
      <c r="G1366" s="11">
        <f>IF(AND(F1366&lt;&gt;"", C1366&lt;&gt;"", C1366&lt;&gt;0), F1366*100/C1366, "")</f>
        <v>66.251069900142639</v>
      </c>
      <c r="H1366" s="10">
        <v>17.853000000000002</v>
      </c>
      <c r="I1366" s="12">
        <v>5</v>
      </c>
      <c r="J1366" s="11">
        <f>IF(AND(H1366&lt;&gt;"", C1366&lt;&gt;"", C1366&lt;&gt;0), H1366*100/C1366, "")</f>
        <v>25.467902995720404</v>
      </c>
      <c r="K1366" s="9">
        <v>16.100000000000001</v>
      </c>
      <c r="L1366" s="9">
        <v>43</v>
      </c>
      <c r="M1366" s="13">
        <v>0.374</v>
      </c>
      <c r="N1366" s="9">
        <v>68.2</v>
      </c>
      <c r="O1366" s="14" t="s">
        <v>21</v>
      </c>
      <c r="P1366" s="15">
        <v>3.35</v>
      </c>
      <c r="Q1366" s="13">
        <v>5.8049999999999997</v>
      </c>
      <c r="R1366" s="15">
        <v>0.36</v>
      </c>
      <c r="S1366" s="11">
        <f>IF(AND(Q1366&lt;&gt;"", C1366&lt;&gt;"", C1366&lt;&gt;0), Q1366*100/C1366, "")</f>
        <v>8.2810271041369479</v>
      </c>
      <c r="T1366" s="22">
        <v>2</v>
      </c>
      <c r="U1366" s="17" t="s">
        <v>34</v>
      </c>
      <c r="V1366" s="11">
        <v>62.15</v>
      </c>
      <c r="W1366" s="11">
        <v>45.53</v>
      </c>
      <c r="X1366" s="11">
        <f>IF(AND(W1366&lt;&gt;"", V1366&lt;&gt;"", V1366&lt;&gt;0), (W1366/V1366)*100, "")</f>
        <v>73.25824617860016</v>
      </c>
      <c r="Y1366" s="8" t="str">
        <f>IF(X1366&lt;72,"Pontiagudo",IF(X1366&lt;=76,"Padrão","Redondo"))</f>
        <v>Padrão</v>
      </c>
      <c r="Z1366" s="11">
        <f>IF(AND(W1366&lt;&gt;"", V1366&lt;&gt;"", V1366&lt;&gt;0), (0.6057-0.0018*W1366)*V1366*(W1366^2)/1000, "")</f>
        <v>67.477215494154521</v>
      </c>
      <c r="AA1366" s="11">
        <v>67.355990520692501</v>
      </c>
      <c r="AB1366" s="14" t="s">
        <v>35</v>
      </c>
      <c r="AC1366" s="12">
        <v>7</v>
      </c>
      <c r="AD1366" s="18" t="s">
        <v>19</v>
      </c>
    </row>
    <row r="1367" spans="1:30" ht="15.6" x14ac:dyDescent="0.3">
      <c r="A1367" s="8">
        <v>1366</v>
      </c>
      <c r="B1367" s="20" t="s">
        <v>43</v>
      </c>
      <c r="C1367" s="9">
        <v>76.5</v>
      </c>
      <c r="D1367" s="9">
        <v>6.1</v>
      </c>
      <c r="E1367" s="9">
        <v>10.3</v>
      </c>
      <c r="F1367" s="10">
        <f>IF(AND(NOT(ISBLANK(C1367)), NOT(ISBLANK(H1367)), NOT(ISBLANK(Q1367))), C1367-H1367-Q1367, "")</f>
        <v>49.396000000000001</v>
      </c>
      <c r="G1367" s="11">
        <f>IF(AND(F1367&lt;&gt;"", C1367&lt;&gt;"", C1367&lt;&gt;0), F1367*100/C1367, "")</f>
        <v>64.569934640522874</v>
      </c>
      <c r="H1367" s="10">
        <v>19.71</v>
      </c>
      <c r="I1367" s="12">
        <v>6</v>
      </c>
      <c r="J1367" s="11">
        <f>IF(AND(H1367&lt;&gt;"", C1367&lt;&gt;"", C1367&lt;&gt;0), H1367*100/C1367, "")</f>
        <v>25.764705882352942</v>
      </c>
      <c r="K1367" s="9">
        <v>17.600000000000001</v>
      </c>
      <c r="L1367" s="9">
        <v>45.3</v>
      </c>
      <c r="M1367" s="13">
        <v>0.38900000000000001</v>
      </c>
      <c r="N1367" s="9">
        <v>71.900000000000006</v>
      </c>
      <c r="O1367" s="14" t="s">
        <v>21</v>
      </c>
      <c r="P1367" s="15">
        <v>5.16</v>
      </c>
      <c r="Q1367" s="13">
        <v>7.3940000000000001</v>
      </c>
      <c r="R1367" s="15">
        <v>0.39</v>
      </c>
      <c r="S1367" s="11">
        <f>IF(AND(Q1367&lt;&gt;"", C1367&lt;&gt;"", C1367&lt;&gt;0), Q1367*100/C1367, "")</f>
        <v>9.6653594771241824</v>
      </c>
      <c r="T1367" s="22">
        <v>1</v>
      </c>
      <c r="U1367" s="17" t="s">
        <v>34</v>
      </c>
      <c r="V1367" s="11">
        <v>61.42</v>
      </c>
      <c r="W1367" s="11">
        <v>47.68</v>
      </c>
      <c r="X1367" s="11">
        <f>IF(AND(W1367&lt;&gt;"", V1367&lt;&gt;"", V1367&lt;&gt;0), (W1367/V1367)*100, "")</f>
        <v>77.629436665581238</v>
      </c>
      <c r="Y1367" s="8" t="str">
        <f>IF(X1367&lt;72,"Pontiagudo",IF(X1367&lt;=76,"Padrão","Redondo"))</f>
        <v>Redondo</v>
      </c>
      <c r="Z1367" s="11">
        <f>IF(AND(W1367&lt;&gt;"", V1367&lt;&gt;"", V1367&lt;&gt;0), (0.6057-0.0018*W1367)*V1367*(W1367^2)/1000, "")</f>
        <v>72.590882181931008</v>
      </c>
      <c r="AA1367" s="11">
        <v>70.096475761151993</v>
      </c>
      <c r="AB1367" s="14"/>
      <c r="AC1367" s="12">
        <v>7</v>
      </c>
      <c r="AD1367" s="18" t="s">
        <v>19</v>
      </c>
    </row>
    <row r="1368" spans="1:30" ht="15.6" x14ac:dyDescent="0.3">
      <c r="A1368" s="8">
        <v>1367</v>
      </c>
      <c r="B1368" s="20" t="s">
        <v>43</v>
      </c>
      <c r="C1368" s="9">
        <v>60.7</v>
      </c>
      <c r="D1368" s="9">
        <v>7.4</v>
      </c>
      <c r="E1368" s="9">
        <v>9.6999999999999993</v>
      </c>
      <c r="F1368" s="10">
        <f>IF(AND(NOT(ISBLANK(C1368)), NOT(ISBLANK(H1368)), NOT(ISBLANK(Q1368))), C1368-H1368-Q1368, "")</f>
        <v>37.100999999999999</v>
      </c>
      <c r="G1368" s="11">
        <f>IF(AND(F1368&lt;&gt;"", C1368&lt;&gt;"", C1368&lt;&gt;0), F1368*100/C1368, "")</f>
        <v>61.121911037891266</v>
      </c>
      <c r="H1368" s="10">
        <v>18.701000000000001</v>
      </c>
      <c r="I1368" s="12">
        <v>5</v>
      </c>
      <c r="J1368" s="11">
        <f>IF(AND(H1368&lt;&gt;"", C1368&lt;&gt;"", C1368&lt;&gt;0), H1368*100/C1368, "")</f>
        <v>30.808896210873147</v>
      </c>
      <c r="K1368" s="9">
        <v>17.3</v>
      </c>
      <c r="L1368" s="9">
        <v>44.7</v>
      </c>
      <c r="M1368" s="13">
        <v>0.38700000000000001</v>
      </c>
      <c r="N1368" s="9">
        <v>85.9</v>
      </c>
      <c r="O1368" s="14" t="s">
        <v>16</v>
      </c>
      <c r="P1368" s="15">
        <v>2.2000000000000002</v>
      </c>
      <c r="Q1368" s="13">
        <v>4.8979999999999997</v>
      </c>
      <c r="R1368" s="15">
        <v>0.34</v>
      </c>
      <c r="S1368" s="11">
        <f>IF(AND(Q1368&lt;&gt;"", C1368&lt;&gt;"", C1368&lt;&gt;0), Q1368*100/C1368, "")</f>
        <v>8.0691927512355832</v>
      </c>
      <c r="T1368" s="22">
        <v>3</v>
      </c>
      <c r="U1368" s="17" t="s">
        <v>32</v>
      </c>
      <c r="V1368" s="11">
        <v>60.48</v>
      </c>
      <c r="W1368" s="11">
        <v>43.64</v>
      </c>
      <c r="X1368" s="11">
        <f>IF(AND(W1368&lt;&gt;"", V1368&lt;&gt;"", V1368&lt;&gt;0), (W1368/V1368)*100, "")</f>
        <v>72.156084656084658</v>
      </c>
      <c r="Y1368" s="8" t="str">
        <f>IF(X1368&lt;72,"Pontiagudo",IF(X1368&lt;=76,"Padrão","Redondo"))</f>
        <v>Padrão</v>
      </c>
      <c r="Z1368" s="11">
        <f>IF(AND(W1368&lt;&gt;"", V1368&lt;&gt;"", V1368&lt;&gt;0), (0.6057-0.0018*W1368)*V1368*(W1368^2)/1000, "")</f>
        <v>60.717492727363592</v>
      </c>
      <c r="AA1368" s="11">
        <v>63.347341655808002</v>
      </c>
      <c r="AB1368" s="14" t="s">
        <v>35</v>
      </c>
      <c r="AC1368" s="12">
        <v>7</v>
      </c>
      <c r="AD1368" s="18" t="s">
        <v>19</v>
      </c>
    </row>
    <row r="1369" spans="1:30" ht="15.6" x14ac:dyDescent="0.3">
      <c r="A1369" s="8">
        <v>1368</v>
      </c>
      <c r="B1369" s="20" t="s">
        <v>43</v>
      </c>
      <c r="C1369" s="9">
        <v>62.7</v>
      </c>
      <c r="D1369" s="9">
        <v>5.3</v>
      </c>
      <c r="E1369" s="9">
        <v>10.199999999999999</v>
      </c>
      <c r="F1369" s="10">
        <f>IF(AND(NOT(ISBLANK(C1369)), NOT(ISBLANK(H1369)), NOT(ISBLANK(Q1369))), C1369-H1369-Q1369, "")</f>
        <v>37.179000000000002</v>
      </c>
      <c r="G1369" s="11">
        <f>IF(AND(F1369&lt;&gt;"", C1369&lt;&gt;"", C1369&lt;&gt;0), F1369*100/C1369, "")</f>
        <v>59.296650717703351</v>
      </c>
      <c r="H1369" s="10">
        <v>19.474</v>
      </c>
      <c r="I1369" s="12">
        <v>5</v>
      </c>
      <c r="J1369" s="11">
        <f>IF(AND(H1369&lt;&gt;"", C1369&lt;&gt;"", C1369&lt;&gt;0), H1369*100/C1369, "")</f>
        <v>31.059011164274324</v>
      </c>
      <c r="K1369" s="9">
        <v>15.5</v>
      </c>
      <c r="L1369" s="9">
        <v>47</v>
      </c>
      <c r="M1369" s="13">
        <v>0.33</v>
      </c>
      <c r="N1369" s="9">
        <v>70.2</v>
      </c>
      <c r="O1369" s="14" t="s">
        <v>21</v>
      </c>
      <c r="P1369" s="15">
        <v>4.32</v>
      </c>
      <c r="Q1369" s="13">
        <v>6.0469999999999997</v>
      </c>
      <c r="R1369" s="15">
        <v>0.38</v>
      </c>
      <c r="S1369" s="11">
        <f>IF(AND(Q1369&lt;&gt;"", C1369&lt;&gt;"", C1369&lt;&gt;0), Q1369*100/C1369, "")</f>
        <v>9.6443381180223273</v>
      </c>
      <c r="T1369" s="22">
        <v>1</v>
      </c>
      <c r="U1369" s="17" t="s">
        <v>32</v>
      </c>
      <c r="V1369" s="11">
        <v>56.91</v>
      </c>
      <c r="W1369" s="11">
        <v>44.71</v>
      </c>
      <c r="X1369" s="11">
        <f>IF(AND(W1369&lt;&gt;"", V1369&lt;&gt;"", V1369&lt;&gt;0), (W1369/V1369)*100, "")</f>
        <v>78.562642769284835</v>
      </c>
      <c r="Y1369" s="8" t="str">
        <f>IF(X1369&lt;72,"Pontiagudo",IF(X1369&lt;=76,"Padrão","Redondo"))</f>
        <v>Redondo</v>
      </c>
      <c r="Z1369" s="11">
        <f>IF(AND(W1369&lt;&gt;"", V1369&lt;&gt;"", V1369&lt;&gt;0), (0.6057-0.0018*W1369)*V1369*(W1369^2)/1000, "")</f>
        <v>59.750402398874087</v>
      </c>
      <c r="AA1369" s="11">
        <v>62.347186177594502</v>
      </c>
      <c r="AB1369" s="14"/>
      <c r="AC1369" s="12">
        <v>7</v>
      </c>
      <c r="AD1369" s="18" t="s">
        <v>19</v>
      </c>
    </row>
    <row r="1370" spans="1:30" ht="15.6" x14ac:dyDescent="0.3">
      <c r="A1370" s="8">
        <v>1369</v>
      </c>
      <c r="B1370" s="20" t="s">
        <v>43</v>
      </c>
      <c r="C1370" s="9">
        <v>64.400000000000006</v>
      </c>
      <c r="D1370" s="9">
        <v>6</v>
      </c>
      <c r="E1370" s="9">
        <v>9.8000000000000007</v>
      </c>
      <c r="F1370" s="10">
        <f>IF(AND(NOT(ISBLANK(C1370)), NOT(ISBLANK(H1370)), NOT(ISBLANK(Q1370))), C1370-H1370-Q1370, "")</f>
        <v>39.802000000000007</v>
      </c>
      <c r="G1370" s="11">
        <f>IF(AND(F1370&lt;&gt;"", C1370&lt;&gt;"", C1370&lt;&gt;0), F1370*100/C1370, "")</f>
        <v>61.804347826086961</v>
      </c>
      <c r="H1370" s="10">
        <v>18.637</v>
      </c>
      <c r="I1370" s="12">
        <v>5</v>
      </c>
      <c r="J1370" s="11">
        <f>IF(AND(H1370&lt;&gt;"", C1370&lt;&gt;"", C1370&lt;&gt;0), H1370*100/C1370, "")</f>
        <v>28.939440993788818</v>
      </c>
      <c r="K1370" s="9">
        <v>16.100000000000001</v>
      </c>
      <c r="L1370" s="9">
        <v>46.3</v>
      </c>
      <c r="M1370" s="13">
        <v>0.34799999999999998</v>
      </c>
      <c r="N1370" s="9">
        <v>75.3</v>
      </c>
      <c r="O1370" s="14" t="s">
        <v>16</v>
      </c>
      <c r="P1370" s="15">
        <v>2.48</v>
      </c>
      <c r="Q1370" s="13">
        <v>5.9610000000000003</v>
      </c>
      <c r="R1370" s="15">
        <v>0.37</v>
      </c>
      <c r="S1370" s="11">
        <f>IF(AND(Q1370&lt;&gt;"", C1370&lt;&gt;"", C1370&lt;&gt;0), Q1370*100/C1370, "")</f>
        <v>9.2562111801242235</v>
      </c>
      <c r="T1370" s="22">
        <v>2</v>
      </c>
      <c r="U1370" s="17" t="s">
        <v>32</v>
      </c>
      <c r="V1370" s="11">
        <v>58.22</v>
      </c>
      <c r="W1370" s="11">
        <v>44.97</v>
      </c>
      <c r="X1370" s="11">
        <f>IF(AND(W1370&lt;&gt;"", V1370&lt;&gt;"", V1370&lt;&gt;0), (W1370/V1370)*100, "")</f>
        <v>77.241497767090351</v>
      </c>
      <c r="Y1370" s="8" t="str">
        <f>IF(X1370&lt;72,"Pontiagudo",IF(X1370&lt;=76,"Padrão","Redondo"))</f>
        <v>Redondo</v>
      </c>
      <c r="Z1370" s="11">
        <f>IF(AND(W1370&lt;&gt;"", V1370&lt;&gt;"", V1370&lt;&gt;0), (0.6057-0.0018*W1370)*V1370*(W1370^2)/1000, "")</f>
        <v>61.783674522784096</v>
      </c>
      <c r="AA1370" s="11">
        <v>63.697355156240995</v>
      </c>
      <c r="AB1370" s="14"/>
      <c r="AC1370" s="12">
        <v>7</v>
      </c>
      <c r="AD1370" s="18" t="s">
        <v>19</v>
      </c>
    </row>
    <row r="1371" spans="1:30" ht="15.6" x14ac:dyDescent="0.3">
      <c r="A1371" s="8">
        <v>1370</v>
      </c>
      <c r="B1371" s="20" t="s">
        <v>43</v>
      </c>
      <c r="C1371" s="9">
        <v>58.9</v>
      </c>
      <c r="D1371" s="9">
        <v>4.8</v>
      </c>
      <c r="E1371" s="9">
        <v>10.199999999999999</v>
      </c>
      <c r="F1371" s="10">
        <f>IF(AND(NOT(ISBLANK(C1371)), NOT(ISBLANK(H1371)), NOT(ISBLANK(Q1371))), C1371-H1371-Q1371, "")</f>
        <v>35.972999999999992</v>
      </c>
      <c r="G1371" s="11">
        <f>IF(AND(F1371&lt;&gt;"", C1371&lt;&gt;"", C1371&lt;&gt;0), F1371*100/C1371, "")</f>
        <v>61.07470288624787</v>
      </c>
      <c r="H1371" s="10">
        <v>17.202000000000002</v>
      </c>
      <c r="I1371" s="12">
        <v>6</v>
      </c>
      <c r="J1371" s="11">
        <f>IF(AND(H1371&lt;&gt;"", C1371&lt;&gt;"", C1371&lt;&gt;0), H1371*100/C1371, "")</f>
        <v>29.205432937181669</v>
      </c>
      <c r="K1371" s="9">
        <v>15.5</v>
      </c>
      <c r="L1371" s="9">
        <v>40.700000000000003</v>
      </c>
      <c r="M1371" s="13">
        <v>0.38100000000000001</v>
      </c>
      <c r="N1371" s="9">
        <v>67.400000000000006</v>
      </c>
      <c r="O1371" s="14" t="s">
        <v>21</v>
      </c>
      <c r="P1371" s="15">
        <v>4.1900000000000004</v>
      </c>
      <c r="Q1371" s="13">
        <v>5.7249999999999996</v>
      </c>
      <c r="R1371" s="15">
        <v>0.38</v>
      </c>
      <c r="S1371" s="11">
        <f>IF(AND(Q1371&lt;&gt;"", C1371&lt;&gt;"", C1371&lt;&gt;0), Q1371*100/C1371, "")</f>
        <v>9.719864176570459</v>
      </c>
      <c r="T1371" s="22">
        <v>1</v>
      </c>
      <c r="U1371" s="17" t="s">
        <v>32</v>
      </c>
      <c r="V1371" s="11">
        <v>56.79</v>
      </c>
      <c r="W1371" s="11">
        <v>43.41</v>
      </c>
      <c r="X1371" s="11">
        <f>IF(AND(W1371&lt;&gt;"", V1371&lt;&gt;"", V1371&lt;&gt;0), (W1371/V1371)*100, "")</f>
        <v>76.439513998943482</v>
      </c>
      <c r="Y1371" s="8" t="str">
        <f>IF(X1371&lt;72,"Pontiagudo",IF(X1371&lt;=76,"Padrão","Redondo"))</f>
        <v>Redondo</v>
      </c>
      <c r="Z1371" s="11">
        <f>IF(AND(W1371&lt;&gt;"", V1371&lt;&gt;"", V1371&lt;&gt;0), (0.6057-0.0018*W1371)*V1371*(W1371^2)/1000, "")</f>
        <v>56.457929407624036</v>
      </c>
      <c r="AA1371" s="11">
        <v>60.397278376468506</v>
      </c>
      <c r="AB1371" s="14"/>
      <c r="AC1371" s="12">
        <v>7</v>
      </c>
      <c r="AD1371" s="18" t="s">
        <v>19</v>
      </c>
    </row>
    <row r="1372" spans="1:30" ht="15.6" x14ac:dyDescent="0.3">
      <c r="A1372" s="8">
        <v>1371</v>
      </c>
      <c r="B1372" s="20" t="s">
        <v>43</v>
      </c>
      <c r="C1372" s="9">
        <v>60.5</v>
      </c>
      <c r="D1372" s="9">
        <v>6.3</v>
      </c>
      <c r="E1372" s="9">
        <v>9.9</v>
      </c>
      <c r="F1372" s="10" t="str">
        <f>IF(AND(NOT(ISBLANK(C1372)), NOT(ISBLANK(H1372)), NOT(ISBLANK(Q1372))), C1372-H1372-Q1372, "")</f>
        <v/>
      </c>
      <c r="G1372" s="11" t="str">
        <f>IF(AND(F1372&lt;&gt;"", C1372&lt;&gt;"", C1372&lt;&gt;0), F1372*100/C1372, "")</f>
        <v/>
      </c>
      <c r="H1372" s="10"/>
      <c r="I1372" s="12">
        <v>6</v>
      </c>
      <c r="J1372" s="11" t="str">
        <f>IF(AND(H1372&lt;&gt;"", C1372&lt;&gt;"", C1372&lt;&gt;0), H1372*100/C1372, "")</f>
        <v/>
      </c>
      <c r="K1372" s="9">
        <v>15.6</v>
      </c>
      <c r="L1372" s="9">
        <v>43.3</v>
      </c>
      <c r="M1372" s="13">
        <v>0.36</v>
      </c>
      <c r="N1372" s="9">
        <v>78.8</v>
      </c>
      <c r="O1372" s="14" t="s">
        <v>16</v>
      </c>
      <c r="P1372" s="15">
        <v>2.57</v>
      </c>
      <c r="Q1372" s="13">
        <v>4.7249999999999996</v>
      </c>
      <c r="R1372" s="15">
        <v>0.28999999999999998</v>
      </c>
      <c r="S1372" s="11">
        <f>IF(AND(Q1372&lt;&gt;"", C1372&lt;&gt;"", C1372&lt;&gt;0), Q1372*100/C1372, "")</f>
        <v>7.8099173553718995</v>
      </c>
      <c r="T1372" s="22">
        <v>1</v>
      </c>
      <c r="U1372" s="17" t="s">
        <v>32</v>
      </c>
      <c r="V1372" s="11">
        <v>55.99</v>
      </c>
      <c r="W1372" s="11">
        <v>44.58</v>
      </c>
      <c r="X1372" s="11">
        <f>IF(AND(W1372&lt;&gt;"", V1372&lt;&gt;"", V1372&lt;&gt;0), (W1372/V1372)*100, "")</f>
        <v>79.621360957313797</v>
      </c>
      <c r="Y1372" s="8" t="str">
        <f>IF(X1372&lt;72,"Pontiagudo",IF(X1372&lt;=76,"Padrão","Redondo"))</f>
        <v>Redondo</v>
      </c>
      <c r="Z1372" s="11">
        <f>IF(AND(W1372&lt;&gt;"", V1372&lt;&gt;"", V1372&lt;&gt;0), (0.6057-0.0018*W1372)*V1372*(W1372^2)/1000, "")</f>
        <v>58.469173015214025</v>
      </c>
      <c r="AA1372" s="11">
        <v>61.468211821169987</v>
      </c>
      <c r="AB1372" s="14"/>
      <c r="AC1372" s="12">
        <v>7</v>
      </c>
      <c r="AD1372" s="18" t="s">
        <v>19</v>
      </c>
    </row>
    <row r="1373" spans="1:30" ht="15.6" x14ac:dyDescent="0.3">
      <c r="A1373" s="8">
        <v>1372</v>
      </c>
      <c r="B1373" s="20" t="s">
        <v>43</v>
      </c>
      <c r="C1373" s="9">
        <v>55.7</v>
      </c>
      <c r="D1373" s="9">
        <v>5</v>
      </c>
      <c r="E1373" s="9">
        <v>10.199999999999999</v>
      </c>
      <c r="F1373" s="10">
        <f>IF(AND(NOT(ISBLANK(C1373)), NOT(ISBLANK(H1373)), NOT(ISBLANK(Q1373))), C1373-H1373-Q1373, "")</f>
        <v>33.379999999999995</v>
      </c>
      <c r="G1373" s="11">
        <f>IF(AND(F1373&lt;&gt;"", C1373&lt;&gt;"", C1373&lt;&gt;0), F1373*100/C1373, "")</f>
        <v>59.928186714542178</v>
      </c>
      <c r="H1373" s="10">
        <v>18.138000000000002</v>
      </c>
      <c r="I1373" s="12">
        <v>5</v>
      </c>
      <c r="J1373" s="11">
        <f>IF(AND(H1373&lt;&gt;"", C1373&lt;&gt;"", C1373&lt;&gt;0), H1373*100/C1373, "")</f>
        <v>32.563734290843804</v>
      </c>
      <c r="K1373" s="9">
        <v>15</v>
      </c>
      <c r="L1373" s="9">
        <v>41.3</v>
      </c>
      <c r="M1373" s="13">
        <v>0.36299999999999999</v>
      </c>
      <c r="N1373" s="9">
        <v>70.599999999999994</v>
      </c>
      <c r="O1373" s="14" t="s">
        <v>21</v>
      </c>
      <c r="P1373" s="15">
        <v>2.67</v>
      </c>
      <c r="Q1373" s="13">
        <v>4.1820000000000004</v>
      </c>
      <c r="R1373" s="15">
        <v>0.28000000000000003</v>
      </c>
      <c r="S1373" s="11">
        <f>IF(AND(Q1373&lt;&gt;"", C1373&lt;&gt;"", C1373&lt;&gt;0), Q1373*100/C1373, "")</f>
        <v>7.5080789946140039</v>
      </c>
      <c r="T1373" s="22">
        <v>1</v>
      </c>
      <c r="U1373" s="17" t="s">
        <v>36</v>
      </c>
      <c r="V1373" s="11">
        <v>59.11</v>
      </c>
      <c r="W1373" s="11">
        <v>41.82</v>
      </c>
      <c r="X1373" s="11">
        <f>IF(AND(W1373&lt;&gt;"", V1373&lt;&gt;"", V1373&lt;&gt;0), (W1373/V1373)*100, "")</f>
        <v>70.749450177634927</v>
      </c>
      <c r="Y1373" s="8" t="str">
        <f>IF(X1373&lt;72,"Pontiagudo",IF(X1373&lt;=76,"Padrão","Redondo"))</f>
        <v>Pontiagudo</v>
      </c>
      <c r="Z1373" s="11">
        <f>IF(AND(W1373&lt;&gt;"", V1373&lt;&gt;"", V1373&lt;&gt;0), (0.6057-0.0018*W1373)*V1373*(W1373^2)/1000, "")</f>
        <v>54.834284702792736</v>
      </c>
      <c r="AA1373" s="11">
        <v>59.721187646849991</v>
      </c>
      <c r="AB1373" s="14"/>
      <c r="AC1373" s="12">
        <v>7</v>
      </c>
      <c r="AD1373" s="18" t="s">
        <v>19</v>
      </c>
    </row>
    <row r="1374" spans="1:30" ht="15.6" x14ac:dyDescent="0.3">
      <c r="A1374" s="8">
        <v>1373</v>
      </c>
      <c r="B1374" s="20" t="s">
        <v>43</v>
      </c>
      <c r="C1374" s="9">
        <v>60.2</v>
      </c>
      <c r="D1374" s="9">
        <v>4.8</v>
      </c>
      <c r="E1374" s="9">
        <v>9.9</v>
      </c>
      <c r="F1374" s="10">
        <f>IF(AND(NOT(ISBLANK(C1374)), NOT(ISBLANK(H1374)), NOT(ISBLANK(Q1374))), C1374-H1374-Q1374, "")</f>
        <v>37.177000000000007</v>
      </c>
      <c r="G1374" s="11">
        <f>IF(AND(F1374&lt;&gt;"", C1374&lt;&gt;"", C1374&lt;&gt;0), F1374*100/C1374, "")</f>
        <v>61.755813953488378</v>
      </c>
      <c r="H1374" s="10">
        <v>17.196000000000002</v>
      </c>
      <c r="I1374" s="12">
        <v>5</v>
      </c>
      <c r="J1374" s="11">
        <f>IF(AND(H1374&lt;&gt;"", C1374&lt;&gt;"", C1374&lt;&gt;0), H1374*100/C1374, "")</f>
        <v>28.564784053156146</v>
      </c>
      <c r="K1374" s="9">
        <v>15.9</v>
      </c>
      <c r="L1374" s="9">
        <v>42</v>
      </c>
      <c r="M1374" s="13">
        <v>0.379</v>
      </c>
      <c r="N1374" s="9">
        <v>66.8</v>
      </c>
      <c r="O1374" s="14" t="s">
        <v>21</v>
      </c>
      <c r="P1374" s="15">
        <v>4.45</v>
      </c>
      <c r="Q1374" s="13">
        <v>5.827</v>
      </c>
      <c r="R1374" s="15">
        <v>0.39</v>
      </c>
      <c r="S1374" s="11">
        <f>IF(AND(Q1374&lt;&gt;"", C1374&lt;&gt;"", C1374&lt;&gt;0), Q1374*100/C1374, "")</f>
        <v>9.6794019933554818</v>
      </c>
      <c r="T1374" s="22">
        <v>2</v>
      </c>
      <c r="U1374" s="17" t="s">
        <v>32</v>
      </c>
      <c r="V1374" s="11">
        <v>57.37</v>
      </c>
      <c r="W1374" s="11">
        <v>44.07</v>
      </c>
      <c r="X1374" s="11">
        <f>IF(AND(W1374&lt;&gt;"", V1374&lt;&gt;"", V1374&lt;&gt;0), (W1374/V1374)*100, "")</f>
        <v>76.817151821509498</v>
      </c>
      <c r="Y1374" s="8" t="str">
        <f>IF(X1374&lt;72,"Pontiagudo",IF(X1374&lt;=76,"Padrão","Redondo"))</f>
        <v>Redondo</v>
      </c>
      <c r="Z1374" s="11">
        <f>IF(AND(W1374&lt;&gt;"", V1374&lt;&gt;"", V1374&lt;&gt;0), (0.6057-0.0018*W1374)*V1374*(W1374^2)/1000, "")</f>
        <v>58.64964399275506</v>
      </c>
      <c r="AA1374" s="11">
        <v>61.768202983363501</v>
      </c>
      <c r="AB1374" s="14"/>
      <c r="AC1374" s="12">
        <v>7</v>
      </c>
      <c r="AD1374" s="18" t="s">
        <v>19</v>
      </c>
    </row>
    <row r="1375" spans="1:30" ht="15.6" x14ac:dyDescent="0.3">
      <c r="A1375" s="8">
        <v>1374</v>
      </c>
      <c r="B1375" s="20" t="s">
        <v>43</v>
      </c>
      <c r="C1375" s="9">
        <v>63.5</v>
      </c>
      <c r="D1375" s="9">
        <v>7</v>
      </c>
      <c r="E1375" s="9">
        <v>9.5</v>
      </c>
      <c r="F1375" s="10">
        <f>IF(AND(NOT(ISBLANK(C1375)), NOT(ISBLANK(H1375)), NOT(ISBLANK(Q1375))), C1375-H1375-Q1375, "")</f>
        <v>41.231999999999999</v>
      </c>
      <c r="G1375" s="11">
        <f>IF(AND(F1375&lt;&gt;"", C1375&lt;&gt;"", C1375&lt;&gt;0), F1375*100/C1375, "")</f>
        <v>64.932283464566922</v>
      </c>
      <c r="H1375" s="10">
        <v>16.315000000000001</v>
      </c>
      <c r="I1375" s="12">
        <v>6</v>
      </c>
      <c r="J1375" s="11">
        <f>IF(AND(H1375&lt;&gt;"", C1375&lt;&gt;"", C1375&lt;&gt;0), H1375*100/C1375, "")</f>
        <v>25.692913385826774</v>
      </c>
      <c r="K1375" s="9">
        <v>17.100000000000001</v>
      </c>
      <c r="L1375" s="9">
        <v>40.299999999999997</v>
      </c>
      <c r="M1375" s="13">
        <v>0.42399999999999999</v>
      </c>
      <c r="N1375" s="9">
        <v>82.6</v>
      </c>
      <c r="O1375" s="14" t="s">
        <v>16</v>
      </c>
      <c r="P1375" s="15">
        <v>3.76</v>
      </c>
      <c r="Q1375" s="13">
        <v>5.9530000000000003</v>
      </c>
      <c r="R1375" s="15">
        <v>0.33</v>
      </c>
      <c r="S1375" s="11">
        <f>IF(AND(Q1375&lt;&gt;"", C1375&lt;&gt;"", C1375&lt;&gt;0), Q1375*100/C1375, "")</f>
        <v>9.3748031496063007</v>
      </c>
      <c r="T1375" s="22">
        <v>2</v>
      </c>
      <c r="U1375" s="17" t="s">
        <v>32</v>
      </c>
      <c r="V1375" s="11">
        <v>59.6</v>
      </c>
      <c r="W1375" s="11">
        <v>44.35</v>
      </c>
      <c r="X1375" s="11">
        <f>IF(AND(W1375&lt;&gt;"", V1375&lt;&gt;"", V1375&lt;&gt;0), (W1375/V1375)*100, "")</f>
        <v>74.412751677852356</v>
      </c>
      <c r="Y1375" s="8" t="str">
        <f>IF(X1375&lt;72,"Pontiagudo",IF(X1375&lt;=76,"Padrão","Redondo"))</f>
        <v>Padrão</v>
      </c>
      <c r="Z1375" s="11">
        <f>IF(AND(W1375&lt;&gt;"", V1375&lt;&gt;"", V1375&lt;&gt;0), (0.6057-0.0018*W1375)*V1375*(W1375^2)/1000, "")</f>
        <v>61.646993890470007</v>
      </c>
      <c r="AA1375" s="11">
        <v>63.786687749499997</v>
      </c>
      <c r="AB1375" s="14"/>
      <c r="AC1375" s="12">
        <v>7</v>
      </c>
      <c r="AD1375" s="18" t="s">
        <v>19</v>
      </c>
    </row>
    <row r="1376" spans="1:30" ht="15.6" x14ac:dyDescent="0.3">
      <c r="A1376" s="8">
        <v>1375</v>
      </c>
      <c r="B1376" s="20" t="s">
        <v>43</v>
      </c>
      <c r="C1376" s="9">
        <v>63.6</v>
      </c>
      <c r="D1376" s="9">
        <v>5</v>
      </c>
      <c r="E1376" s="9">
        <v>10.199999999999999</v>
      </c>
      <c r="F1376" s="10">
        <f>IF(AND(NOT(ISBLANK(C1376)), NOT(ISBLANK(H1376)), NOT(ISBLANK(Q1376))), C1376-H1376-Q1376, "")</f>
        <v>40.962000000000003</v>
      </c>
      <c r="G1376" s="11">
        <f>IF(AND(F1376&lt;&gt;"", C1376&lt;&gt;"", C1376&lt;&gt;0), F1376*100/C1376, "")</f>
        <v>64.405660377358501</v>
      </c>
      <c r="H1376" s="10">
        <v>16.629000000000001</v>
      </c>
      <c r="I1376" s="12">
        <v>5</v>
      </c>
      <c r="J1376" s="11">
        <f>IF(AND(H1376&lt;&gt;"", C1376&lt;&gt;"", C1376&lt;&gt;0), H1376*100/C1376, "")</f>
        <v>26.14622641509434</v>
      </c>
      <c r="K1376" s="9">
        <v>15.3</v>
      </c>
      <c r="L1376" s="9">
        <v>44</v>
      </c>
      <c r="M1376" s="13">
        <v>0.34799999999999998</v>
      </c>
      <c r="N1376" s="9">
        <v>67.2</v>
      </c>
      <c r="O1376" s="14" t="s">
        <v>21</v>
      </c>
      <c r="P1376" s="15">
        <v>4.47</v>
      </c>
      <c r="Q1376" s="13">
        <v>6.0090000000000003</v>
      </c>
      <c r="R1376" s="15">
        <v>0.37</v>
      </c>
      <c r="S1376" s="11">
        <f>IF(AND(Q1376&lt;&gt;"", C1376&lt;&gt;"", C1376&lt;&gt;0), Q1376*100/C1376, "")</f>
        <v>9.4481132075471717</v>
      </c>
      <c r="T1376" s="22">
        <v>1</v>
      </c>
      <c r="U1376" s="17" t="s">
        <v>32</v>
      </c>
      <c r="V1376" s="11">
        <v>57.09</v>
      </c>
      <c r="W1376" s="11">
        <v>45.16</v>
      </c>
      <c r="X1376" s="11">
        <f>IF(AND(W1376&lt;&gt;"", V1376&lt;&gt;"", V1376&lt;&gt;0), (W1376/V1376)*100, "")</f>
        <v>79.103170432650188</v>
      </c>
      <c r="Y1376" s="8" t="str">
        <f>IF(X1376&lt;72,"Pontiagudo",IF(X1376&lt;=76,"Padrão","Redondo"))</f>
        <v>Redondo</v>
      </c>
      <c r="Z1376" s="11">
        <f>IF(AND(W1376&lt;&gt;"", V1376&lt;&gt;"", V1376&lt;&gt;0), (0.6057-0.0018*W1376)*V1376*(W1376^2)/1000, "")</f>
        <v>61.057712624787641</v>
      </c>
      <c r="AA1376" s="11">
        <v>63.128752890455999</v>
      </c>
      <c r="AB1376" s="14"/>
      <c r="AC1376" s="12">
        <v>7</v>
      </c>
      <c r="AD1376" s="18" t="s">
        <v>19</v>
      </c>
    </row>
    <row r="1377" spans="1:30" ht="15.6" x14ac:dyDescent="0.3">
      <c r="A1377" s="8">
        <v>1376</v>
      </c>
      <c r="B1377" s="20" t="s">
        <v>43</v>
      </c>
      <c r="C1377" s="9">
        <v>61.5</v>
      </c>
      <c r="D1377" s="9">
        <v>5.3</v>
      </c>
      <c r="E1377" s="9">
        <v>10</v>
      </c>
      <c r="F1377" s="10">
        <f>IF(AND(NOT(ISBLANK(C1377)), NOT(ISBLANK(H1377)), NOT(ISBLANK(Q1377))), C1377-H1377-Q1377, "")</f>
        <v>37.466999999999999</v>
      </c>
      <c r="G1377" s="11">
        <f>IF(AND(F1377&lt;&gt;"", C1377&lt;&gt;"", C1377&lt;&gt;0), F1377*100/C1377, "")</f>
        <v>60.921951219512195</v>
      </c>
      <c r="H1377" s="10">
        <v>18.408000000000001</v>
      </c>
      <c r="I1377" s="12">
        <v>5</v>
      </c>
      <c r="J1377" s="11">
        <f>IF(AND(H1377&lt;&gt;"", C1377&lt;&gt;"", C1377&lt;&gt;0), H1377*100/C1377, "")</f>
        <v>29.931707317073172</v>
      </c>
      <c r="K1377" s="9">
        <v>16.100000000000001</v>
      </c>
      <c r="L1377" s="9">
        <v>35.700000000000003</v>
      </c>
      <c r="M1377" s="13">
        <v>0.45100000000000001</v>
      </c>
      <c r="N1377" s="9">
        <v>70.7</v>
      </c>
      <c r="O1377" s="14" t="s">
        <v>21</v>
      </c>
      <c r="P1377" s="15">
        <v>4.66</v>
      </c>
      <c r="Q1377" s="13">
        <v>5.625</v>
      </c>
      <c r="R1377" s="15">
        <v>0.36</v>
      </c>
      <c r="S1377" s="11">
        <f>IF(AND(Q1377&lt;&gt;"", C1377&lt;&gt;"", C1377&lt;&gt;0), Q1377*100/C1377, "")</f>
        <v>9.1463414634146343</v>
      </c>
      <c r="T1377" s="22">
        <v>2</v>
      </c>
      <c r="U1377" s="17" t="s">
        <v>32</v>
      </c>
      <c r="V1377" s="11">
        <v>58.08</v>
      </c>
      <c r="W1377" s="11">
        <v>43.86</v>
      </c>
      <c r="X1377" s="11">
        <f>IF(AND(W1377&lt;&gt;"", V1377&lt;&gt;"", V1377&lt;&gt;0), (W1377/V1377)*100, "")</f>
        <v>75.516528925619838</v>
      </c>
      <c r="Y1377" s="8" t="str">
        <f>IF(X1377&lt;72,"Pontiagudo",IF(X1377&lt;=76,"Padrão","Redondo"))</f>
        <v>Padrão</v>
      </c>
      <c r="Z1377" s="11">
        <f>IF(AND(W1377&lt;&gt;"", V1377&lt;&gt;"", V1377&lt;&gt;0), (0.6057-0.0018*W1377)*V1377*(W1377^2)/1000, "")</f>
        <v>58.853196487489527</v>
      </c>
      <c r="AA1377" s="11">
        <v>61.980389523359989</v>
      </c>
      <c r="AB1377" s="14"/>
      <c r="AC1377" s="12">
        <v>7</v>
      </c>
      <c r="AD1377" s="18" t="s">
        <v>19</v>
      </c>
    </row>
    <row r="1378" spans="1:30" ht="15.6" x14ac:dyDescent="0.3">
      <c r="A1378" s="8">
        <v>1377</v>
      </c>
      <c r="B1378" s="20" t="s">
        <v>43</v>
      </c>
      <c r="C1378" s="9">
        <v>67.7</v>
      </c>
      <c r="D1378" s="9">
        <v>5.9</v>
      </c>
      <c r="E1378" s="9">
        <v>10.4</v>
      </c>
      <c r="F1378" s="10">
        <f>IF(AND(NOT(ISBLANK(C1378)), NOT(ISBLANK(H1378)), NOT(ISBLANK(Q1378))), C1378-H1378-Q1378, "")</f>
        <v>42.212000000000003</v>
      </c>
      <c r="G1378" s="11">
        <f>IF(AND(F1378&lt;&gt;"", C1378&lt;&gt;"", C1378&lt;&gt;0), F1378*100/C1378, "")</f>
        <v>62.351550960118175</v>
      </c>
      <c r="H1378" s="10">
        <v>19.77</v>
      </c>
      <c r="I1378" s="12">
        <v>6</v>
      </c>
      <c r="J1378" s="11">
        <f>IF(AND(H1378&lt;&gt;"", C1378&lt;&gt;"", C1378&lt;&gt;0), H1378*100/C1378, "")</f>
        <v>29.202363367799112</v>
      </c>
      <c r="K1378" s="9">
        <v>16.5</v>
      </c>
      <c r="L1378" s="9">
        <v>33.299999999999997</v>
      </c>
      <c r="M1378" s="13">
        <v>0.495</v>
      </c>
      <c r="N1378" s="9">
        <v>73.3</v>
      </c>
      <c r="O1378" s="14" t="s">
        <v>16</v>
      </c>
      <c r="P1378" s="15">
        <v>2.44</v>
      </c>
      <c r="Q1378" s="13">
        <v>5.718</v>
      </c>
      <c r="R1378" s="15">
        <v>0.4</v>
      </c>
      <c r="S1378" s="11">
        <f>IF(AND(Q1378&lt;&gt;"", C1378&lt;&gt;"", C1378&lt;&gt;0), Q1378*100/C1378, "")</f>
        <v>8.4460856720827167</v>
      </c>
      <c r="T1378" s="22">
        <v>4</v>
      </c>
      <c r="U1378" s="17" t="s">
        <v>32</v>
      </c>
      <c r="V1378" s="11">
        <v>58.71</v>
      </c>
      <c r="W1378" s="11">
        <v>48.23</v>
      </c>
      <c r="X1378" s="11">
        <f>IF(AND(W1378&lt;&gt;"", V1378&lt;&gt;"", V1378&lt;&gt;0), (W1378/V1378)*100, "")</f>
        <v>82.14954862885368</v>
      </c>
      <c r="Y1378" s="8" t="str">
        <f>IF(X1378&lt;72,"Pontiagudo",IF(X1378&lt;=76,"Padrão","Redondo"))</f>
        <v>Redondo</v>
      </c>
      <c r="Z1378" s="11">
        <f>IF(AND(W1378&lt;&gt;"", V1378&lt;&gt;"", V1378&lt;&gt;0), (0.6057-0.0018*W1378)*V1378*(W1378^2)/1000, "")</f>
        <v>70.862840600189273</v>
      </c>
      <c r="AA1378" s="11">
        <v>68.844298930816478</v>
      </c>
      <c r="AB1378" s="14"/>
      <c r="AC1378" s="12">
        <v>7</v>
      </c>
      <c r="AD1378" s="18" t="s">
        <v>19</v>
      </c>
    </row>
    <row r="1379" spans="1:30" ht="15.6" x14ac:dyDescent="0.3">
      <c r="A1379" s="8">
        <v>1378</v>
      </c>
      <c r="B1379" s="20" t="s">
        <v>43</v>
      </c>
      <c r="C1379" s="9">
        <v>60.7</v>
      </c>
      <c r="D1379" s="9">
        <v>5.6</v>
      </c>
      <c r="E1379" s="9">
        <v>10.5</v>
      </c>
      <c r="F1379" s="10">
        <f>IF(AND(NOT(ISBLANK(C1379)), NOT(ISBLANK(H1379)), NOT(ISBLANK(Q1379))), C1379-H1379-Q1379, "")</f>
        <v>37.63600000000001</v>
      </c>
      <c r="G1379" s="11">
        <f>IF(AND(F1379&lt;&gt;"", C1379&lt;&gt;"", C1379&lt;&gt;0), F1379*100/C1379, "")</f>
        <v>62.003294892915989</v>
      </c>
      <c r="H1379" s="10">
        <v>17.361999999999998</v>
      </c>
      <c r="I1379" s="12">
        <v>5</v>
      </c>
      <c r="J1379" s="11">
        <f>IF(AND(H1379&lt;&gt;"", C1379&lt;&gt;"", C1379&lt;&gt;0), H1379*100/C1379, "")</f>
        <v>28.602965403624378</v>
      </c>
      <c r="K1379" s="9">
        <v>16.100000000000001</v>
      </c>
      <c r="L1379" s="9">
        <v>44.3</v>
      </c>
      <c r="M1379" s="13">
        <v>0.36299999999999999</v>
      </c>
      <c r="N1379" s="9">
        <v>73.5</v>
      </c>
      <c r="O1379" s="14" t="s">
        <v>16</v>
      </c>
      <c r="P1379" s="15">
        <v>4.9800000000000004</v>
      </c>
      <c r="Q1379" s="13">
        <v>5.702</v>
      </c>
      <c r="R1379" s="15">
        <v>0.36</v>
      </c>
      <c r="S1379" s="11">
        <f>IF(AND(Q1379&lt;&gt;"", C1379&lt;&gt;"", C1379&lt;&gt;0), Q1379*100/C1379, "")</f>
        <v>9.3937397034596373</v>
      </c>
      <c r="T1379" s="22">
        <v>1</v>
      </c>
      <c r="U1379" s="17" t="s">
        <v>32</v>
      </c>
      <c r="V1379" s="11">
        <v>57.32</v>
      </c>
      <c r="W1379" s="11">
        <v>43.97</v>
      </c>
      <c r="X1379" s="11">
        <f>IF(AND(W1379&lt;&gt;"", V1379&lt;&gt;"", V1379&lt;&gt;0), (W1379/V1379)*100, "")</f>
        <v>76.709699930216317</v>
      </c>
      <c r="Y1379" s="8" t="str">
        <f>IF(X1379&lt;72,"Pontiagudo",IF(X1379&lt;=76,"Padrão","Redondo"))</f>
        <v>Redondo</v>
      </c>
      <c r="Z1379" s="11">
        <f>IF(AND(W1379&lt;&gt;"", V1379&lt;&gt;"", V1379&lt;&gt;0), (0.6057-0.0018*W1379)*V1379*(W1379^2)/1000, "")</f>
        <v>58.352844227208543</v>
      </c>
      <c r="AA1379" s="11">
        <v>61.58756453980601</v>
      </c>
      <c r="AB1379" s="14"/>
      <c r="AC1379" s="12">
        <v>7</v>
      </c>
      <c r="AD1379" s="18" t="s">
        <v>19</v>
      </c>
    </row>
    <row r="1380" spans="1:30" ht="15.6" x14ac:dyDescent="0.3">
      <c r="A1380" s="8">
        <v>1379</v>
      </c>
      <c r="B1380" s="20" t="s">
        <v>43</v>
      </c>
      <c r="C1380" s="9">
        <v>61</v>
      </c>
      <c r="D1380" s="9">
        <v>5.4</v>
      </c>
      <c r="E1380" s="9">
        <v>10.4</v>
      </c>
      <c r="F1380" s="10">
        <f>IF(AND(NOT(ISBLANK(C1380)), NOT(ISBLANK(H1380)), NOT(ISBLANK(Q1380))), C1380-H1380-Q1380, "")</f>
        <v>38.270000000000003</v>
      </c>
      <c r="G1380" s="11">
        <f>IF(AND(F1380&lt;&gt;"", C1380&lt;&gt;"", C1380&lt;&gt;0), F1380*100/C1380, "")</f>
        <v>62.737704918032797</v>
      </c>
      <c r="H1380" s="10">
        <v>16.777999999999999</v>
      </c>
      <c r="I1380" s="12">
        <v>5</v>
      </c>
      <c r="J1380" s="11">
        <f>IF(AND(H1380&lt;&gt;"", C1380&lt;&gt;"", C1380&lt;&gt;0), H1380*100/C1380, "")</f>
        <v>27.504918032786886</v>
      </c>
      <c r="K1380" s="9">
        <v>15.3</v>
      </c>
      <c r="L1380" s="9">
        <v>39.299999999999997</v>
      </c>
      <c r="M1380" s="13">
        <v>0.38900000000000001</v>
      </c>
      <c r="N1380" s="9">
        <v>71.8</v>
      </c>
      <c r="O1380" s="14" t="s">
        <v>21</v>
      </c>
      <c r="P1380" s="15">
        <v>4.62</v>
      </c>
      <c r="Q1380" s="13">
        <v>5.952</v>
      </c>
      <c r="R1380" s="15">
        <v>0.39</v>
      </c>
      <c r="S1380" s="11">
        <f>IF(AND(Q1380&lt;&gt;"", C1380&lt;&gt;"", C1380&lt;&gt;0), Q1380*100/C1380, "")</f>
        <v>9.7573770491803291</v>
      </c>
      <c r="T1380" s="22">
        <v>1</v>
      </c>
      <c r="U1380" s="17" t="s">
        <v>32</v>
      </c>
      <c r="V1380" s="11">
        <v>57.1</v>
      </c>
      <c r="W1380" s="11">
        <v>44.15</v>
      </c>
      <c r="X1380" s="11">
        <f>IF(AND(W1380&lt;&gt;"", V1380&lt;&gt;"", V1380&lt;&gt;0), (W1380/V1380)*100, "")</f>
        <v>77.320490367775832</v>
      </c>
      <c r="Y1380" s="8" t="str">
        <f>IF(X1380&lt;72,"Pontiagudo",IF(X1380&lt;=76,"Padrão","Redondo"))</f>
        <v>Redondo</v>
      </c>
      <c r="Z1380" s="11">
        <f>IF(AND(W1380&lt;&gt;"", V1380&lt;&gt;"", V1380&lt;&gt;0), (0.6057-0.0018*W1380)*V1380*(W1380^2)/1000, "")</f>
        <v>58.569717237592499</v>
      </c>
      <c r="AA1380" s="11">
        <v>61.684799319625</v>
      </c>
      <c r="AB1380" s="14" t="s">
        <v>35</v>
      </c>
      <c r="AC1380" s="12">
        <v>7</v>
      </c>
      <c r="AD1380" s="18" t="s">
        <v>19</v>
      </c>
    </row>
    <row r="1381" spans="1:30" ht="15.6" x14ac:dyDescent="0.3">
      <c r="A1381" s="8">
        <v>1380</v>
      </c>
      <c r="B1381" s="20" t="s">
        <v>43</v>
      </c>
      <c r="C1381" s="9">
        <v>68.900000000000006</v>
      </c>
      <c r="D1381" s="9">
        <v>5.8</v>
      </c>
      <c r="E1381" s="9">
        <v>10.1</v>
      </c>
      <c r="F1381" s="10">
        <f>IF(AND(NOT(ISBLANK(C1381)), NOT(ISBLANK(H1381)), NOT(ISBLANK(Q1381))), C1381-H1381-Q1381, "")</f>
        <v>45.894000000000005</v>
      </c>
      <c r="G1381" s="11">
        <f>IF(AND(F1381&lt;&gt;"", C1381&lt;&gt;"", C1381&lt;&gt;0), F1381*100/C1381, "")</f>
        <v>66.60957910014514</v>
      </c>
      <c r="H1381" s="10">
        <v>17.338999999999999</v>
      </c>
      <c r="I1381" s="12">
        <v>6</v>
      </c>
      <c r="J1381" s="11">
        <f>IF(AND(H1381&lt;&gt;"", C1381&lt;&gt;"", C1381&lt;&gt;0), H1381*100/C1381, "")</f>
        <v>25.165457184325106</v>
      </c>
      <c r="K1381" s="9">
        <v>15.4</v>
      </c>
      <c r="L1381" s="9">
        <v>41</v>
      </c>
      <c r="M1381" s="13">
        <v>0.376</v>
      </c>
      <c r="N1381" s="9">
        <v>72.099999999999994</v>
      </c>
      <c r="O1381" s="14" t="s">
        <v>16</v>
      </c>
      <c r="P1381" s="15">
        <v>3.56</v>
      </c>
      <c r="Q1381" s="13">
        <v>5.6669999999999998</v>
      </c>
      <c r="R1381" s="15">
        <v>0.34</v>
      </c>
      <c r="S1381" s="11">
        <f>IF(AND(Q1381&lt;&gt;"", C1381&lt;&gt;"", C1381&lt;&gt;0), Q1381*100/C1381, "")</f>
        <v>8.2249637155297517</v>
      </c>
      <c r="T1381" s="22">
        <v>4</v>
      </c>
      <c r="U1381" s="17" t="s">
        <v>34</v>
      </c>
      <c r="V1381" s="11">
        <v>61.25</v>
      </c>
      <c r="W1381" s="11">
        <v>45.49</v>
      </c>
      <c r="X1381" s="11">
        <f>IF(AND(W1381&lt;&gt;"", V1381&lt;&gt;"", V1381&lt;&gt;0), (W1381/V1381)*100, "")</f>
        <v>74.269387755102045</v>
      </c>
      <c r="Y1381" s="8" t="str">
        <f>IF(X1381&lt;72,"Pontiagudo",IF(X1381&lt;=76,"Padrão","Redondo"))</f>
        <v>Padrão</v>
      </c>
      <c r="Z1381" s="11">
        <f>IF(AND(W1381&lt;&gt;"", V1381&lt;&gt;"", V1381&lt;&gt;0), (0.6057-0.0018*W1381)*V1381*(W1381^2)/1000, "")</f>
        <v>66.392402540735262</v>
      </c>
      <c r="AA1381" s="11">
        <v>66.661595007437498</v>
      </c>
      <c r="AB1381" s="14"/>
      <c r="AC1381" s="12">
        <v>7</v>
      </c>
      <c r="AD1381" s="18" t="s">
        <v>19</v>
      </c>
    </row>
    <row r="1382" spans="1:30" ht="15.6" x14ac:dyDescent="0.3">
      <c r="A1382" s="8">
        <v>1381</v>
      </c>
      <c r="B1382" s="20" t="s">
        <v>43</v>
      </c>
      <c r="C1382" s="9">
        <v>58.1</v>
      </c>
      <c r="D1382" s="9">
        <v>7.6</v>
      </c>
      <c r="E1382" s="9">
        <v>8.4</v>
      </c>
      <c r="F1382" s="10">
        <f>IF(AND(NOT(ISBLANK(C1382)), NOT(ISBLANK(H1382)), NOT(ISBLANK(Q1382))), C1382-H1382-Q1382, "")</f>
        <v>34.814</v>
      </c>
      <c r="G1382" s="11">
        <f>IF(AND(F1382&lt;&gt;"", C1382&lt;&gt;"", C1382&lt;&gt;0), F1382*100/C1382, "")</f>
        <v>59.920826161790018</v>
      </c>
      <c r="H1382" s="10">
        <v>18.859000000000002</v>
      </c>
      <c r="I1382" s="12">
        <v>6</v>
      </c>
      <c r="J1382" s="11">
        <f>IF(AND(H1382&lt;&gt;"", C1382&lt;&gt;"", C1382&lt;&gt;0), H1382*100/C1382, "")</f>
        <v>32.459552495697075</v>
      </c>
      <c r="K1382" s="9">
        <v>17.100000000000001</v>
      </c>
      <c r="L1382" s="9">
        <v>45.3</v>
      </c>
      <c r="M1382" s="13">
        <v>0.377</v>
      </c>
      <c r="N1382" s="9">
        <v>87.8</v>
      </c>
      <c r="O1382" s="14" t="s">
        <v>16</v>
      </c>
      <c r="P1382" s="15">
        <v>2.5299999999999998</v>
      </c>
      <c r="Q1382" s="13">
        <v>4.4269999999999996</v>
      </c>
      <c r="R1382" s="15">
        <v>0.27</v>
      </c>
      <c r="S1382" s="11">
        <f>IF(AND(Q1382&lt;&gt;"", C1382&lt;&gt;"", C1382&lt;&gt;0), Q1382*100/C1382, "")</f>
        <v>7.6196213425129073</v>
      </c>
      <c r="T1382" s="22">
        <v>1</v>
      </c>
      <c r="U1382" s="17" t="s">
        <v>32</v>
      </c>
      <c r="V1382" s="11">
        <v>59.08</v>
      </c>
      <c r="W1382" s="11">
        <v>43.59</v>
      </c>
      <c r="X1382" s="11">
        <f>IF(AND(W1382&lt;&gt;"", V1382&lt;&gt;"", V1382&lt;&gt;0), (W1382/V1382)*100, "")</f>
        <v>73.781313473256603</v>
      </c>
      <c r="Y1382" s="8" t="str">
        <f>IF(X1382&lt;72,"Pontiagudo",IF(X1382&lt;=76,"Padrão","Redondo"))</f>
        <v>Padrão</v>
      </c>
      <c r="Z1382" s="11">
        <f>IF(AND(W1382&lt;&gt;"", V1382&lt;&gt;"", V1382&lt;&gt;0), (0.6057-0.0018*W1382)*V1382*(W1382^2)/1000, "")</f>
        <v>59.18626422237363</v>
      </c>
      <c r="AA1382" s="11">
        <v>62.298409370357994</v>
      </c>
      <c r="AB1382" s="14" t="s">
        <v>45</v>
      </c>
      <c r="AC1382" s="12">
        <v>7</v>
      </c>
      <c r="AD1382" s="18" t="s">
        <v>19</v>
      </c>
    </row>
    <row r="1383" spans="1:30" ht="15.6" x14ac:dyDescent="0.3">
      <c r="A1383" s="8">
        <v>1382</v>
      </c>
      <c r="B1383" s="20" t="s">
        <v>43</v>
      </c>
      <c r="C1383" s="9">
        <v>62.5</v>
      </c>
      <c r="D1383" s="9">
        <v>6.3</v>
      </c>
      <c r="E1383" s="9">
        <v>9.9</v>
      </c>
      <c r="F1383" s="10">
        <f>IF(AND(NOT(ISBLANK(C1383)), NOT(ISBLANK(H1383)), NOT(ISBLANK(Q1383))), C1383-H1383-Q1383, "")</f>
        <v>38.283999999999999</v>
      </c>
      <c r="G1383" s="11">
        <f>IF(AND(F1383&lt;&gt;"", C1383&lt;&gt;"", C1383&lt;&gt;0), F1383*100/C1383, "")</f>
        <v>61.254400000000004</v>
      </c>
      <c r="H1383" s="10">
        <v>18.158999999999999</v>
      </c>
      <c r="I1383" s="12">
        <v>5</v>
      </c>
      <c r="J1383" s="11">
        <f>IF(AND(H1383&lt;&gt;"", C1383&lt;&gt;"", C1383&lt;&gt;0), H1383*100/C1383, "")</f>
        <v>29.054399999999998</v>
      </c>
      <c r="K1383" s="9">
        <v>15.8</v>
      </c>
      <c r="L1383" s="9">
        <v>46.7</v>
      </c>
      <c r="M1383" s="13">
        <v>0.33800000000000002</v>
      </c>
      <c r="N1383" s="9">
        <v>78.2</v>
      </c>
      <c r="O1383" s="14" t="s">
        <v>16</v>
      </c>
      <c r="P1383" s="15">
        <v>4.6399999999999997</v>
      </c>
      <c r="Q1383" s="13">
        <v>6.0570000000000004</v>
      </c>
      <c r="R1383" s="15">
        <v>0.39</v>
      </c>
      <c r="S1383" s="11">
        <f>IF(AND(Q1383&lt;&gt;"", C1383&lt;&gt;"", C1383&lt;&gt;0), Q1383*100/C1383, "")</f>
        <v>9.6912000000000003</v>
      </c>
      <c r="T1383" s="22">
        <v>2</v>
      </c>
      <c r="U1383" s="17" t="s">
        <v>32</v>
      </c>
      <c r="V1383" s="11">
        <v>59.46</v>
      </c>
      <c r="W1383" s="11">
        <v>43.4</v>
      </c>
      <c r="X1383" s="11">
        <f>IF(AND(W1383&lt;&gt;"", V1383&lt;&gt;"", V1383&lt;&gt;0), (W1383/V1383)*100, "")</f>
        <v>72.990245543222329</v>
      </c>
      <c r="Y1383" s="8" t="str">
        <f>IF(X1383&lt;72,"Pontiagudo",IF(X1383&lt;=76,"Padrão","Redondo"))</f>
        <v>Padrão</v>
      </c>
      <c r="Z1383" s="11">
        <f>IF(AND(W1383&lt;&gt;"", V1383&lt;&gt;"", V1383&lt;&gt;0), (0.6057-0.0018*W1383)*V1383*(W1383^2)/1000, "")</f>
        <v>59.087101652208005</v>
      </c>
      <c r="AA1383" s="11">
        <v>62.284853982960001</v>
      </c>
      <c r="AB1383" s="14" t="s">
        <v>35</v>
      </c>
      <c r="AC1383" s="12">
        <v>7</v>
      </c>
      <c r="AD1383" s="18" t="s">
        <v>19</v>
      </c>
    </row>
    <row r="1384" spans="1:30" ht="15.6" x14ac:dyDescent="0.3">
      <c r="A1384" s="8">
        <v>1383</v>
      </c>
      <c r="B1384" s="20" t="s">
        <v>43</v>
      </c>
      <c r="C1384" s="9">
        <v>66.7</v>
      </c>
      <c r="D1384" s="9">
        <v>5.4</v>
      </c>
      <c r="E1384" s="9">
        <v>9.6999999999999993</v>
      </c>
      <c r="F1384" s="10">
        <f>IF(AND(NOT(ISBLANK(C1384)), NOT(ISBLANK(H1384)), NOT(ISBLANK(Q1384))), C1384-H1384-Q1384, "")</f>
        <v>44.970000000000006</v>
      </c>
      <c r="G1384" s="11">
        <f>IF(AND(F1384&lt;&gt;"", C1384&lt;&gt;"", C1384&lt;&gt;0), F1384*100/C1384, "")</f>
        <v>67.421289355322344</v>
      </c>
      <c r="H1384" s="10">
        <v>16.613</v>
      </c>
      <c r="I1384" s="12">
        <v>5</v>
      </c>
      <c r="J1384" s="11">
        <f>IF(AND(H1384&lt;&gt;"", C1384&lt;&gt;"", C1384&lt;&gt;0), H1384*100/C1384, "")</f>
        <v>24.907046476761618</v>
      </c>
      <c r="K1384" s="9">
        <v>16</v>
      </c>
      <c r="L1384" s="9">
        <v>43.7</v>
      </c>
      <c r="M1384" s="13">
        <v>0.36599999999999999</v>
      </c>
      <c r="N1384" s="9">
        <v>69.5</v>
      </c>
      <c r="O1384" s="14" t="s">
        <v>21</v>
      </c>
      <c r="P1384" s="15">
        <v>2.65</v>
      </c>
      <c r="Q1384" s="13">
        <v>5.117</v>
      </c>
      <c r="R1384" s="15">
        <v>0.33</v>
      </c>
      <c r="S1384" s="11">
        <f>IF(AND(Q1384&lt;&gt;"", C1384&lt;&gt;"", C1384&lt;&gt;0), Q1384*100/C1384, "")</f>
        <v>7.6716641679160418</v>
      </c>
      <c r="T1384" s="22">
        <v>2</v>
      </c>
      <c r="U1384" s="17" t="s">
        <v>32</v>
      </c>
      <c r="V1384" s="11">
        <v>58.91</v>
      </c>
      <c r="W1384" s="11">
        <v>45.72</v>
      </c>
      <c r="X1384" s="11">
        <f>IF(AND(W1384&lt;&gt;"", V1384&lt;&gt;"", V1384&lt;&gt;0), (W1384/V1384)*100, "")</f>
        <v>77.60991342726193</v>
      </c>
      <c r="Y1384" s="8" t="str">
        <f>IF(X1384&lt;72,"Pontiagudo",IF(X1384&lt;=76,"Padrão","Redondo"))</f>
        <v>Redondo</v>
      </c>
      <c r="Z1384" s="11">
        <f>IF(AND(W1384&lt;&gt;"", V1384&lt;&gt;"", V1384&lt;&gt;0), (0.6057-0.0018*W1384)*V1384*(W1384^2)/1000, "")</f>
        <v>64.452312407117375</v>
      </c>
      <c r="AA1384" s="11">
        <v>65.30575666787999</v>
      </c>
      <c r="AB1384" s="14"/>
      <c r="AC1384" s="12">
        <v>7</v>
      </c>
      <c r="AD1384" s="18" t="s">
        <v>19</v>
      </c>
    </row>
    <row r="1385" spans="1:30" ht="15.6" x14ac:dyDescent="0.3">
      <c r="A1385" s="8">
        <v>1384</v>
      </c>
      <c r="B1385" s="20" t="s">
        <v>43</v>
      </c>
      <c r="C1385" s="9">
        <v>64.7</v>
      </c>
      <c r="D1385" s="9">
        <v>5.3</v>
      </c>
      <c r="E1385" s="9">
        <v>10.4</v>
      </c>
      <c r="F1385" s="10">
        <f>IF(AND(NOT(ISBLANK(C1385)), NOT(ISBLANK(H1385)), NOT(ISBLANK(Q1385))), C1385-H1385-Q1385, "")</f>
        <v>37.510999999999996</v>
      </c>
      <c r="G1385" s="11">
        <f>IF(AND(F1385&lt;&gt;"", C1385&lt;&gt;"", C1385&lt;&gt;0), F1385*100/C1385, "")</f>
        <v>57.976816074188548</v>
      </c>
      <c r="H1385" s="10">
        <v>21.132000000000001</v>
      </c>
      <c r="I1385" s="12">
        <v>6</v>
      </c>
      <c r="J1385" s="11">
        <f>IF(AND(H1385&lt;&gt;"", C1385&lt;&gt;"", C1385&lt;&gt;0), H1385*100/C1385, "")</f>
        <v>32.661514683153015</v>
      </c>
      <c r="K1385" s="9">
        <v>15.9</v>
      </c>
      <c r="L1385" s="9">
        <v>46</v>
      </c>
      <c r="M1385" s="13">
        <v>0.34599999999999997</v>
      </c>
      <c r="N1385" s="9">
        <v>69.400000000000006</v>
      </c>
      <c r="O1385" s="14" t="s">
        <v>21</v>
      </c>
      <c r="P1385" s="15">
        <v>3.42</v>
      </c>
      <c r="Q1385" s="13">
        <v>6.0570000000000004</v>
      </c>
      <c r="R1385" s="15">
        <v>0.38</v>
      </c>
      <c r="S1385" s="11">
        <f>IF(AND(Q1385&lt;&gt;"", C1385&lt;&gt;"", C1385&lt;&gt;0), Q1385*100/C1385, "")</f>
        <v>9.361669242658424</v>
      </c>
      <c r="T1385" s="22">
        <v>2</v>
      </c>
      <c r="U1385" s="17" t="s">
        <v>32</v>
      </c>
      <c r="V1385" s="11">
        <v>58.03</v>
      </c>
      <c r="W1385" s="11">
        <v>45.4</v>
      </c>
      <c r="X1385" s="11">
        <f>IF(AND(W1385&lt;&gt;"", V1385&lt;&gt;"", V1385&lt;&gt;0), (W1385/V1385)*100, "")</f>
        <v>78.235395485093918</v>
      </c>
      <c r="Y1385" s="8" t="str">
        <f>IF(X1385&lt;72,"Pontiagudo",IF(X1385&lt;=76,"Padrão","Redondo"))</f>
        <v>Redondo</v>
      </c>
      <c r="Z1385" s="11">
        <f>IF(AND(W1385&lt;&gt;"", V1385&lt;&gt;"", V1385&lt;&gt;0), (0.6057-0.0018*W1385)*V1385*(W1385^2)/1000, "")</f>
        <v>62.672783972903993</v>
      </c>
      <c r="AA1385" s="11">
        <v>64.182198310439986</v>
      </c>
      <c r="AB1385" s="14"/>
      <c r="AC1385" s="12">
        <v>7</v>
      </c>
      <c r="AD1385" s="18" t="s">
        <v>19</v>
      </c>
    </row>
    <row r="1386" spans="1:30" ht="15.6" x14ac:dyDescent="0.3">
      <c r="A1386" s="8">
        <v>1385</v>
      </c>
      <c r="B1386" s="20" t="s">
        <v>43</v>
      </c>
      <c r="C1386" s="9">
        <v>67.099999999999994</v>
      </c>
      <c r="D1386" s="9">
        <v>4.5</v>
      </c>
      <c r="E1386" s="9">
        <v>10.3</v>
      </c>
      <c r="F1386" s="10">
        <f>IF(AND(NOT(ISBLANK(C1386)), NOT(ISBLANK(H1386)), NOT(ISBLANK(Q1386))), C1386-H1386-Q1386, "")</f>
        <v>41.315999999999995</v>
      </c>
      <c r="G1386" s="11">
        <f>IF(AND(F1386&lt;&gt;"", C1386&lt;&gt;"", C1386&lt;&gt;0), F1386*100/C1386, "")</f>
        <v>61.573770491803273</v>
      </c>
      <c r="H1386" s="10">
        <v>20.673999999999999</v>
      </c>
      <c r="I1386" s="12">
        <v>5</v>
      </c>
      <c r="J1386" s="11">
        <f>IF(AND(H1386&lt;&gt;"", C1386&lt;&gt;"", C1386&lt;&gt;0), H1386*100/C1386, "")</f>
        <v>30.810730253353206</v>
      </c>
      <c r="K1386" s="9">
        <v>15.9</v>
      </c>
      <c r="L1386" s="9">
        <v>46.7</v>
      </c>
      <c r="M1386" s="13">
        <v>0.34</v>
      </c>
      <c r="N1386" s="9">
        <v>60.6</v>
      </c>
      <c r="O1386" s="14" t="s">
        <v>21</v>
      </c>
      <c r="P1386" s="15">
        <v>3.32</v>
      </c>
      <c r="Q1386" s="13">
        <v>5.1100000000000003</v>
      </c>
      <c r="R1386" s="15">
        <v>0.32</v>
      </c>
      <c r="S1386" s="11">
        <f>IF(AND(Q1386&lt;&gt;"", C1386&lt;&gt;"", C1386&lt;&gt;0), Q1386*100/C1386, "")</f>
        <v>7.6154992548435185</v>
      </c>
      <c r="T1386" s="22">
        <v>2</v>
      </c>
      <c r="U1386" s="17" t="s">
        <v>32</v>
      </c>
      <c r="V1386" s="11">
        <v>62.86</v>
      </c>
      <c r="W1386" s="11">
        <v>44.68</v>
      </c>
      <c r="X1386" s="11">
        <f>IF(AND(W1386&lt;&gt;"", V1386&lt;&gt;"", V1386&lt;&gt;0), (W1386/V1386)*100, "")</f>
        <v>71.078587336939222</v>
      </c>
      <c r="Y1386" s="8" t="str">
        <f>IF(X1386&lt;72,"Pontiagudo",IF(X1386&lt;=76,"Padrão","Redondo"))</f>
        <v>Pontiagudo</v>
      </c>
      <c r="Z1386" s="11">
        <f>IF(AND(W1386&lt;&gt;"", V1386&lt;&gt;"", V1386&lt;&gt;0), (0.6057-0.0018*W1386)*V1386*(W1386^2)/1000, "")</f>
        <v>65.91560822260648</v>
      </c>
      <c r="AA1386" s="11">
        <v>66.545428645583982</v>
      </c>
      <c r="AB1386" s="14"/>
      <c r="AC1386" s="12">
        <v>7</v>
      </c>
      <c r="AD1386" s="18" t="s">
        <v>19</v>
      </c>
    </row>
    <row r="1387" spans="1:30" ht="15.6" x14ac:dyDescent="0.3">
      <c r="A1387" s="8">
        <v>1386</v>
      </c>
      <c r="B1387" s="20" t="s">
        <v>43</v>
      </c>
      <c r="C1387" s="9">
        <v>63.2</v>
      </c>
      <c r="D1387" s="9">
        <v>5.4</v>
      </c>
      <c r="E1387" s="9">
        <v>10.3</v>
      </c>
      <c r="F1387" s="10">
        <f>IF(AND(NOT(ISBLANK(C1387)), NOT(ISBLANK(H1387)), NOT(ISBLANK(Q1387))), C1387-H1387-Q1387, "")</f>
        <v>38.620000000000005</v>
      </c>
      <c r="G1387" s="11">
        <f>IF(AND(F1387&lt;&gt;"", C1387&lt;&gt;"", C1387&lt;&gt;0), F1387*100/C1387, "")</f>
        <v>61.107594936708864</v>
      </c>
      <c r="H1387" s="10">
        <v>18.870999999999999</v>
      </c>
      <c r="I1387" s="12">
        <v>5</v>
      </c>
      <c r="J1387" s="11">
        <f>IF(AND(H1387&lt;&gt;"", C1387&lt;&gt;"", C1387&lt;&gt;0), H1387*100/C1387, "")</f>
        <v>29.85917721518987</v>
      </c>
      <c r="K1387" s="9">
        <v>15.1</v>
      </c>
      <c r="L1387" s="9">
        <v>47.7</v>
      </c>
      <c r="M1387" s="13">
        <v>0.317</v>
      </c>
      <c r="N1387" s="9">
        <v>70.900000000000006</v>
      </c>
      <c r="O1387" s="14" t="s">
        <v>21</v>
      </c>
      <c r="P1387" s="15">
        <v>3.91</v>
      </c>
      <c r="Q1387" s="13">
        <v>5.7089999999999996</v>
      </c>
      <c r="R1387" s="15">
        <v>0.37</v>
      </c>
      <c r="S1387" s="11">
        <f>IF(AND(Q1387&lt;&gt;"", C1387&lt;&gt;"", C1387&lt;&gt;0), Q1387*100/C1387, "")</f>
        <v>9.0332278481012658</v>
      </c>
      <c r="T1387" s="22">
        <v>1</v>
      </c>
      <c r="U1387" s="17" t="s">
        <v>32</v>
      </c>
      <c r="V1387" s="11">
        <v>60.7</v>
      </c>
      <c r="W1387" s="11">
        <v>43.1</v>
      </c>
      <c r="X1387" s="11">
        <f>IF(AND(W1387&lt;&gt;"", V1387&lt;&gt;"", V1387&lt;&gt;0), (W1387/V1387)*100, "")</f>
        <v>71.004942339373969</v>
      </c>
      <c r="Y1387" s="8" t="str">
        <f>IF(X1387&lt;72,"Pontiagudo",IF(X1387&lt;=76,"Padrão","Redondo"))</f>
        <v>Pontiagudo</v>
      </c>
      <c r="Z1387" s="11">
        <f>IF(AND(W1387&lt;&gt;"", V1387&lt;&gt;"", V1387&lt;&gt;0), (0.6057-0.0018*W1387)*V1387*(W1387^2)/1000, "")</f>
        <v>59.549188287240007</v>
      </c>
      <c r="AA1387" s="11">
        <v>62.690889284500003</v>
      </c>
      <c r="AB1387" s="14"/>
      <c r="AC1387" s="12">
        <v>7</v>
      </c>
      <c r="AD1387" s="18" t="s">
        <v>19</v>
      </c>
    </row>
    <row r="1388" spans="1:30" ht="15.6" x14ac:dyDescent="0.3">
      <c r="A1388" s="8">
        <v>1387</v>
      </c>
      <c r="B1388" s="20" t="s">
        <v>43</v>
      </c>
      <c r="C1388" s="9">
        <v>70.599999999999994</v>
      </c>
      <c r="D1388" s="9">
        <v>6.6</v>
      </c>
      <c r="E1388" s="9">
        <v>10</v>
      </c>
      <c r="F1388" s="10">
        <f>IF(AND(NOT(ISBLANK(C1388)), NOT(ISBLANK(H1388)), NOT(ISBLANK(Q1388))), C1388-H1388-Q1388, "")</f>
        <v>44.463999999999992</v>
      </c>
      <c r="G1388" s="11">
        <f>IF(AND(F1388&lt;&gt;"", C1388&lt;&gt;"", C1388&lt;&gt;0), F1388*100/C1388, "")</f>
        <v>62.980169971671373</v>
      </c>
      <c r="H1388" s="10">
        <v>20.376000000000001</v>
      </c>
      <c r="I1388" s="12">
        <v>4</v>
      </c>
      <c r="J1388" s="11">
        <f>IF(AND(H1388&lt;&gt;"", C1388&lt;&gt;"", C1388&lt;&gt;0), H1388*100/C1388, "")</f>
        <v>28.861189801699719</v>
      </c>
      <c r="K1388" s="9">
        <v>16.899999999999999</v>
      </c>
      <c r="L1388" s="9">
        <v>44.7</v>
      </c>
      <c r="M1388" s="13">
        <v>0.378</v>
      </c>
      <c r="N1388" s="9">
        <v>77.7</v>
      </c>
      <c r="O1388" s="14" t="s">
        <v>16</v>
      </c>
      <c r="P1388" s="15">
        <v>1.05</v>
      </c>
      <c r="Q1388" s="13">
        <v>5.76</v>
      </c>
      <c r="R1388" s="15">
        <v>0.34</v>
      </c>
      <c r="S1388" s="11">
        <f>IF(AND(Q1388&lt;&gt;"", C1388&lt;&gt;"", C1388&lt;&gt;0), Q1388*100/C1388, "")</f>
        <v>8.1586402266288953</v>
      </c>
      <c r="T1388" s="22">
        <v>1</v>
      </c>
      <c r="U1388" s="17" t="s">
        <v>34</v>
      </c>
      <c r="V1388" s="11">
        <v>59.92</v>
      </c>
      <c r="W1388" s="11">
        <v>46.79</v>
      </c>
      <c r="X1388" s="11">
        <f>IF(AND(W1388&lt;&gt;"", V1388&lt;&gt;"", V1388&lt;&gt;0), (W1388/V1388)*100, "")</f>
        <v>78.087449933244329</v>
      </c>
      <c r="Y1388" s="8" t="str">
        <f>IF(X1388&lt;72,"Pontiagudo",IF(X1388&lt;=76,"Padrão","Redondo"))</f>
        <v>Redondo</v>
      </c>
      <c r="Z1388" s="11">
        <f>IF(AND(W1388&lt;&gt;"", V1388&lt;&gt;"", V1388&lt;&gt;0), (0.6057-0.0018*W1388)*V1388*(W1388^2)/1000, "")</f>
        <v>68.409101493711219</v>
      </c>
      <c r="AA1388" s="11">
        <v>67.641374413899996</v>
      </c>
      <c r="AB1388" s="14"/>
      <c r="AC1388" s="12">
        <v>7</v>
      </c>
      <c r="AD1388" s="18" t="s">
        <v>19</v>
      </c>
    </row>
    <row r="1389" spans="1:30" ht="15.6" x14ac:dyDescent="0.3">
      <c r="A1389" s="8">
        <v>1388</v>
      </c>
      <c r="B1389" s="20" t="s">
        <v>43</v>
      </c>
      <c r="C1389" s="9">
        <v>72.7</v>
      </c>
      <c r="D1389" s="9">
        <v>6.4</v>
      </c>
      <c r="E1389" s="9">
        <v>9.9</v>
      </c>
      <c r="F1389" s="10">
        <f>IF(AND(NOT(ISBLANK(C1389)), NOT(ISBLANK(H1389)), NOT(ISBLANK(Q1389))), C1389-H1389-Q1389, "")</f>
        <v>48.859000000000002</v>
      </c>
      <c r="G1389" s="11">
        <f>IF(AND(F1389&lt;&gt;"", C1389&lt;&gt;"", C1389&lt;&gt;0), F1389*100/C1389, "")</f>
        <v>67.20632737276479</v>
      </c>
      <c r="H1389" s="10">
        <v>18.800999999999998</v>
      </c>
      <c r="I1389" s="12">
        <v>5</v>
      </c>
      <c r="J1389" s="11">
        <f>IF(AND(H1389&lt;&gt;"", C1389&lt;&gt;"", C1389&lt;&gt;0), H1389*100/C1389, "")</f>
        <v>25.861072902338375</v>
      </c>
      <c r="K1389" s="9">
        <v>16.600000000000001</v>
      </c>
      <c r="L1389" s="9">
        <v>46</v>
      </c>
      <c r="M1389" s="13">
        <v>0.36099999999999999</v>
      </c>
      <c r="N1389" s="9">
        <v>75.599999999999994</v>
      </c>
      <c r="O1389" s="14" t="s">
        <v>16</v>
      </c>
      <c r="P1389" s="15">
        <v>3.02</v>
      </c>
      <c r="Q1389" s="13">
        <v>5.04</v>
      </c>
      <c r="R1389" s="15">
        <v>0.35</v>
      </c>
      <c r="S1389" s="11">
        <f>IF(AND(Q1389&lt;&gt;"", C1389&lt;&gt;"", C1389&lt;&gt;0), Q1389*100/C1389, "")</f>
        <v>6.9325997248968356</v>
      </c>
      <c r="T1389" s="22">
        <v>2</v>
      </c>
      <c r="U1389" s="17" t="s">
        <v>34</v>
      </c>
      <c r="V1389" s="11">
        <v>58.96</v>
      </c>
      <c r="W1389" s="11">
        <v>47.68</v>
      </c>
      <c r="X1389" s="11">
        <f>IF(AND(W1389&lt;&gt;"", V1389&lt;&gt;"", V1389&lt;&gt;0), (W1389/V1389)*100, "")</f>
        <v>80.868385345997282</v>
      </c>
      <c r="Y1389" s="8" t="str">
        <f>IF(X1389&lt;72,"Pontiagudo",IF(X1389&lt;=76,"Padrão","Redondo"))</f>
        <v>Redondo</v>
      </c>
      <c r="Z1389" s="11">
        <f>IF(AND(W1389&lt;&gt;"", V1389&lt;&gt;"", V1389&lt;&gt;0), (0.6057-0.0018*W1389)*V1389*(W1389^2)/1000, "")</f>
        <v>69.683464888418314</v>
      </c>
      <c r="AA1389" s="11">
        <v>68.229484038143994</v>
      </c>
      <c r="AB1389" s="14"/>
      <c r="AC1389" s="12">
        <v>7</v>
      </c>
      <c r="AD1389" s="18" t="s">
        <v>19</v>
      </c>
    </row>
    <row r="1390" spans="1:30" ht="15.6" x14ac:dyDescent="0.3">
      <c r="A1390" s="8">
        <v>1389</v>
      </c>
      <c r="B1390" s="20" t="s">
        <v>43</v>
      </c>
      <c r="C1390" s="9">
        <v>68.8</v>
      </c>
      <c r="D1390" s="9">
        <v>6.9</v>
      </c>
      <c r="E1390" s="9">
        <v>9.8000000000000007</v>
      </c>
      <c r="F1390" s="10">
        <f>IF(AND(NOT(ISBLANK(C1390)), NOT(ISBLANK(H1390)), NOT(ISBLANK(Q1390))), C1390-H1390-Q1390, "")</f>
        <v>45.761000000000003</v>
      </c>
      <c r="G1390" s="11">
        <f>IF(AND(F1390&lt;&gt;"", C1390&lt;&gt;"", C1390&lt;&gt;0), F1390*100/C1390, "")</f>
        <v>66.513081395348848</v>
      </c>
      <c r="H1390" s="10">
        <v>17.175000000000001</v>
      </c>
      <c r="I1390" s="12">
        <v>5</v>
      </c>
      <c r="J1390" s="11">
        <f>IF(AND(H1390&lt;&gt;"", C1390&lt;&gt;"", C1390&lt;&gt;0), H1390*100/C1390, "")</f>
        <v>24.963662790697676</v>
      </c>
      <c r="K1390" s="9">
        <v>17.399999999999999</v>
      </c>
      <c r="L1390" s="9">
        <v>40.299999999999997</v>
      </c>
      <c r="M1390" s="13">
        <v>0.432</v>
      </c>
      <c r="N1390" s="9">
        <v>80.400000000000006</v>
      </c>
      <c r="O1390" s="14" t="s">
        <v>16</v>
      </c>
      <c r="P1390" s="15">
        <v>4.29</v>
      </c>
      <c r="Q1390" s="13">
        <v>5.8639999999999999</v>
      </c>
      <c r="R1390" s="15">
        <v>0.35</v>
      </c>
      <c r="S1390" s="11">
        <f>IF(AND(Q1390&lt;&gt;"", C1390&lt;&gt;"", C1390&lt;&gt;0), Q1390*100/C1390, "")</f>
        <v>8.5232558139534884</v>
      </c>
      <c r="T1390" s="22">
        <v>2</v>
      </c>
      <c r="U1390" s="17" t="s">
        <v>34</v>
      </c>
      <c r="V1390" s="11">
        <v>59.41</v>
      </c>
      <c r="W1390" s="11">
        <v>46.07</v>
      </c>
      <c r="X1390" s="11">
        <f>IF(AND(W1390&lt;&gt;"", V1390&lt;&gt;"", V1390&lt;&gt;0), (W1390/V1390)*100, "")</f>
        <v>77.545867699040571</v>
      </c>
      <c r="Y1390" s="8" t="str">
        <f>IF(X1390&lt;72,"Pontiagudo",IF(X1390&lt;=76,"Padrão","Redondo"))</f>
        <v>Redondo</v>
      </c>
      <c r="Z1390" s="11">
        <f>IF(AND(W1390&lt;&gt;"", V1390&lt;&gt;"", V1390&lt;&gt;0), (0.6057-0.0018*W1390)*V1390*(W1390^2)/1000, "")</f>
        <v>65.918900793165975</v>
      </c>
      <c r="AA1390" s="11">
        <v>66.192949771877494</v>
      </c>
      <c r="AB1390" s="14"/>
      <c r="AC1390" s="12">
        <v>7</v>
      </c>
      <c r="AD1390" s="18" t="s">
        <v>19</v>
      </c>
    </row>
    <row r="1391" spans="1:30" ht="15.6" x14ac:dyDescent="0.3">
      <c r="A1391" s="8">
        <v>1390</v>
      </c>
      <c r="B1391" s="20" t="s">
        <v>43</v>
      </c>
      <c r="C1391" s="9">
        <v>70.2</v>
      </c>
      <c r="D1391" s="9">
        <v>7.6</v>
      </c>
      <c r="E1391" s="9">
        <v>10.1</v>
      </c>
      <c r="F1391" s="10">
        <f>IF(AND(NOT(ISBLANK(C1391)), NOT(ISBLANK(H1391)), NOT(ISBLANK(Q1391))), C1391-H1391-Q1391, "")</f>
        <v>45.177000000000007</v>
      </c>
      <c r="G1391" s="11">
        <f>IF(AND(F1391&lt;&gt;"", C1391&lt;&gt;"", C1391&lt;&gt;0), F1391*100/C1391, "")</f>
        <v>64.354700854700866</v>
      </c>
      <c r="H1391" s="10">
        <v>19.094999999999999</v>
      </c>
      <c r="I1391" s="12">
        <v>5</v>
      </c>
      <c r="J1391" s="11">
        <f>IF(AND(H1391&lt;&gt;"", C1391&lt;&gt;"", C1391&lt;&gt;0), H1391*100/C1391, "")</f>
        <v>27.200854700854698</v>
      </c>
      <c r="K1391" s="9">
        <v>16.899999999999999</v>
      </c>
      <c r="L1391" s="9">
        <v>45.3</v>
      </c>
      <c r="M1391" s="13">
        <v>0.373</v>
      </c>
      <c r="N1391" s="9">
        <v>84.5</v>
      </c>
      <c r="O1391" s="14" t="s">
        <v>16</v>
      </c>
      <c r="P1391" s="15">
        <v>3.03</v>
      </c>
      <c r="Q1391" s="13">
        <v>5.9279999999999999</v>
      </c>
      <c r="R1391" s="15">
        <v>0.36</v>
      </c>
      <c r="S1391" s="11">
        <f>IF(AND(Q1391&lt;&gt;"", C1391&lt;&gt;"", C1391&lt;&gt;0), Q1391*100/C1391, "")</f>
        <v>8.4444444444444429</v>
      </c>
      <c r="T1391" s="22">
        <v>1</v>
      </c>
      <c r="U1391" s="17" t="s">
        <v>34</v>
      </c>
      <c r="V1391" s="11">
        <v>61.79</v>
      </c>
      <c r="W1391" s="11">
        <v>45.42</v>
      </c>
      <c r="X1391" s="11">
        <f>IF(AND(W1391&lt;&gt;"", V1391&lt;&gt;"", V1391&lt;&gt;0), (W1391/V1391)*100, "")</f>
        <v>73.507039974105851</v>
      </c>
      <c r="Y1391" s="8" t="str">
        <f>IF(X1391&lt;72,"Pontiagudo",IF(X1391&lt;=76,"Padrão","Redondo"))</f>
        <v>Padrão</v>
      </c>
      <c r="Z1391" s="11">
        <f>IF(AND(W1391&lt;&gt;"", V1391&lt;&gt;"", V1391&lt;&gt;0), (0.6057-0.0018*W1391)*V1391*(W1391^2)/1000, "")</f>
        <v>66.787828966685652</v>
      </c>
      <c r="AA1391" s="11">
        <v>66.936667636026002</v>
      </c>
      <c r="AB1391" s="14" t="s">
        <v>35</v>
      </c>
      <c r="AC1391" s="12">
        <v>7</v>
      </c>
      <c r="AD1391" s="18" t="s">
        <v>19</v>
      </c>
    </row>
    <row r="1392" spans="1:30" ht="15.6" x14ac:dyDescent="0.3">
      <c r="A1392" s="8">
        <v>1391</v>
      </c>
      <c r="B1392" s="20" t="s">
        <v>43</v>
      </c>
      <c r="C1392" s="9">
        <v>55.4</v>
      </c>
      <c r="D1392" s="9">
        <v>5.9</v>
      </c>
      <c r="E1392" s="9">
        <v>10.4</v>
      </c>
      <c r="F1392" s="10">
        <f>IF(AND(NOT(ISBLANK(C1392)), NOT(ISBLANK(H1392)), NOT(ISBLANK(Q1392))), C1392-H1392-Q1392, "")</f>
        <v>33.665999999999997</v>
      </c>
      <c r="G1392" s="11">
        <f>IF(AND(F1392&lt;&gt;"", C1392&lt;&gt;"", C1392&lt;&gt;0), F1392*100/C1392, "")</f>
        <v>60.768953068592047</v>
      </c>
      <c r="H1392" s="10">
        <v>16.335999999999999</v>
      </c>
      <c r="I1392" s="12">
        <v>5</v>
      </c>
      <c r="J1392" s="11">
        <f>IF(AND(H1392&lt;&gt;"", C1392&lt;&gt;"", C1392&lt;&gt;0), H1392*100/C1392, "")</f>
        <v>29.487364620938628</v>
      </c>
      <c r="K1392" s="9">
        <v>14.8</v>
      </c>
      <c r="L1392" s="9">
        <v>40.700000000000003</v>
      </c>
      <c r="M1392" s="13">
        <v>0.36399999999999999</v>
      </c>
      <c r="N1392" s="9">
        <v>77.8</v>
      </c>
      <c r="O1392" s="14" t="s">
        <v>16</v>
      </c>
      <c r="P1392" s="15">
        <v>2.89</v>
      </c>
      <c r="Q1392" s="13">
        <v>5.3979999999999997</v>
      </c>
      <c r="R1392" s="15">
        <v>0.41</v>
      </c>
      <c r="S1392" s="11">
        <f>IF(AND(Q1392&lt;&gt;"", C1392&lt;&gt;"", C1392&lt;&gt;0), Q1392*100/C1392, "")</f>
        <v>9.743682310469314</v>
      </c>
      <c r="T1392" s="22">
        <v>2</v>
      </c>
      <c r="U1392" s="17" t="s">
        <v>36</v>
      </c>
      <c r="V1392" s="11">
        <v>57.63</v>
      </c>
      <c r="W1392" s="11">
        <v>42.06</v>
      </c>
      <c r="X1392" s="11">
        <f>IF(AND(W1392&lt;&gt;"", V1392&lt;&gt;"", V1392&lt;&gt;0), (W1392/V1392)*100, "")</f>
        <v>72.982821447162934</v>
      </c>
      <c r="Y1392" s="8" t="str">
        <f>IF(X1392&lt;72,"Pontiagudo",IF(X1392&lt;=76,"Padrão","Redondo"))</f>
        <v>Padrão</v>
      </c>
      <c r="Z1392" s="11">
        <f>IF(AND(W1392&lt;&gt;"", V1392&lt;&gt;"", V1392&lt;&gt;0), (0.6057-0.0018*W1392)*V1392*(W1392^2)/1000, "")</f>
        <v>54.032675214178674</v>
      </c>
      <c r="AA1392" s="11">
        <v>59.056939258649997</v>
      </c>
      <c r="AB1392" s="14" t="s">
        <v>35</v>
      </c>
      <c r="AC1392" s="12">
        <v>7</v>
      </c>
      <c r="AD1392" s="18" t="s">
        <v>19</v>
      </c>
    </row>
    <row r="1393" spans="1:30" ht="15.6" x14ac:dyDescent="0.3">
      <c r="A1393" s="8">
        <v>1392</v>
      </c>
      <c r="B1393" s="20" t="s">
        <v>43</v>
      </c>
      <c r="C1393" s="9">
        <v>61.4</v>
      </c>
      <c r="D1393" s="9">
        <v>8.3000000000000007</v>
      </c>
      <c r="E1393" s="9">
        <v>9.8000000000000007</v>
      </c>
      <c r="F1393" s="10">
        <f>IF(AND(NOT(ISBLANK(C1393)), NOT(ISBLANK(H1393)), NOT(ISBLANK(Q1393))), C1393-H1393-Q1393, "")</f>
        <v>39.213999999999999</v>
      </c>
      <c r="G1393" s="11">
        <f>IF(AND(F1393&lt;&gt;"", C1393&lt;&gt;"", C1393&lt;&gt;0), F1393*100/C1393, "")</f>
        <v>63.866449511400646</v>
      </c>
      <c r="H1393" s="10">
        <v>17.195</v>
      </c>
      <c r="I1393" s="12">
        <v>5</v>
      </c>
      <c r="J1393" s="11">
        <f>IF(AND(H1393&lt;&gt;"", C1393&lt;&gt;"", C1393&lt;&gt;0), H1393*100/C1393, "")</f>
        <v>28.004885993485342</v>
      </c>
      <c r="K1393" s="9">
        <v>17.8</v>
      </c>
      <c r="L1393" s="9">
        <v>44</v>
      </c>
      <c r="M1393" s="13">
        <v>0.40500000000000003</v>
      </c>
      <c r="N1393" s="9">
        <v>90.9</v>
      </c>
      <c r="O1393" s="14" t="s">
        <v>16</v>
      </c>
      <c r="P1393" s="15">
        <v>2.87</v>
      </c>
      <c r="Q1393" s="13">
        <v>4.9909999999999997</v>
      </c>
      <c r="R1393" s="15">
        <v>0.33</v>
      </c>
      <c r="S1393" s="11">
        <f>IF(AND(Q1393&lt;&gt;"", C1393&lt;&gt;"", C1393&lt;&gt;0), Q1393*100/C1393, "")</f>
        <v>8.1286644951140055</v>
      </c>
      <c r="T1393" s="22">
        <v>2</v>
      </c>
      <c r="U1393" s="17" t="s">
        <v>32</v>
      </c>
      <c r="V1393" s="11">
        <v>57.41</v>
      </c>
      <c r="W1393" s="11">
        <v>44.59</v>
      </c>
      <c r="X1393" s="11">
        <f>IF(AND(W1393&lt;&gt;"", V1393&lt;&gt;"", V1393&lt;&gt;0), (W1393/V1393)*100, "")</f>
        <v>77.66939557568368</v>
      </c>
      <c r="Y1393" s="8" t="str">
        <f>IF(X1393&lt;72,"Pontiagudo",IF(X1393&lt;=76,"Padrão","Redondo"))</f>
        <v>Redondo</v>
      </c>
      <c r="Z1393" s="11">
        <f>IF(AND(W1393&lt;&gt;"", V1393&lt;&gt;"", V1393&lt;&gt;0), (0.6057-0.0018*W1393)*V1393*(W1393^2)/1000, "")</f>
        <v>59.976893755595007</v>
      </c>
      <c r="AA1393" s="11">
        <v>62.547313018781495</v>
      </c>
      <c r="AB1393" s="14"/>
      <c r="AC1393" s="12">
        <v>7</v>
      </c>
      <c r="AD1393" s="18" t="s">
        <v>19</v>
      </c>
    </row>
    <row r="1394" spans="1:30" ht="15.6" x14ac:dyDescent="0.3">
      <c r="A1394" s="8">
        <v>1393</v>
      </c>
      <c r="B1394" s="20" t="s">
        <v>43</v>
      </c>
      <c r="C1394" s="9">
        <v>63.4</v>
      </c>
      <c r="D1394" s="9">
        <v>4.5</v>
      </c>
      <c r="E1394" s="9">
        <v>10.4</v>
      </c>
      <c r="F1394" s="10">
        <f>IF(AND(NOT(ISBLANK(C1394)), NOT(ISBLANK(H1394)), NOT(ISBLANK(Q1394))), C1394-H1394-Q1394, "")</f>
        <v>39.902999999999999</v>
      </c>
      <c r="G1394" s="11">
        <f>IF(AND(F1394&lt;&gt;"", C1394&lt;&gt;"", C1394&lt;&gt;0), F1394*100/C1394, "")</f>
        <v>62.938485804416402</v>
      </c>
      <c r="H1394" s="10">
        <v>17.390999999999998</v>
      </c>
      <c r="I1394" s="12">
        <v>6</v>
      </c>
      <c r="J1394" s="11">
        <f>IF(AND(H1394&lt;&gt;"", C1394&lt;&gt;"", C1394&lt;&gt;0), H1394*100/C1394, "")</f>
        <v>27.430599369085172</v>
      </c>
      <c r="K1394" s="9">
        <v>14.4</v>
      </c>
      <c r="L1394" s="9">
        <v>45</v>
      </c>
      <c r="M1394" s="13">
        <v>0.32</v>
      </c>
      <c r="N1394" s="9">
        <v>62.4</v>
      </c>
      <c r="O1394" s="14" t="s">
        <v>21</v>
      </c>
      <c r="P1394" s="15">
        <v>2.31</v>
      </c>
      <c r="Q1394" s="13">
        <v>6.1059999999999999</v>
      </c>
      <c r="R1394" s="15">
        <v>0.38</v>
      </c>
      <c r="S1394" s="11">
        <f>IF(AND(Q1394&lt;&gt;"", C1394&lt;&gt;"", C1394&lt;&gt;0), Q1394*100/C1394, "")</f>
        <v>9.6309148264984241</v>
      </c>
      <c r="T1394" s="22">
        <v>3</v>
      </c>
      <c r="U1394" s="17" t="s">
        <v>32</v>
      </c>
      <c r="V1394" s="11">
        <v>57.18</v>
      </c>
      <c r="W1394" s="11">
        <v>45.08</v>
      </c>
      <c r="X1394" s="11">
        <f>IF(AND(W1394&lt;&gt;"", V1394&lt;&gt;"", V1394&lt;&gt;0), (W1394/V1394)*100, "")</f>
        <v>78.838754809373896</v>
      </c>
      <c r="Y1394" s="8" t="str">
        <f>IF(X1394&lt;72,"Pontiagudo",IF(X1394&lt;=76,"Padrão","Redondo"))</f>
        <v>Redondo</v>
      </c>
      <c r="Z1394" s="11">
        <f>IF(AND(W1394&lt;&gt;"", V1394&lt;&gt;"", V1394&lt;&gt;0), (0.6057-0.0018*W1394)*V1394*(W1394^2)/1000, "")</f>
        <v>60.954226531293308</v>
      </c>
      <c r="AA1394" s="11">
        <v>63.081518112143996</v>
      </c>
      <c r="AB1394" s="14" t="s">
        <v>35</v>
      </c>
      <c r="AC1394" s="12">
        <v>7</v>
      </c>
      <c r="AD1394" s="18" t="s">
        <v>19</v>
      </c>
    </row>
    <row r="1395" spans="1:30" ht="15.6" x14ac:dyDescent="0.3">
      <c r="A1395" s="8">
        <v>1394</v>
      </c>
      <c r="B1395" s="20" t="s">
        <v>43</v>
      </c>
      <c r="C1395" s="9">
        <v>59.7</v>
      </c>
      <c r="D1395" s="9">
        <v>6</v>
      </c>
      <c r="E1395" s="9">
        <v>10.1</v>
      </c>
      <c r="F1395" s="10">
        <f>IF(AND(NOT(ISBLANK(C1395)), NOT(ISBLANK(H1395)), NOT(ISBLANK(Q1395))), C1395-H1395-Q1395, "")</f>
        <v>37.214000000000006</v>
      </c>
      <c r="G1395" s="11">
        <f>IF(AND(F1395&lt;&gt;"", C1395&lt;&gt;"", C1395&lt;&gt;0), F1395*100/C1395, "")</f>
        <v>62.335008375209384</v>
      </c>
      <c r="H1395" s="10">
        <v>16.303000000000001</v>
      </c>
      <c r="I1395" s="12">
        <v>5</v>
      </c>
      <c r="J1395" s="11">
        <f>IF(AND(H1395&lt;&gt;"", C1395&lt;&gt;"", C1395&lt;&gt;0), H1395*100/C1395, "")</f>
        <v>27.308207705192633</v>
      </c>
      <c r="K1395" s="9">
        <v>15.5</v>
      </c>
      <c r="L1395" s="9">
        <v>40</v>
      </c>
      <c r="M1395" s="13">
        <v>0.38800000000000001</v>
      </c>
      <c r="N1395" s="9">
        <v>76.900000000000006</v>
      </c>
      <c r="O1395" s="14" t="s">
        <v>16</v>
      </c>
      <c r="P1395" s="15">
        <v>5.03</v>
      </c>
      <c r="Q1395" s="13">
        <v>6.1829999999999998</v>
      </c>
      <c r="R1395" s="15">
        <v>0.4</v>
      </c>
      <c r="S1395" s="11">
        <f>IF(AND(Q1395&lt;&gt;"", C1395&lt;&gt;"", C1395&lt;&gt;0), Q1395*100/C1395, "")</f>
        <v>10.356783919597989</v>
      </c>
      <c r="T1395" s="22">
        <v>3</v>
      </c>
      <c r="U1395" s="17" t="s">
        <v>32</v>
      </c>
      <c r="V1395" s="11">
        <v>58.6</v>
      </c>
      <c r="W1395" s="11">
        <v>42.88</v>
      </c>
      <c r="X1395" s="11">
        <f>IF(AND(W1395&lt;&gt;"", V1395&lt;&gt;"", V1395&lt;&gt;0), (W1395/V1395)*100, "")</f>
        <v>73.174061433447108</v>
      </c>
      <c r="Y1395" s="8" t="str">
        <f>IF(X1395&lt;72,"Pontiagudo",IF(X1395&lt;=76,"Padrão","Redondo"))</f>
        <v>Padrão</v>
      </c>
      <c r="Z1395" s="11">
        <f>IF(AND(W1395&lt;&gt;"", V1395&lt;&gt;"", V1395&lt;&gt;0), (0.6057-0.0018*W1395)*V1395*(W1395^2)/1000, "")</f>
        <v>56.946273397309454</v>
      </c>
      <c r="AA1395" s="11">
        <v>60.922160670720004</v>
      </c>
      <c r="AB1395" s="14"/>
      <c r="AC1395" s="12">
        <v>7</v>
      </c>
      <c r="AD1395" s="18" t="s">
        <v>19</v>
      </c>
    </row>
    <row r="1396" spans="1:30" ht="15.6" x14ac:dyDescent="0.3">
      <c r="A1396" s="8">
        <v>1395</v>
      </c>
      <c r="B1396" s="20" t="s">
        <v>43</v>
      </c>
      <c r="C1396" s="9">
        <v>59.2</v>
      </c>
      <c r="D1396" s="9">
        <v>3.9</v>
      </c>
      <c r="E1396" s="9">
        <v>10.3</v>
      </c>
      <c r="F1396" s="10">
        <f>IF(AND(NOT(ISBLANK(C1396)), NOT(ISBLANK(H1396)), NOT(ISBLANK(Q1396))), C1396-H1396-Q1396, "")</f>
        <v>36.169000000000004</v>
      </c>
      <c r="G1396" s="11">
        <f>IF(AND(F1396&lt;&gt;"", C1396&lt;&gt;"", C1396&lt;&gt;0), F1396*100/C1396, "")</f>
        <v>61.09628378378379</v>
      </c>
      <c r="H1396" s="10">
        <v>17.32</v>
      </c>
      <c r="I1396" s="12">
        <v>6</v>
      </c>
      <c r="J1396" s="11">
        <f>IF(AND(H1396&lt;&gt;"", C1396&lt;&gt;"", C1396&lt;&gt;0), H1396*100/C1396, "")</f>
        <v>29.256756756756754</v>
      </c>
      <c r="K1396" s="9">
        <v>15</v>
      </c>
      <c r="L1396" s="9">
        <v>44</v>
      </c>
      <c r="M1396" s="13">
        <v>0.34100000000000003</v>
      </c>
      <c r="N1396" s="9">
        <v>58</v>
      </c>
      <c r="O1396" s="14" t="s">
        <v>23</v>
      </c>
      <c r="P1396" s="15">
        <v>4.6500000000000004</v>
      </c>
      <c r="Q1396" s="13">
        <v>5.7110000000000003</v>
      </c>
      <c r="R1396" s="15">
        <v>0.38</v>
      </c>
      <c r="S1396" s="11">
        <f>IF(AND(Q1396&lt;&gt;"", C1396&lt;&gt;"", C1396&lt;&gt;0), Q1396*100/C1396, "")</f>
        <v>9.6469594594594597</v>
      </c>
      <c r="T1396" s="22">
        <v>3</v>
      </c>
      <c r="U1396" s="17" t="s">
        <v>32</v>
      </c>
      <c r="V1396" s="11">
        <v>55.91</v>
      </c>
      <c r="W1396" s="11">
        <v>44</v>
      </c>
      <c r="X1396" s="11">
        <f>IF(AND(W1396&lt;&gt;"", V1396&lt;&gt;"", V1396&lt;&gt;0), (W1396/V1396)*100, "")</f>
        <v>78.697907351099985</v>
      </c>
      <c r="Y1396" s="8" t="str">
        <f>IF(X1396&lt;72,"Pontiagudo",IF(X1396&lt;=76,"Padrão","Redondo"))</f>
        <v>Redondo</v>
      </c>
      <c r="Z1396" s="11">
        <f>IF(AND(W1396&lt;&gt;"", V1396&lt;&gt;"", V1396&lt;&gt;0), (0.6057-0.0018*W1396)*V1396*(W1396^2)/1000, "")</f>
        <v>56.989286639999989</v>
      </c>
      <c r="AA1396" s="11">
        <v>60.586455529599995</v>
      </c>
      <c r="AB1396" s="14"/>
      <c r="AC1396" s="12">
        <v>7</v>
      </c>
      <c r="AD1396" s="18" t="s">
        <v>19</v>
      </c>
    </row>
    <row r="1397" spans="1:30" ht="15.6" x14ac:dyDescent="0.3">
      <c r="A1397" s="8">
        <v>1396</v>
      </c>
      <c r="B1397" s="20" t="s">
        <v>43</v>
      </c>
      <c r="C1397" s="9">
        <v>60.4</v>
      </c>
      <c r="D1397" s="9">
        <v>6.5</v>
      </c>
      <c r="E1397" s="9">
        <v>9.6</v>
      </c>
      <c r="F1397" s="10">
        <f>IF(AND(NOT(ISBLANK(C1397)), NOT(ISBLANK(H1397)), NOT(ISBLANK(Q1397))), C1397-H1397-Q1397, "")</f>
        <v>37.731999999999999</v>
      </c>
      <c r="G1397" s="11">
        <f>IF(AND(F1397&lt;&gt;"", C1397&lt;&gt;"", C1397&lt;&gt;0), F1397*100/C1397, "")</f>
        <v>62.47019867549669</v>
      </c>
      <c r="H1397" s="10">
        <v>17.376999999999999</v>
      </c>
      <c r="I1397" s="12">
        <v>5</v>
      </c>
      <c r="J1397" s="11">
        <f>IF(AND(H1397&lt;&gt;"", C1397&lt;&gt;"", C1397&lt;&gt;0), H1397*100/C1397, "")</f>
        <v>28.769867549668874</v>
      </c>
      <c r="K1397" s="9">
        <v>17.3</v>
      </c>
      <c r="L1397" s="9">
        <v>43.7</v>
      </c>
      <c r="M1397" s="13">
        <v>0.39600000000000002</v>
      </c>
      <c r="N1397" s="9">
        <v>80.3</v>
      </c>
      <c r="O1397" s="14" t="s">
        <v>16</v>
      </c>
      <c r="P1397" s="15">
        <v>2.99</v>
      </c>
      <c r="Q1397" s="13">
        <v>5.2910000000000004</v>
      </c>
      <c r="R1397" s="15">
        <v>0.35</v>
      </c>
      <c r="S1397" s="11">
        <f>IF(AND(Q1397&lt;&gt;"", C1397&lt;&gt;"", C1397&lt;&gt;0), Q1397*100/C1397, "")</f>
        <v>8.7599337748344368</v>
      </c>
      <c r="T1397" s="22">
        <v>2</v>
      </c>
      <c r="U1397" s="17" t="s">
        <v>32</v>
      </c>
      <c r="V1397" s="11">
        <v>58.92</v>
      </c>
      <c r="W1397" s="11">
        <v>44.08</v>
      </c>
      <c r="X1397" s="11">
        <f>IF(AND(W1397&lt;&gt;"", V1397&lt;&gt;"", V1397&lt;&gt;0), (W1397/V1397)*100, "")</f>
        <v>74.813306177868284</v>
      </c>
      <c r="Y1397" s="8" t="str">
        <f>IF(X1397&lt;72,"Pontiagudo",IF(X1397&lt;=76,"Padrão","Redondo"))</f>
        <v>Padrão</v>
      </c>
      <c r="Z1397" s="11">
        <f>IF(AND(W1397&lt;&gt;"", V1397&lt;&gt;"", V1397&lt;&gt;0), (0.6057-0.0018*W1397)*V1397*(W1397^2)/1000, "")</f>
        <v>60.259494993712131</v>
      </c>
      <c r="AA1397" s="11">
        <v>62.904340655231998</v>
      </c>
      <c r="AB1397" s="14" t="s">
        <v>35</v>
      </c>
      <c r="AC1397" s="12">
        <v>7</v>
      </c>
      <c r="AD1397" s="18" t="s">
        <v>19</v>
      </c>
    </row>
    <row r="1398" spans="1:30" ht="15.6" x14ac:dyDescent="0.3">
      <c r="A1398" s="8">
        <v>1397</v>
      </c>
      <c r="B1398" s="20" t="s">
        <v>43</v>
      </c>
      <c r="C1398" s="9">
        <v>57.4</v>
      </c>
      <c r="D1398" s="9">
        <v>5.8</v>
      </c>
      <c r="E1398" s="9">
        <v>9.9</v>
      </c>
      <c r="F1398" s="10">
        <f>IF(AND(NOT(ISBLANK(C1398)), NOT(ISBLANK(H1398)), NOT(ISBLANK(Q1398))), C1398-H1398-Q1398, "")</f>
        <v>33.979999999999997</v>
      </c>
      <c r="G1398" s="11">
        <f>IF(AND(F1398&lt;&gt;"", C1398&lt;&gt;"", C1398&lt;&gt;0), F1398*100/C1398, "")</f>
        <v>59.198606271776995</v>
      </c>
      <c r="H1398" s="10">
        <v>16.795999999999999</v>
      </c>
      <c r="I1398" s="12">
        <v>6</v>
      </c>
      <c r="J1398" s="11">
        <f>IF(AND(H1398&lt;&gt;"", C1398&lt;&gt;"", C1398&lt;&gt;0), H1398*100/C1398, "")</f>
        <v>29.261324041811847</v>
      </c>
      <c r="K1398" s="9">
        <v>15.9</v>
      </c>
      <c r="L1398" s="9">
        <v>42.3</v>
      </c>
      <c r="M1398" s="13">
        <v>0.376</v>
      </c>
      <c r="N1398" s="9">
        <v>76.3</v>
      </c>
      <c r="O1398" s="14" t="s">
        <v>16</v>
      </c>
      <c r="P1398" s="15">
        <v>4.7300000000000004</v>
      </c>
      <c r="Q1398" s="13">
        <v>6.6239999999999997</v>
      </c>
      <c r="R1398" s="15">
        <v>0.44</v>
      </c>
      <c r="S1398" s="11">
        <f>IF(AND(Q1398&lt;&gt;"", C1398&lt;&gt;"", C1398&lt;&gt;0), Q1398*100/C1398, "")</f>
        <v>11.540069686411149</v>
      </c>
      <c r="T1398" s="22">
        <v>2</v>
      </c>
      <c r="U1398" s="17" t="s">
        <v>36</v>
      </c>
      <c r="V1398" s="11">
        <v>55.91</v>
      </c>
      <c r="W1398" s="11">
        <v>42.76</v>
      </c>
      <c r="X1398" s="11">
        <f>IF(AND(W1398&lt;&gt;"", V1398&lt;&gt;"", V1398&lt;&gt;0), (W1398/V1398)*100, "")</f>
        <v>76.480057234841709</v>
      </c>
      <c r="Y1398" s="8" t="str">
        <f>IF(X1398&lt;72,"Pontiagudo",IF(X1398&lt;=76,"Padrão","Redondo"))</f>
        <v>Redondo</v>
      </c>
      <c r="Z1398" s="11">
        <f>IF(AND(W1398&lt;&gt;"", V1398&lt;&gt;"", V1398&lt;&gt;0), (0.6057-0.0018*W1398)*V1398*(W1398^2)/1000, "")</f>
        <v>54.0505952305557</v>
      </c>
      <c r="AA1398" s="11">
        <v>58.833069578631985</v>
      </c>
      <c r="AB1398" s="14" t="s">
        <v>35</v>
      </c>
      <c r="AC1398" s="12">
        <v>7</v>
      </c>
      <c r="AD1398" s="18" t="s">
        <v>19</v>
      </c>
    </row>
    <row r="1399" spans="1:30" ht="15.6" x14ac:dyDescent="0.3">
      <c r="A1399" s="8">
        <v>1398</v>
      </c>
      <c r="B1399" s="20" t="s">
        <v>43</v>
      </c>
      <c r="C1399" s="9">
        <v>54</v>
      </c>
      <c r="D1399" s="9">
        <v>5.3</v>
      </c>
      <c r="E1399" s="9">
        <v>10.199999999999999</v>
      </c>
      <c r="F1399" s="10">
        <f>IF(AND(NOT(ISBLANK(C1399)), NOT(ISBLANK(H1399)), NOT(ISBLANK(Q1399))), C1399-H1399-Q1399, "")</f>
        <v>32.262999999999998</v>
      </c>
      <c r="G1399" s="11">
        <f>IF(AND(F1399&lt;&gt;"", C1399&lt;&gt;"", C1399&lt;&gt;0), F1399*100/C1399, "")</f>
        <v>59.746296296296293</v>
      </c>
      <c r="H1399" s="10">
        <v>16.72</v>
      </c>
      <c r="I1399" s="12">
        <v>5</v>
      </c>
      <c r="J1399" s="11">
        <f>IF(AND(H1399&lt;&gt;"", C1399&lt;&gt;"", C1399&lt;&gt;0), H1399*100/C1399, "")</f>
        <v>30.962962962962962</v>
      </c>
      <c r="K1399" s="9">
        <v>14.9</v>
      </c>
      <c r="L1399" s="9">
        <v>39.700000000000003</v>
      </c>
      <c r="M1399" s="13">
        <v>0.375</v>
      </c>
      <c r="N1399" s="9">
        <v>73.7</v>
      </c>
      <c r="O1399" s="14" t="s">
        <v>16</v>
      </c>
      <c r="P1399" s="15">
        <v>3.71</v>
      </c>
      <c r="Q1399" s="13">
        <v>5.0170000000000003</v>
      </c>
      <c r="R1399" s="15">
        <v>0.34</v>
      </c>
      <c r="S1399" s="11">
        <f>IF(AND(Q1399&lt;&gt;"", C1399&lt;&gt;"", C1399&lt;&gt;0), Q1399*100/C1399, "")</f>
        <v>9.2907407407407412</v>
      </c>
      <c r="T1399" s="22">
        <v>2</v>
      </c>
      <c r="U1399" s="17" t="s">
        <v>36</v>
      </c>
      <c r="V1399" s="11">
        <v>52.29</v>
      </c>
      <c r="W1399" s="11">
        <v>43.32</v>
      </c>
      <c r="X1399" s="11">
        <f>IF(AND(W1399&lt;&gt;"", V1399&lt;&gt;"", V1399&lt;&gt;0), (W1399/V1399)*100, "")</f>
        <v>82.845668387837065</v>
      </c>
      <c r="Y1399" s="8" t="str">
        <f>IF(X1399&lt;72,"Pontiagudo",IF(X1399&lt;=76,"Padrão","Redondo"))</f>
        <v>Redondo</v>
      </c>
      <c r="Z1399" s="11">
        <f>IF(AND(W1399&lt;&gt;"", V1399&lt;&gt;"", V1399&lt;&gt;0), (0.6057-0.0018*W1399)*V1399*(W1399^2)/1000, "")</f>
        <v>51.784809546746303</v>
      </c>
      <c r="AA1399" s="11">
        <v>56.879287612055997</v>
      </c>
      <c r="AB1399" s="14" t="s">
        <v>35</v>
      </c>
      <c r="AC1399" s="12">
        <v>7</v>
      </c>
      <c r="AD1399" s="18" t="s">
        <v>19</v>
      </c>
    </row>
    <row r="1400" spans="1:30" ht="15.6" x14ac:dyDescent="0.3">
      <c r="A1400" s="8">
        <v>1399</v>
      </c>
      <c r="B1400" s="20" t="s">
        <v>43</v>
      </c>
      <c r="C1400" s="9">
        <v>73</v>
      </c>
      <c r="D1400" s="9">
        <v>6.6</v>
      </c>
      <c r="E1400" s="9">
        <v>10.199999999999999</v>
      </c>
      <c r="F1400" s="10">
        <f>IF(AND(NOT(ISBLANK(C1400)), NOT(ISBLANK(H1400)), NOT(ISBLANK(Q1400))), C1400-H1400-Q1400, "")</f>
        <v>46.696000000000005</v>
      </c>
      <c r="G1400" s="11">
        <f>IF(AND(F1400&lt;&gt;"", C1400&lt;&gt;"", C1400&lt;&gt;0), F1400*100/C1400, "")</f>
        <v>63.967123287671235</v>
      </c>
      <c r="H1400" s="10">
        <v>20.526</v>
      </c>
      <c r="I1400" s="12">
        <v>5</v>
      </c>
      <c r="J1400" s="11">
        <f>IF(AND(H1400&lt;&gt;"", C1400&lt;&gt;"", C1400&lt;&gt;0), H1400*100/C1400, "")</f>
        <v>28.11780821917808</v>
      </c>
      <c r="K1400" s="9">
        <v>17.600000000000001</v>
      </c>
      <c r="L1400" s="9">
        <v>44.3</v>
      </c>
      <c r="M1400" s="13">
        <v>0.39700000000000002</v>
      </c>
      <c r="N1400" s="9">
        <v>77</v>
      </c>
      <c r="O1400" s="14" t="s">
        <v>16</v>
      </c>
      <c r="P1400" s="15">
        <v>3.04</v>
      </c>
      <c r="Q1400" s="13">
        <v>5.7779999999999996</v>
      </c>
      <c r="R1400" s="15">
        <v>0.35</v>
      </c>
      <c r="S1400" s="11">
        <f>IF(AND(Q1400&lt;&gt;"", C1400&lt;&gt;"", C1400&lt;&gt;0), Q1400*100/C1400, "")</f>
        <v>7.9150684931506845</v>
      </c>
      <c r="T1400" s="22">
        <v>3</v>
      </c>
      <c r="U1400" s="17" t="s">
        <v>34</v>
      </c>
      <c r="V1400" s="11">
        <v>62.42</v>
      </c>
      <c r="W1400" s="11">
        <v>46.45</v>
      </c>
      <c r="X1400" s="11">
        <f>IF(AND(W1400&lt;&gt;"", V1400&lt;&gt;"", V1400&lt;&gt;0), (W1400/V1400)*100, "")</f>
        <v>74.415251521948107</v>
      </c>
      <c r="Y1400" s="8" t="str">
        <f>IF(X1400&lt;72,"Pontiagudo",IF(X1400&lt;=76,"Padrão","Redondo"))</f>
        <v>Padrão</v>
      </c>
      <c r="Z1400" s="11">
        <f>IF(AND(W1400&lt;&gt;"", V1400&lt;&gt;"", V1400&lt;&gt;0), (0.6057-0.0018*W1400)*V1400*(W1400^2)/1000, "")</f>
        <v>70.313801061424527</v>
      </c>
      <c r="AA1400" s="11">
        <v>68.950425014695014</v>
      </c>
      <c r="AB1400" s="14"/>
      <c r="AC1400" s="12">
        <v>7</v>
      </c>
      <c r="AD1400" s="18" t="s">
        <v>19</v>
      </c>
    </row>
    <row r="1401" spans="1:30" ht="15.6" x14ac:dyDescent="0.3">
      <c r="A1401" s="8">
        <v>1400</v>
      </c>
      <c r="B1401" s="20" t="s">
        <v>43</v>
      </c>
      <c r="C1401" s="9">
        <v>65.8</v>
      </c>
      <c r="D1401" s="9">
        <v>5.6</v>
      </c>
      <c r="E1401" s="9">
        <v>10.4</v>
      </c>
      <c r="F1401" s="10">
        <f>IF(AND(NOT(ISBLANK(C1401)), NOT(ISBLANK(H1401)), NOT(ISBLANK(Q1401))), C1401-H1401-Q1401, "")</f>
        <v>45.09899999999999</v>
      </c>
      <c r="G1401" s="11">
        <f>IF(AND(F1401&lt;&gt;"", C1401&lt;&gt;"", C1401&lt;&gt;0), F1401*100/C1401, "")</f>
        <v>68.539513677811527</v>
      </c>
      <c r="H1401" s="10">
        <v>17.364000000000001</v>
      </c>
      <c r="I1401" s="12">
        <v>5</v>
      </c>
      <c r="J1401" s="11">
        <f>IF(AND(H1401&lt;&gt;"", C1401&lt;&gt;"", C1401&lt;&gt;0), H1401*100/C1401, "")</f>
        <v>26.389057750759882</v>
      </c>
      <c r="K1401" s="9">
        <v>16.100000000000001</v>
      </c>
      <c r="L1401" s="9">
        <v>44</v>
      </c>
      <c r="M1401" s="13">
        <v>0.36599999999999999</v>
      </c>
      <c r="N1401" s="9">
        <v>71.599999999999994</v>
      </c>
      <c r="O1401" s="14" t="s">
        <v>21</v>
      </c>
      <c r="P1401" s="15">
        <v>4.1100000000000003</v>
      </c>
      <c r="Q1401" s="13">
        <v>3.3370000000000002</v>
      </c>
      <c r="R1401" s="15">
        <v>0.38</v>
      </c>
      <c r="S1401" s="11">
        <f>IF(AND(Q1401&lt;&gt;"", C1401&lt;&gt;"", C1401&lt;&gt;0), Q1401*100/C1401, "")</f>
        <v>5.0714285714285721</v>
      </c>
      <c r="T1401" s="22">
        <v>3</v>
      </c>
      <c r="U1401" s="17" t="s">
        <v>32</v>
      </c>
      <c r="V1401" s="11">
        <v>63.02</v>
      </c>
      <c r="W1401" s="11">
        <v>43.4</v>
      </c>
      <c r="X1401" s="11">
        <f>IF(AND(W1401&lt;&gt;"", V1401&lt;&gt;"", V1401&lt;&gt;0), (W1401/V1401)*100, "")</f>
        <v>68.867026340844177</v>
      </c>
      <c r="Y1401" s="8" t="str">
        <f>IF(X1401&lt;72,"Pontiagudo",IF(X1401&lt;=76,"Padrão","Redondo"))</f>
        <v>Pontiagudo</v>
      </c>
      <c r="Z1401" s="11">
        <f>IF(AND(W1401&lt;&gt;"", V1401&lt;&gt;"", V1401&lt;&gt;0), (0.6057-0.0018*W1401)*V1401*(W1401^2)/1000, "")</f>
        <v>62.624775414096</v>
      </c>
      <c r="AA1401" s="11">
        <v>64.689773634639991</v>
      </c>
      <c r="AB1401" s="14" t="s">
        <v>35</v>
      </c>
      <c r="AC1401" s="12">
        <v>7</v>
      </c>
      <c r="AD1401" s="18" t="s">
        <v>19</v>
      </c>
    </row>
    <row r="1402" spans="1:30" ht="15.6" x14ac:dyDescent="0.3">
      <c r="A1402" s="8">
        <v>1401</v>
      </c>
      <c r="B1402" s="20" t="s">
        <v>33</v>
      </c>
      <c r="C1402" s="9">
        <v>60.5</v>
      </c>
      <c r="D1402" s="9">
        <v>6.9</v>
      </c>
      <c r="E1402" s="9">
        <v>8.4</v>
      </c>
      <c r="F1402" s="10">
        <f>IF(AND(NOT(ISBLANK(C1402)), NOT(ISBLANK(H1402)), NOT(ISBLANK(Q1402))), C1402-H1402-Q1402, "")</f>
        <v>38.247000000000007</v>
      </c>
      <c r="G1402" s="11">
        <f>IF(AND(F1402&lt;&gt;"", C1402&lt;&gt;"", C1402&lt;&gt;0), F1402*100/C1402, "")</f>
        <v>63.218181818181833</v>
      </c>
      <c r="H1402" s="10">
        <v>17.870999999999999</v>
      </c>
      <c r="I1402" s="12">
        <v>6</v>
      </c>
      <c r="J1402" s="11">
        <f>IF(AND(H1402&lt;&gt;"", C1402&lt;&gt;"", C1402&lt;&gt;0), H1402*100/C1402, "")</f>
        <v>29.53884297520661</v>
      </c>
      <c r="K1402" s="9">
        <v>15.9</v>
      </c>
      <c r="L1402" s="9">
        <v>48.3</v>
      </c>
      <c r="M1402" s="13">
        <v>0.32900000000000001</v>
      </c>
      <c r="N1402" s="9">
        <v>82.9</v>
      </c>
      <c r="O1402" s="14" t="s">
        <v>16</v>
      </c>
      <c r="P1402" s="15">
        <v>2.67</v>
      </c>
      <c r="Q1402" s="13">
        <v>4.3819999999999997</v>
      </c>
      <c r="R1402" s="15">
        <v>0.31</v>
      </c>
      <c r="S1402" s="11">
        <f>IF(AND(Q1402&lt;&gt;"", C1402&lt;&gt;"", C1402&lt;&gt;0), Q1402*100/C1402, "")</f>
        <v>7.24297520661157</v>
      </c>
      <c r="T1402" s="21">
        <v>1</v>
      </c>
      <c r="U1402" s="17" t="s">
        <v>32</v>
      </c>
      <c r="V1402" s="11">
        <v>59.5</v>
      </c>
      <c r="W1402" s="11">
        <v>43.58</v>
      </c>
      <c r="X1402" s="11">
        <f>IF(AND(W1402&lt;&gt;"", V1402&lt;&gt;"", V1402&lt;&gt;0), (W1402/V1402)*100, "")</f>
        <v>73.243697478991592</v>
      </c>
      <c r="Y1402" s="8" t="str">
        <f>IF(X1402&lt;72,"Pontiagudo",IF(X1402&lt;=76,"Padrão","Redondo"))</f>
        <v>Padrão</v>
      </c>
      <c r="Z1402" s="11">
        <f>IF(AND(W1402&lt;&gt;"", V1402&lt;&gt;"", V1402&lt;&gt;0), (0.6057-0.0018*W1402)*V1402*(W1402^2)/1000, "")</f>
        <v>59.581707910804809</v>
      </c>
      <c r="AA1402" s="11">
        <v>62.578380904899987</v>
      </c>
      <c r="AB1402" s="14" t="s">
        <v>38</v>
      </c>
      <c r="AC1402" s="12">
        <v>14</v>
      </c>
      <c r="AD1402" s="18" t="s">
        <v>20</v>
      </c>
    </row>
    <row r="1403" spans="1:30" ht="15.6" x14ac:dyDescent="0.3">
      <c r="A1403" s="8">
        <v>1402</v>
      </c>
      <c r="B1403" s="20" t="s">
        <v>33</v>
      </c>
      <c r="C1403" s="9">
        <v>63.1</v>
      </c>
      <c r="D1403" s="9">
        <v>5.3</v>
      </c>
      <c r="E1403" s="9">
        <v>8.6999999999999993</v>
      </c>
      <c r="F1403" s="10">
        <f>IF(AND(NOT(ISBLANK(C1403)), NOT(ISBLANK(H1403)), NOT(ISBLANK(Q1403))), C1403-H1403-Q1403, "")</f>
        <v>38.567999999999998</v>
      </c>
      <c r="G1403" s="11">
        <f>IF(AND(F1403&lt;&gt;"", C1403&lt;&gt;"", C1403&lt;&gt;0), F1403*100/C1403, "")</f>
        <v>61.122028526148966</v>
      </c>
      <c r="H1403" s="10">
        <v>18.623999999999999</v>
      </c>
      <c r="I1403" s="12">
        <v>6</v>
      </c>
      <c r="J1403" s="11">
        <f>IF(AND(H1403&lt;&gt;"", C1403&lt;&gt;"", C1403&lt;&gt;0), H1403*100/C1403, "")</f>
        <v>29.515055467511882</v>
      </c>
      <c r="K1403" s="9">
        <v>14.4</v>
      </c>
      <c r="L1403" s="9">
        <v>45</v>
      </c>
      <c r="M1403" s="13">
        <v>0.32</v>
      </c>
      <c r="N1403" s="9">
        <v>70.099999999999994</v>
      </c>
      <c r="O1403" s="14" t="s">
        <v>21</v>
      </c>
      <c r="P1403" s="15">
        <v>3.3</v>
      </c>
      <c r="Q1403" s="13">
        <v>5.9080000000000004</v>
      </c>
      <c r="R1403" s="15">
        <v>0.37</v>
      </c>
      <c r="S1403" s="11">
        <f>IF(AND(Q1403&lt;&gt;"", C1403&lt;&gt;"", C1403&lt;&gt;0), Q1403*100/C1403, "")</f>
        <v>9.3629160063391446</v>
      </c>
      <c r="T1403" s="21">
        <v>1</v>
      </c>
      <c r="U1403" s="17" t="s">
        <v>32</v>
      </c>
      <c r="V1403" s="11">
        <v>57.1</v>
      </c>
      <c r="W1403" s="11">
        <v>45.16</v>
      </c>
      <c r="X1403" s="11">
        <f>IF(AND(W1403&lt;&gt;"", V1403&lt;&gt;"", V1403&lt;&gt;0), (W1403/V1403)*100, "")</f>
        <v>79.089316987740801</v>
      </c>
      <c r="Y1403" s="8" t="str">
        <f>IF(X1403&lt;72,"Pontiagudo",IF(X1403&lt;=76,"Padrão","Redondo"))</f>
        <v>Redondo</v>
      </c>
      <c r="Z1403" s="11">
        <f>IF(AND(W1403&lt;&gt;"", V1403&lt;&gt;"", V1403&lt;&gt;0), (0.6057-0.0018*W1403)*V1403*(W1403^2)/1000, "")</f>
        <v>61.068407617365111</v>
      </c>
      <c r="AA1403" s="11">
        <v>63.136303705679993</v>
      </c>
      <c r="AB1403" s="14"/>
      <c r="AC1403" s="12">
        <v>14</v>
      </c>
      <c r="AD1403" s="18" t="s">
        <v>18</v>
      </c>
    </row>
    <row r="1404" spans="1:30" ht="15.6" x14ac:dyDescent="0.3">
      <c r="A1404" s="8">
        <v>1403</v>
      </c>
      <c r="B1404" s="20" t="s">
        <v>33</v>
      </c>
      <c r="C1404" s="9">
        <v>66.099999999999994</v>
      </c>
      <c r="D1404" s="9">
        <v>3</v>
      </c>
      <c r="E1404" s="9">
        <v>9.6</v>
      </c>
      <c r="F1404" s="10">
        <f>IF(AND(NOT(ISBLANK(C1404)), NOT(ISBLANK(H1404)), NOT(ISBLANK(Q1404))), C1404-H1404-Q1404, "")</f>
        <v>42.35799999999999</v>
      </c>
      <c r="G1404" s="11">
        <f>IF(AND(F1404&lt;&gt;"", C1404&lt;&gt;"", C1404&lt;&gt;0), F1404*100/C1404, "")</f>
        <v>64.081694402420567</v>
      </c>
      <c r="H1404" s="10">
        <v>17.725000000000001</v>
      </c>
      <c r="I1404" s="12">
        <v>5</v>
      </c>
      <c r="J1404" s="11">
        <f>IF(AND(H1404&lt;&gt;"", C1404&lt;&gt;"", C1404&lt;&gt;0), H1404*100/C1404, "")</f>
        <v>26.815431164901671</v>
      </c>
      <c r="K1404" s="9">
        <v>14.1</v>
      </c>
      <c r="L1404" s="9">
        <v>47</v>
      </c>
      <c r="M1404" s="13">
        <v>0.3</v>
      </c>
      <c r="N1404" s="9">
        <v>41.2</v>
      </c>
      <c r="O1404" s="14" t="s">
        <v>23</v>
      </c>
      <c r="P1404" s="15">
        <v>3.69</v>
      </c>
      <c r="Q1404" s="13">
        <v>6.0170000000000003</v>
      </c>
      <c r="R1404" s="15">
        <v>0.37</v>
      </c>
      <c r="S1404" s="11">
        <f>IF(AND(Q1404&lt;&gt;"", C1404&lt;&gt;"", C1404&lt;&gt;0), Q1404*100/C1404, "")</f>
        <v>9.102874432677762</v>
      </c>
      <c r="T1404" s="21">
        <v>3</v>
      </c>
      <c r="U1404" s="17" t="s">
        <v>32</v>
      </c>
      <c r="V1404" s="11">
        <v>60.22</v>
      </c>
      <c r="W1404" s="11">
        <v>45.14</v>
      </c>
      <c r="X1404" s="11">
        <f>IF(AND(W1404&lt;&gt;"", V1404&lt;&gt;"", V1404&lt;&gt;0), (W1404/V1404)*100, "")</f>
        <v>74.958485552972434</v>
      </c>
      <c r="Y1404" s="8" t="str">
        <f>IF(X1404&lt;72,"Pontiagudo",IF(X1404&lt;=76,"Padrão","Redondo"))</f>
        <v>Padrão</v>
      </c>
      <c r="Z1404" s="11">
        <f>IF(AND(W1404&lt;&gt;"", V1404&lt;&gt;"", V1404&lt;&gt;0), (0.6057-0.0018*W1404)*V1404*(W1404^2)/1000, "")</f>
        <v>64.352629054123781</v>
      </c>
      <c r="AA1404" s="11">
        <v>65.402359465299995</v>
      </c>
      <c r="AB1404" s="14"/>
      <c r="AC1404" s="12">
        <v>14</v>
      </c>
      <c r="AD1404" s="18" t="s">
        <v>18</v>
      </c>
    </row>
    <row r="1405" spans="1:30" ht="15.6" x14ac:dyDescent="0.3">
      <c r="A1405" s="8">
        <v>1404</v>
      </c>
      <c r="B1405" s="20" t="s">
        <v>33</v>
      </c>
      <c r="C1405" s="9">
        <v>55.2</v>
      </c>
      <c r="D1405" s="9">
        <v>5.3</v>
      </c>
      <c r="E1405" s="9">
        <v>9.6999999999999993</v>
      </c>
      <c r="F1405" s="10">
        <f>IF(AND(NOT(ISBLANK(C1405)), NOT(ISBLANK(H1405)), NOT(ISBLANK(Q1405))), C1405-H1405-Q1405, "")</f>
        <v>34.065000000000005</v>
      </c>
      <c r="G1405" s="11">
        <f>IF(AND(F1405&lt;&gt;"", C1405&lt;&gt;"", C1405&lt;&gt;0), F1405*100/C1405, "")</f>
        <v>61.711956521739133</v>
      </c>
      <c r="H1405" s="10">
        <v>15.622</v>
      </c>
      <c r="I1405" s="12">
        <v>5</v>
      </c>
      <c r="J1405" s="11">
        <f>IF(AND(H1405&lt;&gt;"", C1405&lt;&gt;"", C1405&lt;&gt;0), H1405*100/C1405, "")</f>
        <v>28.30072463768116</v>
      </c>
      <c r="K1405" s="9">
        <v>14.4</v>
      </c>
      <c r="L1405" s="9">
        <v>44</v>
      </c>
      <c r="M1405" s="13">
        <v>0.32700000000000001</v>
      </c>
      <c r="N1405" s="9">
        <v>73.3</v>
      </c>
      <c r="O1405" s="14" t="s">
        <v>16</v>
      </c>
      <c r="P1405" s="15">
        <v>3.76</v>
      </c>
      <c r="Q1405" s="13">
        <v>5.5129999999999999</v>
      </c>
      <c r="R1405" s="15">
        <v>0.38</v>
      </c>
      <c r="S1405" s="11">
        <f>IF(AND(Q1405&lt;&gt;"", C1405&lt;&gt;"", C1405&lt;&gt;0), Q1405*100/C1405, "")</f>
        <v>9.9873188405797091</v>
      </c>
      <c r="T1405" s="21">
        <v>2</v>
      </c>
      <c r="U1405" s="17" t="s">
        <v>36</v>
      </c>
      <c r="V1405" s="11">
        <v>54.89</v>
      </c>
      <c r="W1405" s="11">
        <v>42.8</v>
      </c>
      <c r="X1405" s="11">
        <f>IF(AND(W1405&lt;&gt;"", V1405&lt;&gt;"", V1405&lt;&gt;0), (W1405/V1405)*100, "")</f>
        <v>77.97413007833849</v>
      </c>
      <c r="Y1405" s="8" t="str">
        <f>IF(X1405&lt;72,"Pontiagudo",IF(X1405&lt;=76,"Padrão","Redondo"))</f>
        <v>Redondo</v>
      </c>
      <c r="Z1405" s="11">
        <f>IF(AND(W1405&lt;&gt;"", V1405&lt;&gt;"", V1405&lt;&gt;0), (0.6057-0.0018*W1405)*V1405*(W1405^2)/1000, "")</f>
        <v>53.156603133215988</v>
      </c>
      <c r="AA1405" s="11">
        <v>58.14112416111999</v>
      </c>
      <c r="AB1405" s="14"/>
      <c r="AC1405" s="12">
        <v>14</v>
      </c>
      <c r="AD1405" s="18" t="s">
        <v>18</v>
      </c>
    </row>
    <row r="1406" spans="1:30" ht="15.6" x14ac:dyDescent="0.3">
      <c r="A1406" s="8">
        <v>1405</v>
      </c>
      <c r="B1406" s="20" t="s">
        <v>33</v>
      </c>
      <c r="C1406" s="9">
        <v>59.1</v>
      </c>
      <c r="D1406" s="9">
        <v>3.9</v>
      </c>
      <c r="E1406" s="9">
        <v>9.8000000000000007</v>
      </c>
      <c r="F1406" s="10">
        <f>IF(AND(NOT(ISBLANK(C1406)), NOT(ISBLANK(H1406)), NOT(ISBLANK(Q1406))), C1406-H1406-Q1406, "")</f>
        <v>33.699000000000005</v>
      </c>
      <c r="G1406" s="11">
        <f>IF(AND(F1406&lt;&gt;"", C1406&lt;&gt;"", C1406&lt;&gt;0), F1406*100/C1406, "")</f>
        <v>57.020304568527926</v>
      </c>
      <c r="H1406" s="10">
        <v>19.72</v>
      </c>
      <c r="I1406" s="12">
        <v>6</v>
      </c>
      <c r="J1406" s="11">
        <f>IF(AND(H1406&lt;&gt;"", C1406&lt;&gt;"", C1406&lt;&gt;0), H1406*100/C1406, "")</f>
        <v>33.367174280879865</v>
      </c>
      <c r="K1406" s="9">
        <v>14.4</v>
      </c>
      <c r="L1406" s="9">
        <v>46.7</v>
      </c>
      <c r="M1406" s="13">
        <v>0.308</v>
      </c>
      <c r="N1406" s="9">
        <v>58.1</v>
      </c>
      <c r="O1406" s="14" t="s">
        <v>23</v>
      </c>
      <c r="P1406" s="15">
        <v>2.7</v>
      </c>
      <c r="Q1406" s="13">
        <v>5.681</v>
      </c>
      <c r="R1406" s="15">
        <v>0.33</v>
      </c>
      <c r="S1406" s="11">
        <f>IF(AND(Q1406&lt;&gt;"", C1406&lt;&gt;"", C1406&lt;&gt;0), Q1406*100/C1406, "")</f>
        <v>9.612521150592217</v>
      </c>
      <c r="T1406" s="21">
        <v>1</v>
      </c>
      <c r="U1406" s="17" t="s">
        <v>32</v>
      </c>
      <c r="V1406" s="11">
        <v>55.76</v>
      </c>
      <c r="W1406" s="11">
        <v>44.08</v>
      </c>
      <c r="X1406" s="11">
        <f>IF(AND(W1406&lt;&gt;"", V1406&lt;&gt;"", V1406&lt;&gt;0), (W1406/V1406)*100, "")</f>
        <v>79.053084648493538</v>
      </c>
      <c r="Y1406" s="8" t="str">
        <f>IF(X1406&lt;72,"Pontiagudo",IF(X1406&lt;=76,"Padrão","Redondo"))</f>
        <v>Redondo</v>
      </c>
      <c r="Z1406" s="11">
        <f>IF(AND(W1406&lt;&gt;"", V1406&lt;&gt;"", V1406&lt;&gt;0), (0.6057-0.0018*W1406)*V1406*(W1406^2)/1000, "")</f>
        <v>57.027655140009983</v>
      </c>
      <c r="AA1406" s="11">
        <v>60.586959771903992</v>
      </c>
      <c r="AB1406" s="14" t="s">
        <v>39</v>
      </c>
      <c r="AC1406" s="12">
        <v>14</v>
      </c>
      <c r="AD1406" s="18" t="s">
        <v>18</v>
      </c>
    </row>
    <row r="1407" spans="1:30" ht="15.6" x14ac:dyDescent="0.3">
      <c r="A1407" s="8">
        <v>1406</v>
      </c>
      <c r="B1407" s="20" t="s">
        <v>33</v>
      </c>
      <c r="C1407" s="9">
        <v>57.9</v>
      </c>
      <c r="D1407" s="9">
        <v>6</v>
      </c>
      <c r="E1407" s="9">
        <v>9.9</v>
      </c>
      <c r="F1407" s="10">
        <f>IF(AND(NOT(ISBLANK(C1407)), NOT(ISBLANK(H1407)), NOT(ISBLANK(Q1407))), C1407-H1407-Q1407, "")</f>
        <v>34.475999999999999</v>
      </c>
      <c r="G1407" s="11">
        <f>IF(AND(F1407&lt;&gt;"", C1407&lt;&gt;"", C1407&lt;&gt;0), F1407*100/C1407, "")</f>
        <v>59.5440414507772</v>
      </c>
      <c r="H1407" s="10">
        <v>17.734999999999999</v>
      </c>
      <c r="I1407" s="12">
        <v>5</v>
      </c>
      <c r="J1407" s="11">
        <f>IF(AND(H1407&lt;&gt;"", C1407&lt;&gt;"", C1407&lt;&gt;0), H1407*100/C1407, "")</f>
        <v>30.630397236614854</v>
      </c>
      <c r="K1407" s="9">
        <v>15.5</v>
      </c>
      <c r="L1407" s="9">
        <v>44.3</v>
      </c>
      <c r="M1407" s="13">
        <v>0.35</v>
      </c>
      <c r="N1407" s="9">
        <v>77.599999999999994</v>
      </c>
      <c r="O1407" s="14" t="s">
        <v>16</v>
      </c>
      <c r="P1407" s="15">
        <v>4.3099999999999996</v>
      </c>
      <c r="Q1407" s="13">
        <v>5.6890000000000001</v>
      </c>
      <c r="R1407" s="15">
        <v>0.37</v>
      </c>
      <c r="S1407" s="11">
        <f>IF(AND(Q1407&lt;&gt;"", C1407&lt;&gt;"", C1407&lt;&gt;0), Q1407*100/C1407, "")</f>
        <v>9.8255613126079453</v>
      </c>
      <c r="T1407" s="21">
        <v>2</v>
      </c>
      <c r="U1407" s="17" t="s">
        <v>36</v>
      </c>
      <c r="V1407" s="11">
        <v>56.88</v>
      </c>
      <c r="W1407" s="11">
        <v>43.79</v>
      </c>
      <c r="X1407" s="11">
        <f>IF(AND(W1407&lt;&gt;"", V1407&lt;&gt;"", V1407&lt;&gt;0), (W1407/V1407)*100, "")</f>
        <v>76.986638537271446</v>
      </c>
      <c r="Y1407" s="8" t="str">
        <f>IF(X1407&lt;72,"Pontiagudo",IF(X1407&lt;=76,"Padrão","Redondo"))</f>
        <v>Redondo</v>
      </c>
      <c r="Z1407" s="11">
        <f>IF(AND(W1407&lt;&gt;"", V1407&lt;&gt;"", V1407&lt;&gt;0), (0.6057-0.0018*W1407)*V1407*(W1407^2)/1000, "")</f>
        <v>57.467134578603023</v>
      </c>
      <c r="AA1407" s="11">
        <v>61.006718873987985</v>
      </c>
      <c r="AB1407" s="14"/>
      <c r="AC1407" s="12">
        <v>14</v>
      </c>
      <c r="AD1407" s="18" t="s">
        <v>18</v>
      </c>
    </row>
    <row r="1408" spans="1:30" ht="15.6" x14ac:dyDescent="0.3">
      <c r="A1408" s="8">
        <v>1407</v>
      </c>
      <c r="B1408" s="20" t="s">
        <v>33</v>
      </c>
      <c r="C1408" s="9">
        <v>70.3</v>
      </c>
      <c r="D1408" s="9">
        <v>5.8</v>
      </c>
      <c r="E1408" s="9">
        <v>9.6999999999999993</v>
      </c>
      <c r="F1408" s="10" t="str">
        <f>IF(AND(NOT(ISBLANK(C1408)), NOT(ISBLANK(H1408)), NOT(ISBLANK(Q1408))), C1408-H1408-Q1408, "")</f>
        <v/>
      </c>
      <c r="G1408" s="11" t="str">
        <f>IF(AND(F1408&lt;&gt;"", C1408&lt;&gt;"", C1408&lt;&gt;0), F1408*100/C1408, "")</f>
        <v/>
      </c>
      <c r="H1408" s="10"/>
      <c r="I1408" s="12">
        <v>5</v>
      </c>
      <c r="J1408" s="11" t="str">
        <f>IF(AND(H1408&lt;&gt;"", C1408&lt;&gt;"", C1408&lt;&gt;0), H1408*100/C1408, "")</f>
        <v/>
      </c>
      <c r="K1408" s="9">
        <v>16.5</v>
      </c>
      <c r="L1408" s="9">
        <v>45.3</v>
      </c>
      <c r="M1408" s="13">
        <v>0.36399999999999999</v>
      </c>
      <c r="N1408" s="9">
        <v>71.599999999999994</v>
      </c>
      <c r="O1408" s="14" t="s">
        <v>21</v>
      </c>
      <c r="P1408" s="15">
        <v>3.77</v>
      </c>
      <c r="Q1408" s="13">
        <v>5.95</v>
      </c>
      <c r="R1408" s="15">
        <v>0.36</v>
      </c>
      <c r="S1408" s="11">
        <f>IF(AND(Q1408&lt;&gt;"", C1408&lt;&gt;"", C1408&lt;&gt;0), Q1408*100/C1408, "")</f>
        <v>8.4637268847795166</v>
      </c>
      <c r="T1408" s="21">
        <v>3</v>
      </c>
      <c r="U1408" s="17" t="s">
        <v>34</v>
      </c>
      <c r="V1408" s="11">
        <v>62.43</v>
      </c>
      <c r="W1408" s="11">
        <v>46.29</v>
      </c>
      <c r="X1408" s="11">
        <f>IF(AND(W1408&lt;&gt;"", V1408&lt;&gt;"", V1408&lt;&gt;0), (W1408/V1408)*100, "")</f>
        <v>74.147044690052851</v>
      </c>
      <c r="Y1408" s="8" t="str">
        <f>IF(X1408&lt;72,"Pontiagudo",IF(X1408&lt;=76,"Padrão","Redondo"))</f>
        <v>Padrão</v>
      </c>
      <c r="Z1408" s="11">
        <f>IF(AND(W1408&lt;&gt;"", V1408&lt;&gt;"", V1408&lt;&gt;0), (0.6057-0.0018*W1408)*V1408*(W1408^2)/1000, "")</f>
        <v>69.879948266610413</v>
      </c>
      <c r="AA1408" s="11">
        <v>68.71283186017051</v>
      </c>
      <c r="AB1408" s="14"/>
      <c r="AC1408" s="12">
        <v>14</v>
      </c>
      <c r="AD1408" s="18" t="s">
        <v>18</v>
      </c>
    </row>
    <row r="1409" spans="1:30" ht="15.6" x14ac:dyDescent="0.3">
      <c r="A1409" s="8">
        <v>1408</v>
      </c>
      <c r="B1409" s="20" t="s">
        <v>33</v>
      </c>
      <c r="C1409" s="9">
        <v>61.8</v>
      </c>
      <c r="D1409" s="9">
        <v>3.8</v>
      </c>
      <c r="E1409" s="9">
        <v>10.1</v>
      </c>
      <c r="F1409" s="10">
        <f>IF(AND(NOT(ISBLANK(C1409)), NOT(ISBLANK(H1409)), NOT(ISBLANK(Q1409))), C1409-H1409-Q1409, "")</f>
        <v>38.445999999999998</v>
      </c>
      <c r="G1409" s="11">
        <f>IF(AND(F1409&lt;&gt;"", C1409&lt;&gt;"", C1409&lt;&gt;0), F1409*100/C1409, "")</f>
        <v>62.210355987055017</v>
      </c>
      <c r="H1409" s="10">
        <v>17.452000000000002</v>
      </c>
      <c r="I1409" s="12">
        <v>5</v>
      </c>
      <c r="J1409" s="11">
        <f>IF(AND(H1409&lt;&gt;"", C1409&lt;&gt;"", C1409&lt;&gt;0), H1409*100/C1409, "")</f>
        <v>28.239482200647256</v>
      </c>
      <c r="K1409" s="9">
        <v>13.4</v>
      </c>
      <c r="L1409" s="9">
        <v>43.7</v>
      </c>
      <c r="M1409" s="13">
        <v>0.307</v>
      </c>
      <c r="N1409" s="9">
        <v>55.4</v>
      </c>
      <c r="O1409" s="14" t="s">
        <v>23</v>
      </c>
      <c r="P1409" s="15">
        <v>4.2699999999999996</v>
      </c>
      <c r="Q1409" s="13">
        <v>5.9020000000000001</v>
      </c>
      <c r="R1409" s="15">
        <v>0.37</v>
      </c>
      <c r="S1409" s="11">
        <f>IF(AND(Q1409&lt;&gt;"", C1409&lt;&gt;"", C1409&lt;&gt;0), Q1409*100/C1409, "")</f>
        <v>9.5501618122977359</v>
      </c>
      <c r="T1409" s="21">
        <v>1</v>
      </c>
      <c r="U1409" s="17" t="s">
        <v>32</v>
      </c>
      <c r="V1409" s="11">
        <v>57.93</v>
      </c>
      <c r="W1409" s="11">
        <v>44.42</v>
      </c>
      <c r="X1409" s="11">
        <f>IF(AND(W1409&lt;&gt;"", V1409&lt;&gt;"", V1409&lt;&gt;0), (W1409/V1409)*100, "")</f>
        <v>76.678750215777669</v>
      </c>
      <c r="Y1409" s="8" t="str">
        <f>IF(X1409&lt;72,"Pontiagudo",IF(X1409&lt;=76,"Padrão","Redondo"))</f>
        <v>Redondo</v>
      </c>
      <c r="Z1409" s="11">
        <f>IF(AND(W1409&lt;&gt;"", V1409&lt;&gt;"", V1409&lt;&gt;0), (0.6057-0.0018*W1409)*V1409*(W1409^2)/1000, "")</f>
        <v>60.094532638289095</v>
      </c>
      <c r="AA1409" s="11">
        <v>62.684461813517999</v>
      </c>
      <c r="AB1409" s="14" t="s">
        <v>35</v>
      </c>
      <c r="AC1409" s="12">
        <v>14</v>
      </c>
      <c r="AD1409" s="18" t="s">
        <v>18</v>
      </c>
    </row>
    <row r="1410" spans="1:30" ht="15.6" x14ac:dyDescent="0.3">
      <c r="A1410" s="8">
        <v>1409</v>
      </c>
      <c r="B1410" s="20" t="s">
        <v>33</v>
      </c>
      <c r="C1410" s="9">
        <v>56.4</v>
      </c>
      <c r="D1410" s="9">
        <v>4.0999999999999996</v>
      </c>
      <c r="E1410" s="9">
        <v>10.1</v>
      </c>
      <c r="F1410" s="10">
        <f>IF(AND(NOT(ISBLANK(C1410)), NOT(ISBLANK(H1410)), NOT(ISBLANK(Q1410))), C1410-H1410-Q1410, "")</f>
        <v>34.548000000000002</v>
      </c>
      <c r="G1410" s="11">
        <f>IF(AND(F1410&lt;&gt;"", C1410&lt;&gt;"", C1410&lt;&gt;0), F1410*100/C1410, "")</f>
        <v>61.255319148936174</v>
      </c>
      <c r="H1410" s="10">
        <v>15.933</v>
      </c>
      <c r="I1410" s="12">
        <v>6</v>
      </c>
      <c r="J1410" s="11">
        <f>IF(AND(H1410&lt;&gt;"", C1410&lt;&gt;"", C1410&lt;&gt;0), H1410*100/C1410, "")</f>
        <v>28.25</v>
      </c>
      <c r="K1410" s="9">
        <v>13.4</v>
      </c>
      <c r="L1410" s="9">
        <v>44.3</v>
      </c>
      <c r="M1410" s="13">
        <v>0.30199999999999999</v>
      </c>
      <c r="N1410" s="9">
        <v>61.7</v>
      </c>
      <c r="O1410" s="14" t="s">
        <v>21</v>
      </c>
      <c r="P1410" s="15">
        <v>5.62</v>
      </c>
      <c r="Q1410" s="13">
        <v>5.9189999999999996</v>
      </c>
      <c r="R1410" s="15">
        <v>0.39</v>
      </c>
      <c r="S1410" s="11">
        <f>IF(AND(Q1410&lt;&gt;"", C1410&lt;&gt;"", C1410&lt;&gt;0), Q1410*100/C1410, "")</f>
        <v>10.49468085106383</v>
      </c>
      <c r="T1410" s="21">
        <v>3</v>
      </c>
      <c r="U1410" s="17" t="s">
        <v>36</v>
      </c>
      <c r="V1410" s="11">
        <v>57.87</v>
      </c>
      <c r="W1410" s="11">
        <v>42.84</v>
      </c>
      <c r="X1410" s="11">
        <f>IF(AND(W1410&lt;&gt;"", V1410&lt;&gt;"", V1410&lt;&gt;0), (W1410/V1410)*100, "")</f>
        <v>74.027993779160198</v>
      </c>
      <c r="Y1410" s="8" t="str">
        <f>IF(X1410&lt;72,"Pontiagudo",IF(X1410&lt;=76,"Padrão","Redondo"))</f>
        <v>Padrão</v>
      </c>
      <c r="Z1410" s="11">
        <f>IF(AND(W1410&lt;&gt;"", V1410&lt;&gt;"", V1410&lt;&gt;0), (0.6057-0.0018*W1410)*V1410*(W1410^2)/1000, "")</f>
        <v>56.13965071393595</v>
      </c>
      <c r="AA1410" s="11">
        <v>60.351703329959989</v>
      </c>
      <c r="AB1410" s="14"/>
      <c r="AC1410" s="12">
        <v>14</v>
      </c>
      <c r="AD1410" s="18" t="s">
        <v>18</v>
      </c>
    </row>
    <row r="1411" spans="1:30" ht="15.6" x14ac:dyDescent="0.3">
      <c r="A1411" s="8">
        <v>1410</v>
      </c>
      <c r="B1411" s="20" t="s">
        <v>33</v>
      </c>
      <c r="C1411" s="9">
        <v>63.2</v>
      </c>
      <c r="D1411" s="9">
        <v>3.6</v>
      </c>
      <c r="E1411" s="9">
        <v>10.199999999999999</v>
      </c>
      <c r="F1411" s="10" t="str">
        <f>IF(AND(NOT(ISBLANK(C1411)), NOT(ISBLANK(H1411)), NOT(ISBLANK(Q1411))), C1411-H1411-Q1411, "")</f>
        <v/>
      </c>
      <c r="G1411" s="11" t="str">
        <f>IF(AND(F1411&lt;&gt;"", C1411&lt;&gt;"", C1411&lt;&gt;0), F1411*100/C1411, "")</f>
        <v/>
      </c>
      <c r="H1411" s="10"/>
      <c r="I1411" s="12">
        <v>6</v>
      </c>
      <c r="J1411" s="11" t="str">
        <f>IF(AND(H1411&lt;&gt;"", C1411&lt;&gt;"", C1411&lt;&gt;0), H1411*100/C1411, "")</f>
        <v/>
      </c>
      <c r="K1411" s="9">
        <v>14.6</v>
      </c>
      <c r="L1411" s="9">
        <v>45.3</v>
      </c>
      <c r="M1411" s="13">
        <v>0.32200000000000001</v>
      </c>
      <c r="N1411" s="9">
        <v>52.1</v>
      </c>
      <c r="O1411" s="14" t="s">
        <v>23</v>
      </c>
      <c r="P1411" s="15">
        <v>3.72</v>
      </c>
      <c r="Q1411" s="13">
        <v>6.056</v>
      </c>
      <c r="R1411" s="15">
        <v>0.38</v>
      </c>
      <c r="S1411" s="11">
        <f>IF(AND(Q1411&lt;&gt;"", C1411&lt;&gt;"", C1411&lt;&gt;0), Q1411*100/C1411, "")</f>
        <v>9.5822784810126578</v>
      </c>
      <c r="T1411" s="21">
        <v>2</v>
      </c>
      <c r="U1411" s="17" t="s">
        <v>32</v>
      </c>
      <c r="V1411" s="11">
        <v>59.22</v>
      </c>
      <c r="W1411" s="11">
        <v>44.21</v>
      </c>
      <c r="X1411" s="11">
        <f>IF(AND(W1411&lt;&gt;"", V1411&lt;&gt;"", V1411&lt;&gt;0), (W1411/V1411)*100, "")</f>
        <v>74.653833164471465</v>
      </c>
      <c r="Y1411" s="8" t="str">
        <f>IF(X1411&lt;72,"Pontiagudo",IF(X1411&lt;=76,"Padrão","Redondo"))</f>
        <v>Padrão</v>
      </c>
      <c r="Z1411" s="11">
        <f>IF(AND(W1411&lt;&gt;"", V1411&lt;&gt;"", V1411&lt;&gt;0), (0.6057-0.0018*W1411)*V1411*(W1411^2)/1000, "")</f>
        <v>60.896999572150641</v>
      </c>
      <c r="AA1411" s="11">
        <v>63.309544901126991</v>
      </c>
      <c r="AB1411" s="14"/>
      <c r="AC1411" s="12">
        <v>14</v>
      </c>
      <c r="AD1411" s="18" t="s">
        <v>18</v>
      </c>
    </row>
    <row r="1412" spans="1:30" ht="15.6" x14ac:dyDescent="0.3">
      <c r="A1412" s="8">
        <v>1411</v>
      </c>
      <c r="B1412" s="20" t="s">
        <v>33</v>
      </c>
      <c r="C1412" s="9">
        <v>69</v>
      </c>
      <c r="D1412" s="9">
        <v>4.9000000000000004</v>
      </c>
      <c r="E1412" s="9"/>
      <c r="F1412" s="10">
        <f>IF(AND(NOT(ISBLANK(C1412)), NOT(ISBLANK(H1412)), NOT(ISBLANK(Q1412))), C1412-H1412-Q1412, "")</f>
        <v>45.106999999999999</v>
      </c>
      <c r="G1412" s="11">
        <f>IF(AND(F1412&lt;&gt;"", C1412&lt;&gt;"", C1412&lt;&gt;0), F1412*100/C1412, "")</f>
        <v>65.372463768115935</v>
      </c>
      <c r="H1412" s="10">
        <v>17.533999999999999</v>
      </c>
      <c r="I1412" s="12">
        <v>5</v>
      </c>
      <c r="J1412" s="11">
        <f>IF(AND(H1412&lt;&gt;"", C1412&lt;&gt;"", C1412&lt;&gt;0), H1412*100/C1412, "")</f>
        <v>25.411594202898549</v>
      </c>
      <c r="K1412" s="9">
        <v>15.4</v>
      </c>
      <c r="L1412" s="9">
        <v>47.3</v>
      </c>
      <c r="M1412" s="13">
        <v>0.32600000000000001</v>
      </c>
      <c r="N1412" s="9">
        <v>63.9</v>
      </c>
      <c r="O1412" s="14" t="s">
        <v>21</v>
      </c>
      <c r="P1412" s="15">
        <v>4.49</v>
      </c>
      <c r="Q1412" s="13">
        <v>6.359</v>
      </c>
      <c r="R1412" s="15">
        <v>0.39</v>
      </c>
      <c r="S1412" s="11">
        <f>IF(AND(Q1412&lt;&gt;"", C1412&lt;&gt;"", C1412&lt;&gt;0), Q1412*100/C1412, "")</f>
        <v>9.2159420289855074</v>
      </c>
      <c r="T1412" s="21">
        <v>2</v>
      </c>
      <c r="U1412" s="17" t="s">
        <v>34</v>
      </c>
      <c r="V1412" s="11">
        <v>59.83</v>
      </c>
      <c r="W1412" s="11">
        <v>46.22</v>
      </c>
      <c r="X1412" s="11">
        <f>IF(AND(W1412&lt;&gt;"", V1412&lt;&gt;"", V1412&lt;&gt;0), (W1412/V1412)*100, "")</f>
        <v>77.252214608056164</v>
      </c>
      <c r="Y1412" s="8" t="str">
        <f>IF(X1412&lt;72,"Pontiagudo",IF(X1412&lt;=76,"Padrão","Redondo"))</f>
        <v>Redondo</v>
      </c>
      <c r="Z1412" s="11">
        <f>IF(AND(W1412&lt;&gt;"", V1412&lt;&gt;"", V1412&lt;&gt;0), (0.6057-0.0018*W1412)*V1412*(W1412^2)/1000, "")</f>
        <v>66.783396779409884</v>
      </c>
      <c r="AA1412" s="11">
        <v>66.726417226977986</v>
      </c>
      <c r="AB1412" s="14"/>
      <c r="AC1412" s="12">
        <v>14</v>
      </c>
      <c r="AD1412" s="18" t="s">
        <v>18</v>
      </c>
    </row>
    <row r="1413" spans="1:30" ht="15.6" x14ac:dyDescent="0.3">
      <c r="A1413" s="8">
        <v>1412</v>
      </c>
      <c r="B1413" s="20" t="s">
        <v>33</v>
      </c>
      <c r="C1413" s="9">
        <v>65</v>
      </c>
      <c r="D1413" s="9">
        <v>4.9000000000000004</v>
      </c>
      <c r="E1413" s="9">
        <v>10.3</v>
      </c>
      <c r="F1413" s="10" t="str">
        <f>IF(AND(NOT(ISBLANK(C1413)), NOT(ISBLANK(H1413)), NOT(ISBLANK(Q1413))), C1413-H1413-Q1413, "")</f>
        <v/>
      </c>
      <c r="G1413" s="11" t="str">
        <f>IF(AND(F1413&lt;&gt;"", C1413&lt;&gt;"", C1413&lt;&gt;0), F1413*100/C1413, "")</f>
        <v/>
      </c>
      <c r="H1413" s="10"/>
      <c r="I1413" s="12">
        <v>5</v>
      </c>
      <c r="J1413" s="11" t="str">
        <f>IF(AND(H1413&lt;&gt;"", C1413&lt;&gt;"", C1413&lt;&gt;0), H1413*100/C1413, "")</f>
        <v/>
      </c>
      <c r="K1413" s="9">
        <v>15</v>
      </c>
      <c r="L1413" s="9">
        <v>44.3</v>
      </c>
      <c r="M1413" s="13">
        <v>0.33900000000000002</v>
      </c>
      <c r="N1413" s="9">
        <v>65.7</v>
      </c>
      <c r="O1413" s="14" t="s">
        <v>21</v>
      </c>
      <c r="P1413" s="15">
        <v>2.74</v>
      </c>
      <c r="Q1413" s="13">
        <v>6.2869999999999999</v>
      </c>
      <c r="R1413" s="15">
        <v>0.39</v>
      </c>
      <c r="S1413" s="11">
        <f>IF(AND(Q1413&lt;&gt;"", C1413&lt;&gt;"", C1413&lt;&gt;0), Q1413*100/C1413, "")</f>
        <v>9.6723076923076938</v>
      </c>
      <c r="T1413" s="21">
        <v>2</v>
      </c>
      <c r="U1413" s="17" t="s">
        <v>32</v>
      </c>
      <c r="V1413" s="11">
        <v>58.8</v>
      </c>
      <c r="W1413" s="11">
        <v>45</v>
      </c>
      <c r="X1413" s="11">
        <f>IF(AND(W1413&lt;&gt;"", V1413&lt;&gt;"", V1413&lt;&gt;0), (W1413/V1413)*100, "")</f>
        <v>76.530612244897966</v>
      </c>
      <c r="Y1413" s="8" t="str">
        <f>IF(X1413&lt;72,"Pontiagudo",IF(X1413&lt;=76,"Padrão","Redondo"))</f>
        <v>Redondo</v>
      </c>
      <c r="Z1413" s="11">
        <f>IF(AND(W1413&lt;&gt;"", V1413&lt;&gt;"", V1413&lt;&gt;0), (0.6057-0.0018*W1413)*V1413*(W1413^2)/1000, "")</f>
        <v>62.476029000000004</v>
      </c>
      <c r="AA1413" s="11">
        <v>64.167352199999996</v>
      </c>
      <c r="AB1413" s="14"/>
      <c r="AC1413" s="12">
        <v>14</v>
      </c>
      <c r="AD1413" s="18" t="s">
        <v>18</v>
      </c>
    </row>
    <row r="1414" spans="1:30" ht="15.6" x14ac:dyDescent="0.3">
      <c r="A1414" s="8">
        <v>1413</v>
      </c>
      <c r="B1414" s="20" t="s">
        <v>33</v>
      </c>
      <c r="C1414" s="9">
        <v>62.4</v>
      </c>
      <c r="D1414" s="9"/>
      <c r="E1414" s="9">
        <v>10.3</v>
      </c>
      <c r="F1414" s="10">
        <f>IF(AND(NOT(ISBLANK(C1414)), NOT(ISBLANK(H1414)), NOT(ISBLANK(Q1414))), C1414-H1414-Q1414, "")</f>
        <v>40.608999999999995</v>
      </c>
      <c r="G1414" s="11">
        <f>IF(AND(F1414&lt;&gt;"", C1414&lt;&gt;"", C1414&lt;&gt;0), F1414*100/C1414, "")</f>
        <v>65.078525641025635</v>
      </c>
      <c r="H1414" s="10">
        <v>16.541</v>
      </c>
      <c r="I1414" s="12"/>
      <c r="J1414" s="11">
        <f>IF(AND(H1414&lt;&gt;"", C1414&lt;&gt;"", C1414&lt;&gt;0), H1414*100/C1414, "")</f>
        <v>26.508012820512825</v>
      </c>
      <c r="K1414" s="9"/>
      <c r="L1414" s="9"/>
      <c r="M1414" s="13"/>
      <c r="N1414" s="9"/>
      <c r="O1414" s="14"/>
      <c r="P1414" s="15">
        <v>3.62</v>
      </c>
      <c r="Q1414" s="13">
        <v>5.25</v>
      </c>
      <c r="R1414" s="15">
        <v>0.38</v>
      </c>
      <c r="S1414" s="11">
        <f>IF(AND(Q1414&lt;&gt;"", C1414&lt;&gt;"", C1414&lt;&gt;0), Q1414*100/C1414, "")</f>
        <v>8.4134615384615383</v>
      </c>
      <c r="T1414" s="21">
        <v>2</v>
      </c>
      <c r="U1414" s="17" t="s">
        <v>32</v>
      </c>
      <c r="V1414" s="11">
        <v>58.85</v>
      </c>
      <c r="W1414" s="11">
        <v>44.6</v>
      </c>
      <c r="X1414" s="11">
        <f>IF(AND(W1414&lt;&gt;"", V1414&lt;&gt;"", V1414&lt;&gt;0), (W1414/V1414)*100, "")</f>
        <v>75.785896346644009</v>
      </c>
      <c r="Y1414" s="8" t="str">
        <f>IF(X1414&lt;72,"Pontiagudo",IF(X1414&lt;=76,"Padrão","Redondo"))</f>
        <v>Padrão</v>
      </c>
      <c r="Z1414" s="11">
        <f>IF(AND(W1414&lt;&gt;"", V1414&lt;&gt;"", V1414&lt;&gt;0), (0.6057-0.0018*W1414)*V1414*(W1414^2)/1000, "")</f>
        <v>61.506750717720003</v>
      </c>
      <c r="AA1414" s="11">
        <v>63.616933566999997</v>
      </c>
      <c r="AB1414" s="14"/>
      <c r="AC1414" s="12">
        <v>14</v>
      </c>
      <c r="AD1414" s="18" t="s">
        <v>18</v>
      </c>
    </row>
    <row r="1415" spans="1:30" ht="15.6" x14ac:dyDescent="0.3">
      <c r="A1415" s="8">
        <v>1414</v>
      </c>
      <c r="B1415" s="20" t="s">
        <v>33</v>
      </c>
      <c r="C1415" s="9">
        <v>62.6</v>
      </c>
      <c r="D1415" s="9">
        <v>3.8</v>
      </c>
      <c r="E1415" s="9">
        <v>10.1</v>
      </c>
      <c r="F1415" s="10" t="str">
        <f>IF(AND(NOT(ISBLANK(C1415)), NOT(ISBLANK(H1415)), NOT(ISBLANK(Q1415))), C1415-H1415-Q1415, "")</f>
        <v/>
      </c>
      <c r="G1415" s="11" t="str">
        <f>IF(AND(F1415&lt;&gt;"", C1415&lt;&gt;"", C1415&lt;&gt;0), F1415*100/C1415, "")</f>
        <v/>
      </c>
      <c r="H1415" s="10"/>
      <c r="I1415" s="12">
        <v>6</v>
      </c>
      <c r="J1415" s="11" t="str">
        <f>IF(AND(H1415&lt;&gt;"", C1415&lt;&gt;"", C1415&lt;&gt;0), H1415*100/C1415, "")</f>
        <v/>
      </c>
      <c r="K1415" s="9">
        <v>14</v>
      </c>
      <c r="L1415" s="9">
        <v>43.7</v>
      </c>
      <c r="M1415" s="13">
        <v>0.32</v>
      </c>
      <c r="N1415" s="9">
        <v>55</v>
      </c>
      <c r="O1415" s="14" t="s">
        <v>23</v>
      </c>
      <c r="P1415" s="15">
        <v>3.01</v>
      </c>
      <c r="Q1415" s="13">
        <v>6.0839999999999996</v>
      </c>
      <c r="R1415" s="15">
        <v>0.38</v>
      </c>
      <c r="S1415" s="11">
        <f>IF(AND(Q1415&lt;&gt;"", C1415&lt;&gt;"", C1415&lt;&gt;0), Q1415*100/C1415, "")</f>
        <v>9.7188498402555901</v>
      </c>
      <c r="T1415" s="21">
        <v>1</v>
      </c>
      <c r="U1415" s="17" t="s">
        <v>32</v>
      </c>
      <c r="V1415" s="11">
        <v>61.34</v>
      </c>
      <c r="W1415" s="11">
        <v>43.54</v>
      </c>
      <c r="X1415" s="11">
        <f>IF(AND(W1415&lt;&gt;"", V1415&lt;&gt;"", V1415&lt;&gt;0), (W1415/V1415)*100, "")</f>
        <v>70.981415063580044</v>
      </c>
      <c r="Y1415" s="8" t="str">
        <f>IF(X1415&lt;72,"Pontiagudo",IF(X1415&lt;=76,"Padrão","Redondo"))</f>
        <v>Pontiagudo</v>
      </c>
      <c r="Z1415" s="11">
        <f>IF(AND(W1415&lt;&gt;"", V1415&lt;&gt;"", V1415&lt;&gt;0), (0.6057-0.0018*W1415)*V1415*(W1415^2)/1000, "")</f>
        <v>61.319902143128836</v>
      </c>
      <c r="AA1415" s="11">
        <v>63.784381223667985</v>
      </c>
      <c r="AB1415" s="14"/>
      <c r="AC1415" s="12">
        <v>14</v>
      </c>
      <c r="AD1415" s="18" t="s">
        <v>18</v>
      </c>
    </row>
    <row r="1416" spans="1:30" ht="15.6" x14ac:dyDescent="0.3">
      <c r="A1416" s="8">
        <v>1415</v>
      </c>
      <c r="B1416" s="20" t="s">
        <v>33</v>
      </c>
      <c r="C1416" s="9">
        <v>59.6</v>
      </c>
      <c r="D1416" s="9">
        <v>4.8</v>
      </c>
      <c r="E1416" s="9">
        <v>10.199999999999999</v>
      </c>
      <c r="F1416" s="10">
        <f>IF(AND(NOT(ISBLANK(C1416)), NOT(ISBLANK(H1416)), NOT(ISBLANK(Q1416))), C1416-H1416-Q1416, "")</f>
        <v>37.665999999999997</v>
      </c>
      <c r="G1416" s="11">
        <f>IF(AND(F1416&lt;&gt;"", C1416&lt;&gt;"", C1416&lt;&gt;0), F1416*100/C1416, "")</f>
        <v>63.197986577181197</v>
      </c>
      <c r="H1416" s="10">
        <v>15.816000000000001</v>
      </c>
      <c r="I1416" s="12">
        <v>4</v>
      </c>
      <c r="J1416" s="11">
        <f>IF(AND(H1416&lt;&gt;"", C1416&lt;&gt;"", C1416&lt;&gt;0), H1416*100/C1416, "")</f>
        <v>26.536912751677853</v>
      </c>
      <c r="K1416" s="9">
        <v>9.3000000000000007</v>
      </c>
      <c r="L1416" s="9"/>
      <c r="M1416" s="13"/>
      <c r="N1416" s="9">
        <v>67.099999999999994</v>
      </c>
      <c r="O1416" s="14" t="s">
        <v>21</v>
      </c>
      <c r="P1416" s="15">
        <v>4.07</v>
      </c>
      <c r="Q1416" s="13">
        <v>6.1180000000000003</v>
      </c>
      <c r="R1416" s="15">
        <v>0.4</v>
      </c>
      <c r="S1416" s="11">
        <f>IF(AND(Q1416&lt;&gt;"", C1416&lt;&gt;"", C1416&lt;&gt;0), Q1416*100/C1416, "")</f>
        <v>10.26510067114094</v>
      </c>
      <c r="T1416" s="21">
        <v>1</v>
      </c>
      <c r="U1416" s="17" t="s">
        <v>32</v>
      </c>
      <c r="V1416" s="11">
        <v>58.21</v>
      </c>
      <c r="W1416" s="11">
        <v>43.49</v>
      </c>
      <c r="X1416" s="11">
        <f>IF(AND(W1416&lt;&gt;"", V1416&lt;&gt;"", V1416&lt;&gt;0), (W1416/V1416)*100, "")</f>
        <v>74.712248754509531</v>
      </c>
      <c r="Y1416" s="8" t="str">
        <f>IF(X1416&lt;72,"Pontiagudo",IF(X1416&lt;=76,"Padrão","Redondo"))</f>
        <v>Padrão</v>
      </c>
      <c r="Z1416" s="11">
        <f>IF(AND(W1416&lt;&gt;"", V1416&lt;&gt;"", V1416&lt;&gt;0), (0.6057-0.0018*W1416)*V1416*(W1416^2)/1000, "")</f>
        <v>58.067263816756579</v>
      </c>
      <c r="AA1416" s="11">
        <v>61.535810721101498</v>
      </c>
      <c r="AB1416" s="14"/>
      <c r="AC1416" s="12">
        <v>14</v>
      </c>
      <c r="AD1416" s="18" t="s">
        <v>18</v>
      </c>
    </row>
    <row r="1417" spans="1:30" ht="15.6" x14ac:dyDescent="0.3">
      <c r="A1417" s="8">
        <v>1416</v>
      </c>
      <c r="B1417" s="20" t="s">
        <v>33</v>
      </c>
      <c r="C1417" s="9">
        <v>56</v>
      </c>
      <c r="D1417" s="9">
        <v>5.4</v>
      </c>
      <c r="E1417" s="9">
        <v>10.199999999999999</v>
      </c>
      <c r="F1417" s="10">
        <f>IF(AND(NOT(ISBLANK(C1417)), NOT(ISBLANK(H1417)), NOT(ISBLANK(Q1417))), C1417-H1417-Q1417, "")</f>
        <v>35.088999999999999</v>
      </c>
      <c r="G1417" s="11">
        <f>IF(AND(F1417&lt;&gt;"", C1417&lt;&gt;"", C1417&lt;&gt;0), F1417*100/C1417, "")</f>
        <v>62.658928571428568</v>
      </c>
      <c r="H1417" s="10">
        <v>15.26</v>
      </c>
      <c r="I1417" s="12">
        <v>6</v>
      </c>
      <c r="J1417" s="11">
        <f>IF(AND(H1417&lt;&gt;"", C1417&lt;&gt;"", C1417&lt;&gt;0), H1417*100/C1417, "")</f>
        <v>27.25</v>
      </c>
      <c r="K1417" s="9">
        <v>14.4</v>
      </c>
      <c r="L1417" s="9">
        <v>44.3</v>
      </c>
      <c r="M1417" s="13">
        <v>0.32500000000000001</v>
      </c>
      <c r="N1417" s="9">
        <v>73.7</v>
      </c>
      <c r="O1417" s="14" t="s">
        <v>16</v>
      </c>
      <c r="P1417" s="15">
        <v>4.55</v>
      </c>
      <c r="Q1417" s="13">
        <v>5.6509999999999998</v>
      </c>
      <c r="R1417" s="15">
        <v>0.39</v>
      </c>
      <c r="S1417" s="11">
        <f>IF(AND(Q1417&lt;&gt;"", C1417&lt;&gt;"", C1417&lt;&gt;0), Q1417*100/C1417, "")</f>
        <v>10.091071428571428</v>
      </c>
      <c r="T1417" s="21">
        <v>1</v>
      </c>
      <c r="U1417" s="17" t="s">
        <v>36</v>
      </c>
      <c r="V1417" s="11">
        <v>55.52</v>
      </c>
      <c r="W1417" s="11">
        <v>43.05</v>
      </c>
      <c r="X1417" s="11">
        <f>IF(AND(W1417&lt;&gt;"", V1417&lt;&gt;"", V1417&lt;&gt;0), (W1417/V1417)*100, "")</f>
        <v>77.539625360230531</v>
      </c>
      <c r="Y1417" s="8" t="str">
        <f>IF(X1417&lt;72,"Pontiagudo",IF(X1417&lt;=76,"Padrão","Redondo"))</f>
        <v>Redondo</v>
      </c>
      <c r="Z1417" s="11">
        <f>IF(AND(W1417&lt;&gt;"", V1417&lt;&gt;"", V1417&lt;&gt;0), (0.6057-0.0018*W1417)*V1417*(W1417^2)/1000, "")</f>
        <v>54.350355358908004</v>
      </c>
      <c r="AA1417" s="11">
        <v>58.956421101480004</v>
      </c>
      <c r="AB1417" s="14" t="s">
        <v>35</v>
      </c>
      <c r="AC1417" s="12">
        <v>14</v>
      </c>
      <c r="AD1417" s="18" t="s">
        <v>18</v>
      </c>
    </row>
    <row r="1418" spans="1:30" ht="15.6" x14ac:dyDescent="0.3">
      <c r="A1418" s="8">
        <v>1417</v>
      </c>
      <c r="B1418" s="20" t="s">
        <v>33</v>
      </c>
      <c r="C1418" s="9">
        <v>61.1</v>
      </c>
      <c r="D1418" s="9">
        <v>4.0999999999999996</v>
      </c>
      <c r="E1418" s="9">
        <v>10.3</v>
      </c>
      <c r="F1418" s="10">
        <f>IF(AND(NOT(ISBLANK(C1418)), NOT(ISBLANK(H1418)), NOT(ISBLANK(Q1418))), C1418-H1418-Q1418, "")</f>
        <v>41.135999999999996</v>
      </c>
      <c r="G1418" s="11">
        <f>IF(AND(F1418&lt;&gt;"", C1418&lt;&gt;"", C1418&lt;&gt;0), F1418*100/C1418, "")</f>
        <v>67.325695581014713</v>
      </c>
      <c r="H1418" s="10">
        <v>14.999000000000001</v>
      </c>
      <c r="I1418" s="12">
        <v>5</v>
      </c>
      <c r="J1418" s="11">
        <f>IF(AND(H1418&lt;&gt;"", C1418&lt;&gt;"", C1418&lt;&gt;0), H1418*100/C1418, "")</f>
        <v>24.548281505728315</v>
      </c>
      <c r="K1418" s="9">
        <v>13.6</v>
      </c>
      <c r="L1418" s="9">
        <v>46</v>
      </c>
      <c r="M1418" s="13">
        <v>0.29599999999999999</v>
      </c>
      <c r="N1418" s="9">
        <v>59.3</v>
      </c>
      <c r="O1418" s="14" t="s">
        <v>23</v>
      </c>
      <c r="P1418" s="15">
        <v>2.8</v>
      </c>
      <c r="Q1418" s="13">
        <v>4.9649999999999999</v>
      </c>
      <c r="R1418" s="15">
        <v>0.32</v>
      </c>
      <c r="S1418" s="11">
        <f>IF(AND(Q1418&lt;&gt;"", C1418&lt;&gt;"", C1418&lt;&gt;0), Q1418*100/C1418, "")</f>
        <v>8.1260229132569552</v>
      </c>
      <c r="T1418" s="21">
        <v>4</v>
      </c>
      <c r="U1418" s="17" t="s">
        <v>32</v>
      </c>
      <c r="V1418" s="11">
        <v>59.52</v>
      </c>
      <c r="W1418" s="11">
        <v>43.44</v>
      </c>
      <c r="X1418" s="11">
        <f>IF(AND(W1418&lt;&gt;"", V1418&lt;&gt;"", V1418&lt;&gt;0), (W1418/V1418)*100, "")</f>
        <v>72.983870967741922</v>
      </c>
      <c r="Y1418" s="8" t="str">
        <f>IF(X1418&lt;72,"Pontiagudo",IF(X1418&lt;=76,"Padrão","Redondo"))</f>
        <v>Padrão</v>
      </c>
      <c r="Z1418" s="11">
        <f>IF(AND(W1418&lt;&gt;"", V1418&lt;&gt;"", V1418&lt;&gt;0), (0.6057-0.0018*W1418)*V1418*(W1418^2)/1000, "")</f>
        <v>59.247715062398974</v>
      </c>
      <c r="AA1418" s="11">
        <v>62.385672775679993</v>
      </c>
      <c r="AB1418" s="14"/>
      <c r="AC1418" s="12">
        <v>14</v>
      </c>
      <c r="AD1418" s="18" t="s">
        <v>18</v>
      </c>
    </row>
    <row r="1419" spans="1:30" ht="15.6" x14ac:dyDescent="0.3">
      <c r="A1419" s="8">
        <v>1418</v>
      </c>
      <c r="B1419" s="20" t="s">
        <v>33</v>
      </c>
      <c r="C1419" s="9">
        <v>51.7</v>
      </c>
      <c r="D1419" s="9">
        <v>4.0999999999999996</v>
      </c>
      <c r="E1419" s="9">
        <v>10.199999999999999</v>
      </c>
      <c r="F1419" s="10">
        <f>IF(AND(NOT(ISBLANK(C1419)), NOT(ISBLANK(H1419)), NOT(ISBLANK(Q1419))), C1419-H1419-Q1419, "")</f>
        <v>28.292000000000002</v>
      </c>
      <c r="G1419" s="11">
        <f>IF(AND(F1419&lt;&gt;"", C1419&lt;&gt;"", C1419&lt;&gt;0), F1419*100/C1419, "")</f>
        <v>54.723404255319153</v>
      </c>
      <c r="H1419" s="10">
        <v>18.481999999999999</v>
      </c>
      <c r="I1419" s="12">
        <v>5</v>
      </c>
      <c r="J1419" s="11">
        <f>IF(AND(H1419&lt;&gt;"", C1419&lt;&gt;"", C1419&lt;&gt;0), H1419*100/C1419, "")</f>
        <v>35.7485493230174</v>
      </c>
      <c r="K1419" s="9">
        <v>14.8</v>
      </c>
      <c r="L1419" s="9">
        <v>45.7</v>
      </c>
      <c r="M1419" s="13">
        <v>0.32400000000000001</v>
      </c>
      <c r="N1419" s="9">
        <v>64.2</v>
      </c>
      <c r="O1419" s="14" t="s">
        <v>21</v>
      </c>
      <c r="P1419" s="15">
        <v>3.51</v>
      </c>
      <c r="Q1419" s="13">
        <v>4.9260000000000002</v>
      </c>
      <c r="R1419" s="15">
        <v>0.34</v>
      </c>
      <c r="S1419" s="11">
        <f>IF(AND(Q1419&lt;&gt;"", C1419&lt;&gt;"", C1419&lt;&gt;0), Q1419*100/C1419, "")</f>
        <v>9.5280464216634435</v>
      </c>
      <c r="T1419" s="21">
        <v>1</v>
      </c>
      <c r="U1419" s="17" t="s">
        <v>36</v>
      </c>
      <c r="V1419" s="11">
        <v>54.89</v>
      </c>
      <c r="W1419" s="11">
        <v>41.83</v>
      </c>
      <c r="X1419" s="11">
        <f>IF(AND(W1419&lt;&gt;"", V1419&lt;&gt;"", V1419&lt;&gt;0), (W1419/V1419)*100, "")</f>
        <v>76.206959373292037</v>
      </c>
      <c r="Y1419" s="8" t="str">
        <f>IF(X1419&lt;72,"Pontiagudo",IF(X1419&lt;=76,"Padrão","Redondo"))</f>
        <v>Redondo</v>
      </c>
      <c r="Z1419" s="11">
        <f>IF(AND(W1419&lt;&gt;"", V1419&lt;&gt;"", V1419&lt;&gt;0), (0.6057-0.0018*W1419)*V1419*(W1419^2)/1000, "")</f>
        <v>50.94216382328112</v>
      </c>
      <c r="AA1419" s="11">
        <v>56.788918712927497</v>
      </c>
      <c r="AB1419" s="14"/>
      <c r="AC1419" s="12">
        <v>14</v>
      </c>
      <c r="AD1419" s="18" t="s">
        <v>18</v>
      </c>
    </row>
    <row r="1420" spans="1:30" ht="15.6" x14ac:dyDescent="0.3">
      <c r="A1420" s="8">
        <v>1419</v>
      </c>
      <c r="B1420" s="20" t="s">
        <v>33</v>
      </c>
      <c r="C1420" s="9">
        <v>62.1</v>
      </c>
      <c r="D1420" s="9">
        <v>4.5</v>
      </c>
      <c r="E1420" s="9">
        <v>10.3</v>
      </c>
      <c r="F1420" s="10">
        <f>IF(AND(NOT(ISBLANK(C1420)), NOT(ISBLANK(H1420)), NOT(ISBLANK(Q1420))), C1420-H1420-Q1420, "")</f>
        <v>40.802</v>
      </c>
      <c r="G1420" s="11">
        <f>IF(AND(F1420&lt;&gt;"", C1420&lt;&gt;"", C1420&lt;&gt;0), F1420*100/C1420, "")</f>
        <v>65.703703703703695</v>
      </c>
      <c r="H1420" s="10">
        <v>15</v>
      </c>
      <c r="I1420" s="12">
        <v>6</v>
      </c>
      <c r="J1420" s="11">
        <f>IF(AND(H1420&lt;&gt;"", C1420&lt;&gt;"", C1420&lt;&gt;0), H1420*100/C1420, "")</f>
        <v>24.154589371980677</v>
      </c>
      <c r="K1420" s="9">
        <v>15.6</v>
      </c>
      <c r="L1420" s="9">
        <v>44.3</v>
      </c>
      <c r="M1420" s="13">
        <v>0.35199999999999998</v>
      </c>
      <c r="N1420" s="9">
        <v>63</v>
      </c>
      <c r="O1420" s="14" t="s">
        <v>21</v>
      </c>
      <c r="P1420" s="15">
        <v>3.57</v>
      </c>
      <c r="Q1420" s="13">
        <v>6.298</v>
      </c>
      <c r="R1420" s="15">
        <v>0.41</v>
      </c>
      <c r="S1420" s="11">
        <f>IF(AND(Q1420&lt;&gt;"", C1420&lt;&gt;"", C1420&lt;&gt;0), Q1420*100/C1420, "")</f>
        <v>10.141706924315619</v>
      </c>
      <c r="T1420" s="21">
        <v>2</v>
      </c>
      <c r="U1420" s="17" t="s">
        <v>32</v>
      </c>
      <c r="V1420" s="11">
        <v>58.88</v>
      </c>
      <c r="W1420" s="11">
        <v>43.37</v>
      </c>
      <c r="X1420" s="11">
        <f>IF(AND(W1420&lt;&gt;"", V1420&lt;&gt;"", V1420&lt;&gt;0), (W1420/V1420)*100, "")</f>
        <v>73.658288043478251</v>
      </c>
      <c r="Y1420" s="8" t="str">
        <f>IF(X1420&lt;72,"Pontiagudo",IF(X1420&lt;=76,"Padrão","Redondo"))</f>
        <v>Padrão</v>
      </c>
      <c r="Z1420" s="11">
        <f>IF(AND(W1420&lt;&gt;"", V1420&lt;&gt;"", V1420&lt;&gt;0), (0.6057-0.0018*W1420)*V1420*(W1420^2)/1000, "")</f>
        <v>58.435857147944446</v>
      </c>
      <c r="AA1420" s="11">
        <v>61.834907540607993</v>
      </c>
      <c r="AB1420" s="14" t="s">
        <v>35</v>
      </c>
      <c r="AC1420" s="12">
        <v>14</v>
      </c>
      <c r="AD1420" s="18" t="s">
        <v>18</v>
      </c>
    </row>
    <row r="1421" spans="1:30" ht="15.6" x14ac:dyDescent="0.3">
      <c r="A1421" s="8">
        <v>1420</v>
      </c>
      <c r="B1421" s="20" t="s">
        <v>33</v>
      </c>
      <c r="C1421" s="9">
        <v>55.1</v>
      </c>
      <c r="D1421" s="9">
        <v>4.0999999999999996</v>
      </c>
      <c r="E1421" s="9">
        <v>10.5</v>
      </c>
      <c r="F1421" s="10">
        <f>IF(AND(NOT(ISBLANK(C1421)), NOT(ISBLANK(H1421)), NOT(ISBLANK(Q1421))), C1421-H1421-Q1421, "")</f>
        <v>34.276000000000003</v>
      </c>
      <c r="G1421" s="11">
        <f>IF(AND(F1421&lt;&gt;"", C1421&lt;&gt;"", C1421&lt;&gt;0), F1421*100/C1421, "")</f>
        <v>62.206896551724142</v>
      </c>
      <c r="H1421" s="10">
        <v>15.795999999999999</v>
      </c>
      <c r="I1421" s="12">
        <v>5</v>
      </c>
      <c r="J1421" s="11">
        <f>IF(AND(H1421&lt;&gt;"", C1421&lt;&gt;"", C1421&lt;&gt;0), H1421*100/C1421, "")</f>
        <v>28.667876588021777</v>
      </c>
      <c r="K1421" s="9">
        <v>13.9</v>
      </c>
      <c r="L1421" s="9">
        <v>43.3</v>
      </c>
      <c r="M1421" s="13">
        <v>0.32100000000000001</v>
      </c>
      <c r="N1421" s="9">
        <v>62.4</v>
      </c>
      <c r="O1421" s="14" t="s">
        <v>21</v>
      </c>
      <c r="P1421" s="15">
        <v>3.56</v>
      </c>
      <c r="Q1421" s="13">
        <v>5.0279999999999996</v>
      </c>
      <c r="R1421" s="15">
        <v>0.34</v>
      </c>
      <c r="S1421" s="11">
        <f>IF(AND(Q1421&lt;&gt;"", C1421&lt;&gt;"", C1421&lt;&gt;0), Q1421*100/C1421, "")</f>
        <v>9.1252268602540827</v>
      </c>
      <c r="T1421" s="21">
        <v>2</v>
      </c>
      <c r="U1421" s="17" t="s">
        <v>36</v>
      </c>
      <c r="V1421" s="11">
        <v>57.13</v>
      </c>
      <c r="W1421" s="11">
        <v>41.93</v>
      </c>
      <c r="X1421" s="11">
        <f>IF(AND(W1421&lt;&gt;"", V1421&lt;&gt;"", V1421&lt;&gt;0), (W1421/V1421)*100, "")</f>
        <v>73.394013653071937</v>
      </c>
      <c r="Y1421" s="8" t="str">
        <f>IF(X1421&lt;72,"Pontiagudo",IF(X1421&lt;=76,"Padrão","Redondo"))</f>
        <v>Padrão</v>
      </c>
      <c r="Z1421" s="11">
        <f>IF(AND(W1421&lt;&gt;"", V1421&lt;&gt;"", V1421&lt;&gt;0), (0.6057-0.0018*W1421)*V1421*(W1421^2)/1000, "")</f>
        <v>53.256787853281359</v>
      </c>
      <c r="AA1421" s="11">
        <v>58.5216727203115</v>
      </c>
      <c r="AB1421" s="14"/>
      <c r="AC1421" s="12">
        <v>14</v>
      </c>
      <c r="AD1421" s="18" t="s">
        <v>18</v>
      </c>
    </row>
    <row r="1422" spans="1:30" ht="15.6" x14ac:dyDescent="0.3">
      <c r="A1422" s="8">
        <v>1421</v>
      </c>
      <c r="B1422" s="20" t="s">
        <v>33</v>
      </c>
      <c r="C1422" s="9">
        <v>66.400000000000006</v>
      </c>
      <c r="D1422" s="9">
        <v>5.0999999999999996</v>
      </c>
      <c r="E1422" s="9">
        <v>10.5</v>
      </c>
      <c r="F1422" s="10">
        <f>IF(AND(NOT(ISBLANK(C1422)), NOT(ISBLANK(H1422)), NOT(ISBLANK(Q1422))), C1422-H1422-Q1422, "")</f>
        <v>46.570000000000007</v>
      </c>
      <c r="G1422" s="11">
        <f>IF(AND(F1422&lt;&gt;"", C1422&lt;&gt;"", C1422&lt;&gt;0), F1422*100/C1422, "")</f>
        <v>70.135542168674704</v>
      </c>
      <c r="H1422" s="10">
        <v>14.794</v>
      </c>
      <c r="I1422" s="12">
        <v>5</v>
      </c>
      <c r="J1422" s="11">
        <f>IF(AND(H1422&lt;&gt;"", C1422&lt;&gt;"", C1422&lt;&gt;0), H1422*100/C1422, "")</f>
        <v>22.28012048192771</v>
      </c>
      <c r="K1422" s="9">
        <v>14.6</v>
      </c>
      <c r="L1422" s="9">
        <v>41.7</v>
      </c>
      <c r="M1422" s="13">
        <v>0.35</v>
      </c>
      <c r="N1422" s="9">
        <v>66.900000000000006</v>
      </c>
      <c r="O1422" s="14" t="s">
        <v>21</v>
      </c>
      <c r="P1422" s="15">
        <v>4.1100000000000003</v>
      </c>
      <c r="Q1422" s="13">
        <v>5.0359999999999996</v>
      </c>
      <c r="R1422" s="15">
        <v>0.34</v>
      </c>
      <c r="S1422" s="11">
        <f>IF(AND(Q1422&lt;&gt;"", C1422&lt;&gt;"", C1422&lt;&gt;0), Q1422*100/C1422, "")</f>
        <v>7.5843373493975896</v>
      </c>
      <c r="T1422" s="21">
        <v>3</v>
      </c>
      <c r="U1422" s="17" t="s">
        <v>32</v>
      </c>
      <c r="V1422" s="11">
        <v>62.35</v>
      </c>
      <c r="W1422" s="11">
        <v>45.17</v>
      </c>
      <c r="X1422" s="11">
        <f>IF(AND(W1422&lt;&gt;"", V1422&lt;&gt;"", V1422&lt;&gt;0), (W1422/V1422)*100, "")</f>
        <v>72.445870088211706</v>
      </c>
      <c r="Y1422" s="8" t="str">
        <f>IF(X1422&lt;72,"Pontiagudo",IF(X1422&lt;=76,"Padrão","Redondo"))</f>
        <v>Padrão</v>
      </c>
      <c r="Z1422" s="11">
        <f>IF(AND(W1422&lt;&gt;"", V1422&lt;&gt;"", V1422&lt;&gt;0), (0.6057-0.0018*W1422)*V1422*(W1422^2)/1000, "")</f>
        <v>66.710524139184514</v>
      </c>
      <c r="AA1422" s="11">
        <v>66.946134361982487</v>
      </c>
      <c r="AB1422" s="14"/>
      <c r="AC1422" s="12">
        <v>14</v>
      </c>
      <c r="AD1422" s="18" t="s">
        <v>18</v>
      </c>
    </row>
    <row r="1423" spans="1:30" ht="15.6" x14ac:dyDescent="0.3">
      <c r="A1423" s="8">
        <v>1422</v>
      </c>
      <c r="B1423" s="20" t="s">
        <v>33</v>
      </c>
      <c r="C1423" s="9">
        <v>63.9</v>
      </c>
      <c r="D1423" s="9">
        <v>4.3</v>
      </c>
      <c r="E1423" s="9">
        <v>10.5</v>
      </c>
      <c r="F1423" s="10">
        <f>IF(AND(NOT(ISBLANK(C1423)), NOT(ISBLANK(H1423)), NOT(ISBLANK(Q1423))), C1423-H1423-Q1423, "")</f>
        <v>37.160999999999994</v>
      </c>
      <c r="G1423" s="11">
        <f>IF(AND(F1423&lt;&gt;"", C1423&lt;&gt;"", C1423&lt;&gt;0), F1423*100/C1423, "")</f>
        <v>58.154929577464785</v>
      </c>
      <c r="H1423" s="10">
        <v>20.92</v>
      </c>
      <c r="I1423" s="12">
        <v>5</v>
      </c>
      <c r="J1423" s="11">
        <f>IF(AND(H1423&lt;&gt;"", C1423&lt;&gt;"", C1423&lt;&gt;0), H1423*100/C1423, "")</f>
        <v>32.738654147104853</v>
      </c>
      <c r="K1423" s="9">
        <v>13</v>
      </c>
      <c r="L1423" s="9">
        <v>51.3</v>
      </c>
      <c r="M1423" s="13">
        <v>0.253</v>
      </c>
      <c r="N1423" s="9">
        <v>60</v>
      </c>
      <c r="O1423" s="14" t="s">
        <v>21</v>
      </c>
      <c r="P1423" s="15">
        <v>4.1900000000000004</v>
      </c>
      <c r="Q1423" s="13">
        <v>5.819</v>
      </c>
      <c r="R1423" s="15">
        <v>0.39</v>
      </c>
      <c r="S1423" s="11">
        <f>IF(AND(Q1423&lt;&gt;"", C1423&lt;&gt;"", C1423&lt;&gt;0), Q1423*100/C1423, "")</f>
        <v>9.1064162754303606</v>
      </c>
      <c r="T1423" s="21">
        <v>3</v>
      </c>
      <c r="U1423" s="17" t="s">
        <v>32</v>
      </c>
      <c r="V1423" s="11">
        <v>60.95</v>
      </c>
      <c r="W1423" s="11">
        <v>44.74</v>
      </c>
      <c r="X1423" s="11">
        <f>IF(AND(W1423&lt;&gt;"", V1423&lt;&gt;"", V1423&lt;&gt;0), (W1423/V1423)*100, "")</f>
        <v>73.404429860541427</v>
      </c>
      <c r="Y1423" s="8" t="str">
        <f>IF(X1423&lt;72,"Pontiagudo",IF(X1423&lt;=76,"Padrão","Redondo"))</f>
        <v>Padrão</v>
      </c>
      <c r="Z1423" s="11">
        <f>IF(AND(W1423&lt;&gt;"", V1423&lt;&gt;"", V1423&lt;&gt;0), (0.6057-0.0018*W1423)*V1423*(W1423^2)/1000, "")</f>
        <v>64.071357391056964</v>
      </c>
      <c r="AA1423" s="11">
        <v>65.32097072581</v>
      </c>
      <c r="AB1423" s="14"/>
      <c r="AC1423" s="12">
        <v>14</v>
      </c>
      <c r="AD1423" s="18" t="s">
        <v>18</v>
      </c>
    </row>
    <row r="1424" spans="1:30" ht="15.6" x14ac:dyDescent="0.3">
      <c r="A1424" s="8">
        <v>1423</v>
      </c>
      <c r="B1424" s="20" t="s">
        <v>33</v>
      </c>
      <c r="C1424" s="9">
        <v>64.400000000000006</v>
      </c>
      <c r="D1424" s="9">
        <v>5.5</v>
      </c>
      <c r="E1424" s="9">
        <v>10.199999999999999</v>
      </c>
      <c r="F1424" s="10">
        <f>IF(AND(NOT(ISBLANK(C1424)), NOT(ISBLANK(H1424)), NOT(ISBLANK(Q1424))), C1424-H1424-Q1424, "")</f>
        <v>41.212000000000003</v>
      </c>
      <c r="G1424" s="11">
        <f>IF(AND(F1424&lt;&gt;"", C1424&lt;&gt;"", C1424&lt;&gt;0), F1424*100/C1424, "")</f>
        <v>63.993788819875782</v>
      </c>
      <c r="H1424" s="10">
        <v>17.346</v>
      </c>
      <c r="I1424" s="12">
        <v>6</v>
      </c>
      <c r="J1424" s="11">
        <f>IF(AND(H1424&lt;&gt;"", C1424&lt;&gt;"", C1424&lt;&gt;0), H1424*100/C1424, "")</f>
        <v>26.934782608695649</v>
      </c>
      <c r="K1424" s="9">
        <v>17.399999999999999</v>
      </c>
      <c r="L1424" s="9">
        <v>48.7</v>
      </c>
      <c r="M1424" s="13">
        <v>0.35699999999999998</v>
      </c>
      <c r="N1424" s="9">
        <v>71.3</v>
      </c>
      <c r="O1424" s="14" t="s">
        <v>21</v>
      </c>
      <c r="P1424" s="15">
        <v>3.57</v>
      </c>
      <c r="Q1424" s="13">
        <v>5.8419999999999996</v>
      </c>
      <c r="R1424" s="15">
        <v>0.37</v>
      </c>
      <c r="S1424" s="11">
        <f>IF(AND(Q1424&lt;&gt;"", C1424&lt;&gt;"", C1424&lt;&gt;0), Q1424*100/C1424, "")</f>
        <v>9.0714285714285694</v>
      </c>
      <c r="T1424" s="21">
        <v>2</v>
      </c>
      <c r="U1424" s="17" t="s">
        <v>32</v>
      </c>
      <c r="V1424" s="11">
        <v>58.63</v>
      </c>
      <c r="W1424" s="11">
        <v>45.39</v>
      </c>
      <c r="X1424" s="11">
        <f>IF(AND(W1424&lt;&gt;"", V1424&lt;&gt;"", V1424&lt;&gt;0), (W1424/V1424)*100, "")</f>
        <v>77.417704246972534</v>
      </c>
      <c r="Y1424" s="8" t="str">
        <f>IF(X1424&lt;72,"Pontiagudo",IF(X1424&lt;=76,"Padrão","Redondo"))</f>
        <v>Redondo</v>
      </c>
      <c r="Z1424" s="11">
        <f>IF(AND(W1424&lt;&gt;"", V1424&lt;&gt;"", V1424&lt;&gt;0), (0.6057-0.0018*W1424)*V1424*(W1424^2)/1000, "")</f>
        <v>63.295070661290758</v>
      </c>
      <c r="AA1424" s="11">
        <v>64.613957931880492</v>
      </c>
      <c r="AB1424" s="14" t="s">
        <v>35</v>
      </c>
      <c r="AC1424" s="12">
        <v>14</v>
      </c>
      <c r="AD1424" s="18" t="s">
        <v>18</v>
      </c>
    </row>
    <row r="1425" spans="1:30" ht="15.6" x14ac:dyDescent="0.3">
      <c r="A1425" s="8">
        <v>1424</v>
      </c>
      <c r="B1425" s="20" t="s">
        <v>33</v>
      </c>
      <c r="C1425" s="9">
        <v>67.900000000000006</v>
      </c>
      <c r="D1425" s="9">
        <v>3.1</v>
      </c>
      <c r="E1425" s="9">
        <v>10.1</v>
      </c>
      <c r="F1425" s="10">
        <f>IF(AND(NOT(ISBLANK(C1425)), NOT(ISBLANK(H1425)), NOT(ISBLANK(Q1425))), C1425-H1425-Q1425, "")</f>
        <v>46.529000000000003</v>
      </c>
      <c r="G1425" s="11">
        <f>IF(AND(F1425&lt;&gt;"", C1425&lt;&gt;"", C1425&lt;&gt;0), F1425*100/C1425, "")</f>
        <v>68.525773195876297</v>
      </c>
      <c r="H1425" s="10">
        <v>15.17</v>
      </c>
      <c r="I1425" s="12">
        <v>5</v>
      </c>
      <c r="J1425" s="11">
        <f>IF(AND(H1425&lt;&gt;"", C1425&lt;&gt;"", C1425&lt;&gt;0), H1425*100/C1425, "")</f>
        <v>22.341678939617083</v>
      </c>
      <c r="K1425" s="9">
        <v>13.6</v>
      </c>
      <c r="L1425" s="9">
        <v>44.7</v>
      </c>
      <c r="M1425" s="13">
        <v>0.30399999999999999</v>
      </c>
      <c r="N1425" s="9">
        <v>41.6</v>
      </c>
      <c r="O1425" s="14" t="s">
        <v>23</v>
      </c>
      <c r="P1425" s="15">
        <v>3.56</v>
      </c>
      <c r="Q1425" s="13">
        <v>6.2009999999999996</v>
      </c>
      <c r="R1425" s="15">
        <v>0.37</v>
      </c>
      <c r="S1425" s="11">
        <f>IF(AND(Q1425&lt;&gt;"", C1425&lt;&gt;"", C1425&lt;&gt;0), Q1425*100/C1425, "")</f>
        <v>9.1325478645066251</v>
      </c>
      <c r="T1425" s="21">
        <v>2</v>
      </c>
      <c r="U1425" s="17" t="s">
        <v>32</v>
      </c>
      <c r="V1425" s="11">
        <v>59.88</v>
      </c>
      <c r="W1425" s="11">
        <v>45.45</v>
      </c>
      <c r="X1425" s="11">
        <f>IF(AND(W1425&lt;&gt;"", V1425&lt;&gt;"", V1425&lt;&gt;0), (W1425/V1425)*100, "")</f>
        <v>75.901803607214433</v>
      </c>
      <c r="Y1425" s="8" t="str">
        <f>IF(X1425&lt;72,"Pontiagudo",IF(X1425&lt;=76,"Padrão","Redondo"))</f>
        <v>Padrão</v>
      </c>
      <c r="Z1425" s="11">
        <f>IF(AND(W1425&lt;&gt;"", V1425&lt;&gt;"", V1425&lt;&gt;0), (0.6057-0.0018*W1425)*V1425*(W1425^2)/1000, "")</f>
        <v>64.802188857573015</v>
      </c>
      <c r="AA1425" s="11">
        <v>65.618637689069999</v>
      </c>
      <c r="AB1425" s="14"/>
      <c r="AC1425" s="12">
        <v>14</v>
      </c>
      <c r="AD1425" s="18" t="s">
        <v>18</v>
      </c>
    </row>
    <row r="1426" spans="1:30" ht="15.6" x14ac:dyDescent="0.3">
      <c r="A1426" s="8">
        <v>1425</v>
      </c>
      <c r="B1426" s="20" t="s">
        <v>33</v>
      </c>
      <c r="C1426" s="9">
        <v>48.1</v>
      </c>
      <c r="D1426" s="9">
        <v>4.8</v>
      </c>
      <c r="E1426" s="9">
        <v>10.199999999999999</v>
      </c>
      <c r="F1426" s="10">
        <f>IF(AND(NOT(ISBLANK(C1426)), NOT(ISBLANK(H1426)), NOT(ISBLANK(Q1426))), C1426-H1426-Q1426, "")</f>
        <v>26.285</v>
      </c>
      <c r="G1426" s="11">
        <f>IF(AND(F1426&lt;&gt;"", C1426&lt;&gt;"", C1426&lt;&gt;0), F1426*100/C1426, "")</f>
        <v>54.646569646569645</v>
      </c>
      <c r="H1426" s="10">
        <v>17.920000000000002</v>
      </c>
      <c r="I1426" s="12">
        <v>5</v>
      </c>
      <c r="J1426" s="11">
        <f>IF(AND(H1426&lt;&gt;"", C1426&lt;&gt;"", C1426&lt;&gt;0), H1426*100/C1426, "")</f>
        <v>37.255717255717258</v>
      </c>
      <c r="K1426" s="9">
        <v>14.6</v>
      </c>
      <c r="L1426" s="9">
        <v>47</v>
      </c>
      <c r="M1426" s="13">
        <v>0.311</v>
      </c>
      <c r="N1426" s="9">
        <v>72.2</v>
      </c>
      <c r="O1426" s="14" t="s">
        <v>16</v>
      </c>
      <c r="P1426" s="15">
        <v>2.63</v>
      </c>
      <c r="Q1426" s="13">
        <v>3.895</v>
      </c>
      <c r="R1426" s="15">
        <v>0.28999999999999998</v>
      </c>
      <c r="S1426" s="11">
        <f>IF(AND(Q1426&lt;&gt;"", C1426&lt;&gt;"", C1426&lt;&gt;0), Q1426*100/C1426, "")</f>
        <v>8.0977130977130969</v>
      </c>
      <c r="T1426" s="21">
        <v>1</v>
      </c>
      <c r="U1426" s="17" t="s">
        <v>36</v>
      </c>
      <c r="V1426" s="11">
        <v>55.56</v>
      </c>
      <c r="W1426" s="11">
        <v>40.299999999999997</v>
      </c>
      <c r="X1426" s="11">
        <f>IF(AND(W1426&lt;&gt;"", V1426&lt;&gt;"", V1426&lt;&gt;0), (W1426/V1426)*100, "")</f>
        <v>72.534197264218861</v>
      </c>
      <c r="Y1426" s="8" t="str">
        <f>IF(X1426&lt;72,"Pontiagudo",IF(X1426&lt;=76,"Padrão","Redondo"))</f>
        <v>Padrão</v>
      </c>
      <c r="Z1426" s="11">
        <f>IF(AND(W1426&lt;&gt;"", V1426&lt;&gt;"", V1426&lt;&gt;0), (0.6057-0.0018*W1426)*V1426*(W1426^2)/1000, "")</f>
        <v>48.109394243663999</v>
      </c>
      <c r="AA1426" s="11">
        <v>55.122473167319995</v>
      </c>
      <c r="AB1426" s="14" t="s">
        <v>35</v>
      </c>
      <c r="AC1426" s="12">
        <v>14</v>
      </c>
      <c r="AD1426" s="18" t="s">
        <v>18</v>
      </c>
    </row>
    <row r="1427" spans="1:30" ht="15.6" x14ac:dyDescent="0.3">
      <c r="A1427" s="8">
        <v>1426</v>
      </c>
      <c r="B1427" s="20" t="s">
        <v>33</v>
      </c>
      <c r="C1427" s="9">
        <v>55</v>
      </c>
      <c r="D1427" s="9">
        <v>4.0999999999999996</v>
      </c>
      <c r="E1427" s="9">
        <v>10.3</v>
      </c>
      <c r="F1427" s="10">
        <f>IF(AND(NOT(ISBLANK(C1427)), NOT(ISBLANK(H1427)), NOT(ISBLANK(Q1427))), C1427-H1427-Q1427, "")</f>
        <v>29.608000000000001</v>
      </c>
      <c r="G1427" s="11">
        <f>IF(AND(F1427&lt;&gt;"", C1427&lt;&gt;"", C1427&lt;&gt;0), F1427*100/C1427, "")</f>
        <v>53.832727272727276</v>
      </c>
      <c r="H1427" s="10">
        <v>20.643000000000001</v>
      </c>
      <c r="I1427" s="12">
        <v>5</v>
      </c>
      <c r="J1427" s="11">
        <f>IF(AND(H1427&lt;&gt;"", C1427&lt;&gt;"", C1427&lt;&gt;0), H1427*100/C1427, "")</f>
        <v>37.532727272727278</v>
      </c>
      <c r="K1427" s="9">
        <v>12.1</v>
      </c>
      <c r="L1427" s="9">
        <v>47.3</v>
      </c>
      <c r="M1427" s="13">
        <v>0.25600000000000001</v>
      </c>
      <c r="N1427" s="9">
        <v>62.4</v>
      </c>
      <c r="O1427" s="14" t="s">
        <v>21</v>
      </c>
      <c r="P1427" s="15">
        <v>1.71</v>
      </c>
      <c r="Q1427" s="13">
        <v>4.7489999999999997</v>
      </c>
      <c r="R1427" s="15">
        <v>0.33</v>
      </c>
      <c r="S1427" s="11">
        <f>IF(AND(Q1427&lt;&gt;"", C1427&lt;&gt;"", C1427&lt;&gt;0), Q1427*100/C1427, "")</f>
        <v>8.6345454545454547</v>
      </c>
      <c r="T1427" s="21">
        <v>2</v>
      </c>
      <c r="U1427" s="17" t="s">
        <v>36</v>
      </c>
      <c r="V1427" s="11">
        <v>56.74</v>
      </c>
      <c r="W1427" s="11">
        <v>44.2</v>
      </c>
      <c r="X1427" s="11">
        <f>IF(AND(W1427&lt;&gt;"", V1427&lt;&gt;"", V1427&lt;&gt;0), (W1427/V1427)*100, "")</f>
        <v>77.899189284455417</v>
      </c>
      <c r="Y1427" s="8" t="str">
        <f>IF(X1427&lt;72,"Pontiagudo",IF(X1427&lt;=76,"Padrão","Redondo"))</f>
        <v>Redondo</v>
      </c>
      <c r="Z1427" s="11">
        <f>IF(AND(W1427&lt;&gt;"", V1427&lt;&gt;"", V1427&lt;&gt;0), (0.6057-0.0018*W1427)*V1427*(W1427^2)/1000, "")</f>
        <v>58.322373608304019</v>
      </c>
      <c r="AA1427" s="11">
        <v>61.490041981680008</v>
      </c>
      <c r="AB1427" s="14"/>
      <c r="AC1427" s="12">
        <v>14</v>
      </c>
      <c r="AD1427" s="18" t="s">
        <v>18</v>
      </c>
    </row>
    <row r="1428" spans="1:30" ht="15.6" x14ac:dyDescent="0.3">
      <c r="A1428" s="8">
        <v>1427</v>
      </c>
      <c r="B1428" s="20" t="s">
        <v>33</v>
      </c>
      <c r="C1428" s="9">
        <v>68.099999999999994</v>
      </c>
      <c r="D1428" s="9">
        <v>4.5</v>
      </c>
      <c r="E1428" s="9">
        <v>10.5</v>
      </c>
      <c r="F1428" s="10" t="str">
        <f>IF(AND(NOT(ISBLANK(C1428)), NOT(ISBLANK(H1428)), NOT(ISBLANK(Q1428))), C1428-H1428-Q1428, "")</f>
        <v/>
      </c>
      <c r="G1428" s="11" t="str">
        <f>IF(AND(F1428&lt;&gt;"", C1428&lt;&gt;"", C1428&lt;&gt;0), F1428*100/C1428, "")</f>
        <v/>
      </c>
      <c r="H1428" s="10"/>
      <c r="I1428" s="12">
        <v>5</v>
      </c>
      <c r="J1428" s="11" t="str">
        <f>IF(AND(H1428&lt;&gt;"", C1428&lt;&gt;"", C1428&lt;&gt;0), H1428*100/C1428, "")</f>
        <v/>
      </c>
      <c r="K1428" s="9">
        <v>14.5</v>
      </c>
      <c r="L1428" s="9">
        <v>49.3</v>
      </c>
      <c r="M1428" s="13">
        <v>0.29399999999999998</v>
      </c>
      <c r="N1428" s="9">
        <v>60.2</v>
      </c>
      <c r="O1428" s="14" t="s">
        <v>21</v>
      </c>
      <c r="P1428" s="15">
        <v>4.84</v>
      </c>
      <c r="Q1428" s="13">
        <v>6.97</v>
      </c>
      <c r="R1428" s="15">
        <v>0.4</v>
      </c>
      <c r="S1428" s="11">
        <f>IF(AND(Q1428&lt;&gt;"", C1428&lt;&gt;"", C1428&lt;&gt;0), Q1428*100/C1428, "")</f>
        <v>10.234948604992658</v>
      </c>
      <c r="T1428" s="21">
        <v>3</v>
      </c>
      <c r="U1428" s="17" t="s">
        <v>34</v>
      </c>
      <c r="V1428" s="11">
        <v>60.1</v>
      </c>
      <c r="W1428" s="11">
        <v>45.51</v>
      </c>
      <c r="X1428" s="11">
        <f>IF(AND(W1428&lt;&gt;"", V1428&lt;&gt;"", V1428&lt;&gt;0), (W1428/V1428)*100, "")</f>
        <v>75.723793677204654</v>
      </c>
      <c r="Y1428" s="8" t="str">
        <f>IF(X1428&lt;72,"Pontiagudo",IF(X1428&lt;=76,"Padrão","Redondo"))</f>
        <v>Padrão</v>
      </c>
      <c r="Z1428" s="11">
        <f>IF(AND(W1428&lt;&gt;"", V1428&lt;&gt;"", V1428&lt;&gt;0), (0.6057-0.0018*W1428)*V1428*(W1428^2)/1000, "")</f>
        <v>65.198666407841799</v>
      </c>
      <c r="AA1428" s="11">
        <v>65.86737302755499</v>
      </c>
      <c r="AB1428" s="14"/>
      <c r="AC1428" s="12">
        <v>14</v>
      </c>
      <c r="AD1428" s="18" t="s">
        <v>18</v>
      </c>
    </row>
    <row r="1429" spans="1:30" ht="15.6" x14ac:dyDescent="0.3">
      <c r="A1429" s="8">
        <v>1428</v>
      </c>
      <c r="B1429" s="20" t="s">
        <v>33</v>
      </c>
      <c r="C1429" s="9">
        <v>59.1</v>
      </c>
      <c r="D1429" s="9">
        <v>4.0999999999999996</v>
      </c>
      <c r="E1429" s="9">
        <v>10.6</v>
      </c>
      <c r="F1429" s="10">
        <f>IF(AND(NOT(ISBLANK(C1429)), NOT(ISBLANK(H1429)), NOT(ISBLANK(Q1429))), C1429-H1429-Q1429, "")</f>
        <v>34.795999999999999</v>
      </c>
      <c r="G1429" s="11">
        <f>IF(AND(F1429&lt;&gt;"", C1429&lt;&gt;"", C1429&lt;&gt;0), F1429*100/C1429, "")</f>
        <v>58.876480541455159</v>
      </c>
      <c r="H1429" s="10">
        <v>17.992999999999999</v>
      </c>
      <c r="I1429" s="12">
        <v>5</v>
      </c>
      <c r="J1429" s="11">
        <f>IF(AND(H1429&lt;&gt;"", C1429&lt;&gt;"", C1429&lt;&gt;0), H1429*100/C1429, "")</f>
        <v>30.445008460236885</v>
      </c>
      <c r="K1429" s="9">
        <v>8.5</v>
      </c>
      <c r="L1429" s="9">
        <v>39.700000000000003</v>
      </c>
      <c r="M1429" s="13">
        <v>0.214</v>
      </c>
      <c r="N1429" s="9">
        <v>60.3</v>
      </c>
      <c r="O1429" s="14" t="s">
        <v>21</v>
      </c>
      <c r="P1429" s="15">
        <v>4.82</v>
      </c>
      <c r="Q1429" s="13">
        <v>6.3109999999999999</v>
      </c>
      <c r="R1429" s="15">
        <v>0.41</v>
      </c>
      <c r="S1429" s="11">
        <f>IF(AND(Q1429&lt;&gt;"", C1429&lt;&gt;"", C1429&lt;&gt;0), Q1429*100/C1429, "")</f>
        <v>10.678510998307953</v>
      </c>
      <c r="T1429" s="21">
        <v>2</v>
      </c>
      <c r="U1429" s="17" t="s">
        <v>32</v>
      </c>
      <c r="V1429" s="11">
        <v>55.15</v>
      </c>
      <c r="W1429" s="11">
        <v>44.21</v>
      </c>
      <c r="X1429" s="11">
        <f>IF(AND(W1429&lt;&gt;"", V1429&lt;&gt;"", V1429&lt;&gt;0), (W1429/V1429)*100, "")</f>
        <v>80.163191296464191</v>
      </c>
      <c r="Y1429" s="8" t="str">
        <f>IF(X1429&lt;72,"Pontiagudo",IF(X1429&lt;=76,"Padrão","Redondo"))</f>
        <v>Redondo</v>
      </c>
      <c r="Z1429" s="11">
        <f>IF(AND(W1429&lt;&gt;"", V1429&lt;&gt;"", V1429&lt;&gt;0), (0.6057-0.0018*W1429)*V1429*(W1429^2)/1000, "")</f>
        <v>56.711744788992029</v>
      </c>
      <c r="AA1429" s="11">
        <v>60.308065866182496</v>
      </c>
      <c r="AB1429" s="14"/>
      <c r="AC1429" s="12">
        <v>14</v>
      </c>
      <c r="AD1429" s="18" t="s">
        <v>18</v>
      </c>
    </row>
    <row r="1430" spans="1:30" ht="15.6" x14ac:dyDescent="0.3">
      <c r="A1430" s="8">
        <v>1429</v>
      </c>
      <c r="B1430" s="20" t="s">
        <v>33</v>
      </c>
      <c r="C1430" s="9">
        <v>63.6</v>
      </c>
      <c r="D1430" s="9">
        <v>4.0999999999999996</v>
      </c>
      <c r="E1430" s="9">
        <v>10.5</v>
      </c>
      <c r="F1430" s="10">
        <f>IF(AND(NOT(ISBLANK(C1430)), NOT(ISBLANK(H1430)), NOT(ISBLANK(Q1430))), C1430-H1430-Q1430, "")</f>
        <v>36.455999999999996</v>
      </c>
      <c r="G1430" s="11">
        <f>IF(AND(F1430&lt;&gt;"", C1430&lt;&gt;"", C1430&lt;&gt;0), F1430*100/C1430, "")</f>
        <v>57.320754716981121</v>
      </c>
      <c r="H1430" s="10">
        <v>20.681000000000001</v>
      </c>
      <c r="I1430" s="12">
        <v>5</v>
      </c>
      <c r="J1430" s="11">
        <f>IF(AND(H1430&lt;&gt;"", C1430&lt;&gt;"", C1430&lt;&gt;0), H1430*100/C1430, "")</f>
        <v>32.517295597484278</v>
      </c>
      <c r="K1430" s="9">
        <v>14.3</v>
      </c>
      <c r="L1430" s="9">
        <v>47.3</v>
      </c>
      <c r="M1430" s="13">
        <v>0.30199999999999999</v>
      </c>
      <c r="N1430" s="9">
        <v>58</v>
      </c>
      <c r="O1430" s="14" t="s">
        <v>23</v>
      </c>
      <c r="P1430" s="15">
        <v>3.6</v>
      </c>
      <c r="Q1430" s="13">
        <v>6.4630000000000001</v>
      </c>
      <c r="R1430" s="15">
        <v>0.4</v>
      </c>
      <c r="S1430" s="11">
        <f>IF(AND(Q1430&lt;&gt;"", C1430&lt;&gt;"", C1430&lt;&gt;0), Q1430*100/C1430, "")</f>
        <v>10.161949685534591</v>
      </c>
      <c r="T1430" s="21">
        <v>3</v>
      </c>
      <c r="U1430" s="17" t="s">
        <v>32</v>
      </c>
      <c r="V1430" s="11">
        <v>59.15</v>
      </c>
      <c r="W1430" s="11">
        <v>44.57</v>
      </c>
      <c r="X1430" s="11">
        <f>IF(AND(W1430&lt;&gt;"", V1430&lt;&gt;"", V1430&lt;&gt;0), (W1430/V1430)*100, "")</f>
        <v>75.35080304311073</v>
      </c>
      <c r="Y1430" s="8" t="str">
        <f>IF(X1430&lt;72,"Pontiagudo",IF(X1430&lt;=76,"Padrão","Redondo"))</f>
        <v>Padrão</v>
      </c>
      <c r="Z1430" s="11">
        <f>IF(AND(W1430&lt;&gt;"", V1430&lt;&gt;"", V1430&lt;&gt;0), (0.6057-0.0018*W1430)*V1430*(W1430^2)/1000, "")</f>
        <v>61.743500739164787</v>
      </c>
      <c r="AA1430" s="11">
        <v>63.789436635242502</v>
      </c>
      <c r="AB1430" s="14"/>
      <c r="AC1430" s="12">
        <v>14</v>
      </c>
      <c r="AD1430" s="18" t="s">
        <v>18</v>
      </c>
    </row>
    <row r="1431" spans="1:30" ht="15.6" x14ac:dyDescent="0.3">
      <c r="A1431" s="8">
        <v>1430</v>
      </c>
      <c r="B1431" s="20" t="s">
        <v>33</v>
      </c>
      <c r="C1431" s="9">
        <v>65.8</v>
      </c>
      <c r="D1431" s="9">
        <v>4</v>
      </c>
      <c r="E1431" s="9">
        <v>10.5</v>
      </c>
      <c r="F1431" s="10" t="str">
        <f>IF(AND(NOT(ISBLANK(C1431)), NOT(ISBLANK(H1431)), NOT(ISBLANK(Q1431))), C1431-H1431-Q1431, "")</f>
        <v/>
      </c>
      <c r="G1431" s="11" t="str">
        <f>IF(AND(F1431&lt;&gt;"", C1431&lt;&gt;"", C1431&lt;&gt;0), F1431*100/C1431, "")</f>
        <v/>
      </c>
      <c r="H1431" s="10"/>
      <c r="I1431" s="12">
        <v>5</v>
      </c>
      <c r="J1431" s="11" t="str">
        <f>IF(AND(H1431&lt;&gt;"", C1431&lt;&gt;"", C1431&lt;&gt;0), H1431*100/C1431, "")</f>
        <v/>
      </c>
      <c r="K1431" s="9">
        <v>16.5</v>
      </c>
      <c r="L1431" s="9">
        <v>47.3</v>
      </c>
      <c r="M1431" s="13">
        <v>0.34899999999999998</v>
      </c>
      <c r="N1431" s="9">
        <v>55.6</v>
      </c>
      <c r="O1431" s="14" t="s">
        <v>23</v>
      </c>
      <c r="P1431" s="15">
        <v>2.88</v>
      </c>
      <c r="Q1431" s="13">
        <v>5.7110000000000003</v>
      </c>
      <c r="R1431" s="15">
        <v>0.35</v>
      </c>
      <c r="S1431" s="11">
        <f>IF(AND(Q1431&lt;&gt;"", C1431&lt;&gt;"", C1431&lt;&gt;0), Q1431*100/C1431, "")</f>
        <v>8.679331306990882</v>
      </c>
      <c r="T1431" s="21">
        <v>4</v>
      </c>
      <c r="U1431" s="17" t="s">
        <v>32</v>
      </c>
      <c r="V1431" s="11">
        <v>59.26</v>
      </c>
      <c r="W1431" s="11">
        <v>44.21</v>
      </c>
      <c r="X1431" s="11">
        <f>IF(AND(W1431&lt;&gt;"", V1431&lt;&gt;"", V1431&lt;&gt;0), (W1431/V1431)*100, "")</f>
        <v>74.60344245696929</v>
      </c>
      <c r="Y1431" s="8" t="str">
        <f>IF(X1431&lt;72,"Pontiagudo",IF(X1431&lt;=76,"Padrão","Redondo"))</f>
        <v>Padrão</v>
      </c>
      <c r="Z1431" s="11">
        <f>IF(AND(W1431&lt;&gt;"", V1431&lt;&gt;"", V1431&lt;&gt;0), (0.6057-0.0018*W1431)*V1431*(W1431^2)/1000, "")</f>
        <v>60.938132297292256</v>
      </c>
      <c r="AA1431" s="11">
        <v>63.338055001716981</v>
      </c>
      <c r="AB1431" s="14" t="s">
        <v>35</v>
      </c>
      <c r="AC1431" s="12">
        <v>14</v>
      </c>
      <c r="AD1431" s="18" t="s">
        <v>18</v>
      </c>
    </row>
    <row r="1432" spans="1:30" ht="15.6" x14ac:dyDescent="0.3">
      <c r="A1432" s="8">
        <v>1431</v>
      </c>
      <c r="B1432" s="20" t="s">
        <v>33</v>
      </c>
      <c r="C1432" s="9">
        <v>67.7</v>
      </c>
      <c r="D1432" s="9">
        <v>3.6</v>
      </c>
      <c r="E1432" s="9">
        <v>10.5</v>
      </c>
      <c r="F1432" s="10">
        <f>IF(AND(NOT(ISBLANK(C1432)), NOT(ISBLANK(H1432)), NOT(ISBLANK(Q1432))), C1432-H1432-Q1432, "")</f>
        <v>40.301000000000002</v>
      </c>
      <c r="G1432" s="11">
        <f>IF(AND(F1432&lt;&gt;"", C1432&lt;&gt;"", C1432&lt;&gt;0), F1432*100/C1432, "")</f>
        <v>59.528803545051701</v>
      </c>
      <c r="H1432" s="10">
        <v>20.881</v>
      </c>
      <c r="I1432" s="12">
        <v>5</v>
      </c>
      <c r="J1432" s="11">
        <f>IF(AND(H1432&lt;&gt;"", C1432&lt;&gt;"", C1432&lt;&gt;0), H1432*100/C1432, "")</f>
        <v>30.843426883308712</v>
      </c>
      <c r="K1432" s="9">
        <v>14.5</v>
      </c>
      <c r="L1432" s="9">
        <v>48.7</v>
      </c>
      <c r="M1432" s="13">
        <v>0.29799999999999999</v>
      </c>
      <c r="N1432" s="9">
        <v>49.3</v>
      </c>
      <c r="O1432" s="14" t="s">
        <v>23</v>
      </c>
      <c r="P1432" s="15">
        <v>3.61</v>
      </c>
      <c r="Q1432" s="13">
        <v>6.5179999999999998</v>
      </c>
      <c r="R1432" s="15">
        <v>0.4</v>
      </c>
      <c r="S1432" s="11">
        <f>IF(AND(Q1432&lt;&gt;"", C1432&lt;&gt;"", C1432&lt;&gt;0), Q1432*100/C1432, "")</f>
        <v>9.6277695716395861</v>
      </c>
      <c r="T1432" s="21">
        <v>1</v>
      </c>
      <c r="U1432" s="17" t="s">
        <v>32</v>
      </c>
      <c r="V1432" s="11">
        <v>60.08</v>
      </c>
      <c r="W1432" s="11">
        <v>45.67</v>
      </c>
      <c r="X1432" s="11">
        <f>IF(AND(W1432&lt;&gt;"", V1432&lt;&gt;"", V1432&lt;&gt;0), (W1432/V1432)*100, "")</f>
        <v>76.015312916111853</v>
      </c>
      <c r="Y1432" s="8" t="str">
        <f>IF(X1432&lt;72,"Pontiagudo",IF(X1432&lt;=76,"Padrão","Redondo"))</f>
        <v>Redondo</v>
      </c>
      <c r="Z1432" s="11">
        <f>IF(AND(W1432&lt;&gt;"", V1432&lt;&gt;"", V1432&lt;&gt;0), (0.6057-0.0018*W1432)*V1432*(W1432^2)/1000, "")</f>
        <v>65.599972242168533</v>
      </c>
      <c r="AA1432" s="11">
        <v>66.091215382467993</v>
      </c>
      <c r="AB1432" s="14" t="s">
        <v>35</v>
      </c>
      <c r="AC1432" s="12">
        <v>14</v>
      </c>
      <c r="AD1432" s="18" t="s">
        <v>18</v>
      </c>
    </row>
    <row r="1433" spans="1:30" ht="15.6" x14ac:dyDescent="0.3">
      <c r="A1433" s="8">
        <v>1432</v>
      </c>
      <c r="B1433" s="20" t="s">
        <v>33</v>
      </c>
      <c r="C1433" s="9">
        <v>78.900000000000006</v>
      </c>
      <c r="D1433" s="9">
        <v>4.5999999999999996</v>
      </c>
      <c r="E1433" s="9">
        <v>10.5</v>
      </c>
      <c r="F1433" s="10">
        <f>IF(AND(NOT(ISBLANK(C1433)), NOT(ISBLANK(H1433)), NOT(ISBLANK(Q1433))), C1433-H1433-Q1433, "")</f>
        <v>54.559000000000012</v>
      </c>
      <c r="G1433" s="11">
        <f>IF(AND(F1433&lt;&gt;"", C1433&lt;&gt;"", C1433&lt;&gt;0), F1433*100/C1433, "")</f>
        <v>69.149556400506981</v>
      </c>
      <c r="H1433" s="10">
        <v>17.553000000000001</v>
      </c>
      <c r="I1433" s="12">
        <v>5</v>
      </c>
      <c r="J1433" s="11">
        <f>IF(AND(H1433&lt;&gt;"", C1433&lt;&gt;"", C1433&lt;&gt;0), H1433*100/C1433, "")</f>
        <v>22.247148288973385</v>
      </c>
      <c r="K1433" s="9">
        <v>14.5</v>
      </c>
      <c r="L1433" s="9">
        <v>46</v>
      </c>
      <c r="M1433" s="13">
        <v>0.315</v>
      </c>
      <c r="N1433" s="9">
        <v>56.1</v>
      </c>
      <c r="O1433" s="14" t="s">
        <v>23</v>
      </c>
      <c r="P1433" s="15">
        <v>3.4</v>
      </c>
      <c r="Q1433" s="13">
        <v>6.7880000000000003</v>
      </c>
      <c r="R1433" s="15">
        <v>0.36</v>
      </c>
      <c r="S1433" s="11">
        <f>IF(AND(Q1433&lt;&gt;"", C1433&lt;&gt;"", C1433&lt;&gt;0), Q1433*100/C1433, "")</f>
        <v>8.6032953105196448</v>
      </c>
      <c r="T1433" s="21">
        <v>2</v>
      </c>
      <c r="U1433" s="17" t="s">
        <v>34</v>
      </c>
      <c r="V1433" s="11">
        <v>67.91</v>
      </c>
      <c r="W1433" s="11">
        <v>46.28</v>
      </c>
      <c r="X1433" s="11">
        <f>IF(AND(W1433&lt;&gt;"", V1433&lt;&gt;"", V1433&lt;&gt;0), (W1433/V1433)*100, "")</f>
        <v>68.149020762774271</v>
      </c>
      <c r="Y1433" s="8" t="str">
        <f>IF(X1433&lt;72,"Pontiagudo",IF(X1433&lt;=76,"Padrão","Redondo"))</f>
        <v>Pontiagudo</v>
      </c>
      <c r="Z1433" s="11">
        <f>IF(AND(W1433&lt;&gt;"", V1433&lt;&gt;"", V1433&lt;&gt;0), (0.6057-0.0018*W1433)*V1433*(W1433^2)/1000, "")</f>
        <v>75.983671367682618</v>
      </c>
      <c r="AA1433" s="11">
        <v>72.385372386183988</v>
      </c>
      <c r="AB1433" s="14"/>
      <c r="AC1433" s="12">
        <v>14</v>
      </c>
      <c r="AD1433" s="18" t="s">
        <v>18</v>
      </c>
    </row>
    <row r="1434" spans="1:30" ht="15.6" x14ac:dyDescent="0.3">
      <c r="A1434" s="8">
        <v>1433</v>
      </c>
      <c r="B1434" s="20" t="s">
        <v>33</v>
      </c>
      <c r="C1434" s="9">
        <v>54.1</v>
      </c>
      <c r="D1434" s="9">
        <v>3.5</v>
      </c>
      <c r="E1434" s="9">
        <v>10.4</v>
      </c>
      <c r="F1434" s="10">
        <f>IF(AND(NOT(ISBLANK(C1434)), NOT(ISBLANK(H1434)), NOT(ISBLANK(Q1434))), C1434-H1434-Q1434, "")</f>
        <v>31.448999999999998</v>
      </c>
      <c r="G1434" s="11">
        <f>IF(AND(F1434&lt;&gt;"", C1434&lt;&gt;"", C1434&lt;&gt;0), F1434*100/C1434, "")</f>
        <v>58.131238447319767</v>
      </c>
      <c r="H1434" s="10">
        <v>17.178000000000001</v>
      </c>
      <c r="I1434" s="12">
        <v>5</v>
      </c>
      <c r="J1434" s="11">
        <f>IF(AND(H1434&lt;&gt;"", C1434&lt;&gt;"", C1434&lt;&gt;0), H1434*100/C1434, "")</f>
        <v>31.752310536044366</v>
      </c>
      <c r="K1434" s="9">
        <v>13.1</v>
      </c>
      <c r="L1434" s="9">
        <v>45.3</v>
      </c>
      <c r="M1434" s="13">
        <v>0.28899999999999998</v>
      </c>
      <c r="N1434" s="9">
        <v>56.3</v>
      </c>
      <c r="O1434" s="14" t="s">
        <v>23</v>
      </c>
      <c r="P1434" s="15">
        <v>3.83</v>
      </c>
      <c r="Q1434" s="13">
        <v>5.4729999999999999</v>
      </c>
      <c r="R1434" s="15">
        <v>0.38</v>
      </c>
      <c r="S1434" s="11">
        <f>IF(AND(Q1434&lt;&gt;"", C1434&lt;&gt;"", C1434&lt;&gt;0), Q1434*100/C1434, "")</f>
        <v>10.116451016635859</v>
      </c>
      <c r="T1434" s="21">
        <v>1</v>
      </c>
      <c r="U1434" s="17" t="s">
        <v>36</v>
      </c>
      <c r="V1434" s="11">
        <v>54.98</v>
      </c>
      <c r="W1434" s="11">
        <v>42.46</v>
      </c>
      <c r="X1434" s="11">
        <f>IF(AND(W1434&lt;&gt;"", V1434&lt;&gt;"", V1434&lt;&gt;0), (W1434/V1434)*100, "")</f>
        <v>77.22808293925064</v>
      </c>
      <c r="Y1434" s="8" t="str">
        <f>IF(X1434&lt;72,"Pontiagudo",IF(X1434&lt;=76,"Padrão","Redondo"))</f>
        <v>Redondo</v>
      </c>
      <c r="Z1434" s="11">
        <f>IF(AND(W1434&lt;&gt;"", V1434&lt;&gt;"", V1434&lt;&gt;0), (0.6057-0.0018*W1434)*V1434*(W1434^2)/1000, "")</f>
        <v>52.461853984495292</v>
      </c>
      <c r="AA1434" s="11">
        <v>57.732952567179993</v>
      </c>
      <c r="AB1434" s="14"/>
      <c r="AC1434" s="12">
        <v>14</v>
      </c>
      <c r="AD1434" s="18" t="s">
        <v>18</v>
      </c>
    </row>
    <row r="1435" spans="1:30" ht="15.6" x14ac:dyDescent="0.3">
      <c r="A1435" s="8">
        <v>1434</v>
      </c>
      <c r="B1435" s="20" t="s">
        <v>33</v>
      </c>
      <c r="C1435" s="9">
        <v>61.9</v>
      </c>
      <c r="D1435" s="9">
        <v>4.3</v>
      </c>
      <c r="E1435" s="9">
        <v>10.5</v>
      </c>
      <c r="F1435" s="10">
        <f>IF(AND(NOT(ISBLANK(C1435)), NOT(ISBLANK(H1435)), NOT(ISBLANK(Q1435))), C1435-H1435-Q1435, "")</f>
        <v>37.137</v>
      </c>
      <c r="G1435" s="11">
        <f>IF(AND(F1435&lt;&gt;"", C1435&lt;&gt;"", C1435&lt;&gt;0), F1435*100/C1435, "")</f>
        <v>59.995153473344104</v>
      </c>
      <c r="H1435" s="10">
        <v>19.238</v>
      </c>
      <c r="I1435" s="12">
        <v>5</v>
      </c>
      <c r="J1435" s="11">
        <f>IF(AND(H1435&lt;&gt;"", C1435&lt;&gt;"", C1435&lt;&gt;0), H1435*100/C1435, "")</f>
        <v>31.079159935379643</v>
      </c>
      <c r="K1435" s="9">
        <v>14.4</v>
      </c>
      <c r="L1435" s="9">
        <v>49</v>
      </c>
      <c r="M1435" s="13">
        <v>0.29399999999999998</v>
      </c>
      <c r="N1435" s="9">
        <v>61</v>
      </c>
      <c r="O1435" s="14" t="s">
        <v>21</v>
      </c>
      <c r="P1435" s="15">
        <v>3.1</v>
      </c>
      <c r="Q1435" s="13">
        <v>5.5250000000000004</v>
      </c>
      <c r="R1435" s="15">
        <v>0.34</v>
      </c>
      <c r="S1435" s="11">
        <f>IF(AND(Q1435&lt;&gt;"", C1435&lt;&gt;"", C1435&lt;&gt;0), Q1435*100/C1435, "")</f>
        <v>8.9256865912762517</v>
      </c>
      <c r="T1435" s="21">
        <v>2</v>
      </c>
      <c r="U1435" s="17" t="s">
        <v>32</v>
      </c>
      <c r="V1435" s="11">
        <v>59.06</v>
      </c>
      <c r="W1435" s="11">
        <v>43.69</v>
      </c>
      <c r="X1435" s="11">
        <f>IF(AND(W1435&lt;&gt;"", V1435&lt;&gt;"", V1435&lt;&gt;0), (W1435/V1435)*100, "")</f>
        <v>73.975618015577368</v>
      </c>
      <c r="Y1435" s="8" t="str">
        <f>IF(X1435&lt;72,"Pontiagudo",IF(X1435&lt;=76,"Padrão","Redondo"))</f>
        <v>Padrão</v>
      </c>
      <c r="Z1435" s="11">
        <f>IF(AND(W1435&lt;&gt;"", V1435&lt;&gt;"", V1435&lt;&gt;0), (0.6057-0.0018*W1435)*V1435*(W1435^2)/1000, "")</f>
        <v>59.417714373756226</v>
      </c>
      <c r="AA1435" s="11">
        <v>62.431208534598994</v>
      </c>
      <c r="AB1435" s="14"/>
      <c r="AC1435" s="12">
        <v>14</v>
      </c>
      <c r="AD1435" s="18" t="s">
        <v>18</v>
      </c>
    </row>
    <row r="1436" spans="1:30" ht="15.6" x14ac:dyDescent="0.3">
      <c r="A1436" s="8">
        <v>1435</v>
      </c>
      <c r="B1436" s="20" t="s">
        <v>33</v>
      </c>
      <c r="C1436" s="9">
        <v>58.4</v>
      </c>
      <c r="D1436" s="9">
        <v>3.1</v>
      </c>
      <c r="E1436" s="9">
        <v>10.3</v>
      </c>
      <c r="F1436" s="10">
        <f>IF(AND(NOT(ISBLANK(C1436)), NOT(ISBLANK(H1436)), NOT(ISBLANK(Q1436))), C1436-H1436-Q1436, "")</f>
        <v>36.222999999999999</v>
      </c>
      <c r="G1436" s="11">
        <f>IF(AND(F1436&lt;&gt;"", C1436&lt;&gt;"", C1436&lt;&gt;0), F1436*100/C1436, "")</f>
        <v>62.025684931506845</v>
      </c>
      <c r="H1436" s="10">
        <v>16.216999999999999</v>
      </c>
      <c r="I1436" s="12">
        <v>5</v>
      </c>
      <c r="J1436" s="11">
        <f>IF(AND(H1436&lt;&gt;"", C1436&lt;&gt;"", C1436&lt;&gt;0), H1436*100/C1436, "")</f>
        <v>27.768835616438352</v>
      </c>
      <c r="K1436" s="9">
        <v>12.6</v>
      </c>
      <c r="L1436" s="9">
        <v>45</v>
      </c>
      <c r="M1436" s="13">
        <v>0.28000000000000003</v>
      </c>
      <c r="N1436" s="9">
        <v>48.3</v>
      </c>
      <c r="O1436" s="14" t="s">
        <v>23</v>
      </c>
      <c r="P1436" s="15">
        <v>5.63</v>
      </c>
      <c r="Q1436" s="13">
        <v>5.96</v>
      </c>
      <c r="R1436" s="15">
        <v>0.41</v>
      </c>
      <c r="S1436" s="11">
        <f>IF(AND(Q1436&lt;&gt;"", C1436&lt;&gt;"", C1436&lt;&gt;0), Q1436*100/C1436, "")</f>
        <v>10.205479452054794</v>
      </c>
      <c r="T1436" s="21">
        <v>1</v>
      </c>
      <c r="U1436" s="17" t="s">
        <v>32</v>
      </c>
      <c r="V1436" s="11">
        <v>55.78</v>
      </c>
      <c r="W1436" s="11">
        <v>43.63</v>
      </c>
      <c r="X1436" s="11">
        <f>IF(AND(W1436&lt;&gt;"", V1436&lt;&gt;"", V1436&lt;&gt;0), (W1436/V1436)*100, "")</f>
        <v>78.217999282897097</v>
      </c>
      <c r="Y1436" s="8" t="str">
        <f>IF(X1436&lt;72,"Pontiagudo",IF(X1436&lt;=76,"Padrão","Redondo"))</f>
        <v>Redondo</v>
      </c>
      <c r="Z1436" s="11">
        <f>IF(AND(W1436&lt;&gt;"", V1436&lt;&gt;"", V1436&lt;&gt;0), (0.6057-0.0018*W1436)*V1436*(W1436^2)/1000, "")</f>
        <v>55.975286899248019</v>
      </c>
      <c r="AA1436" s="11">
        <v>59.966359927058981</v>
      </c>
      <c r="AB1436" s="14"/>
      <c r="AC1436" s="12">
        <v>14</v>
      </c>
      <c r="AD1436" s="18" t="s">
        <v>18</v>
      </c>
    </row>
    <row r="1437" spans="1:30" ht="15.6" x14ac:dyDescent="0.3">
      <c r="A1437" s="8">
        <v>1436</v>
      </c>
      <c r="B1437" s="20" t="s">
        <v>33</v>
      </c>
      <c r="C1437" s="9">
        <v>62.6</v>
      </c>
      <c r="D1437" s="9">
        <v>4.0999999999999996</v>
      </c>
      <c r="E1437" s="9">
        <v>10.3</v>
      </c>
      <c r="F1437" s="10">
        <f>IF(AND(NOT(ISBLANK(C1437)), NOT(ISBLANK(H1437)), NOT(ISBLANK(Q1437))), C1437-H1437-Q1437, "")</f>
        <v>38.995000000000005</v>
      </c>
      <c r="G1437" s="11">
        <f>IF(AND(F1437&lt;&gt;"", C1437&lt;&gt;"", C1437&lt;&gt;0), F1437*100/C1437, "")</f>
        <v>62.292332268370615</v>
      </c>
      <c r="H1437" s="10">
        <v>17.591999999999999</v>
      </c>
      <c r="I1437" s="12">
        <v>5</v>
      </c>
      <c r="J1437" s="11">
        <f>IF(AND(H1437&lt;&gt;"", C1437&lt;&gt;"", C1437&lt;&gt;0), H1437*100/C1437, "")</f>
        <v>28.102236421725237</v>
      </c>
      <c r="K1437" s="9">
        <v>14.6</v>
      </c>
      <c r="L1437" s="9">
        <v>45.3</v>
      </c>
      <c r="M1437" s="13">
        <v>0.32200000000000001</v>
      </c>
      <c r="N1437" s="9">
        <v>58.5</v>
      </c>
      <c r="O1437" s="14" t="s">
        <v>23</v>
      </c>
      <c r="P1437" s="15">
        <v>4.07</v>
      </c>
      <c r="Q1437" s="13">
        <v>6.0129999999999999</v>
      </c>
      <c r="R1437" s="15">
        <v>0.41</v>
      </c>
      <c r="S1437" s="11">
        <f>IF(AND(Q1437&lt;&gt;"", C1437&lt;&gt;"", C1437&lt;&gt;0), Q1437*100/C1437, "")</f>
        <v>9.6054313099041533</v>
      </c>
      <c r="T1437" s="21">
        <v>2</v>
      </c>
      <c r="U1437" s="17" t="s">
        <v>32</v>
      </c>
      <c r="V1437" s="11">
        <v>56.58</v>
      </c>
      <c r="W1437" s="11">
        <v>44.85</v>
      </c>
      <c r="X1437" s="11">
        <f>IF(AND(W1437&lt;&gt;"", V1437&lt;&gt;"", V1437&lt;&gt;0), (W1437/V1437)*100, "")</f>
        <v>79.268292682926827</v>
      </c>
      <c r="Y1437" s="8" t="str">
        <f>IF(X1437&lt;72,"Pontiagudo",IF(X1437&lt;=76,"Padrão","Redondo"))</f>
        <v>Redondo</v>
      </c>
      <c r="Z1437" s="11">
        <f>IF(AND(W1437&lt;&gt;"", V1437&lt;&gt;"", V1437&lt;&gt;0), (0.6057-0.0018*W1437)*V1437*(W1437^2)/1000, "")</f>
        <v>59.747855742958507</v>
      </c>
      <c r="AA1437" s="11">
        <v>62.299147745835</v>
      </c>
      <c r="AB1437" s="14"/>
      <c r="AC1437" s="12">
        <v>14</v>
      </c>
      <c r="AD1437" s="18" t="s">
        <v>18</v>
      </c>
    </row>
    <row r="1438" spans="1:30" ht="15.6" x14ac:dyDescent="0.3">
      <c r="A1438" s="8">
        <v>1437</v>
      </c>
      <c r="B1438" s="20" t="s">
        <v>33</v>
      </c>
      <c r="C1438" s="9">
        <v>65.5</v>
      </c>
      <c r="D1438" s="9">
        <v>4.5999999999999996</v>
      </c>
      <c r="E1438" s="9">
        <v>10.3</v>
      </c>
      <c r="F1438" s="10" t="str">
        <f>IF(AND(NOT(ISBLANK(C1438)), NOT(ISBLANK(H1438)), NOT(ISBLANK(Q1438))), C1438-H1438-Q1438, "")</f>
        <v/>
      </c>
      <c r="G1438" s="11" t="str">
        <f>IF(AND(F1438&lt;&gt;"", C1438&lt;&gt;"", C1438&lt;&gt;0), F1438*100/C1438, "")</f>
        <v/>
      </c>
      <c r="H1438" s="10"/>
      <c r="I1438" s="12">
        <v>6</v>
      </c>
      <c r="J1438" s="11" t="str">
        <f>IF(AND(H1438&lt;&gt;"", C1438&lt;&gt;"", C1438&lt;&gt;0), H1438*100/C1438, "")</f>
        <v/>
      </c>
      <c r="K1438" s="9">
        <v>10.5</v>
      </c>
      <c r="L1438" s="9">
        <v>48</v>
      </c>
      <c r="M1438" s="13">
        <v>0.219</v>
      </c>
      <c r="N1438" s="9">
        <v>62.4</v>
      </c>
      <c r="O1438" s="14" t="s">
        <v>21</v>
      </c>
      <c r="P1438" s="15">
        <v>4.17</v>
      </c>
      <c r="Q1438" s="13">
        <v>6.2779999999999996</v>
      </c>
      <c r="R1438" s="15">
        <v>0.39</v>
      </c>
      <c r="S1438" s="11">
        <f>IF(AND(Q1438&lt;&gt;"", C1438&lt;&gt;"", C1438&lt;&gt;0), Q1438*100/C1438, "")</f>
        <v>9.5847328244274799</v>
      </c>
      <c r="T1438" s="21">
        <v>2</v>
      </c>
      <c r="U1438" s="17" t="s">
        <v>32</v>
      </c>
      <c r="V1438" s="11">
        <v>59.82</v>
      </c>
      <c r="W1438" s="11">
        <v>44.78</v>
      </c>
      <c r="X1438" s="11">
        <f>IF(AND(W1438&lt;&gt;"", V1438&lt;&gt;"", V1438&lt;&gt;0), (W1438/V1438)*100, "")</f>
        <v>74.857907054496835</v>
      </c>
      <c r="Y1438" s="8" t="str">
        <f>IF(X1438&lt;72,"Pontiagudo",IF(X1438&lt;=76,"Padrão","Redondo"))</f>
        <v>Padrão</v>
      </c>
      <c r="Z1438" s="11">
        <f>IF(AND(W1438&lt;&gt;"", V1438&lt;&gt;"", V1438&lt;&gt;0), (0.6057-0.0018*W1438)*V1438*(W1438^2)/1000, "")</f>
        <v>62.98734420629166</v>
      </c>
      <c r="AA1438" s="11">
        <v>64.580581158371984</v>
      </c>
      <c r="AB1438" s="14"/>
      <c r="AC1438" s="12">
        <v>14</v>
      </c>
      <c r="AD1438" s="18" t="s">
        <v>18</v>
      </c>
    </row>
    <row r="1439" spans="1:30" ht="15.6" x14ac:dyDescent="0.3">
      <c r="A1439" s="8">
        <v>1438</v>
      </c>
      <c r="B1439" s="20" t="s">
        <v>33</v>
      </c>
      <c r="C1439" s="9">
        <v>72.599999999999994</v>
      </c>
      <c r="D1439" s="9">
        <v>5.0999999999999996</v>
      </c>
      <c r="E1439" s="9">
        <v>10.6</v>
      </c>
      <c r="F1439" s="10">
        <f>IF(AND(NOT(ISBLANK(C1439)), NOT(ISBLANK(H1439)), NOT(ISBLANK(Q1439))), C1439-H1439-Q1439, "")</f>
        <v>43.288999999999994</v>
      </c>
      <c r="G1439" s="11">
        <f>IF(AND(F1439&lt;&gt;"", C1439&lt;&gt;"", C1439&lt;&gt;0), F1439*100/C1439, "")</f>
        <v>59.626721763085399</v>
      </c>
      <c r="H1439" s="10">
        <v>22.856000000000002</v>
      </c>
      <c r="I1439" s="12">
        <v>5</v>
      </c>
      <c r="J1439" s="11">
        <f>IF(AND(H1439&lt;&gt;"", C1439&lt;&gt;"", C1439&lt;&gt;0), H1439*100/C1439, "")</f>
        <v>31.482093663911854</v>
      </c>
      <c r="K1439" s="9">
        <v>15.5</v>
      </c>
      <c r="L1439" s="9">
        <v>48.3</v>
      </c>
      <c r="M1439" s="13">
        <v>0.32100000000000001</v>
      </c>
      <c r="N1439" s="9">
        <v>64.400000000000006</v>
      </c>
      <c r="O1439" s="14" t="s">
        <v>21</v>
      </c>
      <c r="P1439" s="15">
        <v>3.47</v>
      </c>
      <c r="Q1439" s="13">
        <v>6.4550000000000001</v>
      </c>
      <c r="R1439" s="15">
        <v>0.37</v>
      </c>
      <c r="S1439" s="11">
        <f>IF(AND(Q1439&lt;&gt;"", C1439&lt;&gt;"", C1439&lt;&gt;0), Q1439*100/C1439, "")</f>
        <v>8.8911845730027554</v>
      </c>
      <c r="T1439" s="21">
        <v>1</v>
      </c>
      <c r="U1439" s="17" t="s">
        <v>34</v>
      </c>
      <c r="V1439" s="11">
        <v>60.31</v>
      </c>
      <c r="W1439" s="11">
        <v>47.15</v>
      </c>
      <c r="X1439" s="11">
        <f>IF(AND(W1439&lt;&gt;"", V1439&lt;&gt;"", V1439&lt;&gt;0), (W1439/V1439)*100, "")</f>
        <v>78.179406400265293</v>
      </c>
      <c r="Y1439" s="8" t="str">
        <f>IF(X1439&lt;72,"Pontiagudo",IF(X1439&lt;=76,"Padrão","Redondo"))</f>
        <v>Redondo</v>
      </c>
      <c r="Z1439" s="11">
        <f>IF(AND(W1439&lt;&gt;"", V1439&lt;&gt;"", V1439&lt;&gt;0), (0.6057-0.0018*W1439)*V1439*(W1439^2)/1000, "")</f>
        <v>69.831072856919263</v>
      </c>
      <c r="AA1439" s="11">
        <v>68.470489091972496</v>
      </c>
      <c r="AB1439" s="14"/>
      <c r="AC1439" s="12">
        <v>14</v>
      </c>
      <c r="AD1439" s="18" t="s">
        <v>18</v>
      </c>
    </row>
    <row r="1440" spans="1:30" ht="15.6" x14ac:dyDescent="0.3">
      <c r="A1440" s="8">
        <v>1439</v>
      </c>
      <c r="B1440" s="20" t="s">
        <v>33</v>
      </c>
      <c r="C1440" s="9">
        <v>66.8</v>
      </c>
      <c r="D1440" s="9">
        <v>3.5</v>
      </c>
      <c r="E1440" s="9">
        <v>10.5</v>
      </c>
      <c r="F1440" s="10">
        <f>IF(AND(NOT(ISBLANK(C1440)), NOT(ISBLANK(H1440)), NOT(ISBLANK(Q1440))), C1440-H1440-Q1440, "")</f>
        <v>41.833999999999996</v>
      </c>
      <c r="G1440" s="11">
        <f>IF(AND(F1440&lt;&gt;"", C1440&lt;&gt;"", C1440&lt;&gt;0), F1440*100/C1440, "")</f>
        <v>62.625748502994007</v>
      </c>
      <c r="H1440" s="10">
        <v>18.756</v>
      </c>
      <c r="I1440" s="12">
        <v>5</v>
      </c>
      <c r="J1440" s="11">
        <f>IF(AND(H1440&lt;&gt;"", C1440&lt;&gt;"", C1440&lt;&gt;0), H1440*100/C1440, "")</f>
        <v>28.077844311377245</v>
      </c>
      <c r="K1440" s="9">
        <v>13.8</v>
      </c>
      <c r="L1440" s="9">
        <v>45</v>
      </c>
      <c r="M1440" s="13">
        <v>0.307</v>
      </c>
      <c r="N1440" s="9">
        <v>48.5</v>
      </c>
      <c r="O1440" s="14" t="s">
        <v>23</v>
      </c>
      <c r="P1440" s="15">
        <v>4.2300000000000004</v>
      </c>
      <c r="Q1440" s="13">
        <v>6.21</v>
      </c>
      <c r="R1440" s="15">
        <v>0.37</v>
      </c>
      <c r="S1440" s="11">
        <f>IF(AND(Q1440&lt;&gt;"", C1440&lt;&gt;"", C1440&lt;&gt;0), Q1440*100/C1440, "")</f>
        <v>9.2964071856287429</v>
      </c>
      <c r="T1440" s="21">
        <v>2</v>
      </c>
      <c r="U1440" s="17" t="s">
        <v>32</v>
      </c>
      <c r="V1440" s="11">
        <v>61.35</v>
      </c>
      <c r="W1440" s="11">
        <v>44.47</v>
      </c>
      <c r="X1440" s="11">
        <f>IF(AND(W1440&lt;&gt;"", V1440&lt;&gt;"", V1440&lt;&gt;0), (W1440/V1440)*100, "")</f>
        <v>72.485737571312143</v>
      </c>
      <c r="Y1440" s="8" t="str">
        <f>IF(X1440&lt;72,"Pontiagudo",IF(X1440&lt;=76,"Padrão","Redondo"))</f>
        <v>Padrão</v>
      </c>
      <c r="Z1440" s="11">
        <f>IF(AND(W1440&lt;&gt;"", V1440&lt;&gt;"", V1440&lt;&gt;0), (0.6057-0.0018*W1440)*V1440*(W1440^2)/1000, "")</f>
        <v>63.774755093567613</v>
      </c>
      <c r="AA1440" s="11">
        <v>65.193032218132501</v>
      </c>
      <c r="AB1440" s="14"/>
      <c r="AC1440" s="12">
        <v>14</v>
      </c>
      <c r="AD1440" s="18" t="s">
        <v>18</v>
      </c>
    </row>
    <row r="1441" spans="1:30" ht="15.6" x14ac:dyDescent="0.3">
      <c r="A1441" s="8">
        <v>1440</v>
      </c>
      <c r="B1441" s="20" t="s">
        <v>33</v>
      </c>
      <c r="C1441" s="9">
        <v>61.6</v>
      </c>
      <c r="D1441" s="9">
        <v>3.9</v>
      </c>
      <c r="E1441" s="9">
        <v>10.199999999999999</v>
      </c>
      <c r="F1441" s="10">
        <f>IF(AND(NOT(ISBLANK(C1441)), NOT(ISBLANK(H1441)), NOT(ISBLANK(Q1441))), C1441-H1441-Q1441, "")</f>
        <v>37.504000000000005</v>
      </c>
      <c r="G1441" s="11">
        <f>IF(AND(F1441&lt;&gt;"", C1441&lt;&gt;"", C1441&lt;&gt;0), F1441*100/C1441, "")</f>
        <v>60.883116883116891</v>
      </c>
      <c r="H1441" s="10">
        <v>18.207999999999998</v>
      </c>
      <c r="I1441" s="12">
        <v>5</v>
      </c>
      <c r="J1441" s="11">
        <f>IF(AND(H1441&lt;&gt;"", C1441&lt;&gt;"", C1441&lt;&gt;0), H1441*100/C1441, "")</f>
        <v>29.558441558441555</v>
      </c>
      <c r="K1441" s="9">
        <v>14</v>
      </c>
      <c r="L1441" s="9">
        <v>47</v>
      </c>
      <c r="M1441" s="13">
        <v>0.29799999999999999</v>
      </c>
      <c r="N1441" s="9">
        <v>56.7</v>
      </c>
      <c r="O1441" s="14" t="s">
        <v>23</v>
      </c>
      <c r="P1441" s="15">
        <v>2.73</v>
      </c>
      <c r="Q1441" s="13">
        <v>5.8879999999999999</v>
      </c>
      <c r="R1441" s="15">
        <v>0.35</v>
      </c>
      <c r="S1441" s="11">
        <f>IF(AND(Q1441&lt;&gt;"", C1441&lt;&gt;"", C1441&lt;&gt;0), Q1441*100/C1441, "")</f>
        <v>9.5584415584415581</v>
      </c>
      <c r="T1441" s="21">
        <v>1</v>
      </c>
      <c r="U1441" s="17" t="s">
        <v>32</v>
      </c>
      <c r="V1441" s="11">
        <v>56.54</v>
      </c>
      <c r="W1441" s="11">
        <v>45.33</v>
      </c>
      <c r="X1441" s="11">
        <f>IF(AND(W1441&lt;&gt;"", V1441&lt;&gt;"", V1441&lt;&gt;0), (W1441/V1441)*100, "")</f>
        <v>80.173328616908378</v>
      </c>
      <c r="Y1441" s="8" t="str">
        <f>IF(X1441&lt;72,"Pontiagudo",IF(X1441&lt;=76,"Padrão","Redondo"))</f>
        <v>Redondo</v>
      </c>
      <c r="Z1441" s="11">
        <f>IF(AND(W1441&lt;&gt;"", V1441&lt;&gt;"", V1441&lt;&gt;0), (0.6057-0.0018*W1441)*V1441*(W1441^2)/1000, "")</f>
        <v>60.890056050835831</v>
      </c>
      <c r="AA1441" s="11">
        <v>62.954390784284989</v>
      </c>
      <c r="AB1441" s="14"/>
      <c r="AC1441" s="12">
        <v>14</v>
      </c>
      <c r="AD1441" s="18" t="s">
        <v>18</v>
      </c>
    </row>
    <row r="1442" spans="1:30" ht="15.6" x14ac:dyDescent="0.3">
      <c r="A1442" s="8">
        <v>1441</v>
      </c>
      <c r="B1442" s="20" t="s">
        <v>33</v>
      </c>
      <c r="C1442" s="9">
        <v>72.900000000000006</v>
      </c>
      <c r="D1442" s="9">
        <v>5.0999999999999996</v>
      </c>
      <c r="E1442" s="9">
        <v>10.199999999999999</v>
      </c>
      <c r="F1442" s="10">
        <f>IF(AND(NOT(ISBLANK(C1442)), NOT(ISBLANK(H1442)), NOT(ISBLANK(Q1442))), C1442-H1442-Q1442, "")</f>
        <v>47.681000000000004</v>
      </c>
      <c r="G1442" s="11">
        <f>IF(AND(F1442&lt;&gt;"", C1442&lt;&gt;"", C1442&lt;&gt;0), F1442*100/C1442, "")</f>
        <v>65.406035665294922</v>
      </c>
      <c r="H1442" s="10">
        <v>18.597000000000001</v>
      </c>
      <c r="I1442" s="12">
        <v>6</v>
      </c>
      <c r="J1442" s="11">
        <f>IF(AND(H1442&lt;&gt;"", C1442&lt;&gt;"", C1442&lt;&gt;0), H1442*100/C1442, "")</f>
        <v>25.510288065843621</v>
      </c>
      <c r="K1442" s="9">
        <v>14.8</v>
      </c>
      <c r="L1442" s="9">
        <v>45</v>
      </c>
      <c r="M1442" s="13">
        <v>0.32900000000000001</v>
      </c>
      <c r="N1442" s="9">
        <v>64.2</v>
      </c>
      <c r="O1442" s="14" t="s">
        <v>21</v>
      </c>
      <c r="P1442" s="15">
        <v>3.69</v>
      </c>
      <c r="Q1442" s="13">
        <v>6.6219999999999999</v>
      </c>
      <c r="R1442" s="15">
        <v>0.39</v>
      </c>
      <c r="S1442" s="11">
        <f>IF(AND(Q1442&lt;&gt;"", C1442&lt;&gt;"", C1442&lt;&gt;0), Q1442*100/C1442, "")</f>
        <v>9.0836762688614545</v>
      </c>
      <c r="T1442" s="21">
        <v>1</v>
      </c>
      <c r="U1442" s="17" t="s">
        <v>34</v>
      </c>
      <c r="V1442" s="11">
        <v>58.81</v>
      </c>
      <c r="W1442" s="11">
        <v>47.12</v>
      </c>
      <c r="X1442" s="11">
        <f>IF(AND(W1442&lt;&gt;"", V1442&lt;&gt;"", V1442&lt;&gt;0), (W1442/V1442)*100, "")</f>
        <v>80.122428158476438</v>
      </c>
      <c r="Y1442" s="8" t="str">
        <f>IF(X1442&lt;72,"Pontiagudo",IF(X1442&lt;=76,"Padrão","Redondo"))</f>
        <v>Redondo</v>
      </c>
      <c r="Z1442" s="11">
        <f>IF(AND(W1442&lt;&gt;"", V1442&lt;&gt;"", V1442&lt;&gt;0), (0.6057-0.0018*W1442)*V1442*(W1442^2)/1000, "")</f>
        <v>68.014695859358966</v>
      </c>
      <c r="AA1442" s="11">
        <v>67.289064895839999</v>
      </c>
      <c r="AB1442" s="14"/>
      <c r="AC1442" s="12">
        <v>14</v>
      </c>
      <c r="AD1442" s="18" t="s">
        <v>18</v>
      </c>
    </row>
    <row r="1443" spans="1:30" ht="15.6" x14ac:dyDescent="0.3">
      <c r="A1443" s="8">
        <v>1442</v>
      </c>
      <c r="B1443" s="20" t="s">
        <v>33</v>
      </c>
      <c r="C1443" s="9">
        <v>69.8</v>
      </c>
      <c r="D1443" s="9">
        <v>3.6</v>
      </c>
      <c r="E1443" s="9">
        <v>10.199999999999999</v>
      </c>
      <c r="F1443" s="10">
        <f>IF(AND(NOT(ISBLANK(C1443)), NOT(ISBLANK(H1443)), NOT(ISBLANK(Q1443))), C1443-H1443-Q1443, "")</f>
        <v>44.658999999999999</v>
      </c>
      <c r="G1443" s="11">
        <f>IF(AND(F1443&lt;&gt;"", C1443&lt;&gt;"", C1443&lt;&gt;0), F1443*100/C1443, "")</f>
        <v>63.98137535816619</v>
      </c>
      <c r="H1443" s="10">
        <v>18.716000000000001</v>
      </c>
      <c r="I1443" s="12">
        <v>5</v>
      </c>
      <c r="J1443" s="11">
        <f>IF(AND(H1443&lt;&gt;"", C1443&lt;&gt;"", C1443&lt;&gt;0), H1443*100/C1443, "")</f>
        <v>26.813753581661896</v>
      </c>
      <c r="K1443" s="9">
        <v>15</v>
      </c>
      <c r="L1443" s="9">
        <v>47.3</v>
      </c>
      <c r="M1443" s="13">
        <v>0.317</v>
      </c>
      <c r="N1443" s="9">
        <v>48</v>
      </c>
      <c r="O1443" s="14" t="s">
        <v>23</v>
      </c>
      <c r="P1443" s="15">
        <v>4.29</v>
      </c>
      <c r="Q1443" s="13">
        <v>6.4249999999999998</v>
      </c>
      <c r="R1443" s="15">
        <v>0.38</v>
      </c>
      <c r="S1443" s="11">
        <f>IF(AND(Q1443&lt;&gt;"", C1443&lt;&gt;"", C1443&lt;&gt;0), Q1443*100/C1443, "")</f>
        <v>9.2048710601719197</v>
      </c>
      <c r="T1443" s="21">
        <v>2</v>
      </c>
      <c r="U1443" s="17" t="s">
        <v>34</v>
      </c>
      <c r="V1443" s="11">
        <v>59.84</v>
      </c>
      <c r="W1443" s="11">
        <v>46.65</v>
      </c>
      <c r="X1443" s="11">
        <f>IF(AND(W1443&lt;&gt;"", V1443&lt;&gt;"", V1443&lt;&gt;0), (W1443/V1443)*100, "")</f>
        <v>77.957887700534755</v>
      </c>
      <c r="Y1443" s="8" t="str">
        <f>IF(X1443&lt;72,"Pontiagudo",IF(X1443&lt;=76,"Padrão","Redondo"))</f>
        <v>Redondo</v>
      </c>
      <c r="Z1443" s="11">
        <f>IF(AND(W1443&lt;&gt;"", V1443&lt;&gt;"", V1443&lt;&gt;0), (0.6057-0.0018*W1443)*V1443*(W1443^2)/1000, "")</f>
        <v>67.942369805111994</v>
      </c>
      <c r="AA1443" s="11">
        <v>67.373260756560001</v>
      </c>
      <c r="AB1443" s="14"/>
      <c r="AC1443" s="12">
        <v>14</v>
      </c>
      <c r="AD1443" s="18" t="s">
        <v>18</v>
      </c>
    </row>
    <row r="1444" spans="1:30" ht="15.6" x14ac:dyDescent="0.3">
      <c r="A1444" s="8">
        <v>1443</v>
      </c>
      <c r="B1444" s="20" t="s">
        <v>33</v>
      </c>
      <c r="C1444" s="9">
        <v>64.099999999999994</v>
      </c>
      <c r="D1444" s="9">
        <v>4.5</v>
      </c>
      <c r="E1444" s="9">
        <v>10.3</v>
      </c>
      <c r="F1444" s="10">
        <f>IF(AND(NOT(ISBLANK(C1444)), NOT(ISBLANK(H1444)), NOT(ISBLANK(Q1444))), C1444-H1444-Q1444, "")</f>
        <v>41.326999999999991</v>
      </c>
      <c r="G1444" s="11">
        <f>IF(AND(F1444&lt;&gt;"", C1444&lt;&gt;"", C1444&lt;&gt;0), F1444*100/C1444, "")</f>
        <v>64.472698907956314</v>
      </c>
      <c r="H1444" s="10">
        <v>17.271000000000001</v>
      </c>
      <c r="I1444" s="12">
        <v>5</v>
      </c>
      <c r="J1444" s="11">
        <f>IF(AND(H1444&lt;&gt;"", C1444&lt;&gt;"", C1444&lt;&gt;0), H1444*100/C1444, "")</f>
        <v>26.943837753510145</v>
      </c>
      <c r="K1444" s="9">
        <v>15.9</v>
      </c>
      <c r="L1444" s="9">
        <v>45</v>
      </c>
      <c r="M1444" s="13">
        <v>0.35299999999999998</v>
      </c>
      <c r="N1444" s="9">
        <v>62.1</v>
      </c>
      <c r="O1444" s="14" t="s">
        <v>21</v>
      </c>
      <c r="P1444" s="15">
        <v>2.99</v>
      </c>
      <c r="Q1444" s="13">
        <v>5.5019999999999998</v>
      </c>
      <c r="R1444" s="15">
        <v>0.34</v>
      </c>
      <c r="S1444" s="11">
        <f>IF(AND(Q1444&lt;&gt;"", C1444&lt;&gt;"", C1444&lt;&gt;0), Q1444*100/C1444, "")</f>
        <v>8.5834633385335408</v>
      </c>
      <c r="T1444" s="21">
        <v>3</v>
      </c>
      <c r="U1444" s="17" t="s">
        <v>32</v>
      </c>
      <c r="V1444" s="11">
        <v>59.37</v>
      </c>
      <c r="W1444" s="11">
        <v>45.59</v>
      </c>
      <c r="X1444" s="11">
        <f>IF(AND(W1444&lt;&gt;"", V1444&lt;&gt;"", V1444&lt;&gt;0), (W1444/V1444)*100, "")</f>
        <v>76.789624389422272</v>
      </c>
      <c r="Y1444" s="8" t="str">
        <f>IF(X1444&lt;72,"Pontiagudo",IF(X1444&lt;=76,"Padrão","Redondo"))</f>
        <v>Redondo</v>
      </c>
      <c r="Z1444" s="11">
        <f>IF(AND(W1444&lt;&gt;"", V1444&lt;&gt;"", V1444&lt;&gt;0), (0.6057-0.0018*W1444)*V1444*(W1444^2)/1000, "")</f>
        <v>64.615601095369698</v>
      </c>
      <c r="AA1444" s="11">
        <v>65.45377432104749</v>
      </c>
      <c r="AB1444" s="14" t="s">
        <v>35</v>
      </c>
      <c r="AC1444" s="12">
        <v>14</v>
      </c>
      <c r="AD1444" s="18" t="s">
        <v>18</v>
      </c>
    </row>
    <row r="1445" spans="1:30" ht="15.6" x14ac:dyDescent="0.3">
      <c r="A1445" s="8">
        <v>1444</v>
      </c>
      <c r="B1445" s="20" t="s">
        <v>33</v>
      </c>
      <c r="C1445" s="9">
        <v>62.6</v>
      </c>
      <c r="D1445" s="9">
        <v>3.1</v>
      </c>
      <c r="E1445" s="9">
        <v>10.3</v>
      </c>
      <c r="F1445" s="10">
        <f>IF(AND(NOT(ISBLANK(C1445)), NOT(ISBLANK(H1445)), NOT(ISBLANK(Q1445))), C1445-H1445-Q1445, "")</f>
        <v>37.914000000000001</v>
      </c>
      <c r="G1445" s="11">
        <f>IF(AND(F1445&lt;&gt;"", C1445&lt;&gt;"", C1445&lt;&gt;0), F1445*100/C1445, "")</f>
        <v>60.56549520766773</v>
      </c>
      <c r="H1445" s="10">
        <v>18.120999999999999</v>
      </c>
      <c r="I1445" s="12">
        <v>6</v>
      </c>
      <c r="J1445" s="11">
        <f>IF(AND(H1445&lt;&gt;"", C1445&lt;&gt;"", C1445&lt;&gt;0), H1445*100/C1445, "")</f>
        <v>28.947284345047922</v>
      </c>
      <c r="K1445" s="9">
        <v>13.5</v>
      </c>
      <c r="L1445" s="9">
        <v>45.3</v>
      </c>
      <c r="M1445" s="13">
        <v>0.29799999999999999</v>
      </c>
      <c r="N1445" s="9">
        <v>45.4</v>
      </c>
      <c r="O1445" s="14" t="s">
        <v>23</v>
      </c>
      <c r="P1445" s="15">
        <v>5.01</v>
      </c>
      <c r="Q1445" s="13">
        <v>6.5650000000000004</v>
      </c>
      <c r="R1445" s="15">
        <v>0.42</v>
      </c>
      <c r="S1445" s="11">
        <f>IF(AND(Q1445&lt;&gt;"", C1445&lt;&gt;"", C1445&lt;&gt;0), Q1445*100/C1445, "")</f>
        <v>10.487220447284345</v>
      </c>
      <c r="T1445" s="21">
        <v>1</v>
      </c>
      <c r="U1445" s="17" t="s">
        <v>32</v>
      </c>
      <c r="V1445" s="11">
        <v>57.64</v>
      </c>
      <c r="W1445" s="11">
        <v>44.85</v>
      </c>
      <c r="X1445" s="11">
        <f>IF(AND(W1445&lt;&gt;"", V1445&lt;&gt;"", V1445&lt;&gt;0), (W1445/V1445)*100, "")</f>
        <v>77.810548230395554</v>
      </c>
      <c r="Y1445" s="8" t="str">
        <f>IF(X1445&lt;72,"Pontiagudo",IF(X1445&lt;=76,"Padrão","Redondo"))</f>
        <v>Redondo</v>
      </c>
      <c r="Z1445" s="11">
        <f>IF(AND(W1445&lt;&gt;"", V1445&lt;&gt;"", V1445&lt;&gt;0), (0.6057-0.0018*W1445)*V1445*(W1445^2)/1000, "")</f>
        <v>60.867204047793003</v>
      </c>
      <c r="AA1445" s="11">
        <v>63.093617519789987</v>
      </c>
      <c r="AB1445" s="14"/>
      <c r="AC1445" s="12">
        <v>14</v>
      </c>
      <c r="AD1445" s="18" t="s">
        <v>18</v>
      </c>
    </row>
    <row r="1446" spans="1:30" ht="15.6" x14ac:dyDescent="0.3">
      <c r="A1446" s="8">
        <v>1445</v>
      </c>
      <c r="B1446" s="20" t="s">
        <v>33</v>
      </c>
      <c r="C1446" s="9">
        <v>62.5</v>
      </c>
      <c r="D1446" s="9">
        <v>4.8</v>
      </c>
      <c r="E1446" s="9">
        <v>10</v>
      </c>
      <c r="F1446" s="10">
        <f>IF(AND(NOT(ISBLANK(C1446)), NOT(ISBLANK(H1446)), NOT(ISBLANK(Q1446))), C1446-H1446-Q1446, "")</f>
        <v>39.458999999999996</v>
      </c>
      <c r="G1446" s="11">
        <f>IF(AND(F1446&lt;&gt;"", C1446&lt;&gt;"", C1446&lt;&gt;0), F1446*100/C1446, "")</f>
        <v>63.134399999999992</v>
      </c>
      <c r="H1446" s="10">
        <v>17.036000000000001</v>
      </c>
      <c r="I1446" s="12">
        <v>6</v>
      </c>
      <c r="J1446" s="11">
        <f>IF(AND(H1446&lt;&gt;"", C1446&lt;&gt;"", C1446&lt;&gt;0), H1446*100/C1446, "")</f>
        <v>27.257600000000004</v>
      </c>
      <c r="K1446" s="9">
        <v>13.3</v>
      </c>
      <c r="L1446" s="9">
        <v>44.7</v>
      </c>
      <c r="M1446" s="13">
        <v>0.29799999999999999</v>
      </c>
      <c r="N1446" s="9">
        <v>65.8</v>
      </c>
      <c r="O1446" s="14" t="s">
        <v>21</v>
      </c>
      <c r="P1446" s="15">
        <v>4.3899999999999997</v>
      </c>
      <c r="Q1446" s="13">
        <v>6.0049999999999999</v>
      </c>
      <c r="R1446" s="15">
        <v>0.39</v>
      </c>
      <c r="S1446" s="11">
        <f>IF(AND(Q1446&lt;&gt;"", C1446&lt;&gt;"", C1446&lt;&gt;0), Q1446*100/C1446, "")</f>
        <v>9.6080000000000005</v>
      </c>
      <c r="T1446" s="21">
        <v>1</v>
      </c>
      <c r="U1446" s="17" t="s">
        <v>32</v>
      </c>
      <c r="V1446" s="11">
        <v>60.9</v>
      </c>
      <c r="W1446" s="11">
        <v>43.08</v>
      </c>
      <c r="X1446" s="11">
        <f>IF(AND(W1446&lt;&gt;"", V1446&lt;&gt;"", V1446&lt;&gt;0), (W1446/V1446)*100, "")</f>
        <v>70.738916256157637</v>
      </c>
      <c r="Y1446" s="8" t="str">
        <f>IF(X1446&lt;72,"Pontiagudo",IF(X1446&lt;=76,"Padrão","Redondo"))</f>
        <v>Pontiagudo</v>
      </c>
      <c r="Z1446" s="11">
        <f>IF(AND(W1446&lt;&gt;"", V1446&lt;&gt;"", V1446&lt;&gt;0), (0.6057-0.0018*W1446)*V1446*(W1446^2)/1000, "")</f>
        <v>59.694030032434561</v>
      </c>
      <c r="AA1446" s="11">
        <v>62.796087834479998</v>
      </c>
      <c r="AB1446" s="14"/>
      <c r="AC1446" s="12">
        <v>14</v>
      </c>
      <c r="AD1446" s="18" t="s">
        <v>18</v>
      </c>
    </row>
    <row r="1447" spans="1:30" ht="15.6" x14ac:dyDescent="0.3">
      <c r="A1447" s="8">
        <v>1446</v>
      </c>
      <c r="B1447" s="20" t="s">
        <v>33</v>
      </c>
      <c r="C1447" s="9">
        <v>63.4</v>
      </c>
      <c r="D1447" s="9">
        <v>5.8</v>
      </c>
      <c r="E1447" s="9">
        <v>10</v>
      </c>
      <c r="F1447" s="10">
        <f>IF(AND(NOT(ISBLANK(C1447)), NOT(ISBLANK(H1447)), NOT(ISBLANK(Q1447))), C1447-H1447-Q1447, "")</f>
        <v>40.603999999999999</v>
      </c>
      <c r="G1447" s="11">
        <f>IF(AND(F1447&lt;&gt;"", C1447&lt;&gt;"", C1447&lt;&gt;0), F1447*100/C1447, "")</f>
        <v>64.044164037854898</v>
      </c>
      <c r="H1447" s="10">
        <v>18.260000000000002</v>
      </c>
      <c r="I1447" s="12">
        <v>4</v>
      </c>
      <c r="J1447" s="11">
        <f>IF(AND(H1447&lt;&gt;"", C1447&lt;&gt;"", C1447&lt;&gt;0), H1447*100/C1447, "")</f>
        <v>28.801261829653001</v>
      </c>
      <c r="K1447" s="9">
        <v>16.100000000000001</v>
      </c>
      <c r="L1447" s="9">
        <v>46.3</v>
      </c>
      <c r="M1447" s="13">
        <v>0.34799999999999998</v>
      </c>
      <c r="N1447" s="9">
        <v>74.099999999999994</v>
      </c>
      <c r="O1447" s="14" t="s">
        <v>16</v>
      </c>
      <c r="P1447" s="15">
        <v>1.62</v>
      </c>
      <c r="Q1447" s="13">
        <v>4.5359999999999996</v>
      </c>
      <c r="R1447" s="15">
        <v>0.3</v>
      </c>
      <c r="S1447" s="11">
        <f>IF(AND(Q1447&lt;&gt;"", C1447&lt;&gt;"", C1447&lt;&gt;0), Q1447*100/C1447, "")</f>
        <v>7.1545741324921135</v>
      </c>
      <c r="T1447" s="21">
        <v>1</v>
      </c>
      <c r="U1447" s="17" t="s">
        <v>32</v>
      </c>
      <c r="V1447" s="11">
        <v>57.76</v>
      </c>
      <c r="W1447" s="11">
        <v>45.5</v>
      </c>
      <c r="X1447" s="11">
        <f>IF(AND(W1447&lt;&gt;"", V1447&lt;&gt;"", V1447&lt;&gt;0), (W1447/V1447)*100, "")</f>
        <v>78.774238227146824</v>
      </c>
      <c r="Y1447" s="8" t="str">
        <f>IF(X1447&lt;72,"Pontiagudo",IF(X1447&lt;=76,"Padrão","Redondo"))</f>
        <v>Redondo</v>
      </c>
      <c r="Z1447" s="11">
        <f>IF(AND(W1447&lt;&gt;"", V1447&lt;&gt;"", V1447&lt;&gt;0), (0.6057-0.0018*W1447)*V1447*(W1447^2)/1000, "")</f>
        <v>62.634767832000009</v>
      </c>
      <c r="AA1447" s="11">
        <v>64.124862911199997</v>
      </c>
      <c r="AB1447" s="14"/>
      <c r="AC1447" s="12">
        <v>14</v>
      </c>
      <c r="AD1447" s="18" t="s">
        <v>18</v>
      </c>
    </row>
    <row r="1448" spans="1:30" ht="15.6" x14ac:dyDescent="0.3">
      <c r="A1448" s="8">
        <v>1447</v>
      </c>
      <c r="B1448" s="20" t="s">
        <v>33</v>
      </c>
      <c r="C1448" s="9">
        <v>60.2</v>
      </c>
      <c r="D1448" s="9">
        <v>4.9000000000000004</v>
      </c>
      <c r="E1448" s="9">
        <v>10.199999999999999</v>
      </c>
      <c r="F1448" s="10">
        <f>IF(AND(NOT(ISBLANK(C1448)), NOT(ISBLANK(H1448)), NOT(ISBLANK(Q1448))), C1448-H1448-Q1448, "")</f>
        <v>36.548999999999999</v>
      </c>
      <c r="G1448" s="11">
        <f>IF(AND(F1448&lt;&gt;"", C1448&lt;&gt;"", C1448&lt;&gt;0), F1448*100/C1448, "")</f>
        <v>60.712624584717609</v>
      </c>
      <c r="H1448" s="10">
        <v>17.468</v>
      </c>
      <c r="I1448" s="12">
        <v>6</v>
      </c>
      <c r="J1448" s="11">
        <f>IF(AND(H1448&lt;&gt;"", C1448&lt;&gt;"", C1448&lt;&gt;0), H1448*100/C1448, "")</f>
        <v>29.016611295681059</v>
      </c>
      <c r="K1448" s="9">
        <v>14</v>
      </c>
      <c r="L1448" s="9">
        <v>43.3</v>
      </c>
      <c r="M1448" s="13">
        <v>0.32300000000000001</v>
      </c>
      <c r="N1448" s="9">
        <v>67.7</v>
      </c>
      <c r="O1448" s="14" t="s">
        <v>21</v>
      </c>
      <c r="P1448" s="15">
        <v>5.26</v>
      </c>
      <c r="Q1448" s="13">
        <v>6.1829999999999998</v>
      </c>
      <c r="R1448" s="15">
        <v>0.41</v>
      </c>
      <c r="S1448" s="11">
        <f>IF(AND(Q1448&lt;&gt;"", C1448&lt;&gt;"", C1448&lt;&gt;0), Q1448*100/C1448, "")</f>
        <v>10.270764119601328</v>
      </c>
      <c r="T1448" s="21">
        <v>1</v>
      </c>
      <c r="U1448" s="17" t="s">
        <v>32</v>
      </c>
      <c r="V1448" s="11">
        <v>59.4</v>
      </c>
      <c r="W1448" s="11">
        <v>42.56</v>
      </c>
      <c r="X1448" s="11">
        <f>IF(AND(W1448&lt;&gt;"", V1448&lt;&gt;"", V1448&lt;&gt;0), (W1448/V1448)*100, "")</f>
        <v>71.649831649831654</v>
      </c>
      <c r="Y1448" s="8" t="str">
        <f>IF(X1448&lt;72,"Pontiagudo",IF(X1448&lt;=76,"Padrão","Redondo"))</f>
        <v>Pontiagudo</v>
      </c>
      <c r="Z1448" s="11">
        <f>IF(AND(W1448&lt;&gt;"", V1448&lt;&gt;"", V1448&lt;&gt;0), (0.6057-0.0018*W1448)*V1448*(W1448^2)/1000, "")</f>
        <v>56.927338316513286</v>
      </c>
      <c r="AA1448" s="11">
        <v>61.005420241919992</v>
      </c>
      <c r="AB1448" s="14"/>
      <c r="AC1448" s="12">
        <v>14</v>
      </c>
      <c r="AD1448" s="18" t="s">
        <v>18</v>
      </c>
    </row>
    <row r="1449" spans="1:30" ht="15.6" x14ac:dyDescent="0.3">
      <c r="A1449" s="8">
        <v>1448</v>
      </c>
      <c r="B1449" s="20" t="s">
        <v>33</v>
      </c>
      <c r="C1449" s="9">
        <v>62.5</v>
      </c>
      <c r="D1449" s="9">
        <v>4.4000000000000004</v>
      </c>
      <c r="E1449" s="9">
        <v>10.199999999999999</v>
      </c>
      <c r="F1449" s="10" t="str">
        <f>IF(AND(NOT(ISBLANK(C1449)), NOT(ISBLANK(H1449)), NOT(ISBLANK(Q1449))), C1449-H1449-Q1449, "")</f>
        <v/>
      </c>
      <c r="G1449" s="11" t="str">
        <f>IF(AND(F1449&lt;&gt;"", C1449&lt;&gt;"", C1449&lt;&gt;0), F1449*100/C1449, "")</f>
        <v/>
      </c>
      <c r="H1449" s="10"/>
      <c r="I1449" s="12">
        <v>5</v>
      </c>
      <c r="J1449" s="11" t="str">
        <f>IF(AND(H1449&lt;&gt;"", C1449&lt;&gt;"", C1449&lt;&gt;0), H1449*100/C1449, "")</f>
        <v/>
      </c>
      <c r="K1449" s="9">
        <v>13</v>
      </c>
      <c r="L1449" s="9">
        <v>44.3</v>
      </c>
      <c r="M1449" s="13">
        <v>0.29299999999999998</v>
      </c>
      <c r="N1449" s="9">
        <v>61.8</v>
      </c>
      <c r="O1449" s="14" t="s">
        <v>21</v>
      </c>
      <c r="P1449" s="15">
        <v>4.7</v>
      </c>
      <c r="Q1449" s="13">
        <v>5.9180000000000001</v>
      </c>
      <c r="R1449" s="15">
        <v>0.37</v>
      </c>
      <c r="S1449" s="11">
        <f>IF(AND(Q1449&lt;&gt;"", C1449&lt;&gt;"", C1449&lt;&gt;0), Q1449*100/C1449, "")</f>
        <v>9.4688000000000017</v>
      </c>
      <c r="T1449" s="21">
        <v>2</v>
      </c>
      <c r="U1449" s="17" t="s">
        <v>32</v>
      </c>
      <c r="V1449" s="11">
        <v>59.33</v>
      </c>
      <c r="W1449" s="11">
        <v>44.24</v>
      </c>
      <c r="X1449" s="11">
        <f>IF(AND(W1449&lt;&gt;"", V1449&lt;&gt;"", V1449&lt;&gt;0), (W1449/V1449)*100, "")</f>
        <v>74.565986853194005</v>
      </c>
      <c r="Y1449" s="8" t="str">
        <f>IF(X1449&lt;72,"Pontiagudo",IF(X1449&lt;=76,"Padrão","Redondo"))</f>
        <v>Padrão</v>
      </c>
      <c r="Z1449" s="11">
        <f>IF(AND(W1449&lt;&gt;"", V1449&lt;&gt;"", V1449&lt;&gt;0), (0.6057-0.0018*W1449)*V1449*(W1449^2)/1000, "")</f>
        <v>61.08667264180454</v>
      </c>
      <c r="AA1449" s="11">
        <v>63.432135624927994</v>
      </c>
      <c r="AB1449" s="14"/>
      <c r="AC1449" s="12">
        <v>14</v>
      </c>
      <c r="AD1449" s="18" t="s">
        <v>18</v>
      </c>
    </row>
    <row r="1450" spans="1:30" ht="15.6" x14ac:dyDescent="0.3">
      <c r="A1450" s="8">
        <v>1449</v>
      </c>
      <c r="B1450" s="20" t="s">
        <v>33</v>
      </c>
      <c r="C1450" s="9">
        <v>63.8</v>
      </c>
      <c r="D1450" s="9">
        <v>3.6</v>
      </c>
      <c r="E1450" s="9">
        <v>9.9</v>
      </c>
      <c r="F1450" s="10">
        <f>IF(AND(NOT(ISBLANK(C1450)), NOT(ISBLANK(H1450)), NOT(ISBLANK(Q1450))), C1450-H1450-Q1450, "")</f>
        <v>39.685999999999993</v>
      </c>
      <c r="G1450" s="11">
        <f>IF(AND(F1450&lt;&gt;"", C1450&lt;&gt;"", C1450&lt;&gt;0), F1450*100/C1450, "")</f>
        <v>62.203761755485885</v>
      </c>
      <c r="H1450" s="10">
        <v>17.082000000000001</v>
      </c>
      <c r="I1450" s="12">
        <v>5</v>
      </c>
      <c r="J1450" s="11">
        <f>IF(AND(H1450&lt;&gt;"", C1450&lt;&gt;"", C1450&lt;&gt;0), H1450*100/C1450, "")</f>
        <v>26.774294670846398</v>
      </c>
      <c r="K1450" s="9">
        <v>15</v>
      </c>
      <c r="L1450" s="9">
        <v>44.3</v>
      </c>
      <c r="M1450" s="13">
        <v>0.33900000000000002</v>
      </c>
      <c r="N1450" s="9">
        <v>51.7</v>
      </c>
      <c r="O1450" s="14" t="s">
        <v>23</v>
      </c>
      <c r="P1450" s="15">
        <v>5.03</v>
      </c>
      <c r="Q1450" s="13">
        <v>7.032</v>
      </c>
      <c r="R1450" s="15">
        <v>0.45</v>
      </c>
      <c r="S1450" s="11">
        <f>IF(AND(Q1450&lt;&gt;"", C1450&lt;&gt;"", C1450&lt;&gt;0), Q1450*100/C1450, "")</f>
        <v>11.021943573667713</v>
      </c>
      <c r="T1450" s="21">
        <v>1</v>
      </c>
      <c r="U1450" s="17" t="s">
        <v>32</v>
      </c>
      <c r="V1450" s="11">
        <v>57.44</v>
      </c>
      <c r="W1450" s="11">
        <v>45.11</v>
      </c>
      <c r="X1450" s="11">
        <f>IF(AND(W1450&lt;&gt;"", V1450&lt;&gt;"", V1450&lt;&gt;0), (W1450/V1450)*100, "")</f>
        <v>78.534122562674085</v>
      </c>
      <c r="Y1450" s="8" t="str">
        <f>IF(X1450&lt;72,"Pontiagudo",IF(X1450&lt;=76,"Padrão","Redondo"))</f>
        <v>Redondo</v>
      </c>
      <c r="Z1450" s="11">
        <f>IF(AND(W1450&lt;&gt;"", V1450&lt;&gt;"", V1450&lt;&gt;0), (0.6057-0.0018*W1450)*V1450*(W1450^2)/1000, "")</f>
        <v>61.306600382790052</v>
      </c>
      <c r="AA1450" s="11">
        <v>63.320106099015987</v>
      </c>
      <c r="AB1450" s="14" t="s">
        <v>35</v>
      </c>
      <c r="AC1450" s="12">
        <v>14</v>
      </c>
      <c r="AD1450" s="18" t="s">
        <v>18</v>
      </c>
    </row>
    <row r="1451" spans="1:30" ht="15.6" x14ac:dyDescent="0.3">
      <c r="A1451" s="8">
        <v>1450</v>
      </c>
      <c r="B1451" s="20" t="s">
        <v>33</v>
      </c>
      <c r="C1451" s="9">
        <v>58.1</v>
      </c>
      <c r="D1451" s="9">
        <v>6.9</v>
      </c>
      <c r="E1451" s="9">
        <v>10.3</v>
      </c>
      <c r="F1451" s="10">
        <f>IF(AND(NOT(ISBLANK(C1451)), NOT(ISBLANK(H1451)), NOT(ISBLANK(Q1451))), C1451-H1451-Q1451, "")</f>
        <v>34.707999999999998</v>
      </c>
      <c r="G1451" s="11">
        <f>IF(AND(F1451&lt;&gt;"", C1451&lt;&gt;"", C1451&lt;&gt;0), F1451*100/C1451, "")</f>
        <v>59.738382099827874</v>
      </c>
      <c r="H1451" s="10">
        <v>17.731999999999999</v>
      </c>
      <c r="I1451" s="12">
        <v>6</v>
      </c>
      <c r="J1451" s="11">
        <f>IF(AND(H1451&lt;&gt;"", C1451&lt;&gt;"", C1451&lt;&gt;0), H1451*100/C1451, "")</f>
        <v>30.519793459552492</v>
      </c>
      <c r="K1451" s="9">
        <v>17.3</v>
      </c>
      <c r="L1451" s="9">
        <v>43.3</v>
      </c>
      <c r="M1451" s="13">
        <v>0.4</v>
      </c>
      <c r="N1451" s="9">
        <v>83.6</v>
      </c>
      <c r="O1451" s="14" t="s">
        <v>16</v>
      </c>
      <c r="P1451" s="15">
        <v>3.01</v>
      </c>
      <c r="Q1451" s="13">
        <v>5.66</v>
      </c>
      <c r="R1451" s="15">
        <v>0.36</v>
      </c>
      <c r="S1451" s="11">
        <f>IF(AND(Q1451&lt;&gt;"", C1451&lt;&gt;"", C1451&lt;&gt;0), Q1451*100/C1451, "")</f>
        <v>9.7418244406196219</v>
      </c>
      <c r="T1451" s="21">
        <v>3</v>
      </c>
      <c r="U1451" s="17" t="s">
        <v>32</v>
      </c>
      <c r="V1451" s="11">
        <v>59.15</v>
      </c>
      <c r="W1451" s="11">
        <v>45.21</v>
      </c>
      <c r="X1451" s="11">
        <f>IF(AND(W1451&lt;&gt;"", V1451&lt;&gt;"", V1451&lt;&gt;0), (W1451/V1451)*100, "")</f>
        <v>76.432797971259518</v>
      </c>
      <c r="Y1451" s="8" t="str">
        <f>IF(X1451&lt;72,"Pontiagudo",IF(X1451&lt;=76,"Padrão","Redondo"))</f>
        <v>Redondo</v>
      </c>
      <c r="Z1451" s="11">
        <f>IF(AND(W1451&lt;&gt;"", V1451&lt;&gt;"", V1451&lt;&gt;0), (0.6057-0.0018*W1451)*V1451*(W1451^2)/1000, "")</f>
        <v>63.390159374371834</v>
      </c>
      <c r="AA1451" s="11">
        <v>64.731944659882501</v>
      </c>
      <c r="AB1451" s="14"/>
      <c r="AC1451" s="12">
        <v>14</v>
      </c>
      <c r="AD1451" s="18" t="s">
        <v>18</v>
      </c>
    </row>
    <row r="1452" spans="1:30" ht="15.6" x14ac:dyDescent="0.3">
      <c r="A1452" s="8">
        <v>1451</v>
      </c>
      <c r="B1452" s="20" t="s">
        <v>33</v>
      </c>
      <c r="C1452" s="9">
        <v>66.900000000000006</v>
      </c>
      <c r="D1452" s="9">
        <v>4</v>
      </c>
      <c r="E1452" s="9">
        <v>10.3</v>
      </c>
      <c r="F1452" s="10">
        <f>IF(AND(NOT(ISBLANK(C1452)), NOT(ISBLANK(H1452)), NOT(ISBLANK(Q1452))), C1452-H1452-Q1452, "")</f>
        <v>44.192</v>
      </c>
      <c r="G1452" s="11">
        <f>IF(AND(F1452&lt;&gt;"", C1452&lt;&gt;"", C1452&lt;&gt;0), F1452*100/C1452, "")</f>
        <v>66.056801195814643</v>
      </c>
      <c r="H1452" s="10">
        <v>17.068999999999999</v>
      </c>
      <c r="I1452" s="12">
        <v>5</v>
      </c>
      <c r="J1452" s="11">
        <f>IF(AND(H1452&lt;&gt;"", C1452&lt;&gt;"", C1452&lt;&gt;0), H1452*100/C1452, "")</f>
        <v>25.514200298953657</v>
      </c>
      <c r="K1452" s="9">
        <v>13.1</v>
      </c>
      <c r="L1452" s="9">
        <v>44</v>
      </c>
      <c r="M1452" s="13">
        <v>0.29799999999999999</v>
      </c>
      <c r="N1452" s="9">
        <v>55</v>
      </c>
      <c r="O1452" s="14" t="s">
        <v>23</v>
      </c>
      <c r="P1452" s="15">
        <v>3.82</v>
      </c>
      <c r="Q1452" s="13">
        <v>5.6390000000000002</v>
      </c>
      <c r="R1452" s="15">
        <v>0.37</v>
      </c>
      <c r="S1452" s="11">
        <f>IF(AND(Q1452&lt;&gt;"", C1452&lt;&gt;"", C1452&lt;&gt;0), Q1452*100/C1452, "")</f>
        <v>8.4289985052316876</v>
      </c>
      <c r="T1452" s="21">
        <v>2</v>
      </c>
      <c r="U1452" s="17" t="s">
        <v>32</v>
      </c>
      <c r="V1452" s="11">
        <v>61.68</v>
      </c>
      <c r="W1452" s="11">
        <v>44.8</v>
      </c>
      <c r="X1452" s="11">
        <f>IF(AND(W1452&lt;&gt;"", V1452&lt;&gt;"", V1452&lt;&gt;0), (W1452/V1452)*100, "")</f>
        <v>72.632944228274965</v>
      </c>
      <c r="Y1452" s="8" t="str">
        <f>IF(X1452&lt;72,"Pontiagudo",IF(X1452&lt;=76,"Padrão","Redondo"))</f>
        <v>Padrão</v>
      </c>
      <c r="Z1452" s="11">
        <f>IF(AND(W1452&lt;&gt;"", V1452&lt;&gt;"", V1452&lt;&gt;0), (0.6057-0.0018*W1452)*V1452*(W1452^2)/1000, "")</f>
        <v>64.999396933631999</v>
      </c>
      <c r="AA1452" s="11">
        <v>65.920204922879989</v>
      </c>
      <c r="AB1452" s="14"/>
      <c r="AC1452" s="12">
        <v>14</v>
      </c>
      <c r="AD1452" s="18" t="s">
        <v>18</v>
      </c>
    </row>
    <row r="1453" spans="1:30" ht="15.6" x14ac:dyDescent="0.3">
      <c r="A1453" s="8">
        <v>1452</v>
      </c>
      <c r="B1453" s="20" t="s">
        <v>33</v>
      </c>
      <c r="C1453" s="9">
        <v>61.8</v>
      </c>
      <c r="D1453" s="9">
        <v>4.3</v>
      </c>
      <c r="E1453" s="9">
        <v>10.4</v>
      </c>
      <c r="F1453" s="10">
        <f>IF(AND(NOT(ISBLANK(C1453)), NOT(ISBLANK(H1453)), NOT(ISBLANK(Q1453))), C1453-H1453-Q1453, "")</f>
        <v>38.970999999999997</v>
      </c>
      <c r="G1453" s="11">
        <f>IF(AND(F1453&lt;&gt;"", C1453&lt;&gt;"", C1453&lt;&gt;0), F1453*100/C1453, "")</f>
        <v>63.059870550161804</v>
      </c>
      <c r="H1453" s="10">
        <v>17.32</v>
      </c>
      <c r="I1453" s="12">
        <v>5</v>
      </c>
      <c r="J1453" s="11">
        <f>IF(AND(H1453&lt;&gt;"", C1453&lt;&gt;"", C1453&lt;&gt;0), H1453*100/C1453, "")</f>
        <v>28.025889967637543</v>
      </c>
      <c r="K1453" s="9">
        <v>13.1</v>
      </c>
      <c r="L1453" s="9">
        <v>44.7</v>
      </c>
      <c r="M1453" s="13">
        <v>0.29299999999999998</v>
      </c>
      <c r="N1453" s="9">
        <v>61.1</v>
      </c>
      <c r="O1453" s="14" t="s">
        <v>21</v>
      </c>
      <c r="P1453" s="15">
        <v>4.67</v>
      </c>
      <c r="Q1453" s="13">
        <v>5.5090000000000003</v>
      </c>
      <c r="R1453" s="15">
        <v>0.38</v>
      </c>
      <c r="S1453" s="11">
        <f>IF(AND(Q1453&lt;&gt;"", C1453&lt;&gt;"", C1453&lt;&gt;0), Q1453*100/C1453, "")</f>
        <v>8.9142394822006494</v>
      </c>
      <c r="T1453" s="21">
        <v>2</v>
      </c>
      <c r="U1453" s="17" t="s">
        <v>32</v>
      </c>
      <c r="V1453" s="11">
        <v>57.02</v>
      </c>
      <c r="W1453" s="11">
        <v>45.23</v>
      </c>
      <c r="X1453" s="11">
        <f>IF(AND(W1453&lt;&gt;"", V1453&lt;&gt;"", V1453&lt;&gt;0), (W1453/V1453)*100, "")</f>
        <v>79.323044545773399</v>
      </c>
      <c r="Y1453" s="8" t="str">
        <f>IF(X1453&lt;72,"Pontiagudo",IF(X1453&lt;=76,"Padrão","Redondo"))</f>
        <v>Redondo</v>
      </c>
      <c r="Z1453" s="11">
        <f>IF(AND(W1453&lt;&gt;"", V1453&lt;&gt;"", V1453&lt;&gt;0), (0.6057-0.0018*W1453)*V1453*(W1453^2)/1000, "")</f>
        <v>61.157348673074388</v>
      </c>
      <c r="AA1453" s="11">
        <v>63.176431401637004</v>
      </c>
      <c r="AB1453" s="14"/>
      <c r="AC1453" s="12">
        <v>14</v>
      </c>
      <c r="AD1453" s="18" t="s">
        <v>18</v>
      </c>
    </row>
    <row r="1454" spans="1:30" ht="15.6" x14ac:dyDescent="0.3">
      <c r="A1454" s="8">
        <v>1453</v>
      </c>
      <c r="B1454" s="20" t="s">
        <v>33</v>
      </c>
      <c r="C1454" s="9">
        <v>53.9</v>
      </c>
      <c r="D1454" s="9">
        <v>5.5</v>
      </c>
      <c r="E1454" s="9">
        <v>9.9</v>
      </c>
      <c r="F1454" s="10" t="str">
        <f>IF(AND(NOT(ISBLANK(C1454)), NOT(ISBLANK(H1454)), NOT(ISBLANK(Q1454))), C1454-H1454-Q1454, "")</f>
        <v/>
      </c>
      <c r="G1454" s="11" t="str">
        <f>IF(AND(F1454&lt;&gt;"", C1454&lt;&gt;"", C1454&lt;&gt;0), F1454*100/C1454, "")</f>
        <v/>
      </c>
      <c r="H1454" s="10"/>
      <c r="I1454" s="12">
        <v>4</v>
      </c>
      <c r="J1454" s="11" t="str">
        <f>IF(AND(H1454&lt;&gt;"", C1454&lt;&gt;"", C1454&lt;&gt;0), H1454*100/C1454, "")</f>
        <v/>
      </c>
      <c r="K1454" s="9">
        <v>8.9</v>
      </c>
      <c r="L1454" s="9">
        <v>43</v>
      </c>
      <c r="M1454" s="13">
        <v>0.20699999999999999</v>
      </c>
      <c r="N1454" s="9">
        <v>75.3</v>
      </c>
      <c r="O1454" s="14" t="s">
        <v>16</v>
      </c>
      <c r="P1454" s="15">
        <v>4.67</v>
      </c>
      <c r="Q1454" s="13">
        <v>5.1269999999999998</v>
      </c>
      <c r="R1454" s="15">
        <v>0.37</v>
      </c>
      <c r="S1454" s="11">
        <f>IF(AND(Q1454&lt;&gt;"", C1454&lt;&gt;"", C1454&lt;&gt;0), Q1454*100/C1454, "")</f>
        <v>9.5120593692022251</v>
      </c>
      <c r="T1454" s="21">
        <v>3</v>
      </c>
      <c r="U1454" s="17" t="s">
        <v>36</v>
      </c>
      <c r="V1454" s="11">
        <v>55.43</v>
      </c>
      <c r="W1454" s="11">
        <v>42.81</v>
      </c>
      <c r="X1454" s="11">
        <f>IF(AND(W1454&lt;&gt;"", V1454&lt;&gt;"", V1454&lt;&gt;0), (W1454/V1454)*100, "")</f>
        <v>77.232545552949674</v>
      </c>
      <c r="Y1454" s="8" t="str">
        <f>IF(X1454&lt;72,"Pontiagudo",IF(X1454&lt;=76,"Padrão","Redondo"))</f>
        <v>Redondo</v>
      </c>
      <c r="Z1454" s="11">
        <f>IF(AND(W1454&lt;&gt;"", V1454&lt;&gt;"", V1454&lt;&gt;0), (0.6057-0.0018*W1454)*V1454*(W1454^2)/1000, "")</f>
        <v>53.702808499920373</v>
      </c>
      <c r="AA1454" s="11">
        <v>58.552924024372487</v>
      </c>
      <c r="AB1454" s="14"/>
      <c r="AC1454" s="12">
        <v>14</v>
      </c>
      <c r="AD1454" s="18" t="s">
        <v>18</v>
      </c>
    </row>
    <row r="1455" spans="1:30" ht="15.6" x14ac:dyDescent="0.3">
      <c r="A1455" s="8">
        <v>1454</v>
      </c>
      <c r="B1455" s="20" t="s">
        <v>33</v>
      </c>
      <c r="C1455" s="9">
        <v>70.5</v>
      </c>
      <c r="D1455" s="9">
        <v>6.1</v>
      </c>
      <c r="E1455" s="9">
        <v>9.9</v>
      </c>
      <c r="F1455" s="10">
        <f>IF(AND(NOT(ISBLANK(C1455)), NOT(ISBLANK(H1455)), NOT(ISBLANK(Q1455))), C1455-H1455-Q1455, "")</f>
        <v>45.731000000000002</v>
      </c>
      <c r="G1455" s="11">
        <f>IF(AND(F1455&lt;&gt;"", C1455&lt;&gt;"", C1455&lt;&gt;0), F1455*100/C1455, "")</f>
        <v>64.866666666666674</v>
      </c>
      <c r="H1455" s="10">
        <v>18.895</v>
      </c>
      <c r="I1455" s="12">
        <v>5</v>
      </c>
      <c r="J1455" s="11">
        <f>IF(AND(H1455&lt;&gt;"", C1455&lt;&gt;"", C1455&lt;&gt;0), H1455*100/C1455, "")</f>
        <v>26.801418439716311</v>
      </c>
      <c r="K1455" s="9">
        <v>17.5</v>
      </c>
      <c r="L1455" s="9">
        <v>45.3</v>
      </c>
      <c r="M1455" s="13">
        <v>0.38600000000000001</v>
      </c>
      <c r="N1455" s="9">
        <v>74</v>
      </c>
      <c r="O1455" s="14" t="s">
        <v>16</v>
      </c>
      <c r="P1455" s="15">
        <v>4.05</v>
      </c>
      <c r="Q1455" s="13">
        <v>5.8739999999999997</v>
      </c>
      <c r="R1455" s="15">
        <v>0.35</v>
      </c>
      <c r="S1455" s="11">
        <f>IF(AND(Q1455&lt;&gt;"", C1455&lt;&gt;"", C1455&lt;&gt;0), Q1455*100/C1455, "")</f>
        <v>8.3319148936170215</v>
      </c>
      <c r="T1455" s="21">
        <v>3</v>
      </c>
      <c r="U1455" s="17" t="s">
        <v>34</v>
      </c>
      <c r="V1455" s="11">
        <v>60.7</v>
      </c>
      <c r="W1455" s="11">
        <v>46.71</v>
      </c>
      <c r="X1455" s="11">
        <f>IF(AND(W1455&lt;&gt;"", V1455&lt;&gt;"", V1455&lt;&gt;0), (W1455/V1455)*100, "")</f>
        <v>76.952224052718293</v>
      </c>
      <c r="Y1455" s="8" t="str">
        <f>IF(X1455&lt;72,"Pontiagudo",IF(X1455&lt;=76,"Padrão","Redondo"))</f>
        <v>Redondo</v>
      </c>
      <c r="Z1455" s="11">
        <f>IF(AND(W1455&lt;&gt;"", V1455&lt;&gt;"", V1455&lt;&gt;0), (0.6057-0.0018*W1455)*V1455*(W1455^2)/1000, "")</f>
        <v>69.081908256895161</v>
      </c>
      <c r="AA1455" s="11">
        <v>68.100445760085009</v>
      </c>
      <c r="AB1455" s="14"/>
      <c r="AC1455" s="12">
        <v>14</v>
      </c>
      <c r="AD1455" s="18" t="s">
        <v>18</v>
      </c>
    </row>
    <row r="1456" spans="1:30" ht="15.6" x14ac:dyDescent="0.3">
      <c r="A1456" s="8">
        <v>1455</v>
      </c>
      <c r="B1456" s="20" t="s">
        <v>33</v>
      </c>
      <c r="C1456" s="9">
        <v>54.7</v>
      </c>
      <c r="D1456" s="9">
        <v>5.9</v>
      </c>
      <c r="E1456" s="9">
        <v>9.9</v>
      </c>
      <c r="F1456" s="10">
        <f>IF(AND(NOT(ISBLANK(C1456)), NOT(ISBLANK(H1456)), NOT(ISBLANK(Q1456))), C1456-H1456-Q1456, "")</f>
        <v>32.835000000000001</v>
      </c>
      <c r="G1456" s="11">
        <f>IF(AND(F1456&lt;&gt;"", C1456&lt;&gt;"", C1456&lt;&gt;0), F1456*100/C1456, "")</f>
        <v>60.027422303473486</v>
      </c>
      <c r="H1456" s="10">
        <v>16.716000000000001</v>
      </c>
      <c r="I1456" s="12">
        <v>6</v>
      </c>
      <c r="J1456" s="11">
        <f>IF(AND(H1456&lt;&gt;"", C1456&lt;&gt;"", C1456&lt;&gt;0), H1456*100/C1456, "")</f>
        <v>30.559414990859231</v>
      </c>
      <c r="K1456" s="9">
        <v>14.5</v>
      </c>
      <c r="L1456" s="9">
        <v>44.7</v>
      </c>
      <c r="M1456" s="13">
        <v>0.32400000000000001</v>
      </c>
      <c r="N1456" s="9">
        <v>78</v>
      </c>
      <c r="O1456" s="14" t="s">
        <v>16</v>
      </c>
      <c r="P1456" s="15">
        <v>4.87</v>
      </c>
      <c r="Q1456" s="13">
        <v>5.149</v>
      </c>
      <c r="R1456" s="15">
        <v>0.37</v>
      </c>
      <c r="S1456" s="11">
        <f>IF(AND(Q1456&lt;&gt;"", C1456&lt;&gt;"", C1456&lt;&gt;0), Q1456*100/C1456, "")</f>
        <v>9.4131627056672755</v>
      </c>
      <c r="T1456" s="21">
        <v>1</v>
      </c>
      <c r="U1456" s="17" t="s">
        <v>36</v>
      </c>
      <c r="V1456" s="11">
        <v>56.3</v>
      </c>
      <c r="W1456" s="11">
        <v>42.34</v>
      </c>
      <c r="X1456" s="11">
        <f>IF(AND(W1456&lt;&gt;"", V1456&lt;&gt;"", V1456&lt;&gt;0), (W1456/V1456)*100, "")</f>
        <v>75.204262877442289</v>
      </c>
      <c r="Y1456" s="8" t="str">
        <f>IF(X1456&lt;72,"Pontiagudo",IF(X1456&lt;=76,"Padrão","Redondo"))</f>
        <v>Padrão</v>
      </c>
      <c r="Z1456" s="11">
        <f>IF(AND(W1456&lt;&gt;"", V1456&lt;&gt;"", V1456&lt;&gt;0), (0.6057-0.0018*W1456)*V1456*(W1456^2)/1000, "")</f>
        <v>53.439972278624644</v>
      </c>
      <c r="AA1456" s="11">
        <v>58.519602716740003</v>
      </c>
      <c r="AB1456" s="14"/>
      <c r="AC1456" s="12">
        <v>14</v>
      </c>
      <c r="AD1456" s="18" t="s">
        <v>18</v>
      </c>
    </row>
    <row r="1457" spans="1:30" ht="15.6" x14ac:dyDescent="0.3">
      <c r="A1457" s="8">
        <v>1456</v>
      </c>
      <c r="B1457" s="20" t="s">
        <v>33</v>
      </c>
      <c r="C1457" s="9">
        <v>54.3</v>
      </c>
      <c r="D1457" s="9">
        <v>4.3</v>
      </c>
      <c r="E1457" s="9">
        <v>9.8000000000000007</v>
      </c>
      <c r="F1457" s="10">
        <f>IF(AND(NOT(ISBLANK(C1457)), NOT(ISBLANK(H1457)), NOT(ISBLANK(Q1457))), C1457-H1457-Q1457, "")</f>
        <v>32.401999999999994</v>
      </c>
      <c r="G1457" s="11">
        <f>IF(AND(F1457&lt;&gt;"", C1457&lt;&gt;"", C1457&lt;&gt;0), F1457*100/C1457, "")</f>
        <v>59.672191528545113</v>
      </c>
      <c r="H1457" s="10">
        <v>16.96</v>
      </c>
      <c r="I1457" s="12">
        <v>6</v>
      </c>
      <c r="J1457" s="11">
        <f>IF(AND(H1457&lt;&gt;"", C1457&lt;&gt;"", C1457&lt;&gt;0), H1457*100/C1457, "")</f>
        <v>31.233885819521181</v>
      </c>
      <c r="K1457" s="9">
        <v>13.8</v>
      </c>
      <c r="L1457" s="9">
        <v>47.3</v>
      </c>
      <c r="M1457" s="13">
        <v>0.29199999999999998</v>
      </c>
      <c r="N1457" s="9">
        <v>64.8</v>
      </c>
      <c r="O1457" s="14" t="s">
        <v>21</v>
      </c>
      <c r="P1457" s="15">
        <v>3.99</v>
      </c>
      <c r="Q1457" s="13">
        <v>4.9379999999999997</v>
      </c>
      <c r="R1457" s="15">
        <v>0.34</v>
      </c>
      <c r="S1457" s="11">
        <f>IF(AND(Q1457&lt;&gt;"", C1457&lt;&gt;"", C1457&lt;&gt;0), Q1457*100/C1457, "")</f>
        <v>9.0939226519337009</v>
      </c>
      <c r="T1457" s="21">
        <v>2</v>
      </c>
      <c r="U1457" s="17" t="s">
        <v>36</v>
      </c>
      <c r="V1457" s="11">
        <v>56.97</v>
      </c>
      <c r="W1457" s="11">
        <v>41.97</v>
      </c>
      <c r="X1457" s="11">
        <f>IF(AND(W1457&lt;&gt;"", V1457&lt;&gt;"", V1457&lt;&gt;0), (W1457/V1457)*100, "")</f>
        <v>73.670352817272246</v>
      </c>
      <c r="Y1457" s="8" t="str">
        <f>IF(X1457&lt;72,"Pontiagudo",IF(X1457&lt;=76,"Padrão","Redondo"))</f>
        <v>Padrão</v>
      </c>
      <c r="Z1457" s="11">
        <f>IF(AND(W1457&lt;&gt;"", V1457&lt;&gt;"", V1457&lt;&gt;0), (0.6057-0.0018*W1457)*V1457*(W1457^2)/1000, "")</f>
        <v>53.201784583988434</v>
      </c>
      <c r="AA1457" s="11">
        <v>58.466958050803484</v>
      </c>
      <c r="AB1457" s="14"/>
      <c r="AC1457" s="12">
        <v>14</v>
      </c>
      <c r="AD1457" s="18" t="s">
        <v>18</v>
      </c>
    </row>
    <row r="1458" spans="1:30" ht="15.6" x14ac:dyDescent="0.3">
      <c r="A1458" s="8">
        <v>1457</v>
      </c>
      <c r="B1458" s="20" t="s">
        <v>33</v>
      </c>
      <c r="C1458" s="9">
        <v>64.7</v>
      </c>
      <c r="D1458" s="9">
        <v>5.0999999999999996</v>
      </c>
      <c r="E1458" s="9">
        <v>9.8000000000000007</v>
      </c>
      <c r="F1458" s="10">
        <f>IF(AND(NOT(ISBLANK(C1458)), NOT(ISBLANK(H1458)), NOT(ISBLANK(Q1458))), C1458-H1458-Q1458, "")</f>
        <v>42.776000000000003</v>
      </c>
      <c r="G1458" s="11">
        <f>IF(AND(F1458&lt;&gt;"", C1458&lt;&gt;"", C1458&lt;&gt;0), F1458*100/C1458, "")</f>
        <v>66.114374034003092</v>
      </c>
      <c r="H1458" s="10">
        <v>16.881</v>
      </c>
      <c r="I1458" s="12">
        <v>5</v>
      </c>
      <c r="J1458" s="11">
        <f>IF(AND(H1458&lt;&gt;"", C1458&lt;&gt;"", C1458&lt;&gt;0), H1458*100/C1458, "")</f>
        <v>26.09119010819165</v>
      </c>
      <c r="K1458" s="9">
        <v>15.8</v>
      </c>
      <c r="L1458" s="9">
        <v>43.3</v>
      </c>
      <c r="M1458" s="13">
        <v>0.36499999999999999</v>
      </c>
      <c r="N1458" s="9">
        <v>67.599999999999994</v>
      </c>
      <c r="O1458" s="14" t="s">
        <v>21</v>
      </c>
      <c r="P1458" s="15">
        <v>2.39</v>
      </c>
      <c r="Q1458" s="13">
        <v>5.0430000000000001</v>
      </c>
      <c r="R1458" s="15">
        <v>0.33</v>
      </c>
      <c r="S1458" s="11">
        <f>IF(AND(Q1458&lt;&gt;"", C1458&lt;&gt;"", C1458&lt;&gt;0), Q1458*100/C1458, "")</f>
        <v>7.7944358578052553</v>
      </c>
      <c r="T1458" s="21">
        <v>3</v>
      </c>
      <c r="U1458" s="17" t="s">
        <v>32</v>
      </c>
      <c r="V1458" s="11">
        <v>59.58</v>
      </c>
      <c r="W1458" s="11">
        <v>45.57</v>
      </c>
      <c r="X1458" s="11">
        <f>IF(AND(W1458&lt;&gt;"", V1458&lt;&gt;"", V1458&lt;&gt;0), (W1458/V1458)*100, "")</f>
        <v>76.48539778449144</v>
      </c>
      <c r="Y1458" s="8" t="str">
        <f>IF(X1458&lt;72,"Pontiagudo",IF(X1458&lt;=76,"Padrão","Redondo"))</f>
        <v>Redondo</v>
      </c>
      <c r="Z1458" s="11">
        <f>IF(AND(W1458&lt;&gt;"", V1458&lt;&gt;"", V1458&lt;&gt;0), (0.6057-0.0018*W1458)*V1458*(W1458^2)/1000, "")</f>
        <v>64.791728796445312</v>
      </c>
      <c r="AA1458" s="11">
        <v>65.578094024373002</v>
      </c>
      <c r="AB1458" s="14"/>
      <c r="AC1458" s="12">
        <v>14</v>
      </c>
      <c r="AD1458" s="18" t="s">
        <v>18</v>
      </c>
    </row>
    <row r="1459" spans="1:30" ht="15.6" x14ac:dyDescent="0.3">
      <c r="A1459" s="8">
        <v>1458</v>
      </c>
      <c r="B1459" s="20" t="s">
        <v>33</v>
      </c>
      <c r="C1459" s="9">
        <v>66.400000000000006</v>
      </c>
      <c r="D1459" s="9">
        <v>5</v>
      </c>
      <c r="E1459" s="9">
        <v>10.199999999999999</v>
      </c>
      <c r="F1459" s="10">
        <f>IF(AND(NOT(ISBLANK(C1459)), NOT(ISBLANK(H1459)), NOT(ISBLANK(Q1459))), C1459-H1459-Q1459, "")</f>
        <v>40.186</v>
      </c>
      <c r="G1459" s="11">
        <f>IF(AND(F1459&lt;&gt;"", C1459&lt;&gt;"", C1459&lt;&gt;0), F1459*100/C1459, "")</f>
        <v>60.521084337349393</v>
      </c>
      <c r="H1459" s="10">
        <v>20.34</v>
      </c>
      <c r="I1459" s="12">
        <v>5</v>
      </c>
      <c r="J1459" s="11">
        <f>IF(AND(H1459&lt;&gt;"", C1459&lt;&gt;"", C1459&lt;&gt;0), H1459*100/C1459, "")</f>
        <v>30.632530120481924</v>
      </c>
      <c r="K1459" s="9">
        <v>18.399999999999999</v>
      </c>
      <c r="L1459" s="9">
        <v>44.7</v>
      </c>
      <c r="M1459" s="13">
        <v>0.41199999999999998</v>
      </c>
      <c r="N1459" s="9">
        <v>66</v>
      </c>
      <c r="O1459" s="14" t="s">
        <v>21</v>
      </c>
      <c r="P1459" s="15">
        <v>3.3</v>
      </c>
      <c r="Q1459" s="13">
        <v>5.8739999999999997</v>
      </c>
      <c r="R1459" s="15">
        <v>0.37</v>
      </c>
      <c r="S1459" s="11">
        <f>IF(AND(Q1459&lt;&gt;"", C1459&lt;&gt;"", C1459&lt;&gt;0), Q1459*100/C1459, "")</f>
        <v>8.8463855421686741</v>
      </c>
      <c r="T1459" s="21">
        <v>4</v>
      </c>
      <c r="U1459" s="17" t="s">
        <v>32</v>
      </c>
      <c r="V1459" s="11">
        <v>59.23</v>
      </c>
      <c r="W1459" s="11">
        <v>46.28</v>
      </c>
      <c r="X1459" s="11">
        <f>IF(AND(W1459&lt;&gt;"", V1459&lt;&gt;"", V1459&lt;&gt;0), (W1459/V1459)*100, "")</f>
        <v>78.136079689346616</v>
      </c>
      <c r="Y1459" s="8" t="str">
        <f>IF(X1459&lt;72,"Pontiagudo",IF(X1459&lt;=76,"Padrão","Redondo"))</f>
        <v>Redondo</v>
      </c>
      <c r="Z1459" s="11">
        <f>IF(AND(W1459&lt;&gt;"", V1459&lt;&gt;"", V1459&lt;&gt;0), (0.6057-0.0018*W1459)*V1459*(W1459^2)/1000, "")</f>
        <v>66.271725152523061</v>
      </c>
      <c r="AA1459" s="11">
        <v>66.369236922664001</v>
      </c>
      <c r="AB1459" s="14"/>
      <c r="AC1459" s="12">
        <v>14</v>
      </c>
      <c r="AD1459" s="18" t="s">
        <v>18</v>
      </c>
    </row>
    <row r="1460" spans="1:30" ht="15.6" x14ac:dyDescent="0.3">
      <c r="A1460" s="8">
        <v>1459</v>
      </c>
      <c r="B1460" s="20" t="s">
        <v>33</v>
      </c>
      <c r="C1460" s="9">
        <v>61.2</v>
      </c>
      <c r="D1460" s="9">
        <v>4.3</v>
      </c>
      <c r="E1460" s="9">
        <v>10.4</v>
      </c>
      <c r="F1460" s="10">
        <f>IF(AND(NOT(ISBLANK(C1460)), NOT(ISBLANK(H1460)), NOT(ISBLANK(Q1460))), C1460-H1460-Q1460, "")</f>
        <v>37.411999999999999</v>
      </c>
      <c r="G1460" s="11">
        <f>IF(AND(F1460&lt;&gt;"", C1460&lt;&gt;"", C1460&lt;&gt;0), F1460*100/C1460, "")</f>
        <v>61.130718954248358</v>
      </c>
      <c r="H1460" s="10">
        <v>17.236000000000001</v>
      </c>
      <c r="I1460" s="12">
        <v>5</v>
      </c>
      <c r="J1460" s="11">
        <f>IF(AND(H1460&lt;&gt;"", C1460&lt;&gt;"", C1460&lt;&gt;0), H1460*100/C1460, "")</f>
        <v>28.163398692810457</v>
      </c>
      <c r="K1460" s="9">
        <v>14.3</v>
      </c>
      <c r="L1460" s="9">
        <v>46.3</v>
      </c>
      <c r="M1460" s="13">
        <v>0.309</v>
      </c>
      <c r="N1460" s="9">
        <v>61.4</v>
      </c>
      <c r="O1460" s="14" t="s">
        <v>21</v>
      </c>
      <c r="P1460" s="15">
        <v>4.4400000000000004</v>
      </c>
      <c r="Q1460" s="13">
        <v>6.5519999999999996</v>
      </c>
      <c r="R1460" s="15">
        <v>0.44</v>
      </c>
      <c r="S1460" s="11">
        <f>IF(AND(Q1460&lt;&gt;"", C1460&lt;&gt;"", C1460&lt;&gt;0), Q1460*100/C1460, "")</f>
        <v>10.705882352941176</v>
      </c>
      <c r="T1460" s="21">
        <v>3</v>
      </c>
      <c r="U1460" s="17" t="s">
        <v>32</v>
      </c>
      <c r="V1460" s="11">
        <v>57.67</v>
      </c>
      <c r="W1460" s="11">
        <v>43.77</v>
      </c>
      <c r="X1460" s="11">
        <f>IF(AND(W1460&lt;&gt;"", V1460&lt;&gt;"", V1460&lt;&gt;0), (W1460/V1460)*100, "")</f>
        <v>75.897346974163355</v>
      </c>
      <c r="Y1460" s="8" t="str">
        <f>IF(X1460&lt;72,"Pontiagudo",IF(X1460&lt;=76,"Padrão","Redondo"))</f>
        <v>Padrão</v>
      </c>
      <c r="Z1460" s="11">
        <f>IF(AND(W1460&lt;&gt;"", V1460&lt;&gt;"", V1460&lt;&gt;0), (0.6057-0.0018*W1460)*V1460*(W1460^2)/1000, "")</f>
        <v>58.216056375985914</v>
      </c>
      <c r="AA1460" s="11">
        <v>61.553799849508508</v>
      </c>
      <c r="AB1460" s="14"/>
      <c r="AC1460" s="12">
        <v>14</v>
      </c>
      <c r="AD1460" s="18" t="s">
        <v>18</v>
      </c>
    </row>
    <row r="1461" spans="1:30" ht="15.6" x14ac:dyDescent="0.3">
      <c r="A1461" s="8">
        <v>1460</v>
      </c>
      <c r="B1461" s="20" t="s">
        <v>33</v>
      </c>
      <c r="C1461" s="9">
        <v>70.599999999999994</v>
      </c>
      <c r="D1461" s="9">
        <v>5.5</v>
      </c>
      <c r="E1461" s="9">
        <v>10.5</v>
      </c>
      <c r="F1461" s="10">
        <f>IF(AND(NOT(ISBLANK(C1461)), NOT(ISBLANK(H1461)), NOT(ISBLANK(Q1461))), C1461-H1461-Q1461, "")</f>
        <v>44.000999999999991</v>
      </c>
      <c r="G1461" s="11">
        <f>IF(AND(F1461&lt;&gt;"", C1461&lt;&gt;"", C1461&lt;&gt;0), F1461*100/C1461, "")</f>
        <v>62.324362606232292</v>
      </c>
      <c r="H1461" s="10">
        <v>20.376000000000001</v>
      </c>
      <c r="I1461" s="12">
        <v>5</v>
      </c>
      <c r="J1461" s="11">
        <f>IF(AND(H1461&lt;&gt;"", C1461&lt;&gt;"", C1461&lt;&gt;0), H1461*100/C1461, "")</f>
        <v>28.861189801699719</v>
      </c>
      <c r="K1461" s="9">
        <v>14.8</v>
      </c>
      <c r="L1461" s="9">
        <v>47</v>
      </c>
      <c r="M1461" s="13">
        <v>0.315</v>
      </c>
      <c r="N1461" s="9">
        <v>68.900000000000006</v>
      </c>
      <c r="O1461" s="14" t="s">
        <v>21</v>
      </c>
      <c r="P1461" s="15">
        <v>3.97</v>
      </c>
      <c r="Q1461" s="13">
        <v>6.2229999999999999</v>
      </c>
      <c r="R1461" s="15">
        <v>0.38</v>
      </c>
      <c r="S1461" s="11">
        <f>IF(AND(Q1461&lt;&gt;"", C1461&lt;&gt;"", C1461&lt;&gt;0), Q1461*100/C1461, "")</f>
        <v>8.8144475920679888</v>
      </c>
      <c r="T1461" s="21">
        <v>3</v>
      </c>
      <c r="U1461" s="17" t="s">
        <v>34</v>
      </c>
      <c r="V1461" s="11">
        <v>59.9</v>
      </c>
      <c r="W1461" s="11">
        <v>46.63</v>
      </c>
      <c r="X1461" s="11">
        <f>IF(AND(W1461&lt;&gt;"", V1461&lt;&gt;"", V1461&lt;&gt;0), (W1461/V1461)*100, "")</f>
        <v>77.846410684474137</v>
      </c>
      <c r="Y1461" s="8" t="str">
        <f>IF(X1461&lt;72,"Pontiagudo",IF(X1461&lt;=76,"Padrão","Redondo"))</f>
        <v>Redondo</v>
      </c>
      <c r="Z1461" s="11">
        <f>IF(AND(W1461&lt;&gt;"", V1461&lt;&gt;"", V1461&lt;&gt;0), (0.6057-0.0018*W1461)*V1461*(W1461^2)/1000, "")</f>
        <v>67.956879586895468</v>
      </c>
      <c r="AA1461" s="11">
        <v>67.388242757005003</v>
      </c>
      <c r="AB1461" s="14"/>
      <c r="AC1461" s="12">
        <v>14</v>
      </c>
      <c r="AD1461" s="18" t="s">
        <v>18</v>
      </c>
    </row>
    <row r="1462" spans="1:30" ht="15.6" x14ac:dyDescent="0.3">
      <c r="A1462" s="8">
        <v>1461</v>
      </c>
      <c r="B1462" s="20" t="s">
        <v>33</v>
      </c>
      <c r="C1462" s="9">
        <v>64.099999999999994</v>
      </c>
      <c r="D1462" s="9">
        <v>4.3</v>
      </c>
      <c r="E1462" s="9">
        <v>10.3</v>
      </c>
      <c r="F1462" s="10">
        <f>IF(AND(NOT(ISBLANK(C1462)), NOT(ISBLANK(H1462)), NOT(ISBLANK(Q1462))), C1462-H1462-Q1462, "")</f>
        <v>42.173999999999992</v>
      </c>
      <c r="G1462" s="11">
        <f>IF(AND(F1462&lt;&gt;"", C1462&lt;&gt;"", C1462&lt;&gt;0), F1462*100/C1462, "")</f>
        <v>65.794071762870516</v>
      </c>
      <c r="H1462" s="10">
        <v>17.545999999999999</v>
      </c>
      <c r="I1462" s="12">
        <v>5</v>
      </c>
      <c r="J1462" s="11">
        <f>IF(AND(H1462&lt;&gt;"", C1462&lt;&gt;"", C1462&lt;&gt;0), H1462*100/C1462, "")</f>
        <v>27.372854914196569</v>
      </c>
      <c r="K1462" s="9">
        <v>14</v>
      </c>
      <c r="L1462" s="9">
        <v>45</v>
      </c>
      <c r="M1462" s="13">
        <v>0.311</v>
      </c>
      <c r="N1462" s="9">
        <v>59.9</v>
      </c>
      <c r="O1462" s="14" t="s">
        <v>23</v>
      </c>
      <c r="P1462" s="15">
        <v>3.19</v>
      </c>
      <c r="Q1462" s="13">
        <v>4.38</v>
      </c>
      <c r="R1462" s="15">
        <v>0.33</v>
      </c>
      <c r="S1462" s="11">
        <f>IF(AND(Q1462&lt;&gt;"", C1462&lt;&gt;"", C1462&lt;&gt;0), Q1462*100/C1462, "")</f>
        <v>6.8330733229329184</v>
      </c>
      <c r="T1462" s="21">
        <v>2</v>
      </c>
      <c r="U1462" s="17" t="s">
        <v>32</v>
      </c>
      <c r="V1462" s="11">
        <v>58.38</v>
      </c>
      <c r="W1462" s="11">
        <v>45.73</v>
      </c>
      <c r="X1462" s="11">
        <f>IF(AND(W1462&lt;&gt;"", V1462&lt;&gt;"", V1462&lt;&gt;0), (W1462/V1462)*100, "")</f>
        <v>78.331620417951342</v>
      </c>
      <c r="Y1462" s="8" t="str">
        <f>IF(X1462&lt;72,"Pontiagudo",IF(X1462&lt;=76,"Padrão","Redondo"))</f>
        <v>Redondo</v>
      </c>
      <c r="Z1462" s="11">
        <f>IF(AND(W1462&lt;&gt;"", V1462&lt;&gt;"", V1462&lt;&gt;0), (0.6057-0.0018*W1462)*V1462*(W1462^2)/1000, "")</f>
        <v>63.898195679352966</v>
      </c>
      <c r="AA1462" s="11">
        <v>64.925217862448989</v>
      </c>
      <c r="AB1462" s="14" t="s">
        <v>35</v>
      </c>
      <c r="AC1462" s="12">
        <v>14</v>
      </c>
      <c r="AD1462" s="18" t="s">
        <v>18</v>
      </c>
    </row>
    <row r="1463" spans="1:30" ht="15.6" x14ac:dyDescent="0.3">
      <c r="A1463" s="8">
        <v>1462</v>
      </c>
      <c r="B1463" s="20" t="s">
        <v>33</v>
      </c>
      <c r="C1463" s="9">
        <v>58.5</v>
      </c>
      <c r="D1463" s="9">
        <v>3.6</v>
      </c>
      <c r="E1463" s="9">
        <v>10.6</v>
      </c>
      <c r="F1463" s="10">
        <f>IF(AND(NOT(ISBLANK(C1463)), NOT(ISBLANK(H1463)), NOT(ISBLANK(Q1463))), C1463-H1463-Q1463, "")</f>
        <v>36.274000000000001</v>
      </c>
      <c r="G1463" s="11">
        <f>IF(AND(F1463&lt;&gt;"", C1463&lt;&gt;"", C1463&lt;&gt;0), F1463*100/C1463, "")</f>
        <v>62.006837606837607</v>
      </c>
      <c r="H1463" s="10">
        <v>16.542999999999999</v>
      </c>
      <c r="I1463" s="12">
        <v>6</v>
      </c>
      <c r="J1463" s="11">
        <f>IF(AND(H1463&lt;&gt;"", C1463&lt;&gt;"", C1463&lt;&gt;0), H1463*100/C1463, "")</f>
        <v>28.278632478632478</v>
      </c>
      <c r="K1463" s="9">
        <v>13.6</v>
      </c>
      <c r="L1463" s="9">
        <v>43.7</v>
      </c>
      <c r="M1463" s="13">
        <v>0.311</v>
      </c>
      <c r="N1463" s="9">
        <v>54.9</v>
      </c>
      <c r="O1463" s="14" t="s">
        <v>23</v>
      </c>
      <c r="P1463" s="15">
        <v>5.07</v>
      </c>
      <c r="Q1463" s="13">
        <v>5.6829999999999998</v>
      </c>
      <c r="R1463" s="15">
        <v>0.38</v>
      </c>
      <c r="S1463" s="11">
        <f>IF(AND(Q1463&lt;&gt;"", C1463&lt;&gt;"", C1463&lt;&gt;0), Q1463*100/C1463, "")</f>
        <v>9.7145299145299138</v>
      </c>
      <c r="T1463" s="21">
        <v>2</v>
      </c>
      <c r="U1463" s="17" t="s">
        <v>32</v>
      </c>
      <c r="V1463" s="11">
        <v>57.7</v>
      </c>
      <c r="W1463" s="11">
        <v>43.57</v>
      </c>
      <c r="X1463" s="11">
        <f>IF(AND(W1463&lt;&gt;"", V1463&lt;&gt;"", V1463&lt;&gt;0), (W1463/V1463)*100, "")</f>
        <v>75.511265164644712</v>
      </c>
      <c r="Y1463" s="8" t="str">
        <f>IF(X1463&lt;72,"Pontiagudo",IF(X1463&lt;=76,"Padrão","Redondo"))</f>
        <v>Padrão</v>
      </c>
      <c r="Z1463" s="11">
        <f>IF(AND(W1463&lt;&gt;"", V1463&lt;&gt;"", V1463&lt;&gt;0), (0.6057-0.0018*W1463)*V1463*(W1463^2)/1000, "")</f>
        <v>57.754694337910024</v>
      </c>
      <c r="AA1463" s="11">
        <v>61.286363230515001</v>
      </c>
      <c r="AB1463" s="14"/>
      <c r="AC1463" s="12">
        <v>14</v>
      </c>
      <c r="AD1463" s="18" t="s">
        <v>18</v>
      </c>
    </row>
    <row r="1464" spans="1:30" ht="15.6" x14ac:dyDescent="0.3">
      <c r="A1464" s="8">
        <v>1463</v>
      </c>
      <c r="B1464" s="20" t="s">
        <v>33</v>
      </c>
      <c r="C1464" s="9">
        <v>65.599999999999994</v>
      </c>
      <c r="D1464" s="9">
        <v>3</v>
      </c>
      <c r="E1464" s="9">
        <v>10.7</v>
      </c>
      <c r="F1464" s="10">
        <f>IF(AND(NOT(ISBLANK(C1464)), NOT(ISBLANK(H1464)), NOT(ISBLANK(Q1464))), C1464-H1464-Q1464, "")</f>
        <v>41.327999999999989</v>
      </c>
      <c r="G1464" s="11">
        <f>IF(AND(F1464&lt;&gt;"", C1464&lt;&gt;"", C1464&lt;&gt;0), F1464*100/C1464, "")</f>
        <v>62.999999999999993</v>
      </c>
      <c r="H1464" s="10">
        <v>17.763000000000002</v>
      </c>
      <c r="I1464" s="12">
        <v>5</v>
      </c>
      <c r="J1464" s="11">
        <f>IF(AND(H1464&lt;&gt;"", C1464&lt;&gt;"", C1464&lt;&gt;0), H1464*100/C1464, "")</f>
        <v>27.077743902439028</v>
      </c>
      <c r="K1464" s="9">
        <v>13</v>
      </c>
      <c r="L1464" s="9">
        <v>44.7</v>
      </c>
      <c r="M1464" s="13">
        <v>0.29099999999999998</v>
      </c>
      <c r="N1464" s="9">
        <v>41.6</v>
      </c>
      <c r="O1464" s="14" t="s">
        <v>23</v>
      </c>
      <c r="P1464" s="15">
        <v>4.29</v>
      </c>
      <c r="Q1464" s="13">
        <v>6.5090000000000003</v>
      </c>
      <c r="R1464" s="15">
        <v>0.39</v>
      </c>
      <c r="S1464" s="11">
        <f>IF(AND(Q1464&lt;&gt;"", C1464&lt;&gt;"", C1464&lt;&gt;0), Q1464*100/C1464, "")</f>
        <v>9.922256097560977</v>
      </c>
      <c r="T1464" s="21">
        <v>2</v>
      </c>
      <c r="U1464" s="17" t="s">
        <v>32</v>
      </c>
      <c r="V1464" s="11">
        <v>58.41</v>
      </c>
      <c r="W1464" s="11">
        <v>45.39</v>
      </c>
      <c r="X1464" s="11">
        <f>IF(AND(W1464&lt;&gt;"", V1464&lt;&gt;"", V1464&lt;&gt;0), (W1464/V1464)*100, "")</f>
        <v>77.709296353364152</v>
      </c>
      <c r="Y1464" s="8" t="str">
        <f>IF(X1464&lt;72,"Pontiagudo",IF(X1464&lt;=76,"Padrão","Redondo"))</f>
        <v>Redondo</v>
      </c>
      <c r="Z1464" s="11">
        <f>IF(AND(W1464&lt;&gt;"", V1464&lt;&gt;"", V1464&lt;&gt;0), (0.6057-0.0018*W1464)*V1464*(W1464^2)/1000, "")</f>
        <v>63.057565705713678</v>
      </c>
      <c r="AA1464" s="11">
        <v>64.450828854571498</v>
      </c>
      <c r="AB1464" s="14"/>
      <c r="AC1464" s="12">
        <v>14</v>
      </c>
      <c r="AD1464" s="18" t="s">
        <v>18</v>
      </c>
    </row>
    <row r="1465" spans="1:30" ht="15.6" x14ac:dyDescent="0.3">
      <c r="A1465" s="8">
        <v>1464</v>
      </c>
      <c r="B1465" s="20" t="s">
        <v>33</v>
      </c>
      <c r="C1465" s="9">
        <v>65</v>
      </c>
      <c r="D1465" s="9"/>
      <c r="E1465" s="9">
        <v>10.8</v>
      </c>
      <c r="F1465" s="10">
        <f>IF(AND(NOT(ISBLANK(C1465)), NOT(ISBLANK(H1465)), NOT(ISBLANK(Q1465))), C1465-H1465-Q1465, "")</f>
        <v>42.39</v>
      </c>
      <c r="G1465" s="11">
        <f>IF(AND(F1465&lt;&gt;"", C1465&lt;&gt;"", C1465&lt;&gt;0), F1465*100/C1465, "")</f>
        <v>65.215384615384622</v>
      </c>
      <c r="H1465" s="10">
        <v>16.893000000000001</v>
      </c>
      <c r="I1465" s="12"/>
      <c r="J1465" s="11">
        <f>IF(AND(H1465&lt;&gt;"", C1465&lt;&gt;"", C1465&lt;&gt;0), H1465*100/C1465, "")</f>
        <v>25.989230769230772</v>
      </c>
      <c r="K1465" s="9"/>
      <c r="L1465" s="9"/>
      <c r="M1465" s="13"/>
      <c r="N1465" s="9"/>
      <c r="O1465" s="14"/>
      <c r="P1465" s="15">
        <v>1.69</v>
      </c>
      <c r="Q1465" s="13">
        <v>5.7169999999999996</v>
      </c>
      <c r="R1465" s="15">
        <v>0.35</v>
      </c>
      <c r="S1465" s="11">
        <f>IF(AND(Q1465&lt;&gt;"", C1465&lt;&gt;"", C1465&lt;&gt;0), Q1465*100/C1465, "")</f>
        <v>8.7953846153846147</v>
      </c>
      <c r="T1465" s="21">
        <v>1</v>
      </c>
      <c r="U1465" s="17" t="s">
        <v>32</v>
      </c>
      <c r="V1465" s="11">
        <v>61.49</v>
      </c>
      <c r="W1465" s="11">
        <v>44.01</v>
      </c>
      <c r="X1465" s="11">
        <f>IF(AND(W1465&lt;&gt;"", V1465&lt;&gt;"", V1465&lt;&gt;0), (W1465/V1465)*100, "")</f>
        <v>71.572613433078544</v>
      </c>
      <c r="Y1465" s="8" t="str">
        <f>IF(X1465&lt;72,"Pontiagudo",IF(X1465&lt;=76,"Padrão","Redondo"))</f>
        <v>Pontiagudo</v>
      </c>
      <c r="Z1465" s="11">
        <f>IF(AND(W1465&lt;&gt;"", V1465&lt;&gt;"", V1465&lt;&gt;0), (0.6057-0.0018*W1465)*V1465*(W1465^2)/1000, "")</f>
        <v>62.703351966616218</v>
      </c>
      <c r="AA1465" s="11">
        <v>64.595082368173493</v>
      </c>
      <c r="AB1465" s="14"/>
      <c r="AC1465" s="12">
        <v>14</v>
      </c>
      <c r="AD1465" s="18" t="s">
        <v>18</v>
      </c>
    </row>
    <row r="1466" spans="1:30" ht="15.6" x14ac:dyDescent="0.3">
      <c r="A1466" s="8">
        <v>1465</v>
      </c>
      <c r="B1466" s="20" t="s">
        <v>33</v>
      </c>
      <c r="C1466" s="9">
        <v>66.400000000000006</v>
      </c>
      <c r="D1466" s="9">
        <v>3.1</v>
      </c>
      <c r="E1466" s="9">
        <v>10.6</v>
      </c>
      <c r="F1466" s="10">
        <f>IF(AND(NOT(ISBLANK(C1466)), NOT(ISBLANK(H1466)), NOT(ISBLANK(Q1466))), C1466-H1466-Q1466, "")</f>
        <v>40.56</v>
      </c>
      <c r="G1466" s="11">
        <f>IF(AND(F1466&lt;&gt;"", C1466&lt;&gt;"", C1466&lt;&gt;0), F1466*100/C1466, "")</f>
        <v>61.084337349397586</v>
      </c>
      <c r="H1466" s="10">
        <v>19.605</v>
      </c>
      <c r="I1466" s="12">
        <v>6</v>
      </c>
      <c r="J1466" s="11">
        <f>IF(AND(H1466&lt;&gt;"", C1466&lt;&gt;"", C1466&lt;&gt;0), H1466*100/C1466, "")</f>
        <v>29.525602409638552</v>
      </c>
      <c r="K1466" s="9">
        <v>13.9</v>
      </c>
      <c r="L1466" s="9">
        <v>46</v>
      </c>
      <c r="M1466" s="13">
        <v>0.30199999999999999</v>
      </c>
      <c r="N1466" s="9">
        <v>42.7</v>
      </c>
      <c r="O1466" s="14" t="s">
        <v>23</v>
      </c>
      <c r="P1466" s="15">
        <v>2.72</v>
      </c>
      <c r="Q1466" s="13">
        <v>6.2350000000000003</v>
      </c>
      <c r="R1466" s="15">
        <v>0.37</v>
      </c>
      <c r="S1466" s="11">
        <f>IF(AND(Q1466&lt;&gt;"", C1466&lt;&gt;"", C1466&lt;&gt;0), Q1466*100/C1466, "")</f>
        <v>9.3900602409638552</v>
      </c>
      <c r="T1466" s="21">
        <v>1</v>
      </c>
      <c r="U1466" s="17" t="s">
        <v>32</v>
      </c>
      <c r="V1466" s="11">
        <v>61.97</v>
      </c>
      <c r="W1466" s="11">
        <v>44.2</v>
      </c>
      <c r="X1466" s="11">
        <f>IF(AND(W1466&lt;&gt;"", V1466&lt;&gt;"", V1466&lt;&gt;0), (W1466/V1466)*100, "")</f>
        <v>71.324834597385831</v>
      </c>
      <c r="Y1466" s="8" t="str">
        <f>IF(X1466&lt;72,"Pontiagudo",IF(X1466&lt;=76,"Padrão","Redondo"))</f>
        <v>Pontiagudo</v>
      </c>
      <c r="Z1466" s="11">
        <f>IF(AND(W1466&lt;&gt;"", V1466&lt;&gt;"", V1466&lt;&gt;0), (0.6057-0.0018*W1466)*V1466*(W1466^2)/1000, "")</f>
        <v>63.698228630712016</v>
      </c>
      <c r="AA1466" s="11">
        <v>65.209627751319999</v>
      </c>
      <c r="AB1466" s="14"/>
      <c r="AC1466" s="12">
        <v>14</v>
      </c>
      <c r="AD1466" s="18" t="s">
        <v>18</v>
      </c>
    </row>
    <row r="1467" spans="1:30" ht="15.6" x14ac:dyDescent="0.3">
      <c r="A1467" s="8">
        <v>1466</v>
      </c>
      <c r="B1467" s="20" t="s">
        <v>33</v>
      </c>
      <c r="C1467" s="9">
        <v>71.099999999999994</v>
      </c>
      <c r="D1467" s="9">
        <v>3</v>
      </c>
      <c r="E1467" s="9">
        <v>10.7</v>
      </c>
      <c r="F1467" s="10">
        <f>IF(AND(NOT(ISBLANK(C1467)), NOT(ISBLANK(H1467)), NOT(ISBLANK(Q1467))), C1467-H1467-Q1467, "")</f>
        <v>46.210999999999999</v>
      </c>
      <c r="G1467" s="11">
        <f>IF(AND(F1467&lt;&gt;"", C1467&lt;&gt;"", C1467&lt;&gt;0), F1467*100/C1467, "")</f>
        <v>64.994374120956394</v>
      </c>
      <c r="H1467" s="10">
        <v>18.640999999999998</v>
      </c>
      <c r="I1467" s="12">
        <v>6</v>
      </c>
      <c r="J1467" s="11">
        <f>IF(AND(H1467&lt;&gt;"", C1467&lt;&gt;"", C1467&lt;&gt;0), H1467*100/C1467, "")</f>
        <v>26.218002812939524</v>
      </c>
      <c r="K1467" s="9">
        <v>13.8</v>
      </c>
      <c r="L1467" s="9">
        <v>44.7</v>
      </c>
      <c r="M1467" s="13">
        <v>0.309</v>
      </c>
      <c r="N1467" s="9">
        <v>37.4</v>
      </c>
      <c r="O1467" s="14" t="s">
        <v>23</v>
      </c>
      <c r="P1467" s="15">
        <v>3.75</v>
      </c>
      <c r="Q1467" s="13">
        <v>6.2480000000000002</v>
      </c>
      <c r="R1467" s="15">
        <v>0.36</v>
      </c>
      <c r="S1467" s="11">
        <f>IF(AND(Q1467&lt;&gt;"", C1467&lt;&gt;"", C1467&lt;&gt;0), Q1467*100/C1467, "")</f>
        <v>8.7876230661040804</v>
      </c>
      <c r="T1467" s="21">
        <v>2</v>
      </c>
      <c r="U1467" s="17" t="s">
        <v>34</v>
      </c>
      <c r="V1467" s="11">
        <v>61.08</v>
      </c>
      <c r="W1467" s="11">
        <v>46.24</v>
      </c>
      <c r="X1467" s="11">
        <f>IF(AND(W1467&lt;&gt;"", V1467&lt;&gt;"", V1467&lt;&gt;0), (W1467/V1467)*100, "")</f>
        <v>75.703994760969223</v>
      </c>
      <c r="Y1467" s="8" t="str">
        <f>IF(X1467&lt;72,"Pontiagudo",IF(X1467&lt;=76,"Padrão","Redondo"))</f>
        <v>Padrão</v>
      </c>
      <c r="Z1467" s="11">
        <f>IF(AND(W1467&lt;&gt;"", V1467&lt;&gt;"", V1467&lt;&gt;0), (0.6057-0.0018*W1467)*V1467*(W1467^2)/1000, "")</f>
        <v>68.232985689452548</v>
      </c>
      <c r="AA1467" s="11">
        <v>67.670715337727998</v>
      </c>
      <c r="AB1467" s="14"/>
      <c r="AC1467" s="12">
        <v>14</v>
      </c>
      <c r="AD1467" s="18" t="s">
        <v>18</v>
      </c>
    </row>
    <row r="1468" spans="1:30" ht="15.6" x14ac:dyDescent="0.3">
      <c r="A1468" s="8">
        <v>1467</v>
      </c>
      <c r="B1468" s="20" t="s">
        <v>33</v>
      </c>
      <c r="C1468" s="9">
        <v>61</v>
      </c>
      <c r="D1468" s="9">
        <v>3.8</v>
      </c>
      <c r="E1468" s="9">
        <v>10.7</v>
      </c>
      <c r="F1468" s="10">
        <f>IF(AND(NOT(ISBLANK(C1468)), NOT(ISBLANK(H1468)), NOT(ISBLANK(Q1468))), C1468-H1468-Q1468, "")</f>
        <v>36.213999999999999</v>
      </c>
      <c r="G1468" s="11">
        <f>IF(AND(F1468&lt;&gt;"", C1468&lt;&gt;"", C1468&lt;&gt;0), F1468*100/C1468, "")</f>
        <v>59.367213114754094</v>
      </c>
      <c r="H1468" s="10">
        <v>18.869</v>
      </c>
      <c r="I1468" s="12">
        <v>6</v>
      </c>
      <c r="J1468" s="11">
        <f>IF(AND(H1468&lt;&gt;"", C1468&lt;&gt;"", C1468&lt;&gt;0), H1468*100/C1468, "")</f>
        <v>30.932786885245903</v>
      </c>
      <c r="K1468" s="9">
        <v>13.6</v>
      </c>
      <c r="L1468" s="9">
        <v>46</v>
      </c>
      <c r="M1468" s="13">
        <v>0.29599999999999999</v>
      </c>
      <c r="N1468" s="9">
        <v>55.9</v>
      </c>
      <c r="O1468" s="14" t="s">
        <v>23</v>
      </c>
      <c r="P1468" s="15">
        <v>4.45</v>
      </c>
      <c r="Q1468" s="13">
        <v>5.9169999999999998</v>
      </c>
      <c r="R1468" s="15">
        <v>0.39</v>
      </c>
      <c r="S1468" s="11">
        <f>IF(AND(Q1468&lt;&gt;"", C1468&lt;&gt;"", C1468&lt;&gt;0), Q1468*100/C1468, "")</f>
        <v>9.6999999999999993</v>
      </c>
      <c r="T1468" s="21">
        <v>1</v>
      </c>
      <c r="U1468" s="17" t="s">
        <v>32</v>
      </c>
      <c r="V1468" s="11">
        <v>56.4</v>
      </c>
      <c r="W1468" s="11">
        <v>44.43</v>
      </c>
      <c r="X1468" s="11">
        <f>IF(AND(W1468&lt;&gt;"", V1468&lt;&gt;"", V1468&lt;&gt;0), (W1468/V1468)*100, "")</f>
        <v>78.776595744680861</v>
      </c>
      <c r="Y1468" s="8" t="str">
        <f>IF(X1468&lt;72,"Pontiagudo",IF(X1468&lt;=76,"Padrão","Redondo"))</f>
        <v>Redondo</v>
      </c>
      <c r="Z1468" s="11">
        <f>IF(AND(W1468&lt;&gt;"", V1468&lt;&gt;"", V1468&lt;&gt;0), (0.6057-0.0018*W1468)*V1468*(W1468^2)/1000, "")</f>
        <v>58.531706502165363</v>
      </c>
      <c r="AA1468" s="11">
        <v>61.564435986779991</v>
      </c>
      <c r="AB1468" s="14"/>
      <c r="AC1468" s="12">
        <v>14</v>
      </c>
      <c r="AD1468" s="18" t="s">
        <v>18</v>
      </c>
    </row>
    <row r="1469" spans="1:30" ht="15.6" x14ac:dyDescent="0.3">
      <c r="A1469" s="8">
        <v>1468</v>
      </c>
      <c r="B1469" s="20" t="s">
        <v>33</v>
      </c>
      <c r="C1469" s="9">
        <v>65</v>
      </c>
      <c r="D1469" s="9">
        <v>4.5999999999999996</v>
      </c>
      <c r="E1469" s="9">
        <v>10.7</v>
      </c>
      <c r="F1469" s="10">
        <f>IF(AND(NOT(ISBLANK(C1469)), NOT(ISBLANK(H1469)), NOT(ISBLANK(Q1469))), C1469-H1469-Q1469, "")</f>
        <v>42.463000000000001</v>
      </c>
      <c r="G1469" s="11">
        <f>IF(AND(F1469&lt;&gt;"", C1469&lt;&gt;"", C1469&lt;&gt;0), F1469*100/C1469, "")</f>
        <v>65.327692307692317</v>
      </c>
      <c r="H1469" s="10">
        <v>15.923</v>
      </c>
      <c r="I1469" s="12">
        <v>5</v>
      </c>
      <c r="J1469" s="11">
        <f>IF(AND(H1469&lt;&gt;"", C1469&lt;&gt;"", C1469&lt;&gt;0), H1469*100/C1469, "")</f>
        <v>24.496923076923075</v>
      </c>
      <c r="K1469" s="9">
        <v>13.8</v>
      </c>
      <c r="L1469" s="9">
        <v>45.7</v>
      </c>
      <c r="M1469" s="13">
        <v>0.30199999999999999</v>
      </c>
      <c r="N1469" s="9">
        <v>62.7</v>
      </c>
      <c r="O1469" s="14" t="s">
        <v>21</v>
      </c>
      <c r="P1469" s="15">
        <v>5.42</v>
      </c>
      <c r="Q1469" s="13">
        <v>6.6139999999999999</v>
      </c>
      <c r="R1469" s="15">
        <v>0.43</v>
      </c>
      <c r="S1469" s="11">
        <f>IF(AND(Q1469&lt;&gt;"", C1469&lt;&gt;"", C1469&lt;&gt;0), Q1469*100/C1469, "")</f>
        <v>10.175384615384615</v>
      </c>
      <c r="T1469" s="21">
        <v>2</v>
      </c>
      <c r="U1469" s="17" t="s">
        <v>32</v>
      </c>
      <c r="V1469" s="11">
        <v>57.22</v>
      </c>
      <c r="W1469" s="11">
        <v>45.85</v>
      </c>
      <c r="X1469" s="11">
        <f>IF(AND(W1469&lt;&gt;"", V1469&lt;&gt;"", V1469&lt;&gt;0), (W1469/V1469)*100, "")</f>
        <v>80.129325410695557</v>
      </c>
      <c r="Y1469" s="8" t="str">
        <f>IF(X1469&lt;72,"Pontiagudo",IF(X1469&lt;=76,"Padrão","Redondo"))</f>
        <v>Redondo</v>
      </c>
      <c r="Z1469" s="11">
        <f>IF(AND(W1469&lt;&gt;"", V1469&lt;&gt;"", V1469&lt;&gt;0), (0.6057-0.0018*W1469)*V1469*(W1469^2)/1000, "")</f>
        <v>62.931685827496516</v>
      </c>
      <c r="AA1469" s="11">
        <v>64.220919456434984</v>
      </c>
      <c r="AB1469" s="14"/>
      <c r="AC1469" s="12">
        <v>14</v>
      </c>
      <c r="AD1469" s="18" t="s">
        <v>18</v>
      </c>
    </row>
    <row r="1470" spans="1:30" ht="15.6" x14ac:dyDescent="0.3">
      <c r="A1470" s="8">
        <v>1469</v>
      </c>
      <c r="B1470" s="20" t="s">
        <v>33</v>
      </c>
      <c r="C1470" s="9">
        <v>60.8</v>
      </c>
      <c r="D1470" s="9">
        <v>4.5999999999999996</v>
      </c>
      <c r="E1470" s="9">
        <v>10.7</v>
      </c>
      <c r="F1470" s="10">
        <f>IF(AND(NOT(ISBLANK(C1470)), NOT(ISBLANK(H1470)), NOT(ISBLANK(Q1470))), C1470-H1470-Q1470, "")</f>
        <v>37.278999999999996</v>
      </c>
      <c r="G1470" s="11">
        <f>IF(AND(F1470&lt;&gt;"", C1470&lt;&gt;"", C1470&lt;&gt;0), F1470*100/C1470, "")</f>
        <v>61.314144736842103</v>
      </c>
      <c r="H1470" s="10">
        <v>17.286999999999999</v>
      </c>
      <c r="I1470" s="12">
        <v>5</v>
      </c>
      <c r="J1470" s="11">
        <f>IF(AND(H1470&lt;&gt;"", C1470&lt;&gt;"", C1470&lt;&gt;0), H1470*100/C1470, "")</f>
        <v>28.432565789473681</v>
      </c>
      <c r="K1470" s="9">
        <v>14.8</v>
      </c>
      <c r="L1470" s="9">
        <v>45</v>
      </c>
      <c r="M1470" s="13">
        <v>0.32900000000000001</v>
      </c>
      <c r="N1470" s="9">
        <v>64.599999999999994</v>
      </c>
      <c r="O1470" s="14" t="s">
        <v>21</v>
      </c>
      <c r="P1470" s="15">
        <v>4</v>
      </c>
      <c r="Q1470" s="13">
        <v>6.234</v>
      </c>
      <c r="R1470" s="15">
        <v>0.39</v>
      </c>
      <c r="S1470" s="11">
        <f>IF(AND(Q1470&lt;&gt;"", C1470&lt;&gt;"", C1470&lt;&gt;0), Q1470*100/C1470, "")</f>
        <v>10.253289473684211</v>
      </c>
      <c r="T1470" s="21">
        <v>1</v>
      </c>
      <c r="U1470" s="17" t="s">
        <v>32</v>
      </c>
      <c r="V1470" s="11">
        <v>60.42</v>
      </c>
      <c r="W1470" s="11">
        <v>42.74</v>
      </c>
      <c r="X1470" s="11">
        <f>IF(AND(W1470&lt;&gt;"", V1470&lt;&gt;"", V1470&lt;&gt;0), (W1470/V1470)*100, "")</f>
        <v>70.738166170142335</v>
      </c>
      <c r="Y1470" s="8" t="str">
        <f>IF(X1470&lt;72,"Pontiagudo",IF(X1470&lt;=76,"Padrão","Redondo"))</f>
        <v>Pontiagudo</v>
      </c>
      <c r="Z1470" s="11">
        <f>IF(AND(W1470&lt;&gt;"", V1470&lt;&gt;"", V1470&lt;&gt;0), (0.6057-0.0018*W1470)*V1470*(W1470^2)/1000, "")</f>
        <v>58.359951354387462</v>
      </c>
      <c r="AA1470" s="11">
        <v>61.964411268779997</v>
      </c>
      <c r="AB1470" s="14"/>
      <c r="AC1470" s="12">
        <v>14</v>
      </c>
      <c r="AD1470" s="18" t="s">
        <v>18</v>
      </c>
    </row>
    <row r="1471" spans="1:30" ht="15.6" x14ac:dyDescent="0.3">
      <c r="A1471" s="8">
        <v>1470</v>
      </c>
      <c r="B1471" s="20" t="s">
        <v>33</v>
      </c>
      <c r="C1471" s="9">
        <v>57</v>
      </c>
      <c r="D1471" s="9">
        <v>3.4</v>
      </c>
      <c r="E1471" s="9">
        <v>10.5</v>
      </c>
      <c r="F1471" s="10">
        <f>IF(AND(NOT(ISBLANK(C1471)), NOT(ISBLANK(H1471)), NOT(ISBLANK(Q1471))), C1471-H1471-Q1471, "")</f>
        <v>33.503999999999998</v>
      </c>
      <c r="G1471" s="11">
        <f>IF(AND(F1471&lt;&gt;"", C1471&lt;&gt;"", C1471&lt;&gt;0), F1471*100/C1471, "")</f>
        <v>58.778947368421044</v>
      </c>
      <c r="H1471" s="10">
        <v>18.43</v>
      </c>
      <c r="I1471" s="12">
        <v>5</v>
      </c>
      <c r="J1471" s="11">
        <f>IF(AND(H1471&lt;&gt;"", C1471&lt;&gt;"", C1471&lt;&gt;0), H1471*100/C1471, "")</f>
        <v>32.333333333333336</v>
      </c>
      <c r="K1471" s="9">
        <v>13.8</v>
      </c>
      <c r="L1471" s="9">
        <v>44</v>
      </c>
      <c r="M1471" s="13">
        <v>0.314</v>
      </c>
      <c r="N1471" s="9">
        <v>53.3</v>
      </c>
      <c r="O1471" s="14" t="s">
        <v>23</v>
      </c>
      <c r="P1471" s="15">
        <v>3.3</v>
      </c>
      <c r="Q1471" s="13">
        <v>5.0659999999999998</v>
      </c>
      <c r="R1471" s="15">
        <v>0.35</v>
      </c>
      <c r="S1471" s="11">
        <f>IF(AND(Q1471&lt;&gt;"", C1471&lt;&gt;"", C1471&lt;&gt;0), Q1471*100/C1471, "")</f>
        <v>8.8877192982456137</v>
      </c>
      <c r="T1471" s="21">
        <v>1</v>
      </c>
      <c r="U1471" s="17" t="s">
        <v>36</v>
      </c>
      <c r="V1471" s="11">
        <v>57.19</v>
      </c>
      <c r="W1471" s="11">
        <v>42.82</v>
      </c>
      <c r="X1471" s="11">
        <f>IF(AND(W1471&lt;&gt;"", V1471&lt;&gt;"", V1471&lt;&gt;0), (W1471/V1471)*100, "")</f>
        <v>74.873229585591901</v>
      </c>
      <c r="Y1471" s="8" t="str">
        <f>IF(X1471&lt;72,"Pontiagudo",IF(X1471&lt;=76,"Padrão","Redondo"))</f>
        <v>Padrão</v>
      </c>
      <c r="Z1471" s="11">
        <f>IF(AND(W1471&lt;&gt;"", V1471&lt;&gt;"", V1471&lt;&gt;0), (0.6057-0.0018*W1471)*V1471*(W1471^2)/1000, "")</f>
        <v>55.431968184903745</v>
      </c>
      <c r="AA1471" s="11">
        <v>59.840410694945994</v>
      </c>
      <c r="AB1471" s="14"/>
      <c r="AC1471" s="12">
        <v>14</v>
      </c>
      <c r="AD1471" s="18" t="s">
        <v>18</v>
      </c>
    </row>
    <row r="1472" spans="1:30" ht="15.6" x14ac:dyDescent="0.3">
      <c r="A1472" s="8">
        <v>1471</v>
      </c>
      <c r="B1472" s="20" t="s">
        <v>33</v>
      </c>
      <c r="C1472" s="9">
        <v>72.099999999999994</v>
      </c>
      <c r="D1472" s="9">
        <v>4.9000000000000004</v>
      </c>
      <c r="E1472" s="9">
        <v>10.199999999999999</v>
      </c>
      <c r="F1472" s="10">
        <f>IF(AND(NOT(ISBLANK(C1472)), NOT(ISBLANK(H1472)), NOT(ISBLANK(Q1472))), C1472-H1472-Q1472, "")</f>
        <v>47.995999999999995</v>
      </c>
      <c r="G1472" s="11">
        <f>IF(AND(F1472&lt;&gt;"", C1472&lt;&gt;"", C1472&lt;&gt;0), F1472*100/C1472, "")</f>
        <v>66.568654646324546</v>
      </c>
      <c r="H1472" s="10">
        <v>17.866</v>
      </c>
      <c r="I1472" s="12">
        <v>5</v>
      </c>
      <c r="J1472" s="11">
        <f>IF(AND(H1472&lt;&gt;"", C1472&lt;&gt;"", C1472&lt;&gt;0), H1472*100/C1472, "")</f>
        <v>24.779472954230236</v>
      </c>
      <c r="K1472" s="9">
        <v>15</v>
      </c>
      <c r="L1472" s="9">
        <v>44.3</v>
      </c>
      <c r="M1472" s="13">
        <v>0.33900000000000002</v>
      </c>
      <c r="N1472" s="9">
        <v>62.6</v>
      </c>
      <c r="O1472" s="14" t="s">
        <v>21</v>
      </c>
      <c r="P1472" s="15">
        <v>4.26</v>
      </c>
      <c r="Q1472" s="13">
        <v>6.2380000000000004</v>
      </c>
      <c r="R1472" s="15">
        <v>0.36</v>
      </c>
      <c r="S1472" s="11">
        <f>IF(AND(Q1472&lt;&gt;"", C1472&lt;&gt;"", C1472&lt;&gt;0), Q1472*100/C1472, "")</f>
        <v>8.6518723994452174</v>
      </c>
      <c r="T1472" s="21">
        <v>1</v>
      </c>
      <c r="U1472" s="17" t="s">
        <v>34</v>
      </c>
      <c r="V1472" s="11">
        <v>59.29</v>
      </c>
      <c r="W1472" s="11">
        <v>47.34</v>
      </c>
      <c r="X1472" s="11">
        <f>IF(AND(W1472&lt;&gt;"", V1472&lt;&gt;"", V1472&lt;&gt;0), (W1472/V1472)*100, "")</f>
        <v>79.844830494181153</v>
      </c>
      <c r="Y1472" s="8" t="str">
        <f>IF(X1472&lt;72,"Pontiagudo",IF(X1472&lt;=76,"Padrão","Redondo"))</f>
        <v>Redondo</v>
      </c>
      <c r="Z1472" s="11">
        <f>IF(AND(W1472&lt;&gt;"", V1472&lt;&gt;"", V1472&lt;&gt;0), (0.6057-0.0018*W1472)*V1472*(W1472^2)/1000, "")</f>
        <v>69.158995814174119</v>
      </c>
      <c r="AA1472" s="11">
        <v>67.981346132238002</v>
      </c>
      <c r="AB1472" s="14"/>
      <c r="AC1472" s="12">
        <v>14</v>
      </c>
      <c r="AD1472" s="18" t="s">
        <v>18</v>
      </c>
    </row>
    <row r="1473" spans="1:30" ht="15.6" x14ac:dyDescent="0.3">
      <c r="A1473" s="8">
        <v>1472</v>
      </c>
      <c r="B1473" s="20" t="s">
        <v>33</v>
      </c>
      <c r="C1473" s="9">
        <v>59.5</v>
      </c>
      <c r="D1473" s="9">
        <v>4.8</v>
      </c>
      <c r="E1473" s="9">
        <v>9.9</v>
      </c>
      <c r="F1473" s="10">
        <f>IF(AND(NOT(ISBLANK(C1473)), NOT(ISBLANK(H1473)), NOT(ISBLANK(Q1473))), C1473-H1473-Q1473, "")</f>
        <v>38.533000000000001</v>
      </c>
      <c r="G1473" s="11">
        <f>IF(AND(F1473&lt;&gt;"", C1473&lt;&gt;"", C1473&lt;&gt;0), F1473*100/C1473, "")</f>
        <v>64.761344537815134</v>
      </c>
      <c r="H1473" s="10">
        <v>16.006</v>
      </c>
      <c r="I1473" s="12">
        <v>5</v>
      </c>
      <c r="J1473" s="11">
        <f>IF(AND(H1473&lt;&gt;"", C1473&lt;&gt;"", C1473&lt;&gt;0), H1473*100/C1473, "")</f>
        <v>26.900840336134451</v>
      </c>
      <c r="K1473" s="9">
        <v>15.6</v>
      </c>
      <c r="L1473" s="9">
        <v>46</v>
      </c>
      <c r="M1473" s="13">
        <v>0.33900000000000002</v>
      </c>
      <c r="N1473" s="9">
        <v>67.099999999999994</v>
      </c>
      <c r="O1473" s="14" t="s">
        <v>21</v>
      </c>
      <c r="P1473" s="15">
        <v>1.71</v>
      </c>
      <c r="Q1473" s="13">
        <v>4.9610000000000003</v>
      </c>
      <c r="R1473" s="15">
        <v>0.32</v>
      </c>
      <c r="S1473" s="11">
        <f>IF(AND(Q1473&lt;&gt;"", C1473&lt;&gt;"", C1473&lt;&gt;0), Q1473*100/C1473, "")</f>
        <v>8.3378151260504207</v>
      </c>
      <c r="T1473" s="21">
        <v>3</v>
      </c>
      <c r="U1473" s="17" t="s">
        <v>32</v>
      </c>
      <c r="V1473" s="11">
        <v>60.29</v>
      </c>
      <c r="W1473" s="11">
        <v>43.86</v>
      </c>
      <c r="X1473" s="11">
        <f>IF(AND(W1473&lt;&gt;"", V1473&lt;&gt;"", V1473&lt;&gt;0), (W1473/V1473)*100, "")</f>
        <v>72.748382816387462</v>
      </c>
      <c r="Y1473" s="8" t="str">
        <f>IF(X1473&lt;72,"Pontiagudo",IF(X1473&lt;=76,"Padrão","Redondo"))</f>
        <v>Padrão</v>
      </c>
      <c r="Z1473" s="11">
        <f>IF(AND(W1473&lt;&gt;"", V1473&lt;&gt;"", V1473&lt;&gt;0), (0.6057-0.0018*W1473)*V1473*(W1473^2)/1000, "")</f>
        <v>61.092617359344764</v>
      </c>
      <c r="AA1473" s="11">
        <v>63.544026466565995</v>
      </c>
      <c r="AB1473" s="14"/>
      <c r="AC1473" s="12">
        <v>14</v>
      </c>
      <c r="AD1473" s="18" t="s">
        <v>18</v>
      </c>
    </row>
    <row r="1474" spans="1:30" ht="15.6" x14ac:dyDescent="0.3">
      <c r="A1474" s="8">
        <v>1473</v>
      </c>
      <c r="B1474" s="20" t="s">
        <v>33</v>
      </c>
      <c r="C1474" s="9">
        <v>61.5</v>
      </c>
      <c r="D1474" s="9">
        <v>5</v>
      </c>
      <c r="E1474" s="9">
        <v>10.1</v>
      </c>
      <c r="F1474" s="10">
        <f>IF(AND(NOT(ISBLANK(C1474)), NOT(ISBLANK(H1474)), NOT(ISBLANK(Q1474))), C1474-H1474-Q1474, "")</f>
        <v>38.547000000000004</v>
      </c>
      <c r="G1474" s="11">
        <f>IF(AND(F1474&lt;&gt;"", C1474&lt;&gt;"", C1474&lt;&gt;0), F1474*100/C1474, "")</f>
        <v>62.678048780487806</v>
      </c>
      <c r="H1474" s="10">
        <v>17.501999999999999</v>
      </c>
      <c r="I1474" s="12">
        <v>6</v>
      </c>
      <c r="J1474" s="11">
        <f>IF(AND(H1474&lt;&gt;"", C1474&lt;&gt;"", C1474&lt;&gt;0), H1474*100/C1474, "")</f>
        <v>28.458536585365852</v>
      </c>
      <c r="K1474" s="9">
        <v>15.6</v>
      </c>
      <c r="L1474" s="9">
        <v>44.7</v>
      </c>
      <c r="M1474" s="13">
        <v>0.34899999999999998</v>
      </c>
      <c r="N1474" s="9">
        <v>68.099999999999994</v>
      </c>
      <c r="O1474" s="14" t="s">
        <v>21</v>
      </c>
      <c r="P1474" s="15">
        <v>3.9</v>
      </c>
      <c r="Q1474" s="13">
        <v>5.4509999999999996</v>
      </c>
      <c r="R1474" s="15">
        <v>0.34</v>
      </c>
      <c r="S1474" s="11">
        <f>IF(AND(Q1474&lt;&gt;"", C1474&lt;&gt;"", C1474&lt;&gt;0), Q1474*100/C1474, "")</f>
        <v>8.8634146341463396</v>
      </c>
      <c r="T1474" s="21">
        <v>2</v>
      </c>
      <c r="U1474" s="17" t="s">
        <v>32</v>
      </c>
      <c r="V1474" s="11">
        <v>60.48</v>
      </c>
      <c r="W1474" s="11">
        <v>42.93</v>
      </c>
      <c r="X1474" s="11">
        <f>IF(AND(W1474&lt;&gt;"", V1474&lt;&gt;"", V1474&lt;&gt;0), (W1474/V1474)*100, "")</f>
        <v>70.982142857142861</v>
      </c>
      <c r="Y1474" s="8" t="str">
        <f>IF(X1474&lt;72,"Pontiagudo",IF(X1474&lt;=76,"Padrão","Redondo"))</f>
        <v>Pontiagudo</v>
      </c>
      <c r="Z1474" s="11">
        <f>IF(AND(W1474&lt;&gt;"", V1474&lt;&gt;"", V1474&lt;&gt;0), (0.6057-0.0018*W1474)*V1474*(W1474^2)/1000, "")</f>
        <v>58.900331272652352</v>
      </c>
      <c r="AA1474" s="11">
        <v>62.288140050864001</v>
      </c>
      <c r="AB1474" s="14" t="s">
        <v>35</v>
      </c>
      <c r="AC1474" s="12">
        <v>14</v>
      </c>
      <c r="AD1474" s="18" t="s">
        <v>18</v>
      </c>
    </row>
    <row r="1475" spans="1:30" ht="15.6" x14ac:dyDescent="0.3">
      <c r="A1475" s="8">
        <v>1474</v>
      </c>
      <c r="B1475" s="20" t="s">
        <v>33</v>
      </c>
      <c r="C1475" s="9">
        <v>60.4</v>
      </c>
      <c r="D1475" s="9">
        <v>4.4000000000000004</v>
      </c>
      <c r="E1475" s="9">
        <v>10.1</v>
      </c>
      <c r="F1475" s="10">
        <f>IF(AND(NOT(ISBLANK(C1475)), NOT(ISBLANK(H1475)), NOT(ISBLANK(Q1475))), C1475-H1475-Q1475, "")</f>
        <v>37.540999999999997</v>
      </c>
      <c r="G1475" s="11">
        <f>IF(AND(F1475&lt;&gt;"", C1475&lt;&gt;"", C1475&lt;&gt;0), F1475*100/C1475, "")</f>
        <v>62.15397350993377</v>
      </c>
      <c r="H1475" s="10">
        <v>17.149999999999999</v>
      </c>
      <c r="I1475" s="12">
        <v>5</v>
      </c>
      <c r="J1475" s="11">
        <f>IF(AND(H1475&lt;&gt;"", C1475&lt;&gt;"", C1475&lt;&gt;0), H1475*100/C1475, "")</f>
        <v>28.394039735099334</v>
      </c>
      <c r="K1475" s="9">
        <v>14.6</v>
      </c>
      <c r="L1475" s="9">
        <v>43.3</v>
      </c>
      <c r="M1475" s="13">
        <v>0.33700000000000002</v>
      </c>
      <c r="N1475" s="9">
        <v>62.8</v>
      </c>
      <c r="O1475" s="14" t="s">
        <v>21</v>
      </c>
      <c r="P1475" s="15">
        <v>3.42</v>
      </c>
      <c r="Q1475" s="13">
        <v>5.7089999999999996</v>
      </c>
      <c r="R1475" s="15">
        <v>0.39</v>
      </c>
      <c r="S1475" s="11">
        <f>IF(AND(Q1475&lt;&gt;"", C1475&lt;&gt;"", C1475&lt;&gt;0), Q1475*100/C1475, "")</f>
        <v>9.451986754966887</v>
      </c>
      <c r="T1475" s="21">
        <v>4</v>
      </c>
      <c r="U1475" s="17" t="s">
        <v>32</v>
      </c>
      <c r="V1475" s="11">
        <v>58.55</v>
      </c>
      <c r="W1475" s="11">
        <v>43.52</v>
      </c>
      <c r="X1475" s="11">
        <f>IF(AND(W1475&lt;&gt;"", V1475&lt;&gt;"", V1475&lt;&gt;0), (W1475/V1475)*100, "")</f>
        <v>74.329632792485071</v>
      </c>
      <c r="Y1475" s="8" t="str">
        <f>IF(X1475&lt;72,"Pontiagudo",IF(X1475&lt;=76,"Padrão","Redondo"))</f>
        <v>Padrão</v>
      </c>
      <c r="Z1475" s="11">
        <f>IF(AND(W1475&lt;&gt;"", V1475&lt;&gt;"", V1475&lt;&gt;0), (0.6057-0.0018*W1475)*V1475*(W1475^2)/1000, "")</f>
        <v>58.481048786042891</v>
      </c>
      <c r="AA1475" s="11">
        <v>61.821293608959998</v>
      </c>
      <c r="AB1475" s="14" t="s">
        <v>35</v>
      </c>
      <c r="AC1475" s="12">
        <v>14</v>
      </c>
      <c r="AD1475" s="18" t="s">
        <v>18</v>
      </c>
    </row>
    <row r="1476" spans="1:30" ht="15.6" x14ac:dyDescent="0.3">
      <c r="A1476" s="8">
        <v>1475</v>
      </c>
      <c r="B1476" s="20" t="s">
        <v>33</v>
      </c>
      <c r="C1476" s="9">
        <v>64.7</v>
      </c>
      <c r="D1476" s="9">
        <v>4.4000000000000004</v>
      </c>
      <c r="E1476" s="9">
        <v>10.4</v>
      </c>
      <c r="F1476" s="10">
        <f>IF(AND(NOT(ISBLANK(C1476)), NOT(ISBLANK(H1476)), NOT(ISBLANK(Q1476))), C1476-H1476-Q1476, "")</f>
        <v>38.901000000000003</v>
      </c>
      <c r="G1476" s="11">
        <f>IF(AND(F1476&lt;&gt;"", C1476&lt;&gt;"", C1476&lt;&gt;0), F1476*100/C1476, "")</f>
        <v>60.125193199381762</v>
      </c>
      <c r="H1476" s="10">
        <v>19.948</v>
      </c>
      <c r="I1476" s="12">
        <v>6</v>
      </c>
      <c r="J1476" s="11">
        <f>IF(AND(H1476&lt;&gt;"", C1476&lt;&gt;"", C1476&lt;&gt;0), H1476*100/C1476, "")</f>
        <v>30.831530139103553</v>
      </c>
      <c r="K1476" s="9">
        <v>15.5</v>
      </c>
      <c r="L1476" s="9">
        <v>47</v>
      </c>
      <c r="M1476" s="13">
        <v>0.33</v>
      </c>
      <c r="N1476" s="9">
        <v>60.7</v>
      </c>
      <c r="O1476" s="14" t="s">
        <v>21</v>
      </c>
      <c r="P1476" s="15">
        <v>3.91</v>
      </c>
      <c r="Q1476" s="13">
        <v>5.851</v>
      </c>
      <c r="R1476" s="15">
        <v>0.37</v>
      </c>
      <c r="S1476" s="11">
        <f>IF(AND(Q1476&lt;&gt;"", C1476&lt;&gt;"", C1476&lt;&gt;0), Q1476*100/C1476, "")</f>
        <v>9.0432766615146836</v>
      </c>
      <c r="T1476" s="21">
        <v>1</v>
      </c>
      <c r="U1476" s="17" t="s">
        <v>32</v>
      </c>
      <c r="V1476" s="11">
        <v>57.2</v>
      </c>
      <c r="W1476" s="11">
        <v>45.82</v>
      </c>
      <c r="X1476" s="11">
        <f>IF(AND(W1476&lt;&gt;"", V1476&lt;&gt;"", V1476&lt;&gt;0), (W1476/V1476)*100, "")</f>
        <v>80.104895104895107</v>
      </c>
      <c r="Y1476" s="8" t="str">
        <f>IF(X1476&lt;72,"Pontiagudo",IF(X1476&lt;=76,"Padrão","Redondo"))</f>
        <v>Redondo</v>
      </c>
      <c r="Z1476" s="11">
        <f>IF(AND(W1476&lt;&gt;"", V1476&lt;&gt;"", V1476&lt;&gt;0), (0.6057-0.0018*W1476)*V1476*(W1476^2)/1000, "")</f>
        <v>62.833876649406733</v>
      </c>
      <c r="AA1476" s="11">
        <v>64.162377033040002</v>
      </c>
      <c r="AB1476" s="14" t="s">
        <v>35</v>
      </c>
      <c r="AC1476" s="12">
        <v>14</v>
      </c>
      <c r="AD1476" s="18" t="s">
        <v>18</v>
      </c>
    </row>
    <row r="1477" spans="1:30" ht="15.6" x14ac:dyDescent="0.3">
      <c r="A1477" s="8">
        <v>1476</v>
      </c>
      <c r="B1477" s="20" t="s">
        <v>33</v>
      </c>
      <c r="C1477" s="9">
        <v>65.5</v>
      </c>
      <c r="D1477" s="9">
        <v>4.9000000000000004</v>
      </c>
      <c r="E1477" s="9">
        <v>10.1</v>
      </c>
      <c r="F1477" s="10">
        <f>IF(AND(NOT(ISBLANK(C1477)), NOT(ISBLANK(H1477)), NOT(ISBLANK(Q1477))), C1477-H1477-Q1477, "")</f>
        <v>42.478999999999999</v>
      </c>
      <c r="G1477" s="11">
        <f>IF(AND(F1477&lt;&gt;"", C1477&lt;&gt;"", C1477&lt;&gt;0), F1477*100/C1477, "")</f>
        <v>64.85343511450381</v>
      </c>
      <c r="H1477" s="10">
        <v>17.015000000000001</v>
      </c>
      <c r="I1477" s="12">
        <v>6</v>
      </c>
      <c r="J1477" s="11">
        <f>IF(AND(H1477&lt;&gt;"", C1477&lt;&gt;"", C1477&lt;&gt;0), H1477*100/C1477, "")</f>
        <v>25.977099236641223</v>
      </c>
      <c r="K1477" s="9">
        <v>15.4</v>
      </c>
      <c r="L1477" s="9">
        <v>44.3</v>
      </c>
      <c r="M1477" s="13">
        <v>0.34799999999999998</v>
      </c>
      <c r="N1477" s="9">
        <v>65.400000000000006</v>
      </c>
      <c r="O1477" s="14" t="s">
        <v>21</v>
      </c>
      <c r="P1477" s="15">
        <v>2.92</v>
      </c>
      <c r="Q1477" s="13">
        <v>6.0060000000000002</v>
      </c>
      <c r="R1477" s="15">
        <v>0.35</v>
      </c>
      <c r="S1477" s="11">
        <f>IF(AND(Q1477&lt;&gt;"", C1477&lt;&gt;"", C1477&lt;&gt;0), Q1477*100/C1477, "")</f>
        <v>9.1694656488549615</v>
      </c>
      <c r="T1477" s="21">
        <v>2</v>
      </c>
      <c r="U1477" s="17" t="s">
        <v>32</v>
      </c>
      <c r="V1477" s="11">
        <v>60.18</v>
      </c>
      <c r="W1477" s="11">
        <v>45.44</v>
      </c>
      <c r="X1477" s="11">
        <f>IF(AND(W1477&lt;&gt;"", V1477&lt;&gt;"", V1477&lt;&gt;0), (W1477/V1477)*100, "")</f>
        <v>75.506812894649372</v>
      </c>
      <c r="Y1477" s="8" t="str">
        <f>IF(X1477&lt;72,"Pontiagudo",IF(X1477&lt;=76,"Padrão","Redondo"))</f>
        <v>Padrão</v>
      </c>
      <c r="Z1477" s="11">
        <f>IF(AND(W1477&lt;&gt;"", V1477&lt;&gt;"", V1477&lt;&gt;0), (0.6057-0.0018*W1477)*V1477*(W1477^2)/1000, "")</f>
        <v>65.100430262697984</v>
      </c>
      <c r="AA1477" s="11">
        <v>65.820883811327988</v>
      </c>
      <c r="AB1477" s="14"/>
      <c r="AC1477" s="12">
        <v>14</v>
      </c>
      <c r="AD1477" s="18" t="s">
        <v>18</v>
      </c>
    </row>
    <row r="1478" spans="1:30" ht="15.6" x14ac:dyDescent="0.3">
      <c r="A1478" s="8">
        <v>1477</v>
      </c>
      <c r="B1478" s="20" t="s">
        <v>33</v>
      </c>
      <c r="C1478" s="9">
        <v>57.3</v>
      </c>
      <c r="D1478" s="9">
        <v>5.0999999999999996</v>
      </c>
      <c r="E1478" s="9">
        <v>10.199999999999999</v>
      </c>
      <c r="F1478" s="10">
        <f>IF(AND(NOT(ISBLANK(C1478)), NOT(ISBLANK(H1478)), NOT(ISBLANK(Q1478))), C1478-H1478-Q1478, "")</f>
        <v>35.081999999999994</v>
      </c>
      <c r="G1478" s="11">
        <f>IF(AND(F1478&lt;&gt;"", C1478&lt;&gt;"", C1478&lt;&gt;0), F1478*100/C1478, "")</f>
        <v>61.225130890052348</v>
      </c>
      <c r="H1478" s="10">
        <v>16.75</v>
      </c>
      <c r="I1478" s="12">
        <v>4</v>
      </c>
      <c r="J1478" s="11">
        <f>IF(AND(H1478&lt;&gt;"", C1478&lt;&gt;"", C1478&lt;&gt;0), H1478*100/C1478, "")</f>
        <v>29.232111692844679</v>
      </c>
      <c r="K1478" s="9">
        <v>15.9</v>
      </c>
      <c r="L1478" s="9">
        <v>44</v>
      </c>
      <c r="M1478" s="13">
        <v>0.36099999999999999</v>
      </c>
      <c r="N1478" s="9">
        <v>70.7</v>
      </c>
      <c r="O1478" s="14" t="s">
        <v>21</v>
      </c>
      <c r="P1478" s="15">
        <v>4.63</v>
      </c>
      <c r="Q1478" s="13">
        <v>5.468</v>
      </c>
      <c r="R1478" s="15">
        <v>0.4</v>
      </c>
      <c r="S1478" s="11">
        <f>IF(AND(Q1478&lt;&gt;"", C1478&lt;&gt;"", C1478&lt;&gt;0), Q1478*100/C1478, "")</f>
        <v>9.5427574171029672</v>
      </c>
      <c r="T1478" s="21">
        <v>2</v>
      </c>
      <c r="U1478" s="17" t="s">
        <v>36</v>
      </c>
      <c r="V1478" s="11">
        <v>57.5</v>
      </c>
      <c r="W1478" s="11">
        <v>42.71</v>
      </c>
      <c r="X1478" s="11">
        <f>IF(AND(W1478&lt;&gt;"", V1478&lt;&gt;"", V1478&lt;&gt;0), (W1478/V1478)*100, "")</f>
        <v>74.278260869565216</v>
      </c>
      <c r="Y1478" s="8" t="str">
        <f>IF(X1478&lt;72,"Pontiagudo",IF(X1478&lt;=76,"Padrão","Redondo"))</f>
        <v>Padrão</v>
      </c>
      <c r="Z1478" s="11">
        <f>IF(AND(W1478&lt;&gt;"", V1478&lt;&gt;"", V1478&lt;&gt;0), (0.6057-0.0018*W1478)*V1478*(W1478^2)/1000, "")</f>
        <v>55.467233046886506</v>
      </c>
      <c r="AA1478" s="11">
        <v>59.902495679124989</v>
      </c>
      <c r="AB1478" s="14"/>
      <c r="AC1478" s="12">
        <v>14</v>
      </c>
      <c r="AD1478" s="18" t="s">
        <v>18</v>
      </c>
    </row>
    <row r="1479" spans="1:30" ht="15.6" x14ac:dyDescent="0.3">
      <c r="A1479" s="8">
        <v>1478</v>
      </c>
      <c r="B1479" s="20" t="s">
        <v>33</v>
      </c>
      <c r="C1479" s="9">
        <v>60.3</v>
      </c>
      <c r="D1479" s="9">
        <v>6.6</v>
      </c>
      <c r="E1479" s="9">
        <v>9.9</v>
      </c>
      <c r="F1479" s="10">
        <f>IF(AND(NOT(ISBLANK(C1479)), NOT(ISBLANK(H1479)), NOT(ISBLANK(Q1479))), C1479-H1479-Q1479, "")</f>
        <v>35.574999999999996</v>
      </c>
      <c r="G1479" s="11">
        <f>IF(AND(F1479&lt;&gt;"", C1479&lt;&gt;"", C1479&lt;&gt;0), F1479*100/C1479, "")</f>
        <v>58.996683250414591</v>
      </c>
      <c r="H1479" s="10">
        <v>17.931999999999999</v>
      </c>
      <c r="I1479" s="12">
        <v>6</v>
      </c>
      <c r="J1479" s="11">
        <f>IF(AND(H1479&lt;&gt;"", C1479&lt;&gt;"", C1479&lt;&gt;0), H1479*100/C1479, "")</f>
        <v>29.737976782752902</v>
      </c>
      <c r="K1479" s="9">
        <v>17</v>
      </c>
      <c r="L1479" s="9">
        <v>44.3</v>
      </c>
      <c r="M1479" s="13">
        <v>0.38400000000000001</v>
      </c>
      <c r="N1479" s="9">
        <v>81</v>
      </c>
      <c r="O1479" s="14" t="s">
        <v>16</v>
      </c>
      <c r="P1479" s="15">
        <v>2.9</v>
      </c>
      <c r="Q1479" s="13">
        <v>6.7930000000000001</v>
      </c>
      <c r="R1479" s="15">
        <v>0.36</v>
      </c>
      <c r="S1479" s="11">
        <f>IF(AND(Q1479&lt;&gt;"", C1479&lt;&gt;"", C1479&lt;&gt;0), Q1479*100/C1479, "")</f>
        <v>11.265339966832506</v>
      </c>
      <c r="T1479" s="21">
        <v>2</v>
      </c>
      <c r="U1479" s="17" t="s">
        <v>32</v>
      </c>
      <c r="V1479" s="11">
        <v>57.98</v>
      </c>
      <c r="W1479" s="11">
        <v>45.41</v>
      </c>
      <c r="X1479" s="11">
        <f>IF(AND(W1479&lt;&gt;"", V1479&lt;&gt;"", V1479&lt;&gt;0), (W1479/V1479)*100, "")</f>
        <v>78.320110382890647</v>
      </c>
      <c r="Y1479" s="8" t="str">
        <f>IF(X1479&lt;72,"Pontiagudo",IF(X1479&lt;=76,"Padrão","Redondo"))</f>
        <v>Redondo</v>
      </c>
      <c r="Z1479" s="11">
        <f>IF(AND(W1479&lt;&gt;"", V1479&lt;&gt;"", V1479&lt;&gt;0), (0.6057-0.0018*W1479)*V1479*(W1479^2)/1000, "")</f>
        <v>62.644219990591345</v>
      </c>
      <c r="AA1479" s="11">
        <v>64.159333923684983</v>
      </c>
      <c r="AB1479" s="14"/>
      <c r="AC1479" s="12">
        <v>14</v>
      </c>
      <c r="AD1479" s="18" t="s">
        <v>18</v>
      </c>
    </row>
    <row r="1480" spans="1:30" ht="15.6" x14ac:dyDescent="0.3">
      <c r="A1480" s="8">
        <v>1479</v>
      </c>
      <c r="B1480" s="20" t="s">
        <v>33</v>
      </c>
      <c r="C1480" s="9">
        <v>73.7</v>
      </c>
      <c r="D1480" s="9">
        <v>5</v>
      </c>
      <c r="E1480" s="9">
        <v>10.1</v>
      </c>
      <c r="F1480" s="10">
        <f>IF(AND(NOT(ISBLANK(C1480)), NOT(ISBLANK(H1480)), NOT(ISBLANK(Q1480))), C1480-H1480-Q1480, "")</f>
        <v>47.333000000000006</v>
      </c>
      <c r="G1480" s="11">
        <f>IF(AND(F1480&lt;&gt;"", C1480&lt;&gt;"", C1480&lt;&gt;0), F1480*100/C1480, "")</f>
        <v>64.223880597014926</v>
      </c>
      <c r="H1480" s="10">
        <v>20.163</v>
      </c>
      <c r="I1480" s="12">
        <v>5</v>
      </c>
      <c r="J1480" s="11">
        <f>IF(AND(H1480&lt;&gt;"", C1480&lt;&gt;"", C1480&lt;&gt;0), H1480*100/C1480, "")</f>
        <v>27.35820895522388</v>
      </c>
      <c r="K1480" s="9">
        <v>16.8</v>
      </c>
      <c r="L1480" s="9">
        <v>46.3</v>
      </c>
      <c r="M1480" s="13">
        <v>0.36299999999999999</v>
      </c>
      <c r="N1480" s="9">
        <v>62.9</v>
      </c>
      <c r="O1480" s="14" t="s">
        <v>21</v>
      </c>
      <c r="P1480" s="15">
        <v>3.33</v>
      </c>
      <c r="Q1480" s="13">
        <v>6.2039999999999997</v>
      </c>
      <c r="R1480" s="15">
        <v>0.41</v>
      </c>
      <c r="S1480" s="11">
        <f>IF(AND(Q1480&lt;&gt;"", C1480&lt;&gt;"", C1480&lt;&gt;0), Q1480*100/C1480, "")</f>
        <v>8.4179104477611926</v>
      </c>
      <c r="T1480" s="21">
        <v>3</v>
      </c>
      <c r="U1480" s="17" t="s">
        <v>34</v>
      </c>
      <c r="V1480" s="11">
        <v>62.16</v>
      </c>
      <c r="W1480" s="11">
        <v>47.24</v>
      </c>
      <c r="X1480" s="11">
        <f>IF(AND(W1480&lt;&gt;"", V1480&lt;&gt;"", V1480&lt;&gt;0), (W1480/V1480)*100, "")</f>
        <v>75.997425997426006</v>
      </c>
      <c r="Y1480" s="8" t="str">
        <f>IF(X1480&lt;72,"Pontiagudo",IF(X1480&lt;=76,"Padrão","Redondo"))</f>
        <v>Padrão</v>
      </c>
      <c r="Z1480" s="11">
        <f>IF(AND(W1480&lt;&gt;"", V1480&lt;&gt;"", V1480&lt;&gt;0), (0.6057-0.0018*W1480)*V1480*(W1480^2)/1000, "")</f>
        <v>72.225685198130691</v>
      </c>
      <c r="AA1480" s="11">
        <v>69.970804956863986</v>
      </c>
      <c r="AB1480" s="14" t="s">
        <v>35</v>
      </c>
      <c r="AC1480" s="12">
        <v>14</v>
      </c>
      <c r="AD1480" s="18" t="s">
        <v>18</v>
      </c>
    </row>
    <row r="1481" spans="1:30" ht="15.6" x14ac:dyDescent="0.3">
      <c r="A1481" s="8">
        <v>1480</v>
      </c>
      <c r="B1481" s="20" t="s">
        <v>33</v>
      </c>
      <c r="C1481" s="9">
        <v>61.9</v>
      </c>
      <c r="D1481" s="9">
        <v>3.4</v>
      </c>
      <c r="E1481" s="9">
        <v>10.5</v>
      </c>
      <c r="F1481" s="10" t="str">
        <f>IF(AND(NOT(ISBLANK(C1481)), NOT(ISBLANK(H1481)), NOT(ISBLANK(Q1481))), C1481-H1481-Q1481, "")</f>
        <v/>
      </c>
      <c r="G1481" s="11" t="str">
        <f>IF(AND(F1481&lt;&gt;"", C1481&lt;&gt;"", C1481&lt;&gt;0), F1481*100/C1481, "")</f>
        <v/>
      </c>
      <c r="H1481" s="10"/>
      <c r="I1481" s="12">
        <v>6</v>
      </c>
      <c r="J1481" s="11" t="str">
        <f>IF(AND(H1481&lt;&gt;"", C1481&lt;&gt;"", C1481&lt;&gt;0), H1481*100/C1481, "")</f>
        <v/>
      </c>
      <c r="K1481" s="9">
        <v>11.1</v>
      </c>
      <c r="L1481" s="9">
        <v>51.7</v>
      </c>
      <c r="M1481" s="13">
        <v>0.215</v>
      </c>
      <c r="N1481" s="9">
        <v>50.2</v>
      </c>
      <c r="O1481" s="14" t="s">
        <v>23</v>
      </c>
      <c r="P1481" s="15">
        <v>4.2300000000000004</v>
      </c>
      <c r="Q1481" s="13">
        <v>6.5449999999999999</v>
      </c>
      <c r="R1481" s="15">
        <v>0.38</v>
      </c>
      <c r="S1481" s="11">
        <f>IF(AND(Q1481&lt;&gt;"", C1481&lt;&gt;"", C1481&lt;&gt;0), Q1481*100/C1481, "")</f>
        <v>10.573505654281099</v>
      </c>
      <c r="T1481" s="21">
        <v>2</v>
      </c>
      <c r="U1481" s="17" t="s">
        <v>32</v>
      </c>
      <c r="V1481" s="11">
        <v>60.04</v>
      </c>
      <c r="W1481" s="11">
        <v>43.43</v>
      </c>
      <c r="X1481" s="11">
        <f>IF(AND(W1481&lt;&gt;"", V1481&lt;&gt;"", V1481&lt;&gt;0), (W1481/V1481)*100, "")</f>
        <v>72.335109926715518</v>
      </c>
      <c r="Y1481" s="8" t="str">
        <f>IF(X1481&lt;72,"Pontiagudo",IF(X1481&lt;=76,"Padrão","Redondo"))</f>
        <v>Padrão</v>
      </c>
      <c r="Z1481" s="11">
        <f>IF(AND(W1481&lt;&gt;"", V1481&lt;&gt;"", V1481&lt;&gt;0), (0.6057-0.0018*W1481)*V1481*(W1481^2)/1000, "")</f>
        <v>59.739861543245496</v>
      </c>
      <c r="AA1481" s="11">
        <v>62.731412884869997</v>
      </c>
      <c r="AB1481" s="14"/>
      <c r="AC1481" s="12">
        <v>14</v>
      </c>
      <c r="AD1481" s="18" t="s">
        <v>18</v>
      </c>
    </row>
    <row r="1482" spans="1:30" ht="15.6" x14ac:dyDescent="0.3">
      <c r="A1482" s="8">
        <v>1481</v>
      </c>
      <c r="B1482" s="20" t="s">
        <v>33</v>
      </c>
      <c r="C1482" s="9">
        <v>73.400000000000006</v>
      </c>
      <c r="D1482" s="9">
        <v>5</v>
      </c>
      <c r="E1482" s="9">
        <v>10.5</v>
      </c>
      <c r="F1482" s="10">
        <f>IF(AND(NOT(ISBLANK(C1482)), NOT(ISBLANK(H1482)), NOT(ISBLANK(Q1482))), C1482-H1482-Q1482, "")</f>
        <v>48.442000000000007</v>
      </c>
      <c r="G1482" s="11">
        <f>IF(AND(F1482&lt;&gt;"", C1482&lt;&gt;"", C1482&lt;&gt;0), F1482*100/C1482, "")</f>
        <v>65.997275204359681</v>
      </c>
      <c r="H1482" s="10">
        <v>19.457000000000001</v>
      </c>
      <c r="I1482" s="12">
        <v>5</v>
      </c>
      <c r="J1482" s="11">
        <f>IF(AND(H1482&lt;&gt;"", C1482&lt;&gt;"", C1482&lt;&gt;0), H1482*100/C1482, "")</f>
        <v>26.508174386920981</v>
      </c>
      <c r="K1482" s="9">
        <v>16.3</v>
      </c>
      <c r="L1482" s="9">
        <v>46.3</v>
      </c>
      <c r="M1482" s="13">
        <v>0.35199999999999998</v>
      </c>
      <c r="N1482" s="9">
        <v>63</v>
      </c>
      <c r="O1482" s="14" t="s">
        <v>21</v>
      </c>
      <c r="P1482" s="15">
        <v>3.76</v>
      </c>
      <c r="Q1482" s="13">
        <v>5.5010000000000003</v>
      </c>
      <c r="R1482" s="15">
        <v>0.37</v>
      </c>
      <c r="S1482" s="11">
        <f>IF(AND(Q1482&lt;&gt;"", C1482&lt;&gt;"", C1482&lt;&gt;0), Q1482*100/C1482, "")</f>
        <v>7.4945504087193457</v>
      </c>
      <c r="T1482" s="21">
        <v>2</v>
      </c>
      <c r="U1482" s="17" t="s">
        <v>34</v>
      </c>
      <c r="V1482" s="11">
        <v>61.77</v>
      </c>
      <c r="W1482" s="11">
        <v>47.86</v>
      </c>
      <c r="X1482" s="11">
        <f>IF(AND(W1482&lt;&gt;"", V1482&lt;&gt;"", V1482&lt;&gt;0), (W1482/V1482)*100, "")</f>
        <v>77.480977820948667</v>
      </c>
      <c r="Y1482" s="8" t="str">
        <f>IF(X1482&lt;72,"Pontiagudo",IF(X1482&lt;=76,"Padrão","Redondo"))</f>
        <v>Redondo</v>
      </c>
      <c r="Z1482" s="11">
        <f>IF(AND(W1482&lt;&gt;"", V1482&lt;&gt;"", V1482&lt;&gt;0), (0.6057-0.0018*W1482)*V1482*(W1482^2)/1000, "")</f>
        <v>73.510945866192387</v>
      </c>
      <c r="AA1482" s="11">
        <v>70.629579964541989</v>
      </c>
      <c r="AB1482" s="14"/>
      <c r="AC1482" s="12">
        <v>14</v>
      </c>
      <c r="AD1482" s="18" t="s">
        <v>18</v>
      </c>
    </row>
    <row r="1483" spans="1:30" ht="15.6" x14ac:dyDescent="0.3">
      <c r="A1483" s="8">
        <v>1482</v>
      </c>
      <c r="B1483" s="20" t="s">
        <v>33</v>
      </c>
      <c r="C1483" s="9">
        <v>61.8</v>
      </c>
      <c r="D1483" s="9">
        <v>4.8</v>
      </c>
      <c r="E1483" s="9">
        <v>10.5</v>
      </c>
      <c r="F1483" s="10">
        <f>IF(AND(NOT(ISBLANK(C1483)), NOT(ISBLANK(H1483)), NOT(ISBLANK(Q1483))), C1483-H1483-Q1483, "")</f>
        <v>36.705000000000005</v>
      </c>
      <c r="G1483" s="11">
        <f>IF(AND(F1483&lt;&gt;"", C1483&lt;&gt;"", C1483&lt;&gt;0), F1483*100/C1483, "")</f>
        <v>59.393203883495154</v>
      </c>
      <c r="H1483" s="10">
        <v>18.736999999999998</v>
      </c>
      <c r="I1483" s="12">
        <v>6</v>
      </c>
      <c r="J1483" s="11">
        <f>IF(AND(H1483&lt;&gt;"", C1483&lt;&gt;"", C1483&lt;&gt;0), H1483*100/C1483, "")</f>
        <v>30.318770226537215</v>
      </c>
      <c r="K1483" s="9">
        <v>16.600000000000001</v>
      </c>
      <c r="L1483" s="9">
        <v>45.3</v>
      </c>
      <c r="M1483" s="13">
        <v>0.36599999999999999</v>
      </c>
      <c r="N1483" s="9">
        <v>66.099999999999994</v>
      </c>
      <c r="O1483" s="14" t="s">
        <v>21</v>
      </c>
      <c r="P1483" s="15">
        <v>3.9</v>
      </c>
      <c r="Q1483" s="13">
        <v>6.3579999999999997</v>
      </c>
      <c r="R1483" s="15">
        <v>0.38</v>
      </c>
      <c r="S1483" s="11">
        <f>IF(AND(Q1483&lt;&gt;"", C1483&lt;&gt;"", C1483&lt;&gt;0), Q1483*100/C1483, "")</f>
        <v>10.288025889967637</v>
      </c>
      <c r="T1483" s="21">
        <v>1</v>
      </c>
      <c r="U1483" s="17" t="s">
        <v>32</v>
      </c>
      <c r="V1483" s="11">
        <v>59.13</v>
      </c>
      <c r="W1483" s="11">
        <v>44.17</v>
      </c>
      <c r="X1483" s="11">
        <f>IF(AND(W1483&lt;&gt;"", V1483&lt;&gt;"", V1483&lt;&gt;0), (W1483/V1483)*100, "")</f>
        <v>74.699813969220358</v>
      </c>
      <c r="Y1483" s="8" t="str">
        <f>IF(X1483&lt;72,"Pontiagudo",IF(X1483&lt;=76,"Padrão","Redondo"))</f>
        <v>Padrão</v>
      </c>
      <c r="Z1483" s="11">
        <f>IF(AND(W1483&lt;&gt;"", V1483&lt;&gt;"", V1483&lt;&gt;0), (0.6057-0.0018*W1483)*V1483*(W1483^2)/1000, "")</f>
        <v>60.702778366471463</v>
      </c>
      <c r="AA1483" s="11">
        <v>63.186484885555501</v>
      </c>
      <c r="AB1483" s="14" t="s">
        <v>35</v>
      </c>
      <c r="AC1483" s="12">
        <v>14</v>
      </c>
      <c r="AD1483" s="18" t="s">
        <v>18</v>
      </c>
    </row>
    <row r="1484" spans="1:30" ht="15.6" x14ac:dyDescent="0.3">
      <c r="A1484" s="8">
        <v>1483</v>
      </c>
      <c r="B1484" s="20" t="s">
        <v>33</v>
      </c>
      <c r="C1484" s="9">
        <v>61.5</v>
      </c>
      <c r="D1484" s="9">
        <v>4.5999999999999996</v>
      </c>
      <c r="E1484" s="9">
        <v>10.4</v>
      </c>
      <c r="F1484" s="10">
        <f>IF(AND(NOT(ISBLANK(C1484)), NOT(ISBLANK(H1484)), NOT(ISBLANK(Q1484))), C1484-H1484-Q1484, "")</f>
        <v>37.945</v>
      </c>
      <c r="G1484" s="11">
        <f>IF(AND(F1484&lt;&gt;"", C1484&lt;&gt;"", C1484&lt;&gt;0), F1484*100/C1484, "")</f>
        <v>61.699186991869915</v>
      </c>
      <c r="H1484" s="10">
        <v>17.280999999999999</v>
      </c>
      <c r="I1484" s="12">
        <v>5</v>
      </c>
      <c r="J1484" s="11">
        <f>IF(AND(H1484&lt;&gt;"", C1484&lt;&gt;"", C1484&lt;&gt;0), H1484*100/C1484, "")</f>
        <v>28.099186991869917</v>
      </c>
      <c r="K1484" s="9">
        <v>14.8</v>
      </c>
      <c r="L1484" s="9">
        <v>46</v>
      </c>
      <c r="M1484" s="13">
        <v>0.32200000000000001</v>
      </c>
      <c r="N1484" s="9">
        <v>64.3</v>
      </c>
      <c r="O1484" s="14" t="s">
        <v>21</v>
      </c>
      <c r="P1484" s="15">
        <v>4.3600000000000003</v>
      </c>
      <c r="Q1484" s="13">
        <v>6.274</v>
      </c>
      <c r="R1484" s="15">
        <v>0.41</v>
      </c>
      <c r="S1484" s="11">
        <f>IF(AND(Q1484&lt;&gt;"", C1484&lt;&gt;"", C1484&lt;&gt;0), Q1484*100/C1484, "")</f>
        <v>10.201626016260162</v>
      </c>
      <c r="T1484" s="21">
        <v>1</v>
      </c>
      <c r="U1484" s="17" t="s">
        <v>32</v>
      </c>
      <c r="V1484" s="11">
        <v>58.59</v>
      </c>
      <c r="W1484" s="11">
        <v>43.45</v>
      </c>
      <c r="X1484" s="11">
        <f>IF(AND(W1484&lt;&gt;"", V1484&lt;&gt;"", V1484&lt;&gt;0), (W1484/V1484)*100, "")</f>
        <v>74.159412869090289</v>
      </c>
      <c r="Y1484" s="8" t="str">
        <f>IF(X1484&lt;72,"Pontiagudo",IF(X1484&lt;=76,"Padrão","Redondo"))</f>
        <v>Padrão</v>
      </c>
      <c r="Z1484" s="11">
        <f>IF(AND(W1484&lt;&gt;"", V1484&lt;&gt;"", V1484&lt;&gt;0), (0.6057-0.0018*W1484)*V1484*(W1484^2)/1000, "")</f>
        <v>58.346833320987763</v>
      </c>
      <c r="AA1484" s="11">
        <v>61.747412800342502</v>
      </c>
      <c r="AB1484" s="14" t="s">
        <v>35</v>
      </c>
      <c r="AC1484" s="12">
        <v>14</v>
      </c>
      <c r="AD1484" s="18" t="s">
        <v>18</v>
      </c>
    </row>
    <row r="1485" spans="1:30" ht="15.6" x14ac:dyDescent="0.3">
      <c r="A1485" s="8">
        <v>1484</v>
      </c>
      <c r="B1485" s="20" t="s">
        <v>33</v>
      </c>
      <c r="C1485" s="9">
        <v>67.5</v>
      </c>
      <c r="D1485" s="9">
        <v>5.0999999999999996</v>
      </c>
      <c r="E1485" s="9">
        <v>10.199999999999999</v>
      </c>
      <c r="F1485" s="10">
        <f>IF(AND(NOT(ISBLANK(C1485)), NOT(ISBLANK(H1485)), NOT(ISBLANK(Q1485))), C1485-H1485-Q1485, "")</f>
        <v>45.426000000000002</v>
      </c>
      <c r="G1485" s="11">
        <f>IF(AND(F1485&lt;&gt;"", C1485&lt;&gt;"", C1485&lt;&gt;0), F1485*100/C1485, "")</f>
        <v>67.297777777777782</v>
      </c>
      <c r="H1485" s="10">
        <v>16.805</v>
      </c>
      <c r="I1485" s="12">
        <v>5</v>
      </c>
      <c r="J1485" s="11">
        <f>IF(AND(H1485&lt;&gt;"", C1485&lt;&gt;"", C1485&lt;&gt;0), H1485*100/C1485, "")</f>
        <v>24.896296296296295</v>
      </c>
      <c r="K1485" s="9">
        <v>14.9</v>
      </c>
      <c r="L1485" s="9">
        <v>45.3</v>
      </c>
      <c r="M1485" s="13">
        <v>0.32900000000000001</v>
      </c>
      <c r="N1485" s="9">
        <v>66.5</v>
      </c>
      <c r="O1485" s="14" t="s">
        <v>21</v>
      </c>
      <c r="P1485" s="15">
        <v>4.62</v>
      </c>
      <c r="Q1485" s="13">
        <v>5.2690000000000001</v>
      </c>
      <c r="R1485" s="15">
        <v>0.36</v>
      </c>
      <c r="S1485" s="11">
        <f>IF(AND(Q1485&lt;&gt;"", C1485&lt;&gt;"", C1485&lt;&gt;0), Q1485*100/C1485, "")</f>
        <v>7.8059259259259255</v>
      </c>
      <c r="T1485" s="21">
        <v>1</v>
      </c>
      <c r="U1485" s="17" t="s">
        <v>32</v>
      </c>
      <c r="V1485" s="11">
        <v>59.66</v>
      </c>
      <c r="W1485" s="11">
        <v>45.73</v>
      </c>
      <c r="X1485" s="11">
        <f>IF(AND(W1485&lt;&gt;"", V1485&lt;&gt;"", V1485&lt;&gt;0), (W1485/V1485)*100, "")</f>
        <v>76.651022460610122</v>
      </c>
      <c r="Y1485" s="8" t="str">
        <f>IF(X1485&lt;72,"Pontiagudo",IF(X1485&lt;=76,"Padrão","Redondo"))</f>
        <v>Redondo</v>
      </c>
      <c r="Z1485" s="11">
        <f>IF(AND(W1485&lt;&gt;"", V1485&lt;&gt;"", V1485&lt;&gt;0), (0.6057-0.0018*W1485)*V1485*(W1485^2)/1000, "")</f>
        <v>65.299183868280195</v>
      </c>
      <c r="AA1485" s="11">
        <v>65.873789764848993</v>
      </c>
      <c r="AB1485" s="14"/>
      <c r="AC1485" s="12">
        <v>14</v>
      </c>
      <c r="AD1485" s="18" t="s">
        <v>18</v>
      </c>
    </row>
    <row r="1486" spans="1:30" ht="15.6" x14ac:dyDescent="0.3">
      <c r="A1486" s="8">
        <v>1485</v>
      </c>
      <c r="B1486" s="20" t="s">
        <v>33</v>
      </c>
      <c r="C1486" s="9">
        <v>59.8</v>
      </c>
      <c r="D1486" s="9">
        <v>4.4000000000000004</v>
      </c>
      <c r="E1486" s="9">
        <v>10.4</v>
      </c>
      <c r="F1486" s="10">
        <f>IF(AND(NOT(ISBLANK(C1486)), NOT(ISBLANK(H1486)), NOT(ISBLANK(Q1486))), C1486-H1486-Q1486, "")</f>
        <v>36.570999999999998</v>
      </c>
      <c r="G1486" s="11">
        <f>IF(AND(F1486&lt;&gt;"", C1486&lt;&gt;"", C1486&lt;&gt;0), F1486*100/C1486, "")</f>
        <v>61.15551839464883</v>
      </c>
      <c r="H1486" s="10">
        <v>17.283999999999999</v>
      </c>
      <c r="I1486" s="12">
        <v>6</v>
      </c>
      <c r="J1486" s="11">
        <f>IF(AND(H1486&lt;&gt;"", C1486&lt;&gt;"", C1486&lt;&gt;0), H1486*100/C1486, "")</f>
        <v>28.903010033444815</v>
      </c>
      <c r="K1486" s="9">
        <v>15.4</v>
      </c>
      <c r="L1486" s="9">
        <v>42.3</v>
      </c>
      <c r="M1486" s="13">
        <v>0.36399999999999999</v>
      </c>
      <c r="N1486" s="9">
        <v>63.1</v>
      </c>
      <c r="O1486" s="14" t="s">
        <v>21</v>
      </c>
      <c r="P1486" s="15">
        <v>5.0999999999999996</v>
      </c>
      <c r="Q1486" s="13">
        <v>5.9450000000000003</v>
      </c>
      <c r="R1486" s="15">
        <v>0.37</v>
      </c>
      <c r="S1486" s="11">
        <f>IF(AND(Q1486&lt;&gt;"", C1486&lt;&gt;"", C1486&lt;&gt;0), Q1486*100/C1486, "")</f>
        <v>9.9414715719063551</v>
      </c>
      <c r="T1486" s="21">
        <v>1</v>
      </c>
      <c r="U1486" s="17" t="s">
        <v>32</v>
      </c>
      <c r="V1486" s="11">
        <v>57.07</v>
      </c>
      <c r="W1486" s="11">
        <v>44.05</v>
      </c>
      <c r="X1486" s="11">
        <f>IF(AND(W1486&lt;&gt;"", V1486&lt;&gt;"", V1486&lt;&gt;0), (W1486/V1486)*100, "")</f>
        <v>77.185912037848254</v>
      </c>
      <c r="Y1486" s="8" t="str">
        <f>IF(X1486&lt;72,"Pontiagudo",IF(X1486&lt;=76,"Padrão","Redondo"))</f>
        <v>Redondo</v>
      </c>
      <c r="Z1486" s="11">
        <f>IF(AND(W1486&lt;&gt;"", V1486&lt;&gt;"", V1486&lt;&gt;0), (0.6057-0.0018*W1486)*V1486*(W1486^2)/1000, "")</f>
        <v>58.293996271026749</v>
      </c>
      <c r="AA1486" s="11">
        <v>61.519107731542491</v>
      </c>
      <c r="AB1486" s="14" t="s">
        <v>35</v>
      </c>
      <c r="AC1486" s="12">
        <v>14</v>
      </c>
      <c r="AD1486" s="18" t="s">
        <v>18</v>
      </c>
    </row>
    <row r="1487" spans="1:30" ht="15.6" x14ac:dyDescent="0.3">
      <c r="A1487" s="8">
        <v>1486</v>
      </c>
      <c r="B1487" s="20" t="s">
        <v>33</v>
      </c>
      <c r="C1487" s="9">
        <v>63.2</v>
      </c>
      <c r="D1487" s="9">
        <v>3.9</v>
      </c>
      <c r="E1487" s="9">
        <v>10.6</v>
      </c>
      <c r="F1487" s="10">
        <f>IF(AND(NOT(ISBLANK(C1487)), NOT(ISBLANK(H1487)), NOT(ISBLANK(Q1487))), C1487-H1487-Q1487, "")</f>
        <v>37.396000000000008</v>
      </c>
      <c r="G1487" s="11">
        <f>IF(AND(F1487&lt;&gt;"", C1487&lt;&gt;"", C1487&lt;&gt;0), F1487*100/C1487, "")</f>
        <v>59.170886075949376</v>
      </c>
      <c r="H1487" s="10">
        <v>19.422000000000001</v>
      </c>
      <c r="I1487" s="12">
        <v>6</v>
      </c>
      <c r="J1487" s="11">
        <f>IF(AND(H1487&lt;&gt;"", C1487&lt;&gt;"", C1487&lt;&gt;0), H1487*100/C1487, "")</f>
        <v>30.731012658227847</v>
      </c>
      <c r="K1487" s="9">
        <v>16.100000000000001</v>
      </c>
      <c r="L1487" s="9">
        <v>45</v>
      </c>
      <c r="M1487" s="13">
        <v>0.35799999999999998</v>
      </c>
      <c r="N1487" s="9">
        <v>55.8</v>
      </c>
      <c r="O1487" s="14" t="s">
        <v>23</v>
      </c>
      <c r="P1487" s="15">
        <v>5.09</v>
      </c>
      <c r="Q1487" s="13">
        <v>6.3819999999999997</v>
      </c>
      <c r="R1487" s="15">
        <v>0.36</v>
      </c>
      <c r="S1487" s="11">
        <f>IF(AND(Q1487&lt;&gt;"", C1487&lt;&gt;"", C1487&lt;&gt;0), Q1487*100/C1487, "")</f>
        <v>10.098101265822784</v>
      </c>
      <c r="T1487" s="21">
        <v>2</v>
      </c>
      <c r="U1487" s="17" t="s">
        <v>32</v>
      </c>
      <c r="V1487" s="11">
        <v>58.1</v>
      </c>
      <c r="W1487" s="11">
        <v>44.51</v>
      </c>
      <c r="X1487" s="11">
        <f>IF(AND(W1487&lt;&gt;"", V1487&lt;&gt;"", V1487&lt;&gt;0), (W1487/V1487)*100, "")</f>
        <v>76.609294320137693</v>
      </c>
      <c r="Y1487" s="8" t="str">
        <f>IF(X1487&lt;72,"Pontiagudo",IF(X1487&lt;=76,"Padrão","Redondo"))</f>
        <v>Redondo</v>
      </c>
      <c r="Z1487" s="11">
        <f>IF(AND(W1487&lt;&gt;"", V1487&lt;&gt;"", V1487&lt;&gt;0), (0.6057-0.0018*W1487)*V1487*(W1487^2)/1000, "")</f>
        <v>60.496716567819412</v>
      </c>
      <c r="AA1487" s="11">
        <v>62.939611217455003</v>
      </c>
      <c r="AB1487" s="14"/>
      <c r="AC1487" s="12">
        <v>14</v>
      </c>
      <c r="AD1487" s="18" t="s">
        <v>18</v>
      </c>
    </row>
    <row r="1488" spans="1:30" ht="15.6" x14ac:dyDescent="0.3">
      <c r="A1488" s="8">
        <v>1487</v>
      </c>
      <c r="B1488" s="20" t="s">
        <v>33</v>
      </c>
      <c r="C1488" s="9">
        <v>64.900000000000006</v>
      </c>
      <c r="D1488" s="9">
        <v>5</v>
      </c>
      <c r="E1488" s="9">
        <v>10.6</v>
      </c>
      <c r="F1488" s="10">
        <f>IF(AND(NOT(ISBLANK(C1488)), NOT(ISBLANK(H1488)), NOT(ISBLANK(Q1488))), C1488-H1488-Q1488, "")</f>
        <v>40.156000000000006</v>
      </c>
      <c r="G1488" s="11">
        <f>IF(AND(F1488&lt;&gt;"", C1488&lt;&gt;"", C1488&lt;&gt;0), F1488*100/C1488, "")</f>
        <v>61.873651771956858</v>
      </c>
      <c r="H1488" s="10">
        <v>18.646999999999998</v>
      </c>
      <c r="I1488" s="12">
        <v>6</v>
      </c>
      <c r="J1488" s="11">
        <f>IF(AND(H1488&lt;&gt;"", C1488&lt;&gt;"", C1488&lt;&gt;0), H1488*100/C1488, "")</f>
        <v>28.731895223420644</v>
      </c>
      <c r="K1488" s="9">
        <v>15.8</v>
      </c>
      <c r="L1488" s="9">
        <v>45</v>
      </c>
      <c r="M1488" s="13">
        <v>0.35099999999999998</v>
      </c>
      <c r="N1488" s="9">
        <v>66.599999999999994</v>
      </c>
      <c r="O1488" s="14" t="s">
        <v>21</v>
      </c>
      <c r="P1488" s="15">
        <v>5.12</v>
      </c>
      <c r="Q1488" s="13">
        <v>6.0970000000000004</v>
      </c>
      <c r="R1488" s="15">
        <v>0.37</v>
      </c>
      <c r="S1488" s="11">
        <f>IF(AND(Q1488&lt;&gt;"", C1488&lt;&gt;"", C1488&lt;&gt;0), Q1488*100/C1488, "")</f>
        <v>9.3944530046224966</v>
      </c>
      <c r="T1488" s="21">
        <v>2</v>
      </c>
      <c r="U1488" s="17" t="s">
        <v>32</v>
      </c>
      <c r="V1488" s="11">
        <v>59.62</v>
      </c>
      <c r="W1488" s="11">
        <v>44.19</v>
      </c>
      <c r="X1488" s="11">
        <f>IF(AND(W1488&lt;&gt;"", V1488&lt;&gt;"", V1488&lt;&gt;0), (W1488/V1488)*100, "")</f>
        <v>74.119423012411943</v>
      </c>
      <c r="Y1488" s="8" t="str">
        <f>IF(X1488&lt;72,"Pontiagudo",IF(X1488&lt;=76,"Padrão","Redondo"))</f>
        <v>Padrão</v>
      </c>
      <c r="Z1488" s="11">
        <f>IF(AND(W1488&lt;&gt;"", V1488&lt;&gt;"", V1488&lt;&gt;0), (0.6057-0.0018*W1488)*V1488*(W1488^2)/1000, "")</f>
        <v>61.25706051108375</v>
      </c>
      <c r="AA1488" s="11">
        <v>63.564194412674986</v>
      </c>
      <c r="AB1488" s="14"/>
      <c r="AC1488" s="12">
        <v>14</v>
      </c>
      <c r="AD1488" s="18" t="s">
        <v>18</v>
      </c>
    </row>
    <row r="1489" spans="1:30" ht="15.6" x14ac:dyDescent="0.3">
      <c r="A1489" s="8">
        <v>1488</v>
      </c>
      <c r="B1489" s="20" t="s">
        <v>33</v>
      </c>
      <c r="C1489" s="9">
        <v>61.2</v>
      </c>
      <c r="D1489" s="9">
        <v>3.5</v>
      </c>
      <c r="E1489" s="9">
        <v>10.6</v>
      </c>
      <c r="F1489" s="10">
        <f>IF(AND(NOT(ISBLANK(C1489)), NOT(ISBLANK(H1489)), NOT(ISBLANK(Q1489))), C1489-H1489-Q1489, "")</f>
        <v>38.835999999999999</v>
      </c>
      <c r="G1489" s="11">
        <f>IF(AND(F1489&lt;&gt;"", C1489&lt;&gt;"", C1489&lt;&gt;0), F1489*100/C1489, "")</f>
        <v>63.457516339869279</v>
      </c>
      <c r="H1489" s="10">
        <v>16.137</v>
      </c>
      <c r="I1489" s="12">
        <v>6</v>
      </c>
      <c r="J1489" s="11">
        <f>IF(AND(H1489&lt;&gt;"", C1489&lt;&gt;"", C1489&lt;&gt;0), H1489*100/C1489, "")</f>
        <v>26.367647058823529</v>
      </c>
      <c r="K1489" s="9">
        <v>13.4</v>
      </c>
      <c r="L1489" s="9">
        <v>43</v>
      </c>
      <c r="M1489" s="13">
        <v>0.312</v>
      </c>
      <c r="N1489" s="9">
        <v>52</v>
      </c>
      <c r="O1489" s="14" t="s">
        <v>23</v>
      </c>
      <c r="P1489" s="15">
        <v>4.05</v>
      </c>
      <c r="Q1489" s="13">
        <v>6.2270000000000003</v>
      </c>
      <c r="R1489" s="15">
        <v>0.4</v>
      </c>
      <c r="S1489" s="11">
        <f>IF(AND(Q1489&lt;&gt;"", C1489&lt;&gt;"", C1489&lt;&gt;0), Q1489*100/C1489, "")</f>
        <v>10.17483660130719</v>
      </c>
      <c r="T1489" s="21">
        <v>2</v>
      </c>
      <c r="U1489" s="17" t="s">
        <v>32</v>
      </c>
      <c r="V1489" s="11">
        <v>57.13</v>
      </c>
      <c r="W1489" s="11">
        <v>44.44</v>
      </c>
      <c r="X1489" s="11">
        <f>IF(AND(W1489&lt;&gt;"", V1489&lt;&gt;"", V1489&lt;&gt;0), (W1489/V1489)*100, "")</f>
        <v>77.787502187992288</v>
      </c>
      <c r="Y1489" s="8" t="str">
        <f>IF(X1489&lt;72,"Pontiagudo",IF(X1489&lt;=76,"Padrão","Redondo"))</f>
        <v>Redondo</v>
      </c>
      <c r="Z1489" s="11">
        <f>IF(AND(W1489&lt;&gt;"", V1489&lt;&gt;"", V1489&lt;&gt;0), (0.6057-0.0018*W1489)*V1489*(W1489^2)/1000, "")</f>
        <v>59.313958717489349</v>
      </c>
      <c r="AA1489" s="11">
        <v>62.123652266807994</v>
      </c>
      <c r="AB1489" s="14"/>
      <c r="AC1489" s="12">
        <v>14</v>
      </c>
      <c r="AD1489" s="18" t="s">
        <v>18</v>
      </c>
    </row>
    <row r="1490" spans="1:30" ht="15.6" x14ac:dyDescent="0.3">
      <c r="A1490" s="8">
        <v>1489</v>
      </c>
      <c r="B1490" s="20" t="s">
        <v>33</v>
      </c>
      <c r="C1490" s="9">
        <v>62.1</v>
      </c>
      <c r="D1490" s="9">
        <v>4.3</v>
      </c>
      <c r="E1490" s="9">
        <v>10.5</v>
      </c>
      <c r="F1490" s="10">
        <f>IF(AND(NOT(ISBLANK(C1490)), NOT(ISBLANK(H1490)), NOT(ISBLANK(Q1490))), C1490-H1490-Q1490, "")</f>
        <v>36.992999999999995</v>
      </c>
      <c r="G1490" s="11">
        <f>IF(AND(F1490&lt;&gt;"", C1490&lt;&gt;"", C1490&lt;&gt;0), F1490*100/C1490, "")</f>
        <v>59.570048309178731</v>
      </c>
      <c r="H1490" s="10">
        <v>18.876999999999999</v>
      </c>
      <c r="I1490" s="12">
        <v>5</v>
      </c>
      <c r="J1490" s="11">
        <f>IF(AND(H1490&lt;&gt;"", C1490&lt;&gt;"", C1490&lt;&gt;0), H1490*100/C1490, "")</f>
        <v>30.397745571658611</v>
      </c>
      <c r="K1490" s="9">
        <v>14.1</v>
      </c>
      <c r="L1490" s="9">
        <v>48.3</v>
      </c>
      <c r="M1490" s="13">
        <v>0.29199999999999998</v>
      </c>
      <c r="N1490" s="9">
        <v>60.9</v>
      </c>
      <c r="O1490" s="14" t="s">
        <v>21</v>
      </c>
      <c r="P1490" s="15">
        <v>4.18</v>
      </c>
      <c r="Q1490" s="13">
        <v>6.23</v>
      </c>
      <c r="R1490" s="15">
        <v>0.38</v>
      </c>
      <c r="S1490" s="11">
        <f>IF(AND(Q1490&lt;&gt;"", C1490&lt;&gt;"", C1490&lt;&gt;0), Q1490*100/C1490, "")</f>
        <v>10.032206119162641</v>
      </c>
      <c r="T1490" s="21">
        <v>1</v>
      </c>
      <c r="U1490" s="17" t="s">
        <v>32</v>
      </c>
      <c r="V1490" s="11">
        <v>60.35</v>
      </c>
      <c r="W1490" s="11">
        <v>43.51</v>
      </c>
      <c r="X1490" s="11">
        <f>IF(AND(W1490&lt;&gt;"", V1490&lt;&gt;"", V1490&lt;&gt;0), (W1490/V1490)*100, "")</f>
        <v>72.096106048053016</v>
      </c>
      <c r="Y1490" s="8" t="str">
        <f>IF(X1490&lt;72,"Pontiagudo",IF(X1490&lt;=76,"Padrão","Redondo"))</f>
        <v>Padrão</v>
      </c>
      <c r="Z1490" s="11">
        <f>IF(AND(W1490&lt;&gt;"", V1490&lt;&gt;"", V1490&lt;&gt;0), (0.6057-0.0018*W1490)*V1490*(W1490^2)/1000, "")</f>
        <v>60.253286987294373</v>
      </c>
      <c r="AA1490" s="11">
        <v>63.064011047942493</v>
      </c>
      <c r="AB1490" s="14"/>
      <c r="AC1490" s="12">
        <v>14</v>
      </c>
      <c r="AD1490" s="18" t="s">
        <v>18</v>
      </c>
    </row>
    <row r="1491" spans="1:30" ht="15.6" x14ac:dyDescent="0.3">
      <c r="A1491" s="8">
        <v>1490</v>
      </c>
      <c r="B1491" s="20" t="s">
        <v>33</v>
      </c>
      <c r="C1491" s="9">
        <v>67.099999999999994</v>
      </c>
      <c r="D1491" s="9">
        <v>4.8</v>
      </c>
      <c r="E1491" s="9">
        <v>10.4</v>
      </c>
      <c r="F1491" s="10">
        <f>IF(AND(NOT(ISBLANK(C1491)), NOT(ISBLANK(H1491)), NOT(ISBLANK(Q1491))), C1491-H1491-Q1491, "")</f>
        <v>41.312999999999995</v>
      </c>
      <c r="G1491" s="11">
        <f>IF(AND(F1491&lt;&gt;"", C1491&lt;&gt;"", C1491&lt;&gt;0), F1491*100/C1491, "")</f>
        <v>61.569299552906102</v>
      </c>
      <c r="H1491" s="10">
        <v>20.009</v>
      </c>
      <c r="I1491" s="12">
        <v>5</v>
      </c>
      <c r="J1491" s="11">
        <f>IF(AND(H1491&lt;&gt;"", C1491&lt;&gt;"", C1491&lt;&gt;0), H1491*100/C1491, "")</f>
        <v>29.819672131147545</v>
      </c>
      <c r="K1491" s="9">
        <v>18.5</v>
      </c>
      <c r="L1491" s="9">
        <v>46.7</v>
      </c>
      <c r="M1491" s="13">
        <v>0.39600000000000002</v>
      </c>
      <c r="N1491" s="9">
        <v>63.7</v>
      </c>
      <c r="O1491" s="14" t="s">
        <v>21</v>
      </c>
      <c r="P1491" s="15">
        <v>1.72</v>
      </c>
      <c r="Q1491" s="13">
        <v>5.7779999999999996</v>
      </c>
      <c r="R1491" s="15">
        <v>0.35</v>
      </c>
      <c r="S1491" s="11">
        <f>IF(AND(Q1491&lt;&gt;"", C1491&lt;&gt;"", C1491&lt;&gt;0), Q1491*100/C1491, "")</f>
        <v>8.6110283159463492</v>
      </c>
      <c r="T1491" s="21">
        <v>4</v>
      </c>
      <c r="U1491" s="17" t="s">
        <v>32</v>
      </c>
      <c r="V1491" s="11">
        <v>62.33</v>
      </c>
      <c r="W1491" s="11">
        <v>45.86</v>
      </c>
      <c r="X1491" s="11">
        <f>IF(AND(W1491&lt;&gt;"", V1491&lt;&gt;"", V1491&lt;&gt;0), (W1491/V1491)*100, "")</f>
        <v>73.576127065618479</v>
      </c>
      <c r="Y1491" s="8" t="str">
        <f>IF(X1491&lt;72,"Pontiagudo",IF(X1491&lt;=76,"Padrão","Redondo"))</f>
        <v>Padrão</v>
      </c>
      <c r="Z1491" s="11">
        <f>IF(AND(W1491&lt;&gt;"", V1491&lt;&gt;"", V1491&lt;&gt;0), (0.6057-0.0018*W1491)*V1491*(W1491^2)/1000, "")</f>
        <v>68.579311014236751</v>
      </c>
      <c r="AA1491" s="11">
        <v>67.985322256510003</v>
      </c>
      <c r="AB1491" s="14" t="s">
        <v>39</v>
      </c>
      <c r="AC1491" s="12">
        <v>14</v>
      </c>
      <c r="AD1491" s="18" t="s">
        <v>18</v>
      </c>
    </row>
    <row r="1492" spans="1:30" ht="15.6" x14ac:dyDescent="0.3">
      <c r="A1492" s="8">
        <v>1491</v>
      </c>
      <c r="B1492" s="20" t="s">
        <v>33</v>
      </c>
      <c r="C1492" s="9">
        <v>60</v>
      </c>
      <c r="D1492" s="9">
        <v>3.8</v>
      </c>
      <c r="E1492" s="9">
        <v>10.6</v>
      </c>
      <c r="F1492" s="10">
        <f>IF(AND(NOT(ISBLANK(C1492)), NOT(ISBLANK(H1492)), NOT(ISBLANK(Q1492))), C1492-H1492-Q1492, "")</f>
        <v>36.853000000000002</v>
      </c>
      <c r="G1492" s="11">
        <f>IF(AND(F1492&lt;&gt;"", C1492&lt;&gt;"", C1492&lt;&gt;0), F1492*100/C1492, "")</f>
        <v>61.421666666666667</v>
      </c>
      <c r="H1492" s="10">
        <v>17.375</v>
      </c>
      <c r="I1492" s="12">
        <v>5</v>
      </c>
      <c r="J1492" s="11">
        <f>IF(AND(H1492&lt;&gt;"", C1492&lt;&gt;"", C1492&lt;&gt;0), H1492*100/C1492, "")</f>
        <v>28.958333333333332</v>
      </c>
      <c r="K1492" s="9">
        <v>13.5</v>
      </c>
      <c r="L1492" s="9">
        <v>46</v>
      </c>
      <c r="M1492" s="13">
        <v>0.29299999999999998</v>
      </c>
      <c r="N1492" s="9">
        <v>56.4</v>
      </c>
      <c r="O1492" s="14" t="s">
        <v>23</v>
      </c>
      <c r="P1492" s="15">
        <v>3.06</v>
      </c>
      <c r="Q1492" s="13">
        <v>5.7720000000000002</v>
      </c>
      <c r="R1492" s="15">
        <v>0.37</v>
      </c>
      <c r="S1492" s="11">
        <f>IF(AND(Q1492&lt;&gt;"", C1492&lt;&gt;"", C1492&lt;&gt;0), Q1492*100/C1492, "")</f>
        <v>9.620000000000001</v>
      </c>
      <c r="T1492" s="21">
        <v>2</v>
      </c>
      <c r="U1492" s="17" t="s">
        <v>32</v>
      </c>
      <c r="V1492" s="11">
        <v>58.31</v>
      </c>
      <c r="W1492" s="11">
        <v>43.6</v>
      </c>
      <c r="X1492" s="11">
        <f>IF(AND(W1492&lt;&gt;"", V1492&lt;&gt;"", V1492&lt;&gt;0), (W1492/V1492)*100, "")</f>
        <v>74.772766249356877</v>
      </c>
      <c r="Y1492" s="8" t="str">
        <f>IF(X1492&lt;72,"Pontiagudo",IF(X1492&lt;=76,"Padrão","Redondo"))</f>
        <v>Padrão</v>
      </c>
      <c r="Z1492" s="11">
        <f>IF(AND(W1492&lt;&gt;"", V1492&lt;&gt;"", V1492&lt;&gt;0), (0.6057-0.0018*W1492)*V1492*(W1492^2)/1000, "")</f>
        <v>58.439689090272012</v>
      </c>
      <c r="AA1492" s="11">
        <v>61.767194302239993</v>
      </c>
      <c r="AB1492" s="14"/>
      <c r="AC1492" s="12">
        <v>14</v>
      </c>
      <c r="AD1492" s="18" t="s">
        <v>18</v>
      </c>
    </row>
    <row r="1493" spans="1:30" ht="15.6" x14ac:dyDescent="0.3">
      <c r="A1493" s="8">
        <v>1492</v>
      </c>
      <c r="B1493" s="20" t="s">
        <v>33</v>
      </c>
      <c r="C1493" s="9">
        <v>60.2</v>
      </c>
      <c r="D1493" s="9">
        <v>4.3</v>
      </c>
      <c r="E1493" s="9">
        <v>10.6</v>
      </c>
      <c r="F1493" s="10">
        <f>IF(AND(NOT(ISBLANK(C1493)), NOT(ISBLANK(H1493)), NOT(ISBLANK(Q1493))), C1493-H1493-Q1493, "")</f>
        <v>37.167999999999999</v>
      </c>
      <c r="G1493" s="11">
        <f>IF(AND(F1493&lt;&gt;"", C1493&lt;&gt;"", C1493&lt;&gt;0), F1493*100/C1493, "")</f>
        <v>61.74086378737541</v>
      </c>
      <c r="H1493" s="10">
        <v>16.867000000000001</v>
      </c>
      <c r="I1493" s="12">
        <v>6</v>
      </c>
      <c r="J1493" s="11">
        <f>IF(AND(H1493&lt;&gt;"", C1493&lt;&gt;"", C1493&lt;&gt;0), H1493*100/C1493, "")</f>
        <v>28.018272425249169</v>
      </c>
      <c r="K1493" s="9">
        <v>15.3</v>
      </c>
      <c r="L1493" s="9">
        <v>43.3</v>
      </c>
      <c r="M1493" s="13">
        <v>0.35299999999999998</v>
      </c>
      <c r="N1493" s="9">
        <v>61.9</v>
      </c>
      <c r="O1493" s="14" t="s">
        <v>21</v>
      </c>
      <c r="P1493" s="15">
        <v>2.93</v>
      </c>
      <c r="Q1493" s="13">
        <v>6.165</v>
      </c>
      <c r="R1493" s="15">
        <v>0.4</v>
      </c>
      <c r="S1493" s="11">
        <f>IF(AND(Q1493&lt;&gt;"", C1493&lt;&gt;"", C1493&lt;&gt;0), Q1493*100/C1493, "")</f>
        <v>10.240863787375416</v>
      </c>
      <c r="T1493" s="21">
        <v>2</v>
      </c>
      <c r="U1493" s="17" t="s">
        <v>32</v>
      </c>
      <c r="V1493" s="11">
        <v>58.18</v>
      </c>
      <c r="W1493" s="11">
        <v>43.63</v>
      </c>
      <c r="X1493" s="11">
        <f>IF(AND(W1493&lt;&gt;"", V1493&lt;&gt;"", V1493&lt;&gt;0), (W1493/V1493)*100, "")</f>
        <v>74.991405981436927</v>
      </c>
      <c r="Y1493" s="8" t="str">
        <f>IF(X1493&lt;72,"Pontiagudo",IF(X1493&lt;=76,"Padrão","Redondo"))</f>
        <v>Padrão</v>
      </c>
      <c r="Z1493" s="11">
        <f>IF(AND(W1493&lt;&gt;"", V1493&lt;&gt;"", V1493&lt;&gt;0), (0.6057-0.0018*W1493)*V1493*(W1493^2)/1000, "")</f>
        <v>58.383689347404989</v>
      </c>
      <c r="AA1493" s="11">
        <v>61.717951373018998</v>
      </c>
      <c r="AB1493" s="14"/>
      <c r="AC1493" s="12">
        <v>14</v>
      </c>
      <c r="AD1493" s="18" t="s">
        <v>18</v>
      </c>
    </row>
    <row r="1494" spans="1:30" ht="15.6" x14ac:dyDescent="0.3">
      <c r="A1494" s="8">
        <v>1493</v>
      </c>
      <c r="B1494" s="20" t="s">
        <v>33</v>
      </c>
      <c r="C1494" s="9">
        <v>56.5</v>
      </c>
      <c r="D1494" s="9">
        <v>4.3</v>
      </c>
      <c r="E1494" s="9">
        <v>10.4</v>
      </c>
      <c r="F1494" s="10">
        <f>IF(AND(NOT(ISBLANK(C1494)), NOT(ISBLANK(H1494)), NOT(ISBLANK(Q1494))), C1494-H1494-Q1494, "")</f>
        <v>34.223999999999997</v>
      </c>
      <c r="G1494" s="11">
        <f>IF(AND(F1494&lt;&gt;"", C1494&lt;&gt;"", C1494&lt;&gt;0), F1494*100/C1494, "")</f>
        <v>60.573451327433624</v>
      </c>
      <c r="H1494" s="10">
        <v>16.695</v>
      </c>
      <c r="I1494" s="12">
        <v>5</v>
      </c>
      <c r="J1494" s="11">
        <f>IF(AND(H1494&lt;&gt;"", C1494&lt;&gt;"", C1494&lt;&gt;0), H1494*100/C1494, "")</f>
        <v>29.548672566371682</v>
      </c>
      <c r="K1494" s="9">
        <v>15.3</v>
      </c>
      <c r="L1494" s="9">
        <v>43.3</v>
      </c>
      <c r="M1494" s="13">
        <v>0.35299999999999998</v>
      </c>
      <c r="N1494" s="9">
        <v>63.7</v>
      </c>
      <c r="O1494" s="14" t="s">
        <v>21</v>
      </c>
      <c r="P1494" s="15">
        <v>2.98</v>
      </c>
      <c r="Q1494" s="13">
        <v>5.5810000000000004</v>
      </c>
      <c r="R1494" s="15">
        <v>0.42</v>
      </c>
      <c r="S1494" s="11">
        <f>IF(AND(Q1494&lt;&gt;"", C1494&lt;&gt;"", C1494&lt;&gt;0), Q1494*100/C1494, "")</f>
        <v>9.8778761061946909</v>
      </c>
      <c r="T1494" s="21">
        <v>2</v>
      </c>
      <c r="U1494" s="17" t="s">
        <v>36</v>
      </c>
      <c r="V1494" s="11">
        <v>58.47</v>
      </c>
      <c r="W1494" s="11">
        <v>42.12</v>
      </c>
      <c r="X1494" s="11">
        <f>IF(AND(W1494&lt;&gt;"", V1494&lt;&gt;"", V1494&lt;&gt;0), (W1494/V1494)*100, "")</f>
        <v>72.036942021549507</v>
      </c>
      <c r="Y1494" s="8" t="str">
        <f>IF(X1494&lt;72,"Pontiagudo",IF(X1494&lt;=76,"Padrão","Redondo"))</f>
        <v>Padrão</v>
      </c>
      <c r="Z1494" s="11">
        <f>IF(AND(W1494&lt;&gt;"", V1494&lt;&gt;"", V1494&lt;&gt;0), (0.6057-0.0018*W1494)*V1494*(W1494^2)/1000, "")</f>
        <v>54.965555940290095</v>
      </c>
      <c r="AA1494" s="11">
        <v>59.724157691015989</v>
      </c>
      <c r="AB1494" s="14"/>
      <c r="AC1494" s="12">
        <v>14</v>
      </c>
      <c r="AD1494" s="18" t="s">
        <v>18</v>
      </c>
    </row>
    <row r="1495" spans="1:30" ht="15.6" x14ac:dyDescent="0.3">
      <c r="A1495" s="8">
        <v>1494</v>
      </c>
      <c r="B1495" s="20" t="s">
        <v>33</v>
      </c>
      <c r="C1495" s="9">
        <v>57.3</v>
      </c>
      <c r="D1495" s="9">
        <v>3.8</v>
      </c>
      <c r="E1495" s="9">
        <v>10.4</v>
      </c>
      <c r="F1495" s="10">
        <f>IF(AND(NOT(ISBLANK(C1495)), NOT(ISBLANK(H1495)), NOT(ISBLANK(Q1495))), C1495-H1495-Q1495, "")</f>
        <v>34.54</v>
      </c>
      <c r="G1495" s="11">
        <f>IF(AND(F1495&lt;&gt;"", C1495&lt;&gt;"", C1495&lt;&gt;0), F1495*100/C1495, "")</f>
        <v>60.279232111692849</v>
      </c>
      <c r="H1495" s="10">
        <v>17.314</v>
      </c>
      <c r="I1495" s="12">
        <v>5</v>
      </c>
      <c r="J1495" s="11">
        <f>IF(AND(H1495&lt;&gt;"", C1495&lt;&gt;"", C1495&lt;&gt;0), H1495*100/C1495, "")</f>
        <v>30.216404886561957</v>
      </c>
      <c r="K1495" s="9">
        <v>17.100000000000001</v>
      </c>
      <c r="L1495" s="9">
        <v>45.3</v>
      </c>
      <c r="M1495" s="13">
        <v>0.377</v>
      </c>
      <c r="N1495" s="9">
        <v>57.9</v>
      </c>
      <c r="O1495" s="14" t="s">
        <v>23</v>
      </c>
      <c r="P1495" s="15">
        <v>2.92</v>
      </c>
      <c r="Q1495" s="13">
        <v>5.4459999999999997</v>
      </c>
      <c r="R1495" s="15">
        <v>0.35</v>
      </c>
      <c r="S1495" s="11">
        <f>IF(AND(Q1495&lt;&gt;"", C1495&lt;&gt;"", C1495&lt;&gt;0), Q1495*100/C1495, "")</f>
        <v>9.504363001745201</v>
      </c>
      <c r="T1495" s="21">
        <v>2</v>
      </c>
      <c r="U1495" s="17" t="s">
        <v>36</v>
      </c>
      <c r="V1495" s="11">
        <v>55.9</v>
      </c>
      <c r="W1495" s="11">
        <v>44.03</v>
      </c>
      <c r="X1495" s="11">
        <f>IF(AND(W1495&lt;&gt;"", V1495&lt;&gt;"", V1495&lt;&gt;0), (W1495/V1495)*100, "")</f>
        <v>78.765652951699465</v>
      </c>
      <c r="Y1495" s="8" t="str">
        <f>IF(X1495&lt;72,"Pontiagudo",IF(X1495&lt;=76,"Padrão","Redondo"))</f>
        <v>Redondo</v>
      </c>
      <c r="Z1495" s="11">
        <f>IF(AND(W1495&lt;&gt;"", V1495&lt;&gt;"", V1495&lt;&gt;0), (0.6057-0.0018*W1495)*V1495*(W1495^2)/1000, "")</f>
        <v>57.050966870794262</v>
      </c>
      <c r="AA1495" s="11">
        <v>60.621412493004982</v>
      </c>
      <c r="AB1495" s="14" t="s">
        <v>35</v>
      </c>
      <c r="AC1495" s="12">
        <v>14</v>
      </c>
      <c r="AD1495" s="18" t="s">
        <v>18</v>
      </c>
    </row>
    <row r="1496" spans="1:30" ht="15.6" x14ac:dyDescent="0.3">
      <c r="A1496" s="8">
        <v>1495</v>
      </c>
      <c r="B1496" s="20" t="s">
        <v>33</v>
      </c>
      <c r="C1496" s="9">
        <v>54.9</v>
      </c>
      <c r="D1496" s="9">
        <v>4.8</v>
      </c>
      <c r="E1496" s="9">
        <v>10.3</v>
      </c>
      <c r="F1496" s="10">
        <f>IF(AND(NOT(ISBLANK(C1496)), NOT(ISBLANK(H1496)), NOT(ISBLANK(Q1496))), C1496-H1496-Q1496, "")</f>
        <v>33.757999999999996</v>
      </c>
      <c r="G1496" s="11">
        <f>IF(AND(F1496&lt;&gt;"", C1496&lt;&gt;"", C1496&lt;&gt;0), F1496*100/C1496, "")</f>
        <v>61.489981785063748</v>
      </c>
      <c r="H1496" s="10">
        <v>15.749000000000001</v>
      </c>
      <c r="I1496" s="12">
        <v>6</v>
      </c>
      <c r="J1496" s="11">
        <f>IF(AND(H1496&lt;&gt;"", C1496&lt;&gt;"", C1496&lt;&gt;0), H1496*100/C1496, "")</f>
        <v>28.686703096539166</v>
      </c>
      <c r="K1496" s="9">
        <v>14.3</v>
      </c>
      <c r="L1496" s="9">
        <v>42.7</v>
      </c>
      <c r="M1496" s="13">
        <v>0.33500000000000002</v>
      </c>
      <c r="N1496" s="9">
        <v>69.2</v>
      </c>
      <c r="O1496" s="14" t="s">
        <v>21</v>
      </c>
      <c r="P1496" s="15">
        <v>4.47</v>
      </c>
      <c r="Q1496" s="13">
        <v>5.3929999999999998</v>
      </c>
      <c r="R1496" s="15">
        <v>0.36</v>
      </c>
      <c r="S1496" s="11">
        <f>IF(AND(Q1496&lt;&gt;"", C1496&lt;&gt;"", C1496&lt;&gt;0), Q1496*100/C1496, "")</f>
        <v>9.823315118397085</v>
      </c>
      <c r="T1496" s="21">
        <v>3</v>
      </c>
      <c r="U1496" s="17" t="s">
        <v>36</v>
      </c>
      <c r="V1496" s="11">
        <v>54.97</v>
      </c>
      <c r="W1496" s="11">
        <v>42.8</v>
      </c>
      <c r="X1496" s="11">
        <f>IF(AND(W1496&lt;&gt;"", V1496&lt;&gt;"", V1496&lt;&gt;0), (W1496/V1496)*100, "")</f>
        <v>77.860651264325995</v>
      </c>
      <c r="Y1496" s="8" t="str">
        <f>IF(X1496&lt;72,"Pontiagudo",IF(X1496&lt;=76,"Padrão","Redondo"))</f>
        <v>Redondo</v>
      </c>
      <c r="Z1496" s="11">
        <f>IF(AND(W1496&lt;&gt;"", V1496&lt;&gt;"", V1496&lt;&gt;0), (0.6057-0.0018*W1496)*V1496*(W1496^2)/1000, "")</f>
        <v>53.234076775967992</v>
      </c>
      <c r="AA1496" s="11">
        <v>58.20026499567998</v>
      </c>
      <c r="AB1496" s="14"/>
      <c r="AC1496" s="12">
        <v>14</v>
      </c>
      <c r="AD1496" s="18" t="s">
        <v>18</v>
      </c>
    </row>
    <row r="1497" spans="1:30" ht="15.6" x14ac:dyDescent="0.3">
      <c r="A1497" s="8">
        <v>1496</v>
      </c>
      <c r="B1497" s="20" t="s">
        <v>33</v>
      </c>
      <c r="C1497" s="9">
        <v>58.5</v>
      </c>
      <c r="D1497" s="9">
        <v>4.5</v>
      </c>
      <c r="E1497" s="9">
        <v>10.4</v>
      </c>
      <c r="F1497" s="10">
        <f>IF(AND(NOT(ISBLANK(C1497)), NOT(ISBLANK(H1497)), NOT(ISBLANK(Q1497))), C1497-H1497-Q1497, "")</f>
        <v>34.057000000000002</v>
      </c>
      <c r="G1497" s="11">
        <f>IF(AND(F1497&lt;&gt;"", C1497&lt;&gt;"", C1497&lt;&gt;0), F1497*100/C1497, "")</f>
        <v>58.21709401709402</v>
      </c>
      <c r="H1497" s="10">
        <v>18.622</v>
      </c>
      <c r="I1497" s="12">
        <v>6</v>
      </c>
      <c r="J1497" s="11">
        <f>IF(AND(H1497&lt;&gt;"", C1497&lt;&gt;"", C1497&lt;&gt;0), H1497*100/C1497, "")</f>
        <v>31.832478632478633</v>
      </c>
      <c r="K1497" s="9">
        <v>15.3</v>
      </c>
      <c r="L1497" s="9">
        <v>47.3</v>
      </c>
      <c r="M1497" s="13">
        <v>0.32300000000000001</v>
      </c>
      <c r="N1497" s="9">
        <v>64.7</v>
      </c>
      <c r="O1497" s="14" t="s">
        <v>21</v>
      </c>
      <c r="P1497" s="15">
        <v>2.69</v>
      </c>
      <c r="Q1497" s="13">
        <v>5.8209999999999997</v>
      </c>
      <c r="R1497" s="15">
        <v>0.36</v>
      </c>
      <c r="S1497" s="11">
        <f>IF(AND(Q1497&lt;&gt;"", C1497&lt;&gt;"", C1497&lt;&gt;0), Q1497*100/C1497, "")</f>
        <v>9.9504273504273506</v>
      </c>
      <c r="T1497" s="21">
        <v>2</v>
      </c>
      <c r="U1497" s="17" t="s">
        <v>32</v>
      </c>
      <c r="V1497" s="11">
        <v>57.4</v>
      </c>
      <c r="W1497" s="11">
        <v>44.15</v>
      </c>
      <c r="X1497" s="11">
        <f>IF(AND(W1497&lt;&gt;"", V1497&lt;&gt;"", V1497&lt;&gt;0), (W1497/V1497)*100, "")</f>
        <v>76.916376306620208</v>
      </c>
      <c r="Y1497" s="8" t="str">
        <f>IF(X1497&lt;72,"Pontiagudo",IF(X1497&lt;=76,"Padrão","Redondo"))</f>
        <v>Redondo</v>
      </c>
      <c r="Z1497" s="11">
        <f>IF(AND(W1497&lt;&gt;"", V1497&lt;&gt;"", V1497&lt;&gt;0), (0.6057-0.0018*W1497)*V1497*(W1497^2)/1000, "")</f>
        <v>58.877439044444998</v>
      </c>
      <c r="AA1497" s="11">
        <v>61.905491814249991</v>
      </c>
      <c r="AB1497" s="14"/>
      <c r="AC1497" s="12">
        <v>14</v>
      </c>
      <c r="AD1497" s="18" t="s">
        <v>18</v>
      </c>
    </row>
    <row r="1498" spans="1:30" ht="15.6" x14ac:dyDescent="0.3">
      <c r="A1498" s="8">
        <v>1497</v>
      </c>
      <c r="B1498" s="20" t="s">
        <v>33</v>
      </c>
      <c r="C1498" s="9">
        <v>58.8</v>
      </c>
      <c r="D1498" s="9">
        <v>4.3</v>
      </c>
      <c r="E1498" s="9">
        <v>10.6</v>
      </c>
      <c r="F1498" s="10">
        <f>IF(AND(NOT(ISBLANK(C1498)), NOT(ISBLANK(H1498)), NOT(ISBLANK(Q1498))), C1498-H1498-Q1498, "")</f>
        <v>35.621999999999993</v>
      </c>
      <c r="G1498" s="11">
        <f>IF(AND(F1498&lt;&gt;"", C1498&lt;&gt;"", C1498&lt;&gt;0), F1498*100/C1498, "")</f>
        <v>60.58163265306122</v>
      </c>
      <c r="H1498" s="10">
        <v>17.324999999999999</v>
      </c>
      <c r="I1498" s="12">
        <v>5</v>
      </c>
      <c r="J1498" s="11">
        <f>IF(AND(H1498&lt;&gt;"", C1498&lt;&gt;"", C1498&lt;&gt;0), H1498*100/C1498, "")</f>
        <v>29.464285714285715</v>
      </c>
      <c r="K1498" s="9">
        <v>13.5</v>
      </c>
      <c r="L1498" s="9">
        <v>46</v>
      </c>
      <c r="M1498" s="13">
        <v>0.29299999999999998</v>
      </c>
      <c r="N1498" s="9">
        <v>62.6</v>
      </c>
      <c r="O1498" s="14" t="s">
        <v>21</v>
      </c>
      <c r="P1498" s="15">
        <v>4.34</v>
      </c>
      <c r="Q1498" s="13">
        <v>5.8529999999999998</v>
      </c>
      <c r="R1498" s="15">
        <v>0.37</v>
      </c>
      <c r="S1498" s="11">
        <f>IF(AND(Q1498&lt;&gt;"", C1498&lt;&gt;"", C1498&lt;&gt;0), Q1498*100/C1498, "")</f>
        <v>9.954081632653061</v>
      </c>
      <c r="T1498" s="21">
        <v>3</v>
      </c>
      <c r="U1498" s="17" t="s">
        <v>32</v>
      </c>
      <c r="V1498" s="11">
        <v>55.48</v>
      </c>
      <c r="W1498" s="11">
        <v>43.48</v>
      </c>
      <c r="X1498" s="11">
        <f>IF(AND(W1498&lt;&gt;"", V1498&lt;&gt;"", V1498&lt;&gt;0), (W1498/V1498)*100, "")</f>
        <v>78.370583994232163</v>
      </c>
      <c r="Y1498" s="8" t="str">
        <f>IF(X1498&lt;72,"Pontiagudo",IF(X1498&lt;=76,"Padrão","Redondo"))</f>
        <v>Redondo</v>
      </c>
      <c r="Z1498" s="11">
        <f>IF(AND(W1498&lt;&gt;"", V1498&lt;&gt;"", V1498&lt;&gt;0), (0.6057-0.0018*W1498)*V1498*(W1498^2)/1000, "")</f>
        <v>55.320397540192495</v>
      </c>
      <c r="AA1498" s="11">
        <v>59.531601029663996</v>
      </c>
      <c r="AB1498" s="14"/>
      <c r="AC1498" s="12">
        <v>14</v>
      </c>
      <c r="AD1498" s="18" t="s">
        <v>18</v>
      </c>
    </row>
    <row r="1499" spans="1:30" ht="15.6" x14ac:dyDescent="0.3">
      <c r="A1499" s="8">
        <v>1498</v>
      </c>
      <c r="B1499" s="20" t="s">
        <v>33</v>
      </c>
      <c r="C1499" s="9">
        <v>62.1</v>
      </c>
      <c r="D1499" s="9">
        <v>5.0999999999999996</v>
      </c>
      <c r="E1499" s="9">
        <v>10.6</v>
      </c>
      <c r="F1499" s="10">
        <f>IF(AND(NOT(ISBLANK(C1499)), NOT(ISBLANK(H1499)), NOT(ISBLANK(Q1499))), C1499-H1499-Q1499, "")</f>
        <v>39.268000000000001</v>
      </c>
      <c r="G1499" s="11">
        <f>IF(AND(F1499&lt;&gt;"", C1499&lt;&gt;"", C1499&lt;&gt;0), F1499*100/C1499, "")</f>
        <v>63.233494363929147</v>
      </c>
      <c r="H1499" s="10">
        <v>17.382999999999999</v>
      </c>
      <c r="I1499" s="12">
        <v>5</v>
      </c>
      <c r="J1499" s="11">
        <f>IF(AND(H1499&lt;&gt;"", C1499&lt;&gt;"", C1499&lt;&gt;0), H1499*100/C1499, "")</f>
        <v>27.991948470209337</v>
      </c>
      <c r="K1499" s="9">
        <v>15.8</v>
      </c>
      <c r="L1499" s="9">
        <v>46.7</v>
      </c>
      <c r="M1499" s="13">
        <v>0.33800000000000002</v>
      </c>
      <c r="N1499" s="9">
        <v>68.7</v>
      </c>
      <c r="O1499" s="14" t="s">
        <v>21</v>
      </c>
      <c r="P1499" s="15">
        <v>4.24</v>
      </c>
      <c r="Q1499" s="13">
        <v>5.4489999999999998</v>
      </c>
      <c r="R1499" s="15">
        <v>0.39</v>
      </c>
      <c r="S1499" s="11">
        <f>IF(AND(Q1499&lt;&gt;"", C1499&lt;&gt;"", C1499&lt;&gt;0), Q1499*100/C1499, "")</f>
        <v>8.7745571658615127</v>
      </c>
      <c r="T1499" s="21">
        <v>1</v>
      </c>
      <c r="U1499" s="17" t="s">
        <v>32</v>
      </c>
      <c r="V1499" s="11">
        <v>58.28</v>
      </c>
      <c r="W1499" s="11">
        <v>44.42</v>
      </c>
      <c r="X1499" s="11">
        <f>IF(AND(W1499&lt;&gt;"", V1499&lt;&gt;"", V1499&lt;&gt;0), (W1499/V1499)*100, "")</f>
        <v>76.218256691832536</v>
      </c>
      <c r="Y1499" s="8" t="str">
        <f>IF(X1499&lt;72,"Pontiagudo",IF(X1499&lt;=76,"Padrão","Redondo"))</f>
        <v>Redondo</v>
      </c>
      <c r="Z1499" s="11">
        <f>IF(AND(W1499&lt;&gt;"", V1499&lt;&gt;"", V1499&lt;&gt;0), (0.6057-0.0018*W1499)*V1499*(W1499^2)/1000, "")</f>
        <v>60.45761025650765</v>
      </c>
      <c r="AA1499" s="11">
        <v>62.939960434168</v>
      </c>
      <c r="AB1499" s="14"/>
      <c r="AC1499" s="12">
        <v>14</v>
      </c>
      <c r="AD1499" s="18" t="s">
        <v>18</v>
      </c>
    </row>
    <row r="1500" spans="1:30" ht="15.6" x14ac:dyDescent="0.3">
      <c r="A1500" s="8">
        <v>1499</v>
      </c>
      <c r="B1500" s="20" t="s">
        <v>33</v>
      </c>
      <c r="C1500" s="9">
        <v>63.1</v>
      </c>
      <c r="D1500" s="9">
        <v>5</v>
      </c>
      <c r="E1500" s="9">
        <v>10.6</v>
      </c>
      <c r="F1500" s="10">
        <f>IF(AND(NOT(ISBLANK(C1500)), NOT(ISBLANK(H1500)), NOT(ISBLANK(Q1500))), C1500-H1500-Q1500, "")</f>
        <v>39.89</v>
      </c>
      <c r="G1500" s="11">
        <f>IF(AND(F1500&lt;&gt;"", C1500&lt;&gt;"", C1500&lt;&gt;0), F1500*100/C1500, "")</f>
        <v>63.217115689381934</v>
      </c>
      <c r="H1500" s="10">
        <v>17.302</v>
      </c>
      <c r="I1500" s="12">
        <v>5</v>
      </c>
      <c r="J1500" s="11">
        <f>IF(AND(H1500&lt;&gt;"", C1500&lt;&gt;"", C1500&lt;&gt;0), H1500*100/C1500, "")</f>
        <v>27.419968304278921</v>
      </c>
      <c r="K1500" s="9">
        <v>15.4</v>
      </c>
      <c r="L1500" s="9">
        <v>44</v>
      </c>
      <c r="M1500" s="13">
        <v>0.35</v>
      </c>
      <c r="N1500" s="9">
        <v>67.400000000000006</v>
      </c>
      <c r="O1500" s="14" t="s">
        <v>21</v>
      </c>
      <c r="P1500" s="15">
        <v>1.61</v>
      </c>
      <c r="Q1500" s="13">
        <v>5.9080000000000004</v>
      </c>
      <c r="R1500" s="15">
        <v>0.36</v>
      </c>
      <c r="S1500" s="11">
        <f>IF(AND(Q1500&lt;&gt;"", C1500&lt;&gt;"", C1500&lt;&gt;0), Q1500*100/C1500, "")</f>
        <v>9.3629160063391446</v>
      </c>
      <c r="T1500" s="21">
        <v>3</v>
      </c>
      <c r="U1500" s="17" t="s">
        <v>32</v>
      </c>
      <c r="V1500" s="11">
        <v>58.59</v>
      </c>
      <c r="W1500" s="11">
        <v>44.74</v>
      </c>
      <c r="X1500" s="11">
        <f>IF(AND(W1500&lt;&gt;"", V1500&lt;&gt;"", V1500&lt;&gt;0), (W1500/V1500)*100, "")</f>
        <v>76.361153780508616</v>
      </c>
      <c r="Y1500" s="8" t="str">
        <f>IF(X1500&lt;72,"Pontiagudo",IF(X1500&lt;=76,"Padrão","Redondo"))</f>
        <v>Redondo</v>
      </c>
      <c r="Z1500" s="11">
        <f>IF(AND(W1500&lt;&gt;"", V1500&lt;&gt;"", V1500&lt;&gt;0), (0.6057-0.0018*W1500)*V1500*(W1500^2)/1000, "")</f>
        <v>61.590497613486924</v>
      </c>
      <c r="AA1500" s="11">
        <v>63.633063367818004</v>
      </c>
      <c r="AB1500" s="14" t="s">
        <v>41</v>
      </c>
      <c r="AC1500" s="12">
        <v>14</v>
      </c>
      <c r="AD1500" s="18" t="s">
        <v>18</v>
      </c>
    </row>
    <row r="1501" spans="1:30" ht="15.6" x14ac:dyDescent="0.3">
      <c r="A1501" s="8">
        <v>1500</v>
      </c>
      <c r="B1501" s="20" t="s">
        <v>33</v>
      </c>
      <c r="C1501" s="9">
        <v>62.9</v>
      </c>
      <c r="D1501" s="9">
        <v>4.4000000000000004</v>
      </c>
      <c r="E1501" s="9">
        <v>10.6</v>
      </c>
      <c r="F1501" s="10" t="str">
        <f>IF(AND(NOT(ISBLANK(C1501)), NOT(ISBLANK(H1501)), NOT(ISBLANK(Q1501))), C1501-H1501-Q1501, "")</f>
        <v/>
      </c>
      <c r="G1501" s="11" t="str">
        <f>IF(AND(F1501&lt;&gt;"", C1501&lt;&gt;"", C1501&lt;&gt;0), F1501*100/C1501, "")</f>
        <v/>
      </c>
      <c r="H1501" s="10"/>
      <c r="I1501" s="12">
        <v>6</v>
      </c>
      <c r="J1501" s="11" t="str">
        <f>IF(AND(H1501&lt;&gt;"", C1501&lt;&gt;"", C1501&lt;&gt;0), H1501*100/C1501, "")</f>
        <v/>
      </c>
      <c r="K1501" s="9">
        <v>15</v>
      </c>
      <c r="L1501" s="9">
        <v>39.299999999999997</v>
      </c>
      <c r="M1501" s="13">
        <v>0.38200000000000001</v>
      </c>
      <c r="N1501" s="9">
        <v>61.6</v>
      </c>
      <c r="O1501" s="14" t="s">
        <v>21</v>
      </c>
      <c r="P1501" s="15">
        <v>3.64</v>
      </c>
      <c r="Q1501" s="13">
        <v>5.5640000000000001</v>
      </c>
      <c r="R1501" s="15">
        <v>0.36</v>
      </c>
      <c r="S1501" s="11">
        <f>IF(AND(Q1501&lt;&gt;"", C1501&lt;&gt;"", C1501&lt;&gt;0), Q1501*100/C1501, "")</f>
        <v>8.8457869634340227</v>
      </c>
      <c r="T1501" s="21">
        <v>1</v>
      </c>
      <c r="U1501" s="17" t="s">
        <v>32</v>
      </c>
      <c r="V1501" s="11">
        <v>58.88</v>
      </c>
      <c r="W1501" s="11">
        <v>44.43</v>
      </c>
      <c r="X1501" s="11">
        <f>IF(AND(W1501&lt;&gt;"", V1501&lt;&gt;"", V1501&lt;&gt;0), (W1501/V1501)*100, "")</f>
        <v>75.458559782608688</v>
      </c>
      <c r="Y1501" s="8" t="str">
        <f>IF(X1501&lt;72,"Pontiagudo",IF(X1501&lt;=76,"Padrão","Redondo"))</f>
        <v>Padrão</v>
      </c>
      <c r="Z1501" s="11">
        <f>IF(AND(W1501&lt;&gt;"", V1501&lt;&gt;"", V1501&lt;&gt;0), (0.6057-0.0018*W1501)*V1501*(W1501^2)/1000, "")</f>
        <v>61.105441114317316</v>
      </c>
      <c r="AA1501" s="11">
        <v>63.389187229823989</v>
      </c>
      <c r="AB1501" s="14"/>
      <c r="AC1501" s="12">
        <v>14</v>
      </c>
      <c r="AD1501" s="18" t="s">
        <v>18</v>
      </c>
    </row>
    <row r="1502" spans="1:30" ht="15.6" x14ac:dyDescent="0.3">
      <c r="A1502" s="8">
        <v>1501</v>
      </c>
      <c r="B1502" s="20" t="s">
        <v>33</v>
      </c>
      <c r="C1502" s="9">
        <v>69.7</v>
      </c>
      <c r="D1502" s="9">
        <v>2.8</v>
      </c>
      <c r="E1502" s="9">
        <v>10.6</v>
      </c>
      <c r="F1502" s="10">
        <f>IF(AND(NOT(ISBLANK(C1502)), NOT(ISBLANK(H1502)), NOT(ISBLANK(Q1502))), C1502-H1502-Q1502, "")</f>
        <v>47.075000000000003</v>
      </c>
      <c r="G1502" s="11">
        <f>IF(AND(F1502&lt;&gt;"", C1502&lt;&gt;"", C1502&lt;&gt;0), F1502*100/C1502, "")</f>
        <v>67.539454806312762</v>
      </c>
      <c r="H1502" s="10">
        <v>16.295000000000002</v>
      </c>
      <c r="I1502" s="12">
        <v>5</v>
      </c>
      <c r="J1502" s="11">
        <f>IF(AND(H1502&lt;&gt;"", C1502&lt;&gt;"", C1502&lt;&gt;0), H1502*100/C1502, "")</f>
        <v>23.378766140602586</v>
      </c>
      <c r="K1502" s="9">
        <v>12.9</v>
      </c>
      <c r="L1502" s="9">
        <v>45.7</v>
      </c>
      <c r="M1502" s="13">
        <v>0.28199999999999997</v>
      </c>
      <c r="N1502" s="9">
        <v>34.700000000000003</v>
      </c>
      <c r="O1502" s="14" t="s">
        <v>23</v>
      </c>
      <c r="P1502" s="15">
        <v>2.8</v>
      </c>
      <c r="Q1502" s="13">
        <v>6.33</v>
      </c>
      <c r="R1502" s="15">
        <v>0.36</v>
      </c>
      <c r="S1502" s="11">
        <f>IF(AND(Q1502&lt;&gt;"", C1502&lt;&gt;"", C1502&lt;&gt;0), Q1502*100/C1502, "")</f>
        <v>9.0817790530846487</v>
      </c>
      <c r="T1502" s="21">
        <v>2</v>
      </c>
      <c r="U1502" s="17" t="s">
        <v>34</v>
      </c>
      <c r="V1502" s="11">
        <v>63.34</v>
      </c>
      <c r="W1502" s="11">
        <v>45.19</v>
      </c>
      <c r="X1502" s="11">
        <f>IF(AND(W1502&lt;&gt;"", V1502&lt;&gt;"", V1502&lt;&gt;0), (W1502/V1502)*100, "")</f>
        <v>71.345121566150922</v>
      </c>
      <c r="Y1502" s="8" t="str">
        <f>IF(X1502&lt;72,"Pontiagudo",IF(X1502&lt;=76,"Padrão","Redondo"))</f>
        <v>Pontiagudo</v>
      </c>
      <c r="Z1502" s="11">
        <f>IF(AND(W1502&lt;&gt;"", V1502&lt;&gt;"", V1502&lt;&gt;0), (0.6057-0.0018*W1502)*V1502*(W1502^2)/1000, "")</f>
        <v>67.82513080718148</v>
      </c>
      <c r="AA1502" s="11">
        <v>67.654727384192995</v>
      </c>
      <c r="AB1502" s="14"/>
      <c r="AC1502" s="12">
        <v>14</v>
      </c>
      <c r="AD1502" s="18" t="s">
        <v>18</v>
      </c>
    </row>
    <row r="1503" spans="1:30" ht="15.6" x14ac:dyDescent="0.3">
      <c r="A1503" s="8">
        <v>1502</v>
      </c>
      <c r="B1503" s="20" t="s">
        <v>33</v>
      </c>
      <c r="C1503" s="9">
        <v>58.6</v>
      </c>
      <c r="D1503" s="9">
        <v>4.0999999999999996</v>
      </c>
      <c r="E1503" s="9">
        <v>10.5</v>
      </c>
      <c r="F1503" s="10">
        <f>IF(AND(NOT(ISBLANK(C1503)), NOT(ISBLANK(H1503)), NOT(ISBLANK(Q1503))), C1503-H1503-Q1503, "")</f>
        <v>34.879000000000005</v>
      </c>
      <c r="G1503" s="11">
        <f>IF(AND(F1503&lt;&gt;"", C1503&lt;&gt;"", C1503&lt;&gt;0), F1503*100/C1503, "")</f>
        <v>59.520477815699664</v>
      </c>
      <c r="H1503" s="10">
        <v>18.361000000000001</v>
      </c>
      <c r="I1503" s="12">
        <v>6</v>
      </c>
      <c r="J1503" s="11">
        <f>IF(AND(H1503&lt;&gt;"", C1503&lt;&gt;"", C1503&lt;&gt;0), H1503*100/C1503, "")</f>
        <v>31.332764505119457</v>
      </c>
      <c r="K1503" s="9">
        <v>15.1</v>
      </c>
      <c r="L1503" s="9">
        <v>46.7</v>
      </c>
      <c r="M1503" s="13">
        <v>0.32300000000000001</v>
      </c>
      <c r="N1503" s="9">
        <v>60.6</v>
      </c>
      <c r="O1503" s="14" t="s">
        <v>21</v>
      </c>
      <c r="P1503" s="15">
        <v>4.43</v>
      </c>
      <c r="Q1503" s="13">
        <v>5.36</v>
      </c>
      <c r="R1503" s="15">
        <v>0.36</v>
      </c>
      <c r="S1503" s="11">
        <f>IF(AND(Q1503&lt;&gt;"", C1503&lt;&gt;"", C1503&lt;&gt;0), Q1503*100/C1503, "")</f>
        <v>9.1467576791808867</v>
      </c>
      <c r="T1503" s="21">
        <v>2</v>
      </c>
      <c r="U1503" s="17" t="s">
        <v>32</v>
      </c>
      <c r="V1503" s="11">
        <v>56.78</v>
      </c>
      <c r="W1503" s="11">
        <v>43.45</v>
      </c>
      <c r="X1503" s="11">
        <f>IF(AND(W1503&lt;&gt;"", V1503&lt;&gt;"", V1503&lt;&gt;0), (W1503/V1503)*100, "")</f>
        <v>76.523423740753799</v>
      </c>
      <c r="Y1503" s="8" t="str">
        <f>IF(X1503&lt;72,"Pontiagudo",IF(X1503&lt;=76,"Padrão","Redondo"))</f>
        <v>Redondo</v>
      </c>
      <c r="Z1503" s="11">
        <f>IF(AND(W1503&lt;&gt;"", V1503&lt;&gt;"", V1503&lt;&gt;0), (0.6057-0.0018*W1503)*V1503*(W1503^2)/1000, "")</f>
        <v>56.544345382585512</v>
      </c>
      <c r="AA1503" s="11">
        <v>60.447171091945002</v>
      </c>
      <c r="AB1503" s="14"/>
      <c r="AC1503" s="12">
        <v>14</v>
      </c>
      <c r="AD1503" s="18" t="s">
        <v>18</v>
      </c>
    </row>
    <row r="1504" spans="1:30" ht="15.6" x14ac:dyDescent="0.3">
      <c r="A1504" s="8">
        <v>1503</v>
      </c>
      <c r="B1504" s="20" t="s">
        <v>33</v>
      </c>
      <c r="C1504" s="9">
        <v>63.4</v>
      </c>
      <c r="D1504" s="9">
        <v>3.6</v>
      </c>
      <c r="E1504" s="9">
        <v>10.4</v>
      </c>
      <c r="F1504" s="10">
        <f>IF(AND(NOT(ISBLANK(C1504)), NOT(ISBLANK(H1504)), NOT(ISBLANK(Q1504))), C1504-H1504-Q1504, "")</f>
        <v>39.316999999999993</v>
      </c>
      <c r="G1504" s="11">
        <f>IF(AND(F1504&lt;&gt;"", C1504&lt;&gt;"", C1504&lt;&gt;0), F1504*100/C1504, "")</f>
        <v>62.014195583596205</v>
      </c>
      <c r="H1504" s="10">
        <v>17.812000000000001</v>
      </c>
      <c r="I1504" s="12">
        <v>5</v>
      </c>
      <c r="J1504" s="11">
        <f>IF(AND(H1504&lt;&gt;"", C1504&lt;&gt;"", C1504&lt;&gt;0), H1504*100/C1504, "")</f>
        <v>28.094637223974765</v>
      </c>
      <c r="K1504" s="9">
        <v>14.1</v>
      </c>
      <c r="L1504" s="9">
        <v>45</v>
      </c>
      <c r="M1504" s="13">
        <v>0.313</v>
      </c>
      <c r="N1504" s="9">
        <v>51.9</v>
      </c>
      <c r="O1504" s="14" t="s">
        <v>23</v>
      </c>
      <c r="P1504" s="15">
        <v>5.16</v>
      </c>
      <c r="Q1504" s="13">
        <v>6.2709999999999999</v>
      </c>
      <c r="R1504" s="15">
        <v>0.4</v>
      </c>
      <c r="S1504" s="11">
        <f>IF(AND(Q1504&lt;&gt;"", C1504&lt;&gt;"", C1504&lt;&gt;0), Q1504*100/C1504, "")</f>
        <v>9.8911671924290232</v>
      </c>
      <c r="T1504" s="21">
        <v>2</v>
      </c>
      <c r="U1504" s="17" t="s">
        <v>32</v>
      </c>
      <c r="V1504" s="11">
        <v>58.2</v>
      </c>
      <c r="W1504" s="11">
        <v>44.82</v>
      </c>
      <c r="X1504" s="11">
        <f>IF(AND(W1504&lt;&gt;"", V1504&lt;&gt;"", V1504&lt;&gt;0), (W1504/V1504)*100, "")</f>
        <v>77.010309278350505</v>
      </c>
      <c r="Y1504" s="8" t="str">
        <f>IF(X1504&lt;72,"Pontiagudo",IF(X1504&lt;=76,"Padrão","Redondo"))</f>
        <v>Redondo</v>
      </c>
      <c r="Z1504" s="11">
        <f>IF(AND(W1504&lt;&gt;"", V1504&lt;&gt;"", V1504&lt;&gt;0), (0.6057-0.0018*W1504)*V1504*(W1504^2)/1000, "")</f>
        <v>61.382679919096326</v>
      </c>
      <c r="AA1504" s="11">
        <v>63.464110743240006</v>
      </c>
      <c r="AB1504" s="14"/>
      <c r="AC1504" s="12">
        <v>14</v>
      </c>
      <c r="AD1504" s="18" t="s">
        <v>18</v>
      </c>
    </row>
    <row r="1505" spans="1:30" ht="15.6" x14ac:dyDescent="0.3">
      <c r="A1505" s="8">
        <v>1504</v>
      </c>
      <c r="B1505" s="20" t="s">
        <v>33</v>
      </c>
      <c r="C1505" s="9">
        <v>65.3</v>
      </c>
      <c r="D1505" s="9">
        <v>4.0999999999999996</v>
      </c>
      <c r="E1505" s="9">
        <v>10.1</v>
      </c>
      <c r="F1505" s="10">
        <f>IF(AND(NOT(ISBLANK(C1505)), NOT(ISBLANK(H1505)), NOT(ISBLANK(Q1505))), C1505-H1505-Q1505, "")</f>
        <v>37.613999999999997</v>
      </c>
      <c r="G1505" s="11">
        <f>IF(AND(F1505&lt;&gt;"", C1505&lt;&gt;"", C1505&lt;&gt;0), F1505*100/C1505, "")</f>
        <v>57.601837672281775</v>
      </c>
      <c r="H1505" s="10">
        <v>21.6</v>
      </c>
      <c r="I1505" s="12">
        <v>6</v>
      </c>
      <c r="J1505" s="11">
        <f>IF(AND(H1505&lt;&gt;"", C1505&lt;&gt;"", C1505&lt;&gt;0), H1505*100/C1505, "")</f>
        <v>33.078101071975496</v>
      </c>
      <c r="K1505" s="9">
        <v>13.6</v>
      </c>
      <c r="L1505" s="9">
        <v>49.3</v>
      </c>
      <c r="M1505" s="13">
        <v>0.27600000000000002</v>
      </c>
      <c r="N1505" s="9">
        <v>57.1</v>
      </c>
      <c r="O1505" s="14" t="s">
        <v>23</v>
      </c>
      <c r="P1505" s="15">
        <v>3.89</v>
      </c>
      <c r="Q1505" s="13">
        <v>6.0860000000000003</v>
      </c>
      <c r="R1505" s="15">
        <v>0.38</v>
      </c>
      <c r="S1505" s="11">
        <f>IF(AND(Q1505&lt;&gt;"", C1505&lt;&gt;"", C1505&lt;&gt;0), Q1505*100/C1505, "")</f>
        <v>9.3200612557427274</v>
      </c>
      <c r="T1505" s="21">
        <v>1</v>
      </c>
      <c r="U1505" s="17" t="s">
        <v>32</v>
      </c>
      <c r="V1505" s="11">
        <v>61.1</v>
      </c>
      <c r="W1505" s="11">
        <v>44.53</v>
      </c>
      <c r="X1505" s="11">
        <f>IF(AND(W1505&lt;&gt;"", V1505&lt;&gt;"", V1505&lt;&gt;0), (W1505/V1505)*100, "")</f>
        <v>72.880523731587559</v>
      </c>
      <c r="Y1505" s="8" t="str">
        <f>IF(X1505&lt;72,"Pontiagudo",IF(X1505&lt;=76,"Padrão","Redondo"))</f>
        <v>Padrão</v>
      </c>
      <c r="Z1505" s="11">
        <f>IF(AND(W1505&lt;&gt;"", V1505&lt;&gt;"", V1505&lt;&gt;0), (0.6057-0.0018*W1505)*V1505*(W1505^2)/1000, "")</f>
        <v>63.673296600726552</v>
      </c>
      <c r="AA1505" s="11">
        <v>65.11001047154501</v>
      </c>
      <c r="AB1505" s="14"/>
      <c r="AC1505" s="12">
        <v>14</v>
      </c>
      <c r="AD1505" s="18" t="s">
        <v>18</v>
      </c>
    </row>
    <row r="1506" spans="1:30" ht="15.6" x14ac:dyDescent="0.3">
      <c r="A1506" s="8">
        <v>1505</v>
      </c>
      <c r="B1506" s="20" t="s">
        <v>33</v>
      </c>
      <c r="C1506" s="9">
        <v>65</v>
      </c>
      <c r="D1506" s="9">
        <v>3</v>
      </c>
      <c r="E1506" s="9">
        <v>10.4</v>
      </c>
      <c r="F1506" s="10">
        <f>IF(AND(NOT(ISBLANK(C1506)), NOT(ISBLANK(H1506)), NOT(ISBLANK(Q1506))), C1506-H1506-Q1506, "")</f>
        <v>42.542000000000002</v>
      </c>
      <c r="G1506" s="11">
        <f>IF(AND(F1506&lt;&gt;"", C1506&lt;&gt;"", C1506&lt;&gt;0), F1506*100/C1506, "")</f>
        <v>65.449230769230766</v>
      </c>
      <c r="H1506" s="10">
        <v>15.926</v>
      </c>
      <c r="I1506" s="12">
        <v>6</v>
      </c>
      <c r="J1506" s="11">
        <f>IF(AND(H1506&lt;&gt;"", C1506&lt;&gt;"", C1506&lt;&gt;0), H1506*100/C1506, "")</f>
        <v>24.501538461538459</v>
      </c>
      <c r="K1506" s="9">
        <v>12.8</v>
      </c>
      <c r="L1506" s="9">
        <v>47.3</v>
      </c>
      <c r="M1506" s="13">
        <v>0.27100000000000002</v>
      </c>
      <c r="N1506" s="9">
        <v>42.1</v>
      </c>
      <c r="O1506" s="14" t="s">
        <v>23</v>
      </c>
      <c r="P1506" s="15">
        <v>4.07</v>
      </c>
      <c r="Q1506" s="13">
        <v>6.532</v>
      </c>
      <c r="R1506" s="15">
        <v>0.42</v>
      </c>
      <c r="S1506" s="11">
        <f>IF(AND(Q1506&lt;&gt;"", C1506&lt;&gt;"", C1506&lt;&gt;0), Q1506*100/C1506, "")</f>
        <v>10.049230769230769</v>
      </c>
      <c r="T1506" s="21">
        <v>3</v>
      </c>
      <c r="U1506" s="17" t="s">
        <v>32</v>
      </c>
      <c r="V1506" s="11">
        <v>58.2</v>
      </c>
      <c r="W1506" s="11">
        <v>45.25</v>
      </c>
      <c r="X1506" s="11">
        <f>IF(AND(W1506&lt;&gt;"", V1506&lt;&gt;"", V1506&lt;&gt;0), (W1506/V1506)*100, "")</f>
        <v>77.749140893470795</v>
      </c>
      <c r="Y1506" s="8" t="str">
        <f>IF(X1506&lt;72,"Pontiagudo",IF(X1506&lt;=76,"Padrão","Redondo"))</f>
        <v>Redondo</v>
      </c>
      <c r="Z1506" s="11">
        <f>IF(AND(W1506&lt;&gt;"", V1506&lt;&gt;"", V1506&lt;&gt;0), (0.6057-0.0018*W1506)*V1506*(W1506^2)/1000, "")</f>
        <v>62.473896084374999</v>
      </c>
      <c r="AA1506" s="11">
        <v>64.09053367125</v>
      </c>
      <c r="AB1506" s="14"/>
      <c r="AC1506" s="12">
        <v>14</v>
      </c>
      <c r="AD1506" s="18" t="s">
        <v>18</v>
      </c>
    </row>
    <row r="1507" spans="1:30" ht="15.6" x14ac:dyDescent="0.3">
      <c r="A1507" s="8">
        <v>1506</v>
      </c>
      <c r="B1507" s="20" t="s">
        <v>33</v>
      </c>
      <c r="C1507" s="9">
        <v>65.5</v>
      </c>
      <c r="D1507" s="9">
        <v>3.4</v>
      </c>
      <c r="E1507" s="9">
        <v>10.6</v>
      </c>
      <c r="F1507" s="10">
        <f>IF(AND(NOT(ISBLANK(C1507)), NOT(ISBLANK(H1507)), NOT(ISBLANK(Q1507))), C1507-H1507-Q1507, "")</f>
        <v>41.821999999999996</v>
      </c>
      <c r="G1507" s="11">
        <f>IF(AND(F1507&lt;&gt;"", C1507&lt;&gt;"", C1507&lt;&gt;0), F1507*100/C1507, "")</f>
        <v>63.850381679389308</v>
      </c>
      <c r="H1507" s="10">
        <v>17.861000000000001</v>
      </c>
      <c r="I1507" s="12">
        <v>5</v>
      </c>
      <c r="J1507" s="11">
        <f>IF(AND(H1507&lt;&gt;"", C1507&lt;&gt;"", C1507&lt;&gt;0), H1507*100/C1507, "")</f>
        <v>27.268702290076337</v>
      </c>
      <c r="K1507" s="9">
        <v>13.6</v>
      </c>
      <c r="L1507" s="9">
        <v>45</v>
      </c>
      <c r="M1507" s="13">
        <v>0.30199999999999999</v>
      </c>
      <c r="N1507" s="9">
        <v>47.9</v>
      </c>
      <c r="O1507" s="14" t="s">
        <v>23</v>
      </c>
      <c r="P1507" s="15">
        <v>4.21</v>
      </c>
      <c r="Q1507" s="13">
        <v>5.8170000000000002</v>
      </c>
      <c r="R1507" s="15">
        <v>0.36</v>
      </c>
      <c r="S1507" s="11">
        <f>IF(AND(Q1507&lt;&gt;"", C1507&lt;&gt;"", C1507&lt;&gt;0), Q1507*100/C1507, "")</f>
        <v>8.8809160305343511</v>
      </c>
      <c r="T1507" s="21">
        <v>2</v>
      </c>
      <c r="U1507" s="17" t="s">
        <v>32</v>
      </c>
      <c r="V1507" s="11">
        <v>57.53</v>
      </c>
      <c r="W1507" s="11">
        <v>45.33</v>
      </c>
      <c r="X1507" s="11">
        <f>IF(AND(W1507&lt;&gt;"", V1507&lt;&gt;"", V1507&lt;&gt;0), (W1507/V1507)*100, "")</f>
        <v>78.79367286633061</v>
      </c>
      <c r="Y1507" s="8" t="str">
        <f>IF(X1507&lt;72,"Pontiagudo",IF(X1507&lt;=76,"Padrão","Redondo"))</f>
        <v>Redondo</v>
      </c>
      <c r="Z1507" s="11">
        <f>IF(AND(W1507&lt;&gt;"", V1507&lt;&gt;"", V1507&lt;&gt;0), (0.6057-0.0018*W1507)*V1507*(W1507^2)/1000, "")</f>
        <v>61.956224347445804</v>
      </c>
      <c r="AA1507" s="11">
        <v>63.705586128871502</v>
      </c>
      <c r="AB1507" s="14"/>
      <c r="AC1507" s="12">
        <v>14</v>
      </c>
      <c r="AD1507" s="18" t="s">
        <v>18</v>
      </c>
    </row>
    <row r="1508" spans="1:30" ht="15.6" x14ac:dyDescent="0.3">
      <c r="A1508" s="8">
        <v>1507</v>
      </c>
      <c r="B1508" s="20" t="s">
        <v>33</v>
      </c>
      <c r="C1508" s="9">
        <v>64.3</v>
      </c>
      <c r="D1508" s="9">
        <v>3.5</v>
      </c>
      <c r="E1508" s="9">
        <v>10.7</v>
      </c>
      <c r="F1508" s="10">
        <f>IF(AND(NOT(ISBLANK(C1508)), NOT(ISBLANK(H1508)), NOT(ISBLANK(Q1508))), C1508-H1508-Q1508, "")</f>
        <v>40.769999999999996</v>
      </c>
      <c r="G1508" s="11">
        <f>IF(AND(F1508&lt;&gt;"", C1508&lt;&gt;"", C1508&lt;&gt;0), F1508*100/C1508, "")</f>
        <v>63.405909797822702</v>
      </c>
      <c r="H1508" s="10">
        <v>17.463000000000001</v>
      </c>
      <c r="I1508" s="12">
        <v>6</v>
      </c>
      <c r="J1508" s="11">
        <f>IF(AND(H1508&lt;&gt;"", C1508&lt;&gt;"", C1508&lt;&gt;0), H1508*100/C1508, "")</f>
        <v>27.158631415241061</v>
      </c>
      <c r="K1508" s="9">
        <v>13.4</v>
      </c>
      <c r="L1508" s="9">
        <v>45.7</v>
      </c>
      <c r="M1508" s="13">
        <v>0.29299999999999998</v>
      </c>
      <c r="N1508" s="9">
        <v>50.1</v>
      </c>
      <c r="O1508" s="14" t="s">
        <v>23</v>
      </c>
      <c r="P1508" s="15">
        <v>3.64</v>
      </c>
      <c r="Q1508" s="13">
        <v>6.0670000000000002</v>
      </c>
      <c r="R1508" s="15">
        <v>0.39</v>
      </c>
      <c r="S1508" s="11">
        <f>IF(AND(Q1508&lt;&gt;"", C1508&lt;&gt;"", C1508&lt;&gt;0), Q1508*100/C1508, "")</f>
        <v>9.4354587869362376</v>
      </c>
      <c r="T1508" s="21">
        <v>2</v>
      </c>
      <c r="U1508" s="17" t="s">
        <v>32</v>
      </c>
      <c r="V1508" s="11">
        <v>56.62</v>
      </c>
      <c r="W1508" s="11">
        <v>45.95</v>
      </c>
      <c r="X1508" s="11">
        <f>IF(AND(W1508&lt;&gt;"", V1508&lt;&gt;"", V1508&lt;&gt;0), (W1508/V1508)*100, "")</f>
        <v>81.155068880254333</v>
      </c>
      <c r="Y1508" s="8" t="str">
        <f>IF(X1508&lt;72,"Pontiagudo",IF(X1508&lt;=76,"Padrão","Redondo"))</f>
        <v>Redondo</v>
      </c>
      <c r="Z1508" s="11">
        <f>IF(AND(W1508&lt;&gt;"", V1508&lt;&gt;"", V1508&lt;&gt;0), (0.6057-0.0018*W1508)*V1508*(W1508^2)/1000, "")</f>
        <v>62.522204318554508</v>
      </c>
      <c r="AA1508" s="11">
        <v>63.902438057544998</v>
      </c>
      <c r="AB1508" s="14"/>
      <c r="AC1508" s="12">
        <v>14</v>
      </c>
      <c r="AD1508" s="18" t="s">
        <v>18</v>
      </c>
    </row>
    <row r="1509" spans="1:30" ht="15.6" x14ac:dyDescent="0.3">
      <c r="A1509" s="8">
        <v>1508</v>
      </c>
      <c r="B1509" s="20" t="s">
        <v>33</v>
      </c>
      <c r="C1509" s="9">
        <v>60.6</v>
      </c>
      <c r="D1509" s="9">
        <v>3.1</v>
      </c>
      <c r="E1509" s="9">
        <v>10.7</v>
      </c>
      <c r="F1509" s="10">
        <f>IF(AND(NOT(ISBLANK(C1509)), NOT(ISBLANK(H1509)), NOT(ISBLANK(Q1509))), C1509-H1509-Q1509, "")</f>
        <v>35.304000000000002</v>
      </c>
      <c r="G1509" s="11">
        <f>IF(AND(F1509&lt;&gt;"", C1509&lt;&gt;"", C1509&lt;&gt;0), F1509*100/C1509, "")</f>
        <v>58.257425742574256</v>
      </c>
      <c r="H1509" s="10">
        <v>19.739000000000001</v>
      </c>
      <c r="I1509" s="12">
        <v>6</v>
      </c>
      <c r="J1509" s="11">
        <f>IF(AND(H1509&lt;&gt;"", C1509&lt;&gt;"", C1509&lt;&gt;0), H1509*100/C1509, "")</f>
        <v>32.572607260726073</v>
      </c>
      <c r="K1509" s="9">
        <v>12.6</v>
      </c>
      <c r="L1509" s="9">
        <v>48.7</v>
      </c>
      <c r="M1509" s="13">
        <v>0.25900000000000001</v>
      </c>
      <c r="N1509" s="9">
        <v>46.8</v>
      </c>
      <c r="O1509" s="14" t="s">
        <v>23</v>
      </c>
      <c r="P1509" s="15">
        <v>3.68</v>
      </c>
      <c r="Q1509" s="13">
        <v>5.5570000000000004</v>
      </c>
      <c r="R1509" s="15">
        <v>0.38</v>
      </c>
      <c r="S1509" s="11">
        <f>IF(AND(Q1509&lt;&gt;"", C1509&lt;&gt;"", C1509&lt;&gt;0), Q1509*100/C1509, "")</f>
        <v>9.1699669966996709</v>
      </c>
      <c r="T1509" s="21">
        <v>2</v>
      </c>
      <c r="U1509" s="17" t="s">
        <v>32</v>
      </c>
      <c r="V1509" s="11">
        <v>57.85</v>
      </c>
      <c r="W1509" s="11">
        <v>43.7</v>
      </c>
      <c r="X1509" s="11">
        <f>IF(AND(W1509&lt;&gt;"", V1509&lt;&gt;"", V1509&lt;&gt;0), (W1509/V1509)*100, "")</f>
        <v>75.540190146931721</v>
      </c>
      <c r="Y1509" s="8" t="str">
        <f>IF(X1509&lt;72,"Pontiagudo",IF(X1509&lt;=76,"Padrão","Redondo"))</f>
        <v>Padrão</v>
      </c>
      <c r="Z1509" s="11">
        <f>IF(AND(W1509&lt;&gt;"", V1509&lt;&gt;"", V1509&lt;&gt;0), (0.6057-0.0018*W1509)*V1509*(W1509^2)/1000, "")</f>
        <v>58.225042568159999</v>
      </c>
      <c r="AA1509" s="11">
        <v>61.582544188749992</v>
      </c>
      <c r="AB1509" s="14"/>
      <c r="AC1509" s="12">
        <v>14</v>
      </c>
      <c r="AD1509" s="18" t="s">
        <v>18</v>
      </c>
    </row>
    <row r="1510" spans="1:30" ht="15.6" x14ac:dyDescent="0.3">
      <c r="A1510" s="8">
        <v>1509</v>
      </c>
      <c r="B1510" s="20" t="s">
        <v>33</v>
      </c>
      <c r="C1510" s="9">
        <v>62.4</v>
      </c>
      <c r="D1510" s="9">
        <v>4.3</v>
      </c>
      <c r="E1510" s="9">
        <v>10.6</v>
      </c>
      <c r="F1510" s="10">
        <f>IF(AND(NOT(ISBLANK(C1510)), NOT(ISBLANK(H1510)), NOT(ISBLANK(Q1510))), C1510-H1510-Q1510, "")</f>
        <v>38.751999999999995</v>
      </c>
      <c r="G1510" s="11">
        <f>IF(AND(F1510&lt;&gt;"", C1510&lt;&gt;"", C1510&lt;&gt;0), F1510*100/C1510, "")</f>
        <v>62.102564102564095</v>
      </c>
      <c r="H1510" s="10">
        <v>17.492999999999999</v>
      </c>
      <c r="I1510" s="12">
        <v>6</v>
      </c>
      <c r="J1510" s="11">
        <f>IF(AND(H1510&lt;&gt;"", C1510&lt;&gt;"", C1510&lt;&gt;0), H1510*100/C1510, "")</f>
        <v>28.033653846153847</v>
      </c>
      <c r="K1510" s="9">
        <v>14.3</v>
      </c>
      <c r="L1510" s="9">
        <v>44.3</v>
      </c>
      <c r="M1510" s="13">
        <v>0.32300000000000001</v>
      </c>
      <c r="N1510" s="9">
        <v>60.8</v>
      </c>
      <c r="O1510" s="14" t="s">
        <v>21</v>
      </c>
      <c r="P1510" s="15">
        <v>4.76</v>
      </c>
      <c r="Q1510" s="13">
        <v>6.1550000000000002</v>
      </c>
      <c r="R1510" s="15">
        <v>0.39</v>
      </c>
      <c r="S1510" s="11">
        <f>IF(AND(Q1510&lt;&gt;"", C1510&lt;&gt;"", C1510&lt;&gt;0), Q1510*100/C1510, "")</f>
        <v>9.8637820512820511</v>
      </c>
      <c r="T1510" s="21">
        <v>2</v>
      </c>
      <c r="U1510" s="17" t="s">
        <v>32</v>
      </c>
      <c r="V1510" s="11">
        <v>60.31</v>
      </c>
      <c r="W1510" s="11">
        <v>44.34</v>
      </c>
      <c r="X1510" s="11">
        <f>IF(AND(W1510&lt;&gt;"", V1510&lt;&gt;"", V1510&lt;&gt;0), (W1510/V1510)*100, "")</f>
        <v>73.520145912783946</v>
      </c>
      <c r="Y1510" s="8" t="str">
        <f>IF(X1510&lt;72,"Pontiagudo",IF(X1510&lt;=76,"Padrão","Redondo"))</f>
        <v>Padrão</v>
      </c>
      <c r="Z1510" s="11">
        <f>IF(AND(W1510&lt;&gt;"", V1510&lt;&gt;"", V1510&lt;&gt;0), (0.6057-0.0018*W1510)*V1510*(W1510^2)/1000, "")</f>
        <v>62.355385280947985</v>
      </c>
      <c r="AA1510" s="11">
        <v>64.273378844994014</v>
      </c>
      <c r="AB1510" s="14"/>
      <c r="AC1510" s="12">
        <v>14</v>
      </c>
      <c r="AD1510" s="18" t="s">
        <v>18</v>
      </c>
    </row>
    <row r="1511" spans="1:30" ht="15.6" x14ac:dyDescent="0.3">
      <c r="A1511" s="8">
        <v>1510</v>
      </c>
      <c r="B1511" s="20" t="s">
        <v>33</v>
      </c>
      <c r="C1511" s="9">
        <v>62.8</v>
      </c>
      <c r="D1511" s="9">
        <v>4</v>
      </c>
      <c r="E1511" s="9">
        <v>10.7</v>
      </c>
      <c r="F1511" s="10">
        <f>IF(AND(NOT(ISBLANK(C1511)), NOT(ISBLANK(H1511)), NOT(ISBLANK(Q1511))), C1511-H1511-Q1511, "")</f>
        <v>38.548999999999999</v>
      </c>
      <c r="G1511" s="11">
        <f>IF(AND(F1511&lt;&gt;"", C1511&lt;&gt;"", C1511&lt;&gt;0), F1511*100/C1511, "")</f>
        <v>61.383757961783445</v>
      </c>
      <c r="H1511" s="10">
        <v>18.713999999999999</v>
      </c>
      <c r="I1511" s="12">
        <v>6</v>
      </c>
      <c r="J1511" s="11">
        <f>IF(AND(H1511&lt;&gt;"", C1511&lt;&gt;"", C1511&lt;&gt;0), H1511*100/C1511, "")</f>
        <v>29.79936305732484</v>
      </c>
      <c r="K1511" s="9">
        <v>15</v>
      </c>
      <c r="L1511" s="9">
        <v>46.7</v>
      </c>
      <c r="M1511" s="13">
        <v>0.32100000000000001</v>
      </c>
      <c r="N1511" s="9">
        <v>57.2</v>
      </c>
      <c r="O1511" s="14" t="s">
        <v>23</v>
      </c>
      <c r="P1511" s="15">
        <v>3.63</v>
      </c>
      <c r="Q1511" s="13">
        <v>5.5369999999999999</v>
      </c>
      <c r="R1511" s="15">
        <v>0.37</v>
      </c>
      <c r="S1511" s="11">
        <f>IF(AND(Q1511&lt;&gt;"", C1511&lt;&gt;"", C1511&lt;&gt;0), Q1511*100/C1511, "")</f>
        <v>8.8168789808917207</v>
      </c>
      <c r="T1511" s="21">
        <v>2</v>
      </c>
      <c r="U1511" s="17" t="s">
        <v>32</v>
      </c>
      <c r="V1511" s="11">
        <v>59.46</v>
      </c>
      <c r="W1511" s="11">
        <v>44.21</v>
      </c>
      <c r="X1511" s="11">
        <f>IF(AND(W1511&lt;&gt;"", V1511&lt;&gt;"", V1511&lt;&gt;0), (W1511/V1511)*100, "")</f>
        <v>74.352505886310126</v>
      </c>
      <c r="Y1511" s="8" t="str">
        <f>IF(X1511&lt;72,"Pontiagudo",IF(X1511&lt;=76,"Padrão","Redondo"))</f>
        <v>Padrão</v>
      </c>
      <c r="Z1511" s="11">
        <f>IF(AND(W1511&lt;&gt;"", V1511&lt;&gt;"", V1511&lt;&gt;0), (0.6057-0.0018*W1511)*V1511*(W1511^2)/1000, "")</f>
        <v>61.143795923000297</v>
      </c>
      <c r="AA1511" s="11">
        <v>63.480316901786992</v>
      </c>
      <c r="AB1511" s="14"/>
      <c r="AC1511" s="12">
        <v>14</v>
      </c>
      <c r="AD1511" s="18" t="s">
        <v>18</v>
      </c>
    </row>
    <row r="1512" spans="1:30" ht="15.6" x14ac:dyDescent="0.3">
      <c r="A1512" s="8">
        <v>1511</v>
      </c>
      <c r="B1512" s="20" t="s">
        <v>33</v>
      </c>
      <c r="C1512" s="9">
        <v>60.8</v>
      </c>
      <c r="D1512" s="9">
        <v>3.4</v>
      </c>
      <c r="E1512" s="9">
        <v>10.3</v>
      </c>
      <c r="F1512" s="10">
        <f>IF(AND(NOT(ISBLANK(C1512)), NOT(ISBLANK(H1512)), NOT(ISBLANK(Q1512))), C1512-H1512-Q1512, "")</f>
        <v>38.414999999999999</v>
      </c>
      <c r="G1512" s="11">
        <f>IF(AND(F1512&lt;&gt;"", C1512&lt;&gt;"", C1512&lt;&gt;0), F1512*100/C1512, "")</f>
        <v>63.182565789473685</v>
      </c>
      <c r="H1512" s="10">
        <v>17.166</v>
      </c>
      <c r="I1512" s="12">
        <v>5</v>
      </c>
      <c r="J1512" s="11">
        <f>IF(AND(H1512&lt;&gt;"", C1512&lt;&gt;"", C1512&lt;&gt;0), H1512*100/C1512, "")</f>
        <v>28.233552631578952</v>
      </c>
      <c r="K1512" s="9">
        <v>13.1</v>
      </c>
      <c r="L1512" s="9">
        <v>46.3</v>
      </c>
      <c r="M1512" s="13">
        <v>0.28299999999999997</v>
      </c>
      <c r="N1512" s="9">
        <v>50.9</v>
      </c>
      <c r="O1512" s="14" t="s">
        <v>23</v>
      </c>
      <c r="P1512" s="15">
        <v>2.09</v>
      </c>
      <c r="Q1512" s="13">
        <v>5.2190000000000003</v>
      </c>
      <c r="R1512" s="15">
        <v>0.34</v>
      </c>
      <c r="S1512" s="11">
        <f>IF(AND(Q1512&lt;&gt;"", C1512&lt;&gt;"", C1512&lt;&gt;0), Q1512*100/C1512, "")</f>
        <v>8.5838815789473681</v>
      </c>
      <c r="T1512" s="21">
        <v>3</v>
      </c>
      <c r="U1512" s="17" t="s">
        <v>32</v>
      </c>
      <c r="V1512" s="11">
        <v>60.05</v>
      </c>
      <c r="W1512" s="11">
        <v>43.42</v>
      </c>
      <c r="X1512" s="11">
        <f>IF(AND(W1512&lt;&gt;"", V1512&lt;&gt;"", V1512&lt;&gt;0), (W1512/V1512)*100, "")</f>
        <v>72.306411323896754</v>
      </c>
      <c r="Y1512" s="8" t="str">
        <f>IF(X1512&lt;72,"Pontiagudo",IF(X1512&lt;=76,"Padrão","Redondo"))</f>
        <v>Padrão</v>
      </c>
      <c r="Z1512" s="11">
        <f>IF(AND(W1512&lt;&gt;"", V1512&lt;&gt;"", V1512&lt;&gt;0), (0.6057-0.0018*W1512)*V1512*(W1512^2)/1000, "")</f>
        <v>59.724337082698092</v>
      </c>
      <c r="AA1512" s="11">
        <v>62.723464323910001</v>
      </c>
      <c r="AB1512" s="14" t="s">
        <v>35</v>
      </c>
      <c r="AC1512" s="12">
        <v>14</v>
      </c>
      <c r="AD1512" s="18" t="s">
        <v>18</v>
      </c>
    </row>
    <row r="1513" spans="1:30" ht="15.6" x14ac:dyDescent="0.3">
      <c r="A1513" s="8">
        <v>1512</v>
      </c>
      <c r="B1513" s="20" t="s">
        <v>33</v>
      </c>
      <c r="C1513" s="9">
        <v>70</v>
      </c>
      <c r="D1513" s="9">
        <v>4.3</v>
      </c>
      <c r="E1513" s="9">
        <v>10.4</v>
      </c>
      <c r="F1513" s="10">
        <f>IF(AND(NOT(ISBLANK(C1513)), NOT(ISBLANK(H1513)), NOT(ISBLANK(Q1513))), C1513-H1513-Q1513, "")</f>
        <v>42.68</v>
      </c>
      <c r="G1513" s="11">
        <f>IF(AND(F1513&lt;&gt;"", C1513&lt;&gt;"", C1513&lt;&gt;0), F1513*100/C1513, "")</f>
        <v>60.971428571428568</v>
      </c>
      <c r="H1513" s="10">
        <v>20.558</v>
      </c>
      <c r="I1513" s="12">
        <v>6</v>
      </c>
      <c r="J1513" s="11">
        <f>IF(AND(H1513&lt;&gt;"", C1513&lt;&gt;"", C1513&lt;&gt;0), H1513*100/C1513, "")</f>
        <v>29.368571428571432</v>
      </c>
      <c r="K1513" s="9">
        <v>15.5</v>
      </c>
      <c r="L1513" s="9">
        <v>47</v>
      </c>
      <c r="M1513" s="13">
        <v>0.33</v>
      </c>
      <c r="N1513" s="9">
        <v>57</v>
      </c>
      <c r="O1513" s="14" t="s">
        <v>23</v>
      </c>
      <c r="P1513" s="15">
        <v>4.82</v>
      </c>
      <c r="Q1513" s="13">
        <v>6.7619999999999996</v>
      </c>
      <c r="R1513" s="15">
        <v>0.4</v>
      </c>
      <c r="S1513" s="11">
        <f>IF(AND(Q1513&lt;&gt;"", C1513&lt;&gt;"", C1513&lt;&gt;0), Q1513*100/C1513, "")</f>
        <v>9.6599999999999984</v>
      </c>
      <c r="T1513" s="21">
        <v>2</v>
      </c>
      <c r="U1513" s="17" t="s">
        <v>34</v>
      </c>
      <c r="V1513" s="11">
        <v>59.34</v>
      </c>
      <c r="W1513" s="11">
        <v>46.9</v>
      </c>
      <c r="X1513" s="11">
        <f>IF(AND(W1513&lt;&gt;"", V1513&lt;&gt;"", V1513&lt;&gt;0), (W1513/V1513)*100, "")</f>
        <v>79.036063363666997</v>
      </c>
      <c r="Y1513" s="8" t="str">
        <f>IF(X1513&lt;72,"Pontiagudo",IF(X1513&lt;=76,"Padrão","Redondo"))</f>
        <v>Redondo</v>
      </c>
      <c r="Z1513" s="11">
        <f>IF(AND(W1513&lt;&gt;"", V1513&lt;&gt;"", V1513&lt;&gt;0), (0.6057-0.0018*W1513)*V1513*(W1513^2)/1000, "")</f>
        <v>68.039997665472001</v>
      </c>
      <c r="AA1513" s="11">
        <v>67.368387438660008</v>
      </c>
      <c r="AB1513" s="14"/>
      <c r="AC1513" s="12">
        <v>14</v>
      </c>
      <c r="AD1513" s="18" t="s">
        <v>18</v>
      </c>
    </row>
    <row r="1514" spans="1:30" ht="15.6" x14ac:dyDescent="0.3">
      <c r="A1514" s="8">
        <v>1513</v>
      </c>
      <c r="B1514" s="20" t="s">
        <v>33</v>
      </c>
      <c r="C1514" s="9">
        <v>56.4</v>
      </c>
      <c r="D1514" s="9">
        <v>5</v>
      </c>
      <c r="E1514" s="9">
        <v>10.4</v>
      </c>
      <c r="F1514" s="10">
        <f>IF(AND(NOT(ISBLANK(C1514)), NOT(ISBLANK(H1514)), NOT(ISBLANK(Q1514))), C1514-H1514-Q1514, "")</f>
        <v>35.549999999999997</v>
      </c>
      <c r="G1514" s="11">
        <f>IF(AND(F1514&lt;&gt;"", C1514&lt;&gt;"", C1514&lt;&gt;0), F1514*100/C1514, "")</f>
        <v>63.031914893617014</v>
      </c>
      <c r="H1514" s="10">
        <v>15.725</v>
      </c>
      <c r="I1514" s="12">
        <v>5</v>
      </c>
      <c r="J1514" s="11">
        <f>IF(AND(H1514&lt;&gt;"", C1514&lt;&gt;"", C1514&lt;&gt;0), H1514*100/C1514, "")</f>
        <v>27.881205673758867</v>
      </c>
      <c r="K1514" s="9">
        <v>16.399999999999999</v>
      </c>
      <c r="L1514" s="9">
        <v>42.7</v>
      </c>
      <c r="M1514" s="13">
        <v>0.38400000000000001</v>
      </c>
      <c r="N1514" s="9">
        <v>70.3</v>
      </c>
      <c r="O1514" s="14" t="s">
        <v>21</v>
      </c>
      <c r="P1514" s="15">
        <v>2.98</v>
      </c>
      <c r="Q1514" s="13">
        <v>5.125</v>
      </c>
      <c r="R1514" s="15">
        <v>0.35</v>
      </c>
      <c r="S1514" s="11">
        <f>IF(AND(Q1514&lt;&gt;"", C1514&lt;&gt;"", C1514&lt;&gt;0), Q1514*100/C1514, "")</f>
        <v>9.086879432624114</v>
      </c>
      <c r="T1514" s="21">
        <v>2</v>
      </c>
      <c r="U1514" s="17" t="s">
        <v>36</v>
      </c>
      <c r="V1514" s="11">
        <v>56.49</v>
      </c>
      <c r="W1514" s="11">
        <v>46.42</v>
      </c>
      <c r="X1514" s="11">
        <f>IF(AND(W1514&lt;&gt;"", V1514&lt;&gt;"", V1514&lt;&gt;0), (W1514/V1514)*100, "")</f>
        <v>82.173836077181804</v>
      </c>
      <c r="Y1514" s="8" t="str">
        <f>IF(X1514&lt;72,"Pontiagudo",IF(X1514&lt;=76,"Padrão","Redondo"))</f>
        <v>Redondo</v>
      </c>
      <c r="Z1514" s="11">
        <f>IF(AND(W1514&lt;&gt;"", V1514&lt;&gt;"", V1514&lt;&gt;0), (0.6057-0.0018*W1514)*V1514*(W1514^2)/1000, "")</f>
        <v>63.558280426886789</v>
      </c>
      <c r="AA1514" s="11">
        <v>64.473308330045995</v>
      </c>
      <c r="AB1514" s="14" t="s">
        <v>35</v>
      </c>
      <c r="AC1514" s="12">
        <v>14</v>
      </c>
      <c r="AD1514" s="18" t="s">
        <v>18</v>
      </c>
    </row>
    <row r="1515" spans="1:30" ht="15.6" x14ac:dyDescent="0.3">
      <c r="A1515" s="8">
        <v>1514</v>
      </c>
      <c r="B1515" s="20" t="s">
        <v>33</v>
      </c>
      <c r="C1515" s="9">
        <v>73.599999999999994</v>
      </c>
      <c r="D1515" s="9">
        <v>5.0999999999999996</v>
      </c>
      <c r="E1515" s="9">
        <v>10.4</v>
      </c>
      <c r="F1515" s="10">
        <f>IF(AND(NOT(ISBLANK(C1515)), NOT(ISBLANK(H1515)), NOT(ISBLANK(Q1515))), C1515-H1515-Q1515, "")</f>
        <v>49.014999999999993</v>
      </c>
      <c r="G1515" s="11">
        <f>IF(AND(F1515&lt;&gt;"", C1515&lt;&gt;"", C1515&lt;&gt;0), F1515*100/C1515, "")</f>
        <v>66.596467391304344</v>
      </c>
      <c r="H1515" s="10">
        <v>18.012</v>
      </c>
      <c r="I1515" s="12">
        <v>6</v>
      </c>
      <c r="J1515" s="11">
        <f>IF(AND(H1515&lt;&gt;"", C1515&lt;&gt;"", C1515&lt;&gt;0), H1515*100/C1515, "")</f>
        <v>24.472826086956523</v>
      </c>
      <c r="K1515" s="9">
        <v>15.8</v>
      </c>
      <c r="L1515" s="9">
        <v>43.3</v>
      </c>
      <c r="M1515" s="13">
        <v>0.36499999999999999</v>
      </c>
      <c r="N1515" s="9">
        <v>63.9</v>
      </c>
      <c r="O1515" s="14" t="s">
        <v>21</v>
      </c>
      <c r="P1515" s="15">
        <v>2.2200000000000002</v>
      </c>
      <c r="Q1515" s="13">
        <v>6.5730000000000004</v>
      </c>
      <c r="R1515" s="15">
        <v>0.37</v>
      </c>
      <c r="S1515" s="11">
        <f>IF(AND(Q1515&lt;&gt;"", C1515&lt;&gt;"", C1515&lt;&gt;0), Q1515*100/C1515, "")</f>
        <v>8.9307065217391326</v>
      </c>
      <c r="T1515" s="21">
        <v>3</v>
      </c>
      <c r="U1515" s="17" t="s">
        <v>34</v>
      </c>
      <c r="V1515" s="11">
        <v>60.78</v>
      </c>
      <c r="W1515" s="11">
        <v>47.33</v>
      </c>
      <c r="X1515" s="11">
        <f>IF(AND(W1515&lt;&gt;"", V1515&lt;&gt;"", V1515&lt;&gt;0), (W1515/V1515)*100, "")</f>
        <v>77.871010200723916</v>
      </c>
      <c r="Y1515" s="8" t="str">
        <f>IF(X1515&lt;72,"Pontiagudo",IF(X1515&lt;=76,"Padrão","Redondo"))</f>
        <v>Redondo</v>
      </c>
      <c r="Z1515" s="11">
        <f>IF(AND(W1515&lt;&gt;"", V1515&lt;&gt;"", V1515&lt;&gt;0), (0.6057-0.0018*W1515)*V1515*(W1515^2)/1000, "")</f>
        <v>70.869512409318247</v>
      </c>
      <c r="AA1515" s="11">
        <v>69.091660839608991</v>
      </c>
      <c r="AB1515" s="14"/>
      <c r="AC1515" s="12">
        <v>14</v>
      </c>
      <c r="AD1515" s="18" t="s">
        <v>18</v>
      </c>
    </row>
    <row r="1516" spans="1:30" ht="15.6" x14ac:dyDescent="0.3">
      <c r="A1516" s="8">
        <v>1515</v>
      </c>
      <c r="B1516" s="20" t="s">
        <v>33</v>
      </c>
      <c r="C1516" s="9">
        <v>66.900000000000006</v>
      </c>
      <c r="D1516" s="9">
        <v>3.8</v>
      </c>
      <c r="E1516" s="9">
        <v>10.6</v>
      </c>
      <c r="F1516" s="10">
        <f>IF(AND(NOT(ISBLANK(C1516)), NOT(ISBLANK(H1516)), NOT(ISBLANK(Q1516))), C1516-H1516-Q1516, "")</f>
        <v>42.606000000000009</v>
      </c>
      <c r="G1516" s="11">
        <f>IF(AND(F1516&lt;&gt;"", C1516&lt;&gt;"", C1516&lt;&gt;0), F1516*100/C1516, "")</f>
        <v>63.68609865470853</v>
      </c>
      <c r="H1516" s="10">
        <v>18.573</v>
      </c>
      <c r="I1516" s="12">
        <v>5</v>
      </c>
      <c r="J1516" s="11">
        <f>IF(AND(H1516&lt;&gt;"", C1516&lt;&gt;"", C1516&lt;&gt;0), H1516*100/C1516, "")</f>
        <v>27.762331838565018</v>
      </c>
      <c r="K1516" s="9">
        <v>14.4</v>
      </c>
      <c r="L1516" s="9">
        <v>46.3</v>
      </c>
      <c r="M1516" s="13">
        <v>0.311</v>
      </c>
      <c r="N1516" s="9">
        <v>52.5</v>
      </c>
      <c r="O1516" s="14" t="s">
        <v>23</v>
      </c>
      <c r="P1516" s="15">
        <v>2.66</v>
      </c>
      <c r="Q1516" s="13">
        <v>5.7210000000000001</v>
      </c>
      <c r="R1516" s="15">
        <v>0.35</v>
      </c>
      <c r="S1516" s="11">
        <f>IF(AND(Q1516&lt;&gt;"", C1516&lt;&gt;"", C1516&lt;&gt;0), Q1516*100/C1516, "")</f>
        <v>8.551569506726457</v>
      </c>
      <c r="T1516" s="21">
        <v>4</v>
      </c>
      <c r="U1516" s="17" t="s">
        <v>32</v>
      </c>
      <c r="V1516" s="11">
        <v>60.38</v>
      </c>
      <c r="W1516" s="11">
        <v>45.26</v>
      </c>
      <c r="X1516" s="11">
        <f>IF(AND(W1516&lt;&gt;"", V1516&lt;&gt;"", V1516&lt;&gt;0), (W1516/V1516)*100, "")</f>
        <v>74.958595561444184</v>
      </c>
      <c r="Y1516" s="8" t="str">
        <f>IF(X1516&lt;72,"Pontiagudo",IF(X1516&lt;=76,"Padrão","Redondo"))</f>
        <v>Padrão</v>
      </c>
      <c r="Z1516" s="11">
        <f>IF(AND(W1516&lt;&gt;"", V1516&lt;&gt;"", V1516&lt;&gt;0), (0.6057-0.0018*W1516)*V1516*(W1516^2)/1000, "")</f>
        <v>64.840407474407627</v>
      </c>
      <c r="AA1516" s="11">
        <v>65.696073232179984</v>
      </c>
      <c r="AB1516" s="14" t="s">
        <v>39</v>
      </c>
      <c r="AC1516" s="12">
        <v>14</v>
      </c>
      <c r="AD1516" s="18" t="s">
        <v>18</v>
      </c>
    </row>
    <row r="1517" spans="1:30" ht="15.6" x14ac:dyDescent="0.3">
      <c r="A1517" s="8">
        <v>1516</v>
      </c>
      <c r="B1517" s="20" t="s">
        <v>33</v>
      </c>
      <c r="C1517" s="9">
        <v>60.6</v>
      </c>
      <c r="D1517" s="9">
        <v>3.8</v>
      </c>
      <c r="E1517" s="9">
        <v>10.4</v>
      </c>
      <c r="F1517" s="10">
        <f>IF(AND(NOT(ISBLANK(C1517)), NOT(ISBLANK(H1517)), NOT(ISBLANK(Q1517))), C1517-H1517-Q1517, "")</f>
        <v>35.342999999999996</v>
      </c>
      <c r="G1517" s="11">
        <f>IF(AND(F1517&lt;&gt;"", C1517&lt;&gt;"", C1517&lt;&gt;0), F1517*100/C1517, "")</f>
        <v>58.321782178217816</v>
      </c>
      <c r="H1517" s="10">
        <v>19.135999999999999</v>
      </c>
      <c r="I1517" s="12">
        <v>5</v>
      </c>
      <c r="J1517" s="11">
        <f>IF(AND(H1517&lt;&gt;"", C1517&lt;&gt;"", C1517&lt;&gt;0), H1517*100/C1517, "")</f>
        <v>31.577557755775576</v>
      </c>
      <c r="K1517" s="9">
        <v>14.9</v>
      </c>
      <c r="L1517" s="9">
        <v>46.3</v>
      </c>
      <c r="M1517" s="13">
        <v>0.32200000000000001</v>
      </c>
      <c r="N1517" s="9">
        <v>56.1</v>
      </c>
      <c r="O1517" s="14" t="s">
        <v>23</v>
      </c>
      <c r="P1517" s="15">
        <v>5.0999999999999996</v>
      </c>
      <c r="Q1517" s="13">
        <v>6.1210000000000004</v>
      </c>
      <c r="R1517" s="15">
        <v>0.4</v>
      </c>
      <c r="S1517" s="11">
        <f>IF(AND(Q1517&lt;&gt;"", C1517&lt;&gt;"", C1517&lt;&gt;0), Q1517*100/C1517, "")</f>
        <v>10.100660066006601</v>
      </c>
      <c r="T1517" s="21">
        <v>2</v>
      </c>
      <c r="U1517" s="17" t="s">
        <v>32</v>
      </c>
      <c r="V1517" s="11">
        <v>57.52</v>
      </c>
      <c r="W1517" s="11">
        <v>43.6</v>
      </c>
      <c r="X1517" s="11">
        <f>IF(AND(W1517&lt;&gt;"", V1517&lt;&gt;"", V1517&lt;&gt;0), (W1517/V1517)*100, "")</f>
        <v>75.799721835883176</v>
      </c>
      <c r="Y1517" s="8" t="str">
        <f>IF(X1517&lt;72,"Pontiagudo",IF(X1517&lt;=76,"Padrão","Redondo"))</f>
        <v>Padrão</v>
      </c>
      <c r="Z1517" s="11">
        <f>IF(AND(W1517&lt;&gt;"", V1517&lt;&gt;"", V1517&lt;&gt;0), (0.6057-0.0018*W1517)*V1517*(W1517^2)/1000, "")</f>
        <v>57.647932026624012</v>
      </c>
      <c r="AA1517" s="11">
        <v>61.199801045760005</v>
      </c>
      <c r="AB1517" s="14"/>
      <c r="AC1517" s="12">
        <v>14</v>
      </c>
      <c r="AD1517" s="18" t="s">
        <v>18</v>
      </c>
    </row>
    <row r="1518" spans="1:30" ht="15.6" x14ac:dyDescent="0.3">
      <c r="A1518" s="8">
        <v>1517</v>
      </c>
      <c r="B1518" s="20" t="s">
        <v>33</v>
      </c>
      <c r="C1518" s="9">
        <v>55.6</v>
      </c>
      <c r="D1518" s="9">
        <v>3.3</v>
      </c>
      <c r="E1518" s="9">
        <v>9.9</v>
      </c>
      <c r="F1518" s="10">
        <f>IF(AND(NOT(ISBLANK(C1518)), NOT(ISBLANK(H1518)), NOT(ISBLANK(Q1518))), C1518-H1518-Q1518, "")</f>
        <v>34.717000000000006</v>
      </c>
      <c r="G1518" s="11">
        <f>IF(AND(F1518&lt;&gt;"", C1518&lt;&gt;"", C1518&lt;&gt;0), F1518*100/C1518, "")</f>
        <v>62.440647482014398</v>
      </c>
      <c r="H1518" s="10">
        <v>16.105</v>
      </c>
      <c r="I1518" s="12">
        <v>6</v>
      </c>
      <c r="J1518" s="11">
        <f>IF(AND(H1518&lt;&gt;"", C1518&lt;&gt;"", C1518&lt;&gt;0), H1518*100/C1518, "")</f>
        <v>28.965827338129497</v>
      </c>
      <c r="K1518" s="9">
        <v>16.3</v>
      </c>
      <c r="L1518" s="9">
        <v>43.7</v>
      </c>
      <c r="M1518" s="13">
        <v>0.373</v>
      </c>
      <c r="N1518" s="9">
        <v>52.9</v>
      </c>
      <c r="O1518" s="14" t="s">
        <v>23</v>
      </c>
      <c r="P1518" s="15">
        <v>1.3</v>
      </c>
      <c r="Q1518" s="13">
        <v>4.7779999999999996</v>
      </c>
      <c r="R1518" s="15">
        <v>0.31</v>
      </c>
      <c r="S1518" s="11">
        <f>IF(AND(Q1518&lt;&gt;"", C1518&lt;&gt;"", C1518&lt;&gt;0), Q1518*100/C1518, "")</f>
        <v>8.5935251798561136</v>
      </c>
      <c r="T1518" s="21">
        <v>2</v>
      </c>
      <c r="U1518" s="17" t="s">
        <v>36</v>
      </c>
      <c r="V1518" s="11">
        <v>60.95</v>
      </c>
      <c r="W1518" s="11">
        <v>40.840000000000003</v>
      </c>
      <c r="X1518" s="11">
        <f>IF(AND(W1518&lt;&gt;"", V1518&lt;&gt;"", V1518&lt;&gt;0), (W1518/V1518)*100, "")</f>
        <v>67.00574241181296</v>
      </c>
      <c r="Y1518" s="8" t="str">
        <f>IF(X1518&lt;72,"Pontiagudo",IF(X1518&lt;=76,"Padrão","Redondo"))</f>
        <v>Pontiagudo</v>
      </c>
      <c r="Z1518" s="11">
        <f>IF(AND(W1518&lt;&gt;"", V1518&lt;&gt;"", V1518&lt;&gt;0), (0.6057-0.0018*W1518)*V1518*(W1518^2)/1000, "")</f>
        <v>54.101618105348173</v>
      </c>
      <c r="AA1518" s="11">
        <v>59.476448956360009</v>
      </c>
      <c r="AB1518" s="14" t="s">
        <v>38</v>
      </c>
      <c r="AC1518" s="12">
        <v>14</v>
      </c>
      <c r="AD1518" s="18" t="s">
        <v>20</v>
      </c>
    </row>
    <row r="1519" spans="1:30" ht="15.6" x14ac:dyDescent="0.3">
      <c r="A1519" s="8">
        <v>1518</v>
      </c>
      <c r="B1519" s="20" t="s">
        <v>33</v>
      </c>
      <c r="C1519" s="9">
        <v>64.2</v>
      </c>
      <c r="D1519" s="9">
        <v>6.4</v>
      </c>
      <c r="E1519" s="9">
        <v>10.3</v>
      </c>
      <c r="F1519" s="10">
        <f>IF(AND(NOT(ISBLANK(C1519)), NOT(ISBLANK(H1519)), NOT(ISBLANK(Q1519))), C1519-H1519-Q1519, "")</f>
        <v>41.301000000000002</v>
      </c>
      <c r="G1519" s="11">
        <f>IF(AND(F1519&lt;&gt;"", C1519&lt;&gt;"", C1519&lt;&gt;0), F1519*100/C1519, "")</f>
        <v>64.331775700934585</v>
      </c>
      <c r="H1519" s="10">
        <v>17.3</v>
      </c>
      <c r="I1519" s="12">
        <v>5</v>
      </c>
      <c r="J1519" s="11">
        <f>IF(AND(H1519&lt;&gt;"", C1519&lt;&gt;"", C1519&lt;&gt;0), H1519*100/C1519, "")</f>
        <v>26.947040498442366</v>
      </c>
      <c r="K1519" s="9">
        <v>16.600000000000001</v>
      </c>
      <c r="L1519" s="9">
        <v>45</v>
      </c>
      <c r="M1519" s="13">
        <v>0.36899999999999999</v>
      </c>
      <c r="N1519" s="9">
        <v>78.3</v>
      </c>
      <c r="O1519" s="14" t="s">
        <v>16</v>
      </c>
      <c r="P1519" s="15">
        <v>3.52</v>
      </c>
      <c r="Q1519" s="13">
        <v>5.5990000000000002</v>
      </c>
      <c r="R1519" s="15">
        <v>0.34</v>
      </c>
      <c r="S1519" s="11">
        <f>IF(AND(Q1519&lt;&gt;"", C1519&lt;&gt;"", C1519&lt;&gt;0), Q1519*100/C1519, "")</f>
        <v>8.7211838006230522</v>
      </c>
      <c r="T1519" s="21">
        <v>1</v>
      </c>
      <c r="U1519" s="17" t="s">
        <v>32</v>
      </c>
      <c r="V1519" s="11">
        <v>60.4</v>
      </c>
      <c r="W1519" s="11">
        <v>44.51</v>
      </c>
      <c r="X1519" s="11">
        <f>IF(AND(W1519&lt;&gt;"", V1519&lt;&gt;"", V1519&lt;&gt;0), (W1519/V1519)*100, "")</f>
        <v>73.692052980132445</v>
      </c>
      <c r="Y1519" s="8" t="str">
        <f>IF(X1519&lt;72,"Pontiagudo",IF(X1519&lt;=76,"Padrão","Redondo"))</f>
        <v>Padrão</v>
      </c>
      <c r="Z1519" s="11">
        <f>IF(AND(W1519&lt;&gt;"", V1519&lt;&gt;"", V1519&lt;&gt;0), (0.6057-0.0018*W1519)*V1519*(W1519^2)/1000, "")</f>
        <v>62.891595192707271</v>
      </c>
      <c r="AA1519" s="11">
        <v>64.590263744019978</v>
      </c>
      <c r="AB1519" s="14"/>
      <c r="AC1519" s="12">
        <v>14</v>
      </c>
      <c r="AD1519" s="18" t="s">
        <v>18</v>
      </c>
    </row>
    <row r="1520" spans="1:30" ht="15.6" x14ac:dyDescent="0.3">
      <c r="A1520" s="8">
        <v>1519</v>
      </c>
      <c r="B1520" s="20" t="s">
        <v>33</v>
      </c>
      <c r="C1520" s="9">
        <v>66.099999999999994</v>
      </c>
      <c r="D1520" s="9">
        <v>4</v>
      </c>
      <c r="E1520" s="9">
        <v>10.4</v>
      </c>
      <c r="F1520" s="10">
        <f>IF(AND(NOT(ISBLANK(C1520)), NOT(ISBLANK(H1520)), NOT(ISBLANK(Q1520))), C1520-H1520-Q1520, "")</f>
        <v>34.768999999999991</v>
      </c>
      <c r="G1520" s="11">
        <f>IF(AND(F1520&lt;&gt;"", C1520&lt;&gt;"", C1520&lt;&gt;0), F1520*100/C1520, "")</f>
        <v>52.600605143721623</v>
      </c>
      <c r="H1520" s="10">
        <v>25.074999999999999</v>
      </c>
      <c r="I1520" s="12">
        <v>5</v>
      </c>
      <c r="J1520" s="11">
        <f>IF(AND(H1520&lt;&gt;"", C1520&lt;&gt;"", C1520&lt;&gt;0), H1520*100/C1520, "")</f>
        <v>37.934947049924361</v>
      </c>
      <c r="K1520" s="9">
        <v>13.6</v>
      </c>
      <c r="L1520" s="9">
        <v>49</v>
      </c>
      <c r="M1520" s="13">
        <v>0.27800000000000002</v>
      </c>
      <c r="N1520" s="9">
        <v>55.4</v>
      </c>
      <c r="O1520" s="14" t="s">
        <v>23</v>
      </c>
      <c r="P1520" s="15">
        <v>4.3499999999999996</v>
      </c>
      <c r="Q1520" s="13">
        <v>6.2560000000000002</v>
      </c>
      <c r="R1520" s="15">
        <v>0.38</v>
      </c>
      <c r="S1520" s="11">
        <f>IF(AND(Q1520&lt;&gt;"", C1520&lt;&gt;"", C1520&lt;&gt;0), Q1520*100/C1520, "")</f>
        <v>9.464447806354011</v>
      </c>
      <c r="T1520" s="21">
        <v>2</v>
      </c>
      <c r="U1520" s="17" t="s">
        <v>32</v>
      </c>
      <c r="V1520" s="11">
        <v>61.84</v>
      </c>
      <c r="W1520" s="11">
        <v>44.31</v>
      </c>
      <c r="X1520" s="11">
        <f>IF(AND(W1520&lt;&gt;"", V1520&lt;&gt;"", V1520&lt;&gt;0), (W1520/V1520)*100, "")</f>
        <v>71.652652005174645</v>
      </c>
      <c r="Y1520" s="8" t="str">
        <f>IF(X1520&lt;72,"Pontiagudo",IF(X1520&lt;=76,"Padrão","Redondo"))</f>
        <v>Pontiagudo</v>
      </c>
      <c r="Z1520" s="11">
        <f>IF(AND(W1520&lt;&gt;"", V1520&lt;&gt;"", V1520&lt;&gt;0), (0.6057-0.0018*W1520)*V1520*(W1520^2)/1000, "")</f>
        <v>63.857341560298622</v>
      </c>
      <c r="AA1520" s="11">
        <v>65.287895084076013</v>
      </c>
      <c r="AB1520" s="14"/>
      <c r="AC1520" s="12">
        <v>14</v>
      </c>
      <c r="AD1520" s="18" t="s">
        <v>18</v>
      </c>
    </row>
    <row r="1521" spans="1:30" ht="15.6" x14ac:dyDescent="0.3">
      <c r="A1521" s="8">
        <v>1520</v>
      </c>
      <c r="B1521" s="20" t="s">
        <v>33</v>
      </c>
      <c r="C1521" s="9">
        <v>59.7</v>
      </c>
      <c r="D1521" s="9">
        <v>3.6</v>
      </c>
      <c r="E1521" s="9">
        <v>10.3</v>
      </c>
      <c r="F1521" s="10">
        <f>IF(AND(NOT(ISBLANK(C1521)), NOT(ISBLANK(H1521)), NOT(ISBLANK(Q1521))), C1521-H1521-Q1521, "")</f>
        <v>35.242000000000004</v>
      </c>
      <c r="G1521" s="11">
        <f>IF(AND(F1521&lt;&gt;"", C1521&lt;&gt;"", C1521&lt;&gt;0), F1521*100/C1521, "")</f>
        <v>59.031825795644892</v>
      </c>
      <c r="H1521" s="10">
        <v>18.43</v>
      </c>
      <c r="I1521" s="12">
        <v>5</v>
      </c>
      <c r="J1521" s="11">
        <f>IF(AND(H1521&lt;&gt;"", C1521&lt;&gt;"", C1521&lt;&gt;0), H1521*100/C1521, "")</f>
        <v>30.871021775544389</v>
      </c>
      <c r="K1521" s="9">
        <v>14.8</v>
      </c>
      <c r="L1521" s="9">
        <v>46.3</v>
      </c>
      <c r="M1521" s="13">
        <v>0.32</v>
      </c>
      <c r="N1521" s="9">
        <v>54.2</v>
      </c>
      <c r="O1521" s="14" t="s">
        <v>23</v>
      </c>
      <c r="P1521" s="15">
        <v>4.16</v>
      </c>
      <c r="Q1521" s="13">
        <v>6.0279999999999996</v>
      </c>
      <c r="R1521" s="15">
        <v>0.39</v>
      </c>
      <c r="S1521" s="11">
        <f>IF(AND(Q1521&lt;&gt;"", C1521&lt;&gt;"", C1521&lt;&gt;0), Q1521*100/C1521, "")</f>
        <v>10.09715242881072</v>
      </c>
      <c r="T1521" s="21">
        <v>1</v>
      </c>
      <c r="U1521" s="17" t="s">
        <v>32</v>
      </c>
      <c r="V1521" s="11">
        <v>59.06</v>
      </c>
      <c r="W1521" s="11">
        <v>43.17</v>
      </c>
      <c r="X1521" s="11">
        <f>IF(AND(W1521&lt;&gt;"", V1521&lt;&gt;"", V1521&lt;&gt;0), (W1521/V1521)*100, "")</f>
        <v>73.095157466982727</v>
      </c>
      <c r="Y1521" s="8" t="str">
        <f>IF(X1521&lt;72,"Pontiagudo",IF(X1521&lt;=76,"Padrão","Redondo"))</f>
        <v>Padrão</v>
      </c>
      <c r="Z1521" s="11">
        <f>IF(AND(W1521&lt;&gt;"", V1521&lt;&gt;"", V1521&lt;&gt;0), (0.6057-0.0018*W1521)*V1521*(W1521^2)/1000, "")</f>
        <v>58.114770527327813</v>
      </c>
      <c r="AA1521" s="11">
        <v>61.667600036895003</v>
      </c>
      <c r="AB1521" s="14"/>
      <c r="AC1521" s="12">
        <v>14</v>
      </c>
      <c r="AD1521" s="18" t="s">
        <v>18</v>
      </c>
    </row>
    <row r="1522" spans="1:30" ht="15.6" x14ac:dyDescent="0.3">
      <c r="A1522" s="8">
        <v>1521</v>
      </c>
      <c r="B1522" s="20" t="s">
        <v>33</v>
      </c>
      <c r="C1522" s="9">
        <v>61</v>
      </c>
      <c r="D1522" s="9">
        <v>6.1</v>
      </c>
      <c r="E1522" s="9">
        <v>10.3</v>
      </c>
      <c r="F1522" s="10">
        <f>IF(AND(NOT(ISBLANK(C1522)), NOT(ISBLANK(H1522)), NOT(ISBLANK(Q1522))), C1522-H1522-Q1522, "")</f>
        <v>35.363999999999997</v>
      </c>
      <c r="G1522" s="11">
        <f>IF(AND(F1522&lt;&gt;"", C1522&lt;&gt;"", C1522&lt;&gt;0), F1522*100/C1522, "")</f>
        <v>57.973770491803272</v>
      </c>
      <c r="H1522" s="10">
        <v>19.809999999999999</v>
      </c>
      <c r="I1522" s="12">
        <v>5</v>
      </c>
      <c r="J1522" s="11">
        <f>IF(AND(H1522&lt;&gt;"", C1522&lt;&gt;"", C1522&lt;&gt;0), H1522*100/C1522, "")</f>
        <v>32.475409836065573</v>
      </c>
      <c r="K1522" s="9">
        <v>17.100000000000001</v>
      </c>
      <c r="L1522" s="9">
        <v>44.7</v>
      </c>
      <c r="M1522" s="13">
        <v>0.38300000000000001</v>
      </c>
      <c r="N1522" s="9">
        <v>77.2</v>
      </c>
      <c r="O1522" s="14" t="s">
        <v>16</v>
      </c>
      <c r="P1522" s="15">
        <v>4.6100000000000003</v>
      </c>
      <c r="Q1522" s="13">
        <v>5.8259999999999996</v>
      </c>
      <c r="R1522" s="15">
        <v>0.39</v>
      </c>
      <c r="S1522" s="11">
        <f>IF(AND(Q1522&lt;&gt;"", C1522&lt;&gt;"", C1522&lt;&gt;0), Q1522*100/C1522, "")</f>
        <v>9.550819672131146</v>
      </c>
      <c r="T1522" s="21">
        <v>3</v>
      </c>
      <c r="U1522" s="17" t="s">
        <v>32</v>
      </c>
      <c r="V1522" s="11">
        <v>58.33</v>
      </c>
      <c r="W1522" s="11">
        <v>43.69</v>
      </c>
      <c r="X1522" s="11">
        <f>IF(AND(W1522&lt;&gt;"", V1522&lt;&gt;"", V1522&lt;&gt;0), (W1522/V1522)*100, "")</f>
        <v>74.901422938453621</v>
      </c>
      <c r="Y1522" s="8" t="str">
        <f>IF(X1522&lt;72,"Pontiagudo",IF(X1522&lt;=76,"Padrão","Redondo"))</f>
        <v>Padrão</v>
      </c>
      <c r="Z1522" s="11">
        <f>IF(AND(W1522&lt;&gt;"", V1522&lt;&gt;"", V1522&lt;&gt;0), (0.6057-0.0018*W1522)*V1522*(W1522^2)/1000, "")</f>
        <v>58.683292912651552</v>
      </c>
      <c r="AA1522" s="11">
        <v>61.912548241675488</v>
      </c>
      <c r="AB1522" s="14"/>
      <c r="AC1522" s="12">
        <v>14</v>
      </c>
      <c r="AD1522" s="18" t="s">
        <v>18</v>
      </c>
    </row>
    <row r="1523" spans="1:30" ht="15.6" x14ac:dyDescent="0.3">
      <c r="A1523" s="8">
        <v>1522</v>
      </c>
      <c r="B1523" s="20" t="s">
        <v>33</v>
      </c>
      <c r="C1523" s="9">
        <v>68.7</v>
      </c>
      <c r="D1523" s="9">
        <v>2.9</v>
      </c>
      <c r="E1523" s="9">
        <v>10.5</v>
      </c>
      <c r="F1523" s="10">
        <f>IF(AND(NOT(ISBLANK(C1523)), NOT(ISBLANK(H1523)), NOT(ISBLANK(Q1523))), C1523-H1523-Q1523, "")</f>
        <v>44.226999999999997</v>
      </c>
      <c r="G1523" s="11">
        <f>IF(AND(F1523&lt;&gt;"", C1523&lt;&gt;"", C1523&lt;&gt;0), F1523*100/C1523, "")</f>
        <v>64.377001455604073</v>
      </c>
      <c r="H1523" s="10">
        <v>18.617000000000001</v>
      </c>
      <c r="I1523" s="12">
        <v>5</v>
      </c>
      <c r="J1523" s="11">
        <f>IF(AND(H1523&lt;&gt;"", C1523&lt;&gt;"", C1523&lt;&gt;0), H1523*100/C1523, "")</f>
        <v>27.098981077147016</v>
      </c>
      <c r="K1523" s="9">
        <v>14</v>
      </c>
      <c r="L1523" s="9">
        <v>45.3</v>
      </c>
      <c r="M1523" s="13">
        <v>0.309</v>
      </c>
      <c r="N1523" s="9">
        <v>37.5</v>
      </c>
      <c r="O1523" s="14" t="s">
        <v>23</v>
      </c>
      <c r="P1523" s="15">
        <v>4.24</v>
      </c>
      <c r="Q1523" s="13">
        <v>5.8559999999999999</v>
      </c>
      <c r="R1523" s="15">
        <v>0.36</v>
      </c>
      <c r="S1523" s="11">
        <f>IF(AND(Q1523&lt;&gt;"", C1523&lt;&gt;"", C1523&lt;&gt;0), Q1523*100/C1523, "")</f>
        <v>8.5240174672489086</v>
      </c>
      <c r="T1523" s="21">
        <v>3</v>
      </c>
      <c r="U1523" s="17" t="s">
        <v>34</v>
      </c>
      <c r="V1523" s="11">
        <v>59.18</v>
      </c>
      <c r="W1523" s="11">
        <v>46.4</v>
      </c>
      <c r="X1523" s="11">
        <f>IF(AND(W1523&lt;&gt;"", V1523&lt;&gt;"", V1523&lt;&gt;0), (W1523/V1523)*100, "")</f>
        <v>78.404866508955735</v>
      </c>
      <c r="Y1523" s="8" t="str">
        <f>IF(X1523&lt;72,"Pontiagudo",IF(X1523&lt;=76,"Padrão","Redondo"))</f>
        <v>Redondo</v>
      </c>
      <c r="Z1523" s="11">
        <f>IF(AND(W1523&lt;&gt;"", V1523&lt;&gt;"", V1523&lt;&gt;0), (0.6057-0.0018*W1523)*V1523*(W1523^2)/1000, "")</f>
        <v>66.532088392703997</v>
      </c>
      <c r="AA1523" s="11">
        <v>66.508934525439997</v>
      </c>
      <c r="AB1523" s="14" t="s">
        <v>35</v>
      </c>
      <c r="AC1523" s="12">
        <v>14</v>
      </c>
      <c r="AD1523" s="18" t="s">
        <v>18</v>
      </c>
    </row>
    <row r="1524" spans="1:30" ht="15.6" x14ac:dyDescent="0.3">
      <c r="A1524" s="8">
        <v>1523</v>
      </c>
      <c r="B1524" s="20" t="s">
        <v>33</v>
      </c>
      <c r="C1524" s="9">
        <v>58.7</v>
      </c>
      <c r="D1524" s="9">
        <v>5.4</v>
      </c>
      <c r="E1524" s="9">
        <v>10.5</v>
      </c>
      <c r="F1524" s="10">
        <f>IF(AND(NOT(ISBLANK(C1524)), NOT(ISBLANK(H1524)), NOT(ISBLANK(Q1524))), C1524-H1524-Q1524, "")</f>
        <v>35.191000000000003</v>
      </c>
      <c r="G1524" s="11">
        <f>IF(AND(F1524&lt;&gt;"", C1524&lt;&gt;"", C1524&lt;&gt;0), F1524*100/C1524, "")</f>
        <v>59.950596252129472</v>
      </c>
      <c r="H1524" s="10">
        <v>17.628</v>
      </c>
      <c r="I1524" s="12">
        <v>5</v>
      </c>
      <c r="J1524" s="11">
        <f>IF(AND(H1524&lt;&gt;"", C1524&lt;&gt;"", C1524&lt;&gt;0), H1524*100/C1524, "")</f>
        <v>30.03066439522998</v>
      </c>
      <c r="K1524" s="9">
        <v>16.3</v>
      </c>
      <c r="L1524" s="9">
        <v>44.7</v>
      </c>
      <c r="M1524" s="13">
        <v>0.36499999999999999</v>
      </c>
      <c r="N1524" s="9">
        <v>72.7</v>
      </c>
      <c r="O1524" s="14" t="s">
        <v>16</v>
      </c>
      <c r="P1524" s="15">
        <v>4.45</v>
      </c>
      <c r="Q1524" s="13">
        <v>5.8810000000000002</v>
      </c>
      <c r="R1524" s="15">
        <v>0.41</v>
      </c>
      <c r="S1524" s="11">
        <f>IF(AND(Q1524&lt;&gt;"", C1524&lt;&gt;"", C1524&lt;&gt;0), Q1524*100/C1524, "")</f>
        <v>10.018739352640544</v>
      </c>
      <c r="T1524" s="21">
        <v>2</v>
      </c>
      <c r="U1524" s="17" t="s">
        <v>32</v>
      </c>
      <c r="V1524" s="11">
        <v>57.54</v>
      </c>
      <c r="W1524" s="11">
        <v>42.89</v>
      </c>
      <c r="X1524" s="11">
        <f>IF(AND(W1524&lt;&gt;"", V1524&lt;&gt;"", V1524&lt;&gt;0), (W1524/V1524)*100, "")</f>
        <v>74.539450816823077</v>
      </c>
      <c r="Y1524" s="8" t="str">
        <f>IF(X1524&lt;72,"Pontiagudo",IF(X1524&lt;=76,"Padrão","Redondo"))</f>
        <v>Padrão</v>
      </c>
      <c r="Z1524" s="11">
        <f>IF(AND(W1524&lt;&gt;"", V1524&lt;&gt;"", V1524&lt;&gt;0), (0.6057-0.0018*W1524)*V1524*(W1524^2)/1000, "")</f>
        <v>55.940365314613338</v>
      </c>
      <c r="AA1524" s="11">
        <v>60.190259944562996</v>
      </c>
      <c r="AB1524" s="14"/>
      <c r="AC1524" s="12">
        <v>14</v>
      </c>
      <c r="AD1524" s="18" t="s">
        <v>18</v>
      </c>
    </row>
    <row r="1525" spans="1:30" ht="15.6" x14ac:dyDescent="0.3">
      <c r="A1525" s="8">
        <v>1524</v>
      </c>
      <c r="B1525" s="20" t="s">
        <v>33</v>
      </c>
      <c r="C1525" s="9">
        <v>61</v>
      </c>
      <c r="D1525" s="9">
        <v>4.8</v>
      </c>
      <c r="E1525" s="9">
        <v>10.6</v>
      </c>
      <c r="F1525" s="10">
        <f>IF(AND(NOT(ISBLANK(C1525)), NOT(ISBLANK(H1525)), NOT(ISBLANK(Q1525))), C1525-H1525-Q1525, "")</f>
        <v>36.402000000000001</v>
      </c>
      <c r="G1525" s="11">
        <f>IF(AND(F1525&lt;&gt;"", C1525&lt;&gt;"", C1525&lt;&gt;0), F1525*100/C1525, "")</f>
        <v>59.675409836065576</v>
      </c>
      <c r="H1525" s="10">
        <v>18.077999999999999</v>
      </c>
      <c r="I1525" s="12">
        <v>5</v>
      </c>
      <c r="J1525" s="11">
        <f>IF(AND(H1525&lt;&gt;"", C1525&lt;&gt;"", C1525&lt;&gt;0), H1525*100/C1525, "")</f>
        <v>29.636065573770491</v>
      </c>
      <c r="K1525" s="9">
        <v>15</v>
      </c>
      <c r="L1525" s="9">
        <v>44.7</v>
      </c>
      <c r="M1525" s="13">
        <v>0.33600000000000002</v>
      </c>
      <c r="N1525" s="9">
        <v>66.5</v>
      </c>
      <c r="O1525" s="14" t="s">
        <v>21</v>
      </c>
      <c r="P1525" s="15">
        <v>4.79</v>
      </c>
      <c r="Q1525" s="13">
        <v>6.52</v>
      </c>
      <c r="R1525" s="15">
        <v>0.43</v>
      </c>
      <c r="S1525" s="11">
        <f>IF(AND(Q1525&lt;&gt;"", C1525&lt;&gt;"", C1525&lt;&gt;0), Q1525*100/C1525, "")</f>
        <v>10.688524590163935</v>
      </c>
      <c r="T1525" s="21">
        <v>3</v>
      </c>
      <c r="U1525" s="17" t="s">
        <v>32</v>
      </c>
      <c r="V1525" s="11">
        <v>58.67</v>
      </c>
      <c r="W1525" s="11">
        <v>44.21</v>
      </c>
      <c r="X1525" s="11">
        <f>IF(AND(W1525&lt;&gt;"", V1525&lt;&gt;"", V1525&lt;&gt;0), (W1525/V1525)*100, "")</f>
        <v>75.35367308675643</v>
      </c>
      <c r="Y1525" s="8" t="str">
        <f>IF(X1525&lt;72,"Pontiagudo",IF(X1525&lt;=76,"Padrão","Redondo"))</f>
        <v>Padrão</v>
      </c>
      <c r="Z1525" s="11">
        <f>IF(AND(W1525&lt;&gt;"", V1525&lt;&gt;"", V1525&lt;&gt;0), (0.6057-0.0018*W1525)*V1525*(W1525^2)/1000, "")</f>
        <v>60.331424601453534</v>
      </c>
      <c r="AA1525" s="11">
        <v>62.915579942294507</v>
      </c>
      <c r="AB1525" s="14"/>
      <c r="AC1525" s="12">
        <v>14</v>
      </c>
      <c r="AD1525" s="18" t="s">
        <v>18</v>
      </c>
    </row>
    <row r="1526" spans="1:30" ht="15.6" x14ac:dyDescent="0.3">
      <c r="A1526" s="8">
        <v>1525</v>
      </c>
      <c r="B1526" s="20" t="s">
        <v>33</v>
      </c>
      <c r="C1526" s="9">
        <v>60.8</v>
      </c>
      <c r="D1526" s="9">
        <v>5.6</v>
      </c>
      <c r="E1526" s="9">
        <v>10.4</v>
      </c>
      <c r="F1526" s="10">
        <f>IF(AND(NOT(ISBLANK(C1526)), NOT(ISBLANK(H1526)), NOT(ISBLANK(Q1526))), C1526-H1526-Q1526, "")</f>
        <v>36.378</v>
      </c>
      <c r="G1526" s="11">
        <f>IF(AND(F1526&lt;&gt;"", C1526&lt;&gt;"", C1526&lt;&gt;0), F1526*100/C1526, "")</f>
        <v>59.832236842105267</v>
      </c>
      <c r="H1526" s="10">
        <v>18.327000000000002</v>
      </c>
      <c r="I1526" s="12">
        <v>5</v>
      </c>
      <c r="J1526" s="11">
        <f>IF(AND(H1526&lt;&gt;"", C1526&lt;&gt;"", C1526&lt;&gt;0), H1526*100/C1526, "")</f>
        <v>30.143092105263165</v>
      </c>
      <c r="K1526" s="9">
        <v>14.3</v>
      </c>
      <c r="L1526" s="9">
        <v>48.3</v>
      </c>
      <c r="M1526" s="13">
        <v>0.29599999999999999</v>
      </c>
      <c r="N1526" s="9">
        <v>73.5</v>
      </c>
      <c r="O1526" s="14" t="s">
        <v>16</v>
      </c>
      <c r="P1526" s="15">
        <v>5.58</v>
      </c>
      <c r="Q1526" s="13">
        <v>6.0949999999999998</v>
      </c>
      <c r="R1526" s="15">
        <v>0.4</v>
      </c>
      <c r="S1526" s="11">
        <f>IF(AND(Q1526&lt;&gt;"", C1526&lt;&gt;"", C1526&lt;&gt;0), Q1526*100/C1526, "")</f>
        <v>10.024671052631579</v>
      </c>
      <c r="T1526" s="21">
        <v>2</v>
      </c>
      <c r="U1526" s="17" t="s">
        <v>32</v>
      </c>
      <c r="V1526" s="11">
        <v>57.46</v>
      </c>
      <c r="W1526" s="11">
        <v>44.17</v>
      </c>
      <c r="X1526" s="11">
        <f>IF(AND(W1526&lt;&gt;"", V1526&lt;&gt;"", V1526&lt;&gt;0), (W1526/V1526)*100, "")</f>
        <v>76.870866689871221</v>
      </c>
      <c r="Y1526" s="8" t="str">
        <f>IF(X1526&lt;72,"Pontiagudo",IF(X1526&lt;=76,"Padrão","Redondo"))</f>
        <v>Redondo</v>
      </c>
      <c r="Z1526" s="11">
        <f>IF(AND(W1526&lt;&gt;"", V1526&lt;&gt;"", V1526&lt;&gt;0), (0.6057-0.0018*W1526)*V1526*(W1526^2)/1000, "")</f>
        <v>58.988358615549643</v>
      </c>
      <c r="AA1526" s="11">
        <v>61.978350594615002</v>
      </c>
      <c r="AB1526" s="14" t="s">
        <v>35</v>
      </c>
      <c r="AC1526" s="12">
        <v>14</v>
      </c>
      <c r="AD1526" s="18" t="s">
        <v>18</v>
      </c>
    </row>
    <row r="1527" spans="1:30" ht="15.6" x14ac:dyDescent="0.3">
      <c r="A1527" s="8">
        <v>1526</v>
      </c>
      <c r="B1527" s="20" t="s">
        <v>33</v>
      </c>
      <c r="C1527" s="9">
        <v>58.4</v>
      </c>
      <c r="D1527" s="9">
        <v>6</v>
      </c>
      <c r="E1527" s="9">
        <v>10.3</v>
      </c>
      <c r="F1527" s="10">
        <f>IF(AND(NOT(ISBLANK(C1527)), NOT(ISBLANK(H1527)), NOT(ISBLANK(Q1527))), C1527-H1527-Q1527, "")</f>
        <v>34.637</v>
      </c>
      <c r="G1527" s="11">
        <f>IF(AND(F1527&lt;&gt;"", C1527&lt;&gt;"", C1527&lt;&gt;0), F1527*100/C1527, "")</f>
        <v>59.309931506849317</v>
      </c>
      <c r="H1527" s="10">
        <v>17.800999999999998</v>
      </c>
      <c r="I1527" s="12">
        <v>5</v>
      </c>
      <c r="J1527" s="11">
        <f>IF(AND(H1527&lt;&gt;"", C1527&lt;&gt;"", C1527&lt;&gt;0), H1527*100/C1527, "")</f>
        <v>30.481164383561644</v>
      </c>
      <c r="K1527" s="9">
        <v>16.399999999999999</v>
      </c>
      <c r="L1527" s="9">
        <v>45</v>
      </c>
      <c r="M1527" s="13">
        <v>0.36399999999999999</v>
      </c>
      <c r="N1527" s="9">
        <v>77.400000000000006</v>
      </c>
      <c r="O1527" s="14" t="s">
        <v>16</v>
      </c>
      <c r="P1527" s="15">
        <v>3.92</v>
      </c>
      <c r="Q1527" s="13">
        <v>5.9619999999999997</v>
      </c>
      <c r="R1527" s="15">
        <v>0.37</v>
      </c>
      <c r="S1527" s="11">
        <f>IF(AND(Q1527&lt;&gt;"", C1527&lt;&gt;"", C1527&lt;&gt;0), Q1527*100/C1527, "")</f>
        <v>10.20890410958904</v>
      </c>
      <c r="T1527" s="21">
        <v>1</v>
      </c>
      <c r="U1527" s="17" t="s">
        <v>32</v>
      </c>
      <c r="V1527" s="11">
        <v>59.42</v>
      </c>
      <c r="W1527" s="11">
        <v>43</v>
      </c>
      <c r="X1527" s="11">
        <f>IF(AND(W1527&lt;&gt;"", V1527&lt;&gt;"", V1527&lt;&gt;0), (W1527/V1527)*100, "")</f>
        <v>72.366206664422748</v>
      </c>
      <c r="Y1527" s="8" t="str">
        <f>IF(X1527&lt;72,"Pontiagudo",IF(X1527&lt;=76,"Padrão","Redondo"))</f>
        <v>Padrão</v>
      </c>
      <c r="Z1527" s="11">
        <f>IF(AND(W1527&lt;&gt;"", V1527&lt;&gt;"", V1527&lt;&gt;0), (0.6057-0.0018*W1527)*V1527*(W1527^2)/1000, "")</f>
        <v>58.043042514</v>
      </c>
      <c r="AA1527" s="11">
        <v>61.667344022799995</v>
      </c>
      <c r="AB1527" s="14"/>
      <c r="AC1527" s="12">
        <v>14</v>
      </c>
      <c r="AD1527" s="18" t="s">
        <v>18</v>
      </c>
    </row>
    <row r="1528" spans="1:30" ht="15.6" x14ac:dyDescent="0.3">
      <c r="A1528" s="8">
        <v>1527</v>
      </c>
      <c r="B1528" s="20" t="s">
        <v>33</v>
      </c>
      <c r="C1528" s="9">
        <v>63.2</v>
      </c>
      <c r="D1528" s="9">
        <v>4.5999999999999996</v>
      </c>
      <c r="E1528" s="9">
        <v>10.5</v>
      </c>
      <c r="F1528" s="10">
        <f>IF(AND(NOT(ISBLANK(C1528)), NOT(ISBLANK(H1528)), NOT(ISBLANK(Q1528))), C1528-H1528-Q1528, "")</f>
        <v>41.107000000000006</v>
      </c>
      <c r="G1528" s="11">
        <f>IF(AND(F1528&lt;&gt;"", C1528&lt;&gt;"", C1528&lt;&gt;0), F1528*100/C1528, "")</f>
        <v>65.042721518987349</v>
      </c>
      <c r="H1528" s="10">
        <v>16.04</v>
      </c>
      <c r="I1528" s="12">
        <v>5</v>
      </c>
      <c r="J1528" s="11">
        <f>IF(AND(H1528&lt;&gt;"", C1528&lt;&gt;"", C1528&lt;&gt;0), H1528*100/C1528, "")</f>
        <v>25.379746835443036</v>
      </c>
      <c r="K1528" s="9">
        <v>15.1</v>
      </c>
      <c r="L1528" s="9">
        <v>43.3</v>
      </c>
      <c r="M1528" s="13">
        <v>0.34899999999999998</v>
      </c>
      <c r="N1528" s="9">
        <v>63.5</v>
      </c>
      <c r="O1528" s="14" t="s">
        <v>21</v>
      </c>
      <c r="P1528" s="15">
        <v>3.56</v>
      </c>
      <c r="Q1528" s="13">
        <v>6.0529999999999999</v>
      </c>
      <c r="R1528" s="15">
        <v>0.39</v>
      </c>
      <c r="S1528" s="11">
        <f>IF(AND(Q1528&lt;&gt;"", C1528&lt;&gt;"", C1528&lt;&gt;0), Q1528*100/C1528, "")</f>
        <v>9.5775316455696196</v>
      </c>
      <c r="T1528" s="21">
        <v>3</v>
      </c>
      <c r="U1528" s="17" t="s">
        <v>32</v>
      </c>
      <c r="V1528" s="11">
        <v>59.06</v>
      </c>
      <c r="W1528" s="11">
        <v>44.35</v>
      </c>
      <c r="X1528" s="11">
        <f>IF(AND(W1528&lt;&gt;"", V1528&lt;&gt;"", V1528&lt;&gt;0), (W1528/V1528)*100, "")</f>
        <v>75.093125634947512</v>
      </c>
      <c r="Y1528" s="8" t="str">
        <f>IF(X1528&lt;72,"Pontiagudo",IF(X1528&lt;=76,"Padrão","Redondo"))</f>
        <v>Padrão</v>
      </c>
      <c r="Z1528" s="11">
        <f>IF(AND(W1528&lt;&gt;"", V1528&lt;&gt;"", V1528&lt;&gt;0), (0.6057-0.0018*W1528)*V1528*(W1528^2)/1000, "")</f>
        <v>61.088447301529513</v>
      </c>
      <c r="AA1528" s="11">
        <v>63.401116872415002</v>
      </c>
      <c r="AB1528" s="14"/>
      <c r="AC1528" s="12">
        <v>14</v>
      </c>
      <c r="AD1528" s="18" t="s">
        <v>18</v>
      </c>
    </row>
    <row r="1529" spans="1:30" ht="15.6" x14ac:dyDescent="0.3">
      <c r="A1529" s="8">
        <v>1528</v>
      </c>
      <c r="B1529" s="20" t="s">
        <v>33</v>
      </c>
      <c r="C1529" s="9">
        <v>69.7</v>
      </c>
      <c r="D1529" s="9">
        <v>4</v>
      </c>
      <c r="E1529" s="9">
        <v>10.7</v>
      </c>
      <c r="F1529" s="10">
        <f>IF(AND(NOT(ISBLANK(C1529)), NOT(ISBLANK(H1529)), NOT(ISBLANK(Q1529))), C1529-H1529-Q1529, "")</f>
        <v>44.453000000000003</v>
      </c>
      <c r="G1529" s="11">
        <f>IF(AND(F1529&lt;&gt;"", C1529&lt;&gt;"", C1529&lt;&gt;0), F1529*100/C1529, "")</f>
        <v>63.777618364418942</v>
      </c>
      <c r="H1529" s="10">
        <v>18.728000000000002</v>
      </c>
      <c r="I1529" s="12">
        <v>6</v>
      </c>
      <c r="J1529" s="11">
        <f>IF(AND(H1529&lt;&gt;"", C1529&lt;&gt;"", C1529&lt;&gt;0), H1529*100/C1529, "")</f>
        <v>26.869440459110475</v>
      </c>
      <c r="K1529" s="9">
        <v>14.1</v>
      </c>
      <c r="L1529" s="9">
        <v>46.3</v>
      </c>
      <c r="M1529" s="13">
        <v>0.30499999999999999</v>
      </c>
      <c r="N1529" s="9">
        <v>53.5</v>
      </c>
      <c r="O1529" s="14" t="s">
        <v>23</v>
      </c>
      <c r="P1529" s="15">
        <v>3.38</v>
      </c>
      <c r="Q1529" s="13">
        <v>6.5190000000000001</v>
      </c>
      <c r="R1529" s="15">
        <v>0.41</v>
      </c>
      <c r="S1529" s="11">
        <f>IF(AND(Q1529&lt;&gt;"", C1529&lt;&gt;"", C1529&lt;&gt;0), Q1529*100/C1529, "")</f>
        <v>9.352941176470587</v>
      </c>
      <c r="T1529" s="21">
        <v>2</v>
      </c>
      <c r="U1529" s="17" t="s">
        <v>34</v>
      </c>
      <c r="V1529" s="11">
        <v>58.49</v>
      </c>
      <c r="W1529" s="11">
        <v>46.86</v>
      </c>
      <c r="X1529" s="11">
        <f>IF(AND(W1529&lt;&gt;"", V1529&lt;&gt;"", V1529&lt;&gt;0), (W1529/V1529)*100, "")</f>
        <v>80.11625918960506</v>
      </c>
      <c r="Y1529" s="8" t="str">
        <f>IF(X1529&lt;72,"Pontiagudo",IF(X1529&lt;=76,"Padrão","Redondo"))</f>
        <v>Redondo</v>
      </c>
      <c r="Z1529" s="11">
        <f>IF(AND(W1529&lt;&gt;"", V1529&lt;&gt;"", V1529&lt;&gt;0), (0.6057-0.0018*W1529)*V1529*(W1529^2)/1000, "")</f>
        <v>66.960275801541414</v>
      </c>
      <c r="AA1529" s="11">
        <v>66.661894869966005</v>
      </c>
      <c r="AB1529" s="14"/>
      <c r="AC1529" s="12">
        <v>14</v>
      </c>
      <c r="AD1529" s="18" t="s">
        <v>18</v>
      </c>
    </row>
    <row r="1530" spans="1:30" ht="15.6" x14ac:dyDescent="0.3">
      <c r="A1530" s="8">
        <v>1529</v>
      </c>
      <c r="B1530" s="20" t="s">
        <v>33</v>
      </c>
      <c r="C1530" s="9">
        <v>54.7</v>
      </c>
      <c r="D1530" s="9">
        <v>3.8</v>
      </c>
      <c r="E1530" s="9">
        <v>10.4</v>
      </c>
      <c r="F1530" s="10">
        <f>IF(AND(NOT(ISBLANK(C1530)), NOT(ISBLANK(H1530)), NOT(ISBLANK(Q1530))), C1530-H1530-Q1530, "")</f>
        <v>31.762999999999998</v>
      </c>
      <c r="G1530" s="11">
        <f>IF(AND(F1530&lt;&gt;"", C1530&lt;&gt;"", C1530&lt;&gt;0), F1530*100/C1530, "")</f>
        <v>58.067641681901272</v>
      </c>
      <c r="H1530" s="10">
        <v>17.581</v>
      </c>
      <c r="I1530" s="12">
        <v>6</v>
      </c>
      <c r="J1530" s="11">
        <f>IF(AND(H1530&lt;&gt;"", C1530&lt;&gt;"", C1530&lt;&gt;0), H1530*100/C1530, "")</f>
        <v>32.140767824497253</v>
      </c>
      <c r="K1530" s="9">
        <v>13.9</v>
      </c>
      <c r="L1530" s="9">
        <v>44.3</v>
      </c>
      <c r="M1530" s="13">
        <v>0.314</v>
      </c>
      <c r="N1530" s="9">
        <v>59.4</v>
      </c>
      <c r="O1530" s="14" t="s">
        <v>23</v>
      </c>
      <c r="P1530" s="15">
        <v>4.3899999999999997</v>
      </c>
      <c r="Q1530" s="13">
        <v>5.3559999999999999</v>
      </c>
      <c r="R1530" s="15">
        <v>0.37</v>
      </c>
      <c r="S1530" s="11">
        <f>IF(AND(Q1530&lt;&gt;"", C1530&lt;&gt;"", C1530&lt;&gt;0), Q1530*100/C1530, "")</f>
        <v>9.7915904936014631</v>
      </c>
      <c r="T1530" s="21">
        <v>2</v>
      </c>
      <c r="U1530" s="17" t="s">
        <v>36</v>
      </c>
      <c r="V1530" s="11">
        <v>55.8</v>
      </c>
      <c r="W1530" s="11">
        <v>42.2</v>
      </c>
      <c r="X1530" s="11">
        <f>IF(AND(W1530&lt;&gt;"", V1530&lt;&gt;"", V1530&lt;&gt;0), (W1530/V1530)*100, "")</f>
        <v>75.627240143369193</v>
      </c>
      <c r="Y1530" s="8" t="str">
        <f>IF(X1530&lt;72,"Pontiagudo",IF(X1530&lt;=76,"Padrão","Redondo"))</f>
        <v>Padrão</v>
      </c>
      <c r="Z1530" s="11">
        <f>IF(AND(W1530&lt;&gt;"", V1530&lt;&gt;"", V1530&lt;&gt;0), (0.6057-0.0018*W1530)*V1530*(W1530^2)/1000, "")</f>
        <v>52.64072573328</v>
      </c>
      <c r="AA1530" s="11">
        <v>57.963123827999986</v>
      </c>
      <c r="AB1530" s="14"/>
      <c r="AC1530" s="12">
        <v>14</v>
      </c>
      <c r="AD1530" s="18" t="s">
        <v>18</v>
      </c>
    </row>
    <row r="1531" spans="1:30" ht="15.6" x14ac:dyDescent="0.3">
      <c r="A1531" s="8">
        <v>1530</v>
      </c>
      <c r="B1531" s="20" t="s">
        <v>33</v>
      </c>
      <c r="C1531" s="9">
        <v>61.3</v>
      </c>
      <c r="D1531" s="9">
        <v>5.5</v>
      </c>
      <c r="E1531" s="9">
        <v>10.6</v>
      </c>
      <c r="F1531" s="10">
        <f>IF(AND(NOT(ISBLANK(C1531)), NOT(ISBLANK(H1531)), NOT(ISBLANK(Q1531))), C1531-H1531-Q1531, "")</f>
        <v>39.513999999999996</v>
      </c>
      <c r="G1531" s="11">
        <f>IF(AND(F1531&lt;&gt;"", C1531&lt;&gt;"", C1531&lt;&gt;0), F1531*100/C1531, "")</f>
        <v>64.460032626427406</v>
      </c>
      <c r="H1531" s="10">
        <v>17.36</v>
      </c>
      <c r="I1531" s="12">
        <v>6</v>
      </c>
      <c r="J1531" s="11">
        <f>IF(AND(H1531&lt;&gt;"", C1531&lt;&gt;"", C1531&lt;&gt;0), H1531*100/C1531, "")</f>
        <v>28.319738988580752</v>
      </c>
      <c r="K1531" s="9">
        <v>16.8</v>
      </c>
      <c r="L1531" s="9">
        <v>45.7</v>
      </c>
      <c r="M1531" s="13">
        <v>0.36799999999999999</v>
      </c>
      <c r="N1531" s="9">
        <v>72.5</v>
      </c>
      <c r="O1531" s="14" t="s">
        <v>16</v>
      </c>
      <c r="P1531" s="15">
        <v>0.73</v>
      </c>
      <c r="Q1531" s="13">
        <v>4.4260000000000002</v>
      </c>
      <c r="R1531" s="15">
        <v>0.32</v>
      </c>
      <c r="S1531" s="11">
        <f>IF(AND(Q1531&lt;&gt;"", C1531&lt;&gt;"", C1531&lt;&gt;0), Q1531*100/C1531, "")</f>
        <v>7.2202283849918443</v>
      </c>
      <c r="T1531" s="21">
        <v>2</v>
      </c>
      <c r="U1531" s="17" t="s">
        <v>32</v>
      </c>
      <c r="V1531" s="11">
        <v>60.76</v>
      </c>
      <c r="W1531" s="11">
        <v>44.44</v>
      </c>
      <c r="X1531" s="11">
        <f>IF(AND(W1531&lt;&gt;"", V1531&lt;&gt;"", V1531&lt;&gt;0), (W1531/V1531)*100, "")</f>
        <v>73.140223831468063</v>
      </c>
      <c r="Y1531" s="8" t="str">
        <f>IF(X1531&lt;72,"Pontiagudo",IF(X1531&lt;=76,"Padrão","Redondo"))</f>
        <v>Padrão</v>
      </c>
      <c r="Z1531" s="11">
        <f>IF(AND(W1531&lt;&gt;"", V1531&lt;&gt;"", V1531&lt;&gt;0), (0.6057-0.0018*W1531)*V1531*(W1531^2)/1000, "")</f>
        <v>63.082725917637894</v>
      </c>
      <c r="AA1531" s="11">
        <v>64.737923320223985</v>
      </c>
      <c r="AB1531" s="14"/>
      <c r="AC1531" s="12">
        <v>14</v>
      </c>
      <c r="AD1531" s="18" t="s">
        <v>18</v>
      </c>
    </row>
    <row r="1532" spans="1:30" ht="15.6" x14ac:dyDescent="0.3">
      <c r="A1532" s="8">
        <v>1531</v>
      </c>
      <c r="B1532" s="20" t="s">
        <v>33</v>
      </c>
      <c r="C1532" s="9">
        <v>58.9</v>
      </c>
      <c r="D1532" s="9">
        <v>6</v>
      </c>
      <c r="E1532" s="9">
        <v>10.4</v>
      </c>
      <c r="F1532" s="10">
        <f>IF(AND(NOT(ISBLANK(C1532)), NOT(ISBLANK(H1532)), NOT(ISBLANK(Q1532))), C1532-H1532-Q1532, "")</f>
        <v>38.033000000000001</v>
      </c>
      <c r="G1532" s="11">
        <f>IF(AND(F1532&lt;&gt;"", C1532&lt;&gt;"", C1532&lt;&gt;0), F1532*100/C1532, "")</f>
        <v>64.572156196943979</v>
      </c>
      <c r="H1532" s="10">
        <v>15.347</v>
      </c>
      <c r="I1532" s="12">
        <v>5</v>
      </c>
      <c r="J1532" s="11">
        <f>IF(AND(H1532&lt;&gt;"", C1532&lt;&gt;"", C1532&lt;&gt;0), H1532*100/C1532, "")</f>
        <v>26.056027164685911</v>
      </c>
      <c r="K1532" s="9">
        <v>15.6</v>
      </c>
      <c r="L1532" s="9">
        <v>43.3</v>
      </c>
      <c r="M1532" s="13">
        <v>0.36</v>
      </c>
      <c r="N1532" s="9">
        <v>77.2</v>
      </c>
      <c r="O1532" s="14" t="s">
        <v>16</v>
      </c>
      <c r="P1532" s="15">
        <v>3.02</v>
      </c>
      <c r="Q1532" s="13">
        <v>5.52</v>
      </c>
      <c r="R1532" s="15">
        <v>0.35</v>
      </c>
      <c r="S1532" s="11">
        <f>IF(AND(Q1532&lt;&gt;"", C1532&lt;&gt;"", C1532&lt;&gt;0), Q1532*100/C1532, "")</f>
        <v>9.3718166383701185</v>
      </c>
      <c r="T1532" s="21">
        <v>3</v>
      </c>
      <c r="U1532" s="17" t="s">
        <v>32</v>
      </c>
      <c r="V1532" s="11">
        <v>54.85</v>
      </c>
      <c r="W1532" s="11">
        <v>44.95</v>
      </c>
      <c r="X1532" s="11">
        <f>IF(AND(W1532&lt;&gt;"", V1532&lt;&gt;"", V1532&lt;&gt;0), (W1532/V1532)*100, "")</f>
        <v>81.950774840474025</v>
      </c>
      <c r="Y1532" s="8" t="str">
        <f>IF(X1532&lt;72,"Pontiagudo",IF(X1532&lt;=76,"Padrão","Redondo"))</f>
        <v>Redondo</v>
      </c>
      <c r="Z1532" s="11">
        <f>IF(AND(W1532&lt;&gt;"", V1532&lt;&gt;"", V1532&lt;&gt;0), (0.6057-0.0018*W1532)*V1532*(W1532^2)/1000, "")</f>
        <v>58.159621957578757</v>
      </c>
      <c r="AA1532" s="11">
        <v>61.112842590937497</v>
      </c>
      <c r="AB1532" s="14"/>
      <c r="AC1532" s="12">
        <v>14</v>
      </c>
      <c r="AD1532" s="18" t="s">
        <v>18</v>
      </c>
    </row>
    <row r="1533" spans="1:30" ht="15.6" x14ac:dyDescent="0.3">
      <c r="A1533" s="8">
        <v>1532</v>
      </c>
      <c r="B1533" s="20" t="s">
        <v>33</v>
      </c>
      <c r="C1533" s="9">
        <v>60.4</v>
      </c>
      <c r="D1533" s="9">
        <v>5.0999999999999996</v>
      </c>
      <c r="E1533" s="9">
        <v>10.5</v>
      </c>
      <c r="F1533" s="10">
        <f>IF(AND(NOT(ISBLANK(C1533)), NOT(ISBLANK(H1533)), NOT(ISBLANK(Q1533))), C1533-H1533-Q1533, "")</f>
        <v>38.256999999999998</v>
      </c>
      <c r="G1533" s="11">
        <f>IF(AND(F1533&lt;&gt;"", C1533&lt;&gt;"", C1533&lt;&gt;0), F1533*100/C1533, "")</f>
        <v>63.339403973509931</v>
      </c>
      <c r="H1533" s="10">
        <v>15.481999999999999</v>
      </c>
      <c r="I1533" s="12">
        <v>6</v>
      </c>
      <c r="J1533" s="11">
        <f>IF(AND(H1533&lt;&gt;"", C1533&lt;&gt;"", C1533&lt;&gt;0), H1533*100/C1533, "")</f>
        <v>25.632450331125824</v>
      </c>
      <c r="K1533" s="9">
        <v>14.3</v>
      </c>
      <c r="L1533" s="9">
        <v>43.3</v>
      </c>
      <c r="M1533" s="13">
        <v>0.33</v>
      </c>
      <c r="N1533" s="9">
        <v>69.400000000000006</v>
      </c>
      <c r="O1533" s="14" t="s">
        <v>21</v>
      </c>
      <c r="P1533" s="15">
        <v>4.47</v>
      </c>
      <c r="Q1533" s="13">
        <v>6.6609999999999996</v>
      </c>
      <c r="R1533" s="15">
        <v>0.41</v>
      </c>
      <c r="S1533" s="11">
        <f>IF(AND(Q1533&lt;&gt;"", C1533&lt;&gt;"", C1533&lt;&gt;0), Q1533*100/C1533, "")</f>
        <v>11.028145695364238</v>
      </c>
      <c r="T1533" s="21">
        <v>1</v>
      </c>
      <c r="U1533" s="17" t="s">
        <v>32</v>
      </c>
      <c r="V1533" s="11">
        <v>58.35</v>
      </c>
      <c r="W1533" s="11">
        <v>43.71</v>
      </c>
      <c r="X1533" s="11">
        <f>IF(AND(W1533&lt;&gt;"", V1533&lt;&gt;"", V1533&lt;&gt;0), (W1533/V1533)*100, "")</f>
        <v>74.910025706940871</v>
      </c>
      <c r="Y1533" s="8" t="str">
        <f>IF(X1533&lt;72,"Pontiagudo",IF(X1533&lt;=76,"Padrão","Redondo"))</f>
        <v>Padrão</v>
      </c>
      <c r="Z1533" s="11">
        <f>IF(AND(W1533&lt;&gt;"", V1533&lt;&gt;"", V1533&lt;&gt;0), (0.6057-0.0018*W1533)*V1533*(W1533^2)/1000, "")</f>
        <v>58.753158419980174</v>
      </c>
      <c r="AA1533" s="11">
        <v>61.9559814265425</v>
      </c>
      <c r="AB1533" s="14" t="s">
        <v>46</v>
      </c>
      <c r="AC1533" s="12">
        <v>14</v>
      </c>
      <c r="AD1533" s="18" t="s">
        <v>18</v>
      </c>
    </row>
    <row r="1534" spans="1:30" ht="15.6" x14ac:dyDescent="0.3">
      <c r="A1534" s="8">
        <v>1533</v>
      </c>
      <c r="B1534" s="20" t="s">
        <v>33</v>
      </c>
      <c r="C1534" s="9">
        <v>57.9</v>
      </c>
      <c r="D1534" s="9">
        <v>3.5</v>
      </c>
      <c r="E1534" s="9">
        <v>10.5</v>
      </c>
      <c r="F1534" s="10">
        <f>IF(AND(NOT(ISBLANK(C1534)), NOT(ISBLANK(H1534)), NOT(ISBLANK(Q1534))), C1534-H1534-Q1534, "")</f>
        <v>35.057999999999993</v>
      </c>
      <c r="G1534" s="11">
        <f>IF(AND(F1534&lt;&gt;"", C1534&lt;&gt;"", C1534&lt;&gt;0), F1534*100/C1534, "")</f>
        <v>60.549222797927449</v>
      </c>
      <c r="H1534" s="10">
        <v>17.745999999999999</v>
      </c>
      <c r="I1534" s="12">
        <v>5</v>
      </c>
      <c r="J1534" s="11">
        <f>IF(AND(H1534&lt;&gt;"", C1534&lt;&gt;"", C1534&lt;&gt;0), H1534*100/C1534, "")</f>
        <v>30.649395509499136</v>
      </c>
      <c r="K1534" s="9">
        <v>14.4</v>
      </c>
      <c r="L1534" s="9">
        <v>46.3</v>
      </c>
      <c r="M1534" s="13">
        <v>0.311</v>
      </c>
      <c r="N1534" s="9">
        <v>54</v>
      </c>
      <c r="O1534" s="14" t="s">
        <v>23</v>
      </c>
      <c r="P1534" s="15">
        <v>4.03</v>
      </c>
      <c r="Q1534" s="13">
        <v>5.0960000000000001</v>
      </c>
      <c r="R1534" s="15">
        <v>0.34</v>
      </c>
      <c r="S1534" s="11">
        <f>IF(AND(Q1534&lt;&gt;"", C1534&lt;&gt;"", C1534&lt;&gt;0), Q1534*100/C1534, "")</f>
        <v>8.8013816925734023</v>
      </c>
      <c r="T1534" s="21">
        <v>2</v>
      </c>
      <c r="U1534" s="17" t="s">
        <v>36</v>
      </c>
      <c r="V1534" s="11">
        <v>53.8</v>
      </c>
      <c r="W1534" s="11">
        <v>44.33</v>
      </c>
      <c r="X1534" s="11">
        <f>IF(AND(W1534&lt;&gt;"", V1534&lt;&gt;"", V1534&lt;&gt;0), (W1534/V1534)*100, "")</f>
        <v>82.39776951672863</v>
      </c>
      <c r="Y1534" s="8" t="str">
        <f>IF(X1534&lt;72,"Pontiagudo",IF(X1534&lt;=76,"Padrão","Redondo"))</f>
        <v>Redondo</v>
      </c>
      <c r="Z1534" s="11">
        <f>IF(AND(W1534&lt;&gt;"", V1534&lt;&gt;"", V1534&lt;&gt;0), (0.6057-0.0018*W1534)*V1534*(W1534^2)/1000, "")</f>
        <v>55.601417540302911</v>
      </c>
      <c r="AA1534" s="11">
        <v>59.433804940509987</v>
      </c>
      <c r="AB1534" s="14"/>
      <c r="AC1534" s="12">
        <v>14</v>
      </c>
      <c r="AD1534" s="18" t="s">
        <v>18</v>
      </c>
    </row>
    <row r="1535" spans="1:30" ht="15.6" x14ac:dyDescent="0.3">
      <c r="A1535" s="8">
        <v>1534</v>
      </c>
      <c r="B1535" s="20" t="s">
        <v>33</v>
      </c>
      <c r="C1535" s="9">
        <v>66.7</v>
      </c>
      <c r="D1535" s="9">
        <v>3.8</v>
      </c>
      <c r="E1535" s="9">
        <v>10.5</v>
      </c>
      <c r="F1535" s="10">
        <f>IF(AND(NOT(ISBLANK(C1535)), NOT(ISBLANK(H1535)), NOT(ISBLANK(Q1535))), C1535-H1535-Q1535, "")</f>
        <v>42.912999999999997</v>
      </c>
      <c r="G1535" s="11">
        <f>IF(AND(F1535&lt;&gt;"", C1535&lt;&gt;"", C1535&lt;&gt;0), F1535*100/C1535, "")</f>
        <v>64.337331334332816</v>
      </c>
      <c r="H1535" s="10">
        <v>18.004000000000001</v>
      </c>
      <c r="I1535" s="12">
        <v>5</v>
      </c>
      <c r="J1535" s="11">
        <f>IF(AND(H1535&lt;&gt;"", C1535&lt;&gt;"", C1535&lt;&gt;0), H1535*100/C1535, "")</f>
        <v>26.992503748125937</v>
      </c>
      <c r="K1535" s="9">
        <v>15.3</v>
      </c>
      <c r="L1535" s="9">
        <v>47</v>
      </c>
      <c r="M1535" s="13">
        <v>0.32600000000000001</v>
      </c>
      <c r="N1535" s="9">
        <v>52.6</v>
      </c>
      <c r="O1535" s="14" t="s">
        <v>23</v>
      </c>
      <c r="P1535" s="15">
        <v>2.76</v>
      </c>
      <c r="Q1535" s="13">
        <v>5.7830000000000004</v>
      </c>
      <c r="R1535" s="15">
        <v>0.33</v>
      </c>
      <c r="S1535" s="11">
        <f>IF(AND(Q1535&lt;&gt;"", C1535&lt;&gt;"", C1535&lt;&gt;0), Q1535*100/C1535, "")</f>
        <v>8.6701649175412303</v>
      </c>
      <c r="T1535" s="21">
        <v>2</v>
      </c>
      <c r="U1535" s="17" t="s">
        <v>32</v>
      </c>
      <c r="V1535" s="11">
        <v>59.73</v>
      </c>
      <c r="W1535" s="11">
        <v>45.42</v>
      </c>
      <c r="X1535" s="11">
        <f>IF(AND(W1535&lt;&gt;"", V1535&lt;&gt;"", V1535&lt;&gt;0), (W1535/V1535)*100, "")</f>
        <v>76.042189854344556</v>
      </c>
      <c r="Y1535" s="8" t="str">
        <f>IF(X1535&lt;72,"Pontiagudo",IF(X1535&lt;=76,"Padrão","Redondo"))</f>
        <v>Redondo</v>
      </c>
      <c r="Z1535" s="11">
        <f>IF(AND(W1535&lt;&gt;"", V1535&lt;&gt;"", V1535&lt;&gt;0), (0.6057-0.0018*W1535)*V1535*(W1535^2)/1000, "")</f>
        <v>64.561207706427155</v>
      </c>
      <c r="AA1535" s="11">
        <v>65.465140601718005</v>
      </c>
      <c r="AB1535" s="14"/>
      <c r="AC1535" s="12">
        <v>14</v>
      </c>
      <c r="AD1535" s="18" t="s">
        <v>18</v>
      </c>
    </row>
    <row r="1536" spans="1:30" ht="15.6" x14ac:dyDescent="0.3">
      <c r="A1536" s="8">
        <v>1535</v>
      </c>
      <c r="B1536" s="20" t="s">
        <v>33</v>
      </c>
      <c r="C1536" s="9">
        <v>62.2</v>
      </c>
      <c r="D1536" s="9">
        <v>4.0999999999999996</v>
      </c>
      <c r="E1536" s="9">
        <v>10.4</v>
      </c>
      <c r="F1536" s="10">
        <f>IF(AND(NOT(ISBLANK(C1536)), NOT(ISBLANK(H1536)), NOT(ISBLANK(Q1536))), C1536-H1536-Q1536, "")</f>
        <v>39.817000000000007</v>
      </c>
      <c r="G1536" s="11">
        <f>IF(AND(F1536&lt;&gt;"", C1536&lt;&gt;"", C1536&lt;&gt;0), F1536*100/C1536, "")</f>
        <v>64.014469453376208</v>
      </c>
      <c r="H1536" s="10">
        <v>16.582999999999998</v>
      </c>
      <c r="I1536" s="12">
        <v>6</v>
      </c>
      <c r="J1536" s="11">
        <f>IF(AND(H1536&lt;&gt;"", C1536&lt;&gt;"", C1536&lt;&gt;0), H1536*100/C1536, "")</f>
        <v>26.660771704180057</v>
      </c>
      <c r="K1536" s="9">
        <v>14.5</v>
      </c>
      <c r="L1536" s="9">
        <v>43.7</v>
      </c>
      <c r="M1536" s="13">
        <v>0.33200000000000002</v>
      </c>
      <c r="N1536" s="9">
        <v>58.7</v>
      </c>
      <c r="O1536" s="14" t="s">
        <v>23</v>
      </c>
      <c r="P1536" s="15">
        <v>3.39</v>
      </c>
      <c r="Q1536" s="13">
        <v>5.8</v>
      </c>
      <c r="R1536" s="15">
        <v>0.37</v>
      </c>
      <c r="S1536" s="11">
        <f>IF(AND(Q1536&lt;&gt;"", C1536&lt;&gt;"", C1536&lt;&gt;0), Q1536*100/C1536, "")</f>
        <v>9.32475884244373</v>
      </c>
      <c r="T1536" s="21">
        <v>2</v>
      </c>
      <c r="U1536" s="17" t="s">
        <v>32</v>
      </c>
      <c r="V1536" s="11">
        <v>58.35</v>
      </c>
      <c r="W1536" s="11">
        <v>43.9</v>
      </c>
      <c r="X1536" s="11">
        <f>IF(AND(W1536&lt;&gt;"", V1536&lt;&gt;"", V1536&lt;&gt;0), (W1536/V1536)*100, "")</f>
        <v>75.235646958011998</v>
      </c>
      <c r="Y1536" s="8" t="str">
        <f>IF(X1536&lt;72,"Pontiagudo",IF(X1536&lt;=76,"Padrão","Redondo"))</f>
        <v>Padrão</v>
      </c>
      <c r="Z1536" s="11">
        <f>IF(AND(W1536&lt;&gt;"", V1536&lt;&gt;"", V1536&lt;&gt;0), (0.6057-0.0018*W1536)*V1536*(W1536^2)/1000, "")</f>
        <v>59.226589879380001</v>
      </c>
      <c r="AA1536" s="11">
        <v>62.232837440250002</v>
      </c>
      <c r="AB1536" s="14" t="s">
        <v>46</v>
      </c>
      <c r="AC1536" s="12">
        <v>14</v>
      </c>
      <c r="AD1536" s="18" t="s">
        <v>18</v>
      </c>
    </row>
    <row r="1537" spans="1:30" ht="15.6" x14ac:dyDescent="0.3">
      <c r="A1537" s="8">
        <v>1536</v>
      </c>
      <c r="B1537" s="20" t="s">
        <v>33</v>
      </c>
      <c r="C1537" s="9">
        <v>62.9</v>
      </c>
      <c r="D1537" s="9">
        <v>5.0999999999999996</v>
      </c>
      <c r="E1537" s="9">
        <v>10.3</v>
      </c>
      <c r="F1537" s="10">
        <f>IF(AND(NOT(ISBLANK(C1537)), NOT(ISBLANK(H1537)), NOT(ISBLANK(Q1537))), C1537-H1537-Q1537, "")</f>
        <v>38.552999999999997</v>
      </c>
      <c r="G1537" s="11">
        <f>IF(AND(F1537&lt;&gt;"", C1537&lt;&gt;"", C1537&lt;&gt;0), F1537*100/C1537, "")</f>
        <v>61.292527821939586</v>
      </c>
      <c r="H1537" s="10">
        <v>19.143000000000001</v>
      </c>
      <c r="I1537" s="12">
        <v>6</v>
      </c>
      <c r="J1537" s="11">
        <f>IF(AND(H1537&lt;&gt;"", C1537&lt;&gt;"", C1537&lt;&gt;0), H1537*100/C1537, "")</f>
        <v>30.434022257551671</v>
      </c>
      <c r="K1537" s="9">
        <v>17.8</v>
      </c>
      <c r="L1537" s="9">
        <v>49.3</v>
      </c>
      <c r="M1537" s="13">
        <v>0.36099999999999999</v>
      </c>
      <c r="N1537" s="9">
        <v>68.400000000000006</v>
      </c>
      <c r="O1537" s="14" t="s">
        <v>21</v>
      </c>
      <c r="P1537" s="15">
        <v>3.04</v>
      </c>
      <c r="Q1537" s="13">
        <v>5.2039999999999997</v>
      </c>
      <c r="R1537" s="15">
        <v>0.33</v>
      </c>
      <c r="S1537" s="11">
        <f>IF(AND(Q1537&lt;&gt;"", C1537&lt;&gt;"", C1537&lt;&gt;0), Q1537*100/C1537, "")</f>
        <v>8.2734499205087442</v>
      </c>
      <c r="T1537" s="21">
        <v>3</v>
      </c>
      <c r="U1537" s="17" t="s">
        <v>32</v>
      </c>
      <c r="V1537" s="11">
        <v>58.67</v>
      </c>
      <c r="W1537" s="11">
        <v>45.17</v>
      </c>
      <c r="X1537" s="11">
        <f>IF(AND(W1537&lt;&gt;"", V1537&lt;&gt;"", V1537&lt;&gt;0), (W1537/V1537)*100, "")</f>
        <v>76.989943753195845</v>
      </c>
      <c r="Y1537" s="8" t="str">
        <f>IF(X1537&lt;72,"Pontiagudo",IF(X1537&lt;=76,"Padrão","Redondo"))</f>
        <v>Redondo</v>
      </c>
      <c r="Z1537" s="11">
        <f>IF(AND(W1537&lt;&gt;"", V1537&lt;&gt;"", V1537&lt;&gt;0), (0.6057-0.0018*W1537)*V1537*(W1537^2)/1000, "")</f>
        <v>62.773158801057832</v>
      </c>
      <c r="AA1537" s="11">
        <v>64.321196928758496</v>
      </c>
      <c r="AB1537" s="14"/>
      <c r="AC1537" s="12">
        <v>14</v>
      </c>
      <c r="AD1537" s="18" t="s">
        <v>18</v>
      </c>
    </row>
    <row r="1538" spans="1:30" ht="15.6" x14ac:dyDescent="0.3">
      <c r="A1538" s="8">
        <v>1537</v>
      </c>
      <c r="B1538" s="20" t="s">
        <v>33</v>
      </c>
      <c r="C1538" s="9">
        <v>62.7</v>
      </c>
      <c r="D1538" s="9">
        <v>4.9000000000000004</v>
      </c>
      <c r="E1538" s="9">
        <v>10.5</v>
      </c>
      <c r="F1538" s="10">
        <f>IF(AND(NOT(ISBLANK(C1538)), NOT(ISBLANK(H1538)), NOT(ISBLANK(Q1538))), C1538-H1538-Q1538, "")</f>
        <v>41.626999999999995</v>
      </c>
      <c r="G1538" s="11">
        <f>IF(AND(F1538&lt;&gt;"", C1538&lt;&gt;"", C1538&lt;&gt;0), F1538*100/C1538, "")</f>
        <v>66.390749601275914</v>
      </c>
      <c r="H1538" s="10">
        <v>14.858000000000001</v>
      </c>
      <c r="I1538" s="12">
        <v>5</v>
      </c>
      <c r="J1538" s="11">
        <f>IF(AND(H1538&lt;&gt;"", C1538&lt;&gt;"", C1538&lt;&gt;0), H1538*100/C1538, "")</f>
        <v>23.696969696969695</v>
      </c>
      <c r="K1538" s="9">
        <v>14.1</v>
      </c>
      <c r="L1538" s="9">
        <v>45</v>
      </c>
      <c r="M1538" s="13">
        <v>0.313</v>
      </c>
      <c r="N1538" s="9">
        <v>66.599999999999994</v>
      </c>
      <c r="O1538" s="14" t="s">
        <v>21</v>
      </c>
      <c r="P1538" s="15">
        <v>3.15</v>
      </c>
      <c r="Q1538" s="13">
        <v>6.2149999999999999</v>
      </c>
      <c r="R1538" s="15">
        <v>0.42</v>
      </c>
      <c r="S1538" s="11">
        <f>IF(AND(Q1538&lt;&gt;"", C1538&lt;&gt;"", C1538&lt;&gt;0), Q1538*100/C1538, "")</f>
        <v>9.9122807017543852</v>
      </c>
      <c r="T1538" s="21">
        <v>3</v>
      </c>
      <c r="U1538" s="17" t="s">
        <v>32</v>
      </c>
      <c r="V1538" s="11">
        <v>56.04</v>
      </c>
      <c r="W1538" s="11">
        <v>45.82</v>
      </c>
      <c r="X1538" s="11">
        <f>IF(AND(W1538&lt;&gt;"", V1538&lt;&gt;"", V1538&lt;&gt;0), (W1538/V1538)*100, "")</f>
        <v>81.763026409707351</v>
      </c>
      <c r="Y1538" s="8" t="str">
        <f>IF(X1538&lt;72,"Pontiagudo",IF(X1538&lt;=76,"Padrão","Redondo"))</f>
        <v>Redondo</v>
      </c>
      <c r="Z1538" s="11">
        <f>IF(AND(W1538&lt;&gt;"", V1538&lt;&gt;"", V1538&lt;&gt;0), (0.6057-0.0018*W1538)*V1538*(W1538^2)/1000, "")</f>
        <v>61.559623206866306</v>
      </c>
      <c r="AA1538" s="11">
        <v>63.266270656056001</v>
      </c>
      <c r="AB1538" s="14"/>
      <c r="AC1538" s="12">
        <v>14</v>
      </c>
      <c r="AD1538" s="18" t="s">
        <v>18</v>
      </c>
    </row>
    <row r="1539" spans="1:30" ht="15.6" x14ac:dyDescent="0.3">
      <c r="A1539" s="8">
        <v>1538</v>
      </c>
      <c r="B1539" s="20" t="s">
        <v>33</v>
      </c>
      <c r="C1539" s="9">
        <v>66.099999999999994</v>
      </c>
      <c r="D1539" s="9">
        <v>4.5999999999999996</v>
      </c>
      <c r="E1539" s="9">
        <v>10.6</v>
      </c>
      <c r="F1539" s="10">
        <f>IF(AND(NOT(ISBLANK(C1539)), NOT(ISBLANK(H1539)), NOT(ISBLANK(Q1539))), C1539-H1539-Q1539, "")</f>
        <v>41.115999999999993</v>
      </c>
      <c r="G1539" s="11">
        <f>IF(AND(F1539&lt;&gt;"", C1539&lt;&gt;"", C1539&lt;&gt;0), F1539*100/C1539, "")</f>
        <v>62.202723146747353</v>
      </c>
      <c r="H1539" s="10">
        <v>18.57</v>
      </c>
      <c r="I1539" s="12">
        <v>5</v>
      </c>
      <c r="J1539" s="11">
        <f>IF(AND(H1539&lt;&gt;"", C1539&lt;&gt;"", C1539&lt;&gt;0), H1539*100/C1539, "")</f>
        <v>28.093797276853255</v>
      </c>
      <c r="K1539" s="9">
        <v>14.9</v>
      </c>
      <c r="L1539" s="9">
        <v>47.3</v>
      </c>
      <c r="M1539" s="13">
        <v>0.315</v>
      </c>
      <c r="N1539" s="9">
        <v>62.2</v>
      </c>
      <c r="O1539" s="14" t="s">
        <v>21</v>
      </c>
      <c r="P1539" s="15">
        <v>3.91</v>
      </c>
      <c r="Q1539" s="13">
        <v>6.4139999999999997</v>
      </c>
      <c r="R1539" s="15">
        <v>0.39</v>
      </c>
      <c r="S1539" s="11">
        <f>IF(AND(Q1539&lt;&gt;"", C1539&lt;&gt;"", C1539&lt;&gt;0), Q1539*100/C1539, "")</f>
        <v>9.7034795763993955</v>
      </c>
      <c r="T1539" s="21">
        <v>3</v>
      </c>
      <c r="U1539" s="17" t="s">
        <v>32</v>
      </c>
      <c r="V1539" s="11">
        <v>58.34</v>
      </c>
      <c r="W1539" s="11">
        <v>45.74</v>
      </c>
      <c r="X1539" s="11">
        <f>IF(AND(W1539&lt;&gt;"", V1539&lt;&gt;"", V1539&lt;&gt;0), (W1539/V1539)*100, "")</f>
        <v>78.402468289338358</v>
      </c>
      <c r="Y1539" s="8" t="str">
        <f>IF(X1539&lt;72,"Pontiagudo",IF(X1539&lt;=76,"Padrão","Redondo"))</f>
        <v>Redondo</v>
      </c>
      <c r="Z1539" s="11">
        <f>IF(AND(W1539&lt;&gt;"", V1539&lt;&gt;"", V1539&lt;&gt;0), (0.6057-0.0018*W1539)*V1539*(W1539^2)/1000, "")</f>
        <v>63.880147552514138</v>
      </c>
      <c r="AA1539" s="11">
        <v>64.909851182667992</v>
      </c>
      <c r="AB1539" s="14"/>
      <c r="AC1539" s="12">
        <v>14</v>
      </c>
      <c r="AD1539" s="18" t="s">
        <v>18</v>
      </c>
    </row>
    <row r="1540" spans="1:30" ht="15.6" x14ac:dyDescent="0.3">
      <c r="A1540" s="8">
        <v>1539</v>
      </c>
      <c r="B1540" s="20" t="s">
        <v>33</v>
      </c>
      <c r="C1540" s="9">
        <v>64.099999999999994</v>
      </c>
      <c r="D1540" s="9">
        <v>5.0999999999999996</v>
      </c>
      <c r="E1540" s="9">
        <v>10.7</v>
      </c>
      <c r="F1540" s="10">
        <f>IF(AND(NOT(ISBLANK(C1540)), NOT(ISBLANK(H1540)), NOT(ISBLANK(Q1540))), C1540-H1540-Q1540, "")</f>
        <v>38.743999999999986</v>
      </c>
      <c r="G1540" s="11">
        <f>IF(AND(F1540&lt;&gt;"", C1540&lt;&gt;"", C1540&lt;&gt;0), F1540*100/C1540, "")</f>
        <v>60.443057722308879</v>
      </c>
      <c r="H1540" s="10">
        <v>19.376000000000001</v>
      </c>
      <c r="I1540" s="12">
        <v>5</v>
      </c>
      <c r="J1540" s="11">
        <f>IF(AND(H1540&lt;&gt;"", C1540&lt;&gt;"", C1540&lt;&gt;0), H1540*100/C1540, "")</f>
        <v>30.227769110764434</v>
      </c>
      <c r="K1540" s="9">
        <v>15.9</v>
      </c>
      <c r="L1540" s="9">
        <v>47</v>
      </c>
      <c r="M1540" s="13">
        <v>0.33800000000000002</v>
      </c>
      <c r="N1540" s="9">
        <v>67.900000000000006</v>
      </c>
      <c r="O1540" s="14" t="s">
        <v>21</v>
      </c>
      <c r="P1540" s="15">
        <v>2.92</v>
      </c>
      <c r="Q1540" s="13">
        <v>5.98</v>
      </c>
      <c r="R1540" s="15">
        <v>0.36</v>
      </c>
      <c r="S1540" s="11">
        <f>IF(AND(Q1540&lt;&gt;"", C1540&lt;&gt;"", C1540&lt;&gt;0), Q1540*100/C1540, "")</f>
        <v>9.3291731669266778</v>
      </c>
      <c r="T1540" s="21">
        <v>2</v>
      </c>
      <c r="U1540" s="17" t="s">
        <v>32</v>
      </c>
      <c r="V1540" s="11">
        <v>60.44</v>
      </c>
      <c r="W1540" s="11">
        <v>44.21</v>
      </c>
      <c r="X1540" s="11">
        <f>IF(AND(W1540&lt;&gt;"", V1540&lt;&gt;"", V1540&lt;&gt;0), (W1540/V1540)*100, "")</f>
        <v>73.146922567835873</v>
      </c>
      <c r="Y1540" s="8" t="str">
        <f>IF(X1540&lt;72,"Pontiagudo",IF(X1540&lt;=76,"Padrão","Redondo"))</f>
        <v>Padrão</v>
      </c>
      <c r="Z1540" s="11">
        <f>IF(AND(W1540&lt;&gt;"", V1540&lt;&gt;"", V1540&lt;&gt;0), (0.6057-0.0018*W1540)*V1540*(W1540^2)/1000, "")</f>
        <v>62.151547688969686</v>
      </c>
      <c r="AA1540" s="11">
        <v>64.170447287745986</v>
      </c>
      <c r="AB1540" s="14"/>
      <c r="AC1540" s="12">
        <v>14</v>
      </c>
      <c r="AD1540" s="18" t="s">
        <v>18</v>
      </c>
    </row>
    <row r="1541" spans="1:30" ht="15.6" x14ac:dyDescent="0.3">
      <c r="A1541" s="8">
        <v>1540</v>
      </c>
      <c r="B1541" s="20" t="s">
        <v>33</v>
      </c>
      <c r="C1541" s="9">
        <v>61.3</v>
      </c>
      <c r="D1541" s="9">
        <v>5.3</v>
      </c>
      <c r="E1541" s="9">
        <v>10.199999999999999</v>
      </c>
      <c r="F1541" s="10">
        <f>IF(AND(NOT(ISBLANK(C1541)), NOT(ISBLANK(H1541)), NOT(ISBLANK(Q1541))), C1541-H1541-Q1541, "")</f>
        <v>36.586999999999989</v>
      </c>
      <c r="G1541" s="11">
        <f>IF(AND(F1541&lt;&gt;"", C1541&lt;&gt;"", C1541&lt;&gt;0), F1541*100/C1541, "")</f>
        <v>59.685154975530168</v>
      </c>
      <c r="H1541" s="10">
        <v>18.501000000000001</v>
      </c>
      <c r="I1541" s="12">
        <v>5</v>
      </c>
      <c r="J1541" s="11">
        <f>IF(AND(H1541&lt;&gt;"", C1541&lt;&gt;"", C1541&lt;&gt;0), H1541*100/C1541, "")</f>
        <v>30.181076672104407</v>
      </c>
      <c r="K1541" s="9">
        <v>15.3</v>
      </c>
      <c r="L1541" s="9">
        <v>46</v>
      </c>
      <c r="M1541" s="13">
        <v>0.33300000000000002</v>
      </c>
      <c r="N1541" s="9">
        <v>70.8</v>
      </c>
      <c r="O1541" s="14" t="s">
        <v>21</v>
      </c>
      <c r="P1541" s="15">
        <v>2.17</v>
      </c>
      <c r="Q1541" s="13">
        <v>6.2119999999999997</v>
      </c>
      <c r="R1541" s="15">
        <v>0.43</v>
      </c>
      <c r="S1541" s="11">
        <f>IF(AND(Q1541&lt;&gt;"", C1541&lt;&gt;"", C1541&lt;&gt;0), Q1541*100/C1541, "")</f>
        <v>10.133768352365415</v>
      </c>
      <c r="T1541" s="21">
        <v>2</v>
      </c>
      <c r="U1541" s="17" t="s">
        <v>32</v>
      </c>
      <c r="V1541" s="11">
        <v>56.11</v>
      </c>
      <c r="W1541" s="11">
        <v>44.91</v>
      </c>
      <c r="X1541" s="11">
        <f>IF(AND(W1541&lt;&gt;"", V1541&lt;&gt;"", V1541&lt;&gt;0), (W1541/V1541)*100, "")</f>
        <v>80.039208697201929</v>
      </c>
      <c r="Y1541" s="8" t="str">
        <f>IF(X1541&lt;72,"Pontiagudo",IF(X1541&lt;=76,"Padrão","Redondo"))</f>
        <v>Redondo</v>
      </c>
      <c r="Z1541" s="11">
        <f>IF(AND(W1541&lt;&gt;"", V1541&lt;&gt;"", V1541&lt;&gt;0), (0.6057-0.0018*W1541)*V1541*(W1541^2)/1000, "")</f>
        <v>59.397957300313237</v>
      </c>
      <c r="AA1541" s="11">
        <v>62.027706347014494</v>
      </c>
      <c r="AB1541" s="14" t="s">
        <v>35</v>
      </c>
      <c r="AC1541" s="12">
        <v>14</v>
      </c>
      <c r="AD1541" s="18" t="s">
        <v>18</v>
      </c>
    </row>
    <row r="1542" spans="1:30" ht="15.6" x14ac:dyDescent="0.3">
      <c r="A1542" s="8">
        <v>1541</v>
      </c>
      <c r="B1542" s="20" t="s">
        <v>33</v>
      </c>
      <c r="C1542" s="9">
        <v>54.8</v>
      </c>
      <c r="D1542" s="9">
        <v>4.5</v>
      </c>
      <c r="E1542" s="9">
        <v>10.3</v>
      </c>
      <c r="F1542" s="10">
        <f>IF(AND(NOT(ISBLANK(C1542)), NOT(ISBLANK(H1542)), NOT(ISBLANK(Q1542))), C1542-H1542-Q1542, "")</f>
        <v>33.404999999999994</v>
      </c>
      <c r="G1542" s="11">
        <f>IF(AND(F1542&lt;&gt;"", C1542&lt;&gt;"", C1542&lt;&gt;0), F1542*100/C1542, "")</f>
        <v>60.958029197080286</v>
      </c>
      <c r="H1542" s="10">
        <v>15.646000000000001</v>
      </c>
      <c r="I1542" s="12">
        <v>5</v>
      </c>
      <c r="J1542" s="11">
        <f>IF(AND(H1542&lt;&gt;"", C1542&lt;&gt;"", C1542&lt;&gt;0), H1542*100/C1542, "")</f>
        <v>28.551094890510953</v>
      </c>
      <c r="K1542" s="9">
        <v>13.1</v>
      </c>
      <c r="L1542" s="9">
        <v>44.3</v>
      </c>
      <c r="M1542" s="13">
        <v>0.29599999999999999</v>
      </c>
      <c r="N1542" s="9">
        <v>66.5</v>
      </c>
      <c r="O1542" s="14" t="s">
        <v>21</v>
      </c>
      <c r="P1542" s="15">
        <v>3.3</v>
      </c>
      <c r="Q1542" s="13">
        <v>5.7489999999999997</v>
      </c>
      <c r="R1542" s="15">
        <v>0.43</v>
      </c>
      <c r="S1542" s="11">
        <f>IF(AND(Q1542&lt;&gt;"", C1542&lt;&gt;"", C1542&lt;&gt;0), Q1542*100/C1542, "")</f>
        <v>10.490875912408759</v>
      </c>
      <c r="T1542" s="21">
        <v>3</v>
      </c>
      <c r="U1542" s="17" t="s">
        <v>36</v>
      </c>
      <c r="V1542" s="11">
        <v>55.46</v>
      </c>
      <c r="W1542" s="11">
        <v>42.48</v>
      </c>
      <c r="X1542" s="11">
        <f>IF(AND(W1542&lt;&gt;"", V1542&lt;&gt;"", V1542&lt;&gt;0), (W1542/V1542)*100, "")</f>
        <v>76.595744680851055</v>
      </c>
      <c r="Y1542" s="8" t="str">
        <f>IF(X1542&lt;72,"Pontiagudo",IF(X1542&lt;=76,"Padrão","Redondo"))</f>
        <v>Redondo</v>
      </c>
      <c r="Z1542" s="11">
        <f>IF(AND(W1542&lt;&gt;"", V1542&lt;&gt;"", V1542&lt;&gt;0), (0.6057-0.0018*W1542)*V1542*(W1542^2)/1000, "")</f>
        <v>52.966132148519421</v>
      </c>
      <c r="AA1542" s="11">
        <v>58.111353059903998</v>
      </c>
      <c r="AB1542" s="14"/>
      <c r="AC1542" s="12">
        <v>14</v>
      </c>
      <c r="AD1542" s="18" t="s">
        <v>18</v>
      </c>
    </row>
    <row r="1543" spans="1:30" ht="15.6" x14ac:dyDescent="0.3">
      <c r="A1543" s="8">
        <v>1542</v>
      </c>
      <c r="B1543" s="20" t="s">
        <v>33</v>
      </c>
      <c r="C1543" s="9">
        <v>50.4</v>
      </c>
      <c r="D1543" s="9">
        <v>4.0999999999999996</v>
      </c>
      <c r="E1543" s="9">
        <v>10.199999999999999</v>
      </c>
      <c r="F1543" s="10">
        <f>IF(AND(NOT(ISBLANK(C1543)), NOT(ISBLANK(H1543)), NOT(ISBLANK(Q1543))), C1543-H1543-Q1543, "")</f>
        <v>31.650999999999996</v>
      </c>
      <c r="G1543" s="11">
        <f>IF(AND(F1543&lt;&gt;"", C1543&lt;&gt;"", C1543&lt;&gt;0), F1543*100/C1543, "")</f>
        <v>62.799603174603163</v>
      </c>
      <c r="H1543" s="10">
        <v>13.41</v>
      </c>
      <c r="I1543" s="12">
        <v>5</v>
      </c>
      <c r="J1543" s="11">
        <f>IF(AND(H1543&lt;&gt;"", C1543&lt;&gt;"", C1543&lt;&gt;0), H1543*100/C1543, "")</f>
        <v>26.607142857142858</v>
      </c>
      <c r="K1543" s="9">
        <v>13.5</v>
      </c>
      <c r="L1543" s="9">
        <v>40.299999999999997</v>
      </c>
      <c r="M1543" s="13">
        <v>0.33500000000000002</v>
      </c>
      <c r="N1543" s="9">
        <v>64.8</v>
      </c>
      <c r="O1543" s="14" t="s">
        <v>21</v>
      </c>
      <c r="P1543" s="15">
        <v>4.53</v>
      </c>
      <c r="Q1543" s="13">
        <v>5.3390000000000004</v>
      </c>
      <c r="R1543" s="15">
        <v>0.38</v>
      </c>
      <c r="S1543" s="11">
        <f>IF(AND(Q1543&lt;&gt;"", C1543&lt;&gt;"", C1543&lt;&gt;0), Q1543*100/C1543, "")</f>
        <v>10.59325396825397</v>
      </c>
      <c r="T1543" s="21">
        <v>1</v>
      </c>
      <c r="U1543" s="17" t="s">
        <v>36</v>
      </c>
      <c r="V1543" s="11">
        <v>53.91</v>
      </c>
      <c r="W1543" s="11">
        <v>41.47</v>
      </c>
      <c r="X1543" s="11">
        <f>IF(AND(W1543&lt;&gt;"", V1543&lt;&gt;"", V1543&lt;&gt;0), (W1543/V1543)*100, "")</f>
        <v>76.924503802634021</v>
      </c>
      <c r="Y1543" s="8" t="str">
        <f>IF(X1543&lt;72,"Pontiagudo",IF(X1543&lt;=76,"Padrão","Redondo"))</f>
        <v>Redondo</v>
      </c>
      <c r="Z1543" s="11">
        <f>IF(AND(W1543&lt;&gt;"", V1543&lt;&gt;"", V1543&lt;&gt;0), (0.6057-0.0018*W1543)*V1543*(W1543^2)/1000, "")</f>
        <v>49.235243137935427</v>
      </c>
      <c r="AA1543" s="11">
        <v>55.58049336089249</v>
      </c>
      <c r="AB1543" s="14" t="s">
        <v>35</v>
      </c>
      <c r="AC1543" s="12">
        <v>14</v>
      </c>
      <c r="AD1543" s="18" t="s">
        <v>18</v>
      </c>
    </row>
    <row r="1544" spans="1:30" ht="15.6" x14ac:dyDescent="0.3">
      <c r="A1544" s="8">
        <v>1543</v>
      </c>
      <c r="B1544" s="20" t="s">
        <v>33</v>
      </c>
      <c r="C1544" s="9">
        <v>62.4</v>
      </c>
      <c r="D1544" s="9">
        <v>4.5</v>
      </c>
      <c r="E1544" s="9">
        <v>10.5</v>
      </c>
      <c r="F1544" s="10" t="str">
        <f>IF(AND(NOT(ISBLANK(C1544)), NOT(ISBLANK(H1544)), NOT(ISBLANK(Q1544))), C1544-H1544-Q1544, "")</f>
        <v/>
      </c>
      <c r="G1544" s="11" t="str">
        <f>IF(AND(F1544&lt;&gt;"", C1544&lt;&gt;"", C1544&lt;&gt;0), F1544*100/C1544, "")</f>
        <v/>
      </c>
      <c r="H1544" s="10"/>
      <c r="I1544" s="12">
        <v>6</v>
      </c>
      <c r="J1544" s="11" t="str">
        <f>IF(AND(H1544&lt;&gt;"", C1544&lt;&gt;"", C1544&lt;&gt;0), H1544*100/C1544, "")</f>
        <v/>
      </c>
      <c r="K1544" s="9">
        <v>14.5</v>
      </c>
      <c r="L1544" s="9">
        <v>49.3</v>
      </c>
      <c r="M1544" s="13">
        <v>0.29399999999999998</v>
      </c>
      <c r="N1544" s="9">
        <v>62.9</v>
      </c>
      <c r="O1544" s="14" t="s">
        <v>21</v>
      </c>
      <c r="P1544" s="15">
        <v>5.19</v>
      </c>
      <c r="Q1544" s="13">
        <v>5.9320000000000004</v>
      </c>
      <c r="R1544" s="15">
        <v>0.36</v>
      </c>
      <c r="S1544" s="11">
        <f>IF(AND(Q1544&lt;&gt;"", C1544&lt;&gt;"", C1544&lt;&gt;0), Q1544*100/C1544, "")</f>
        <v>9.5064102564102573</v>
      </c>
      <c r="T1544" s="21">
        <v>2</v>
      </c>
      <c r="U1544" s="17" t="s">
        <v>32</v>
      </c>
      <c r="V1544" s="11">
        <v>59.45</v>
      </c>
      <c r="W1544" s="11">
        <v>43.7</v>
      </c>
      <c r="X1544" s="11">
        <f>IF(AND(W1544&lt;&gt;"", V1544&lt;&gt;"", V1544&lt;&gt;0), (W1544/V1544)*100, "")</f>
        <v>73.507148864592097</v>
      </c>
      <c r="Y1544" s="8" t="str">
        <f>IF(X1544&lt;72,"Pontiagudo",IF(X1544&lt;=76,"Padrão","Redondo"))</f>
        <v>Padrão</v>
      </c>
      <c r="Z1544" s="11">
        <f>IF(AND(W1544&lt;&gt;"", V1544&lt;&gt;"", V1544&lt;&gt;0), (0.6057-0.0018*W1544)*V1544*(W1544^2)/1000, "")</f>
        <v>59.835415396320009</v>
      </c>
      <c r="AA1544" s="11">
        <v>62.720460724749991</v>
      </c>
      <c r="AB1544" s="14" t="s">
        <v>35</v>
      </c>
      <c r="AC1544" s="12">
        <v>14</v>
      </c>
      <c r="AD1544" s="18" t="s">
        <v>18</v>
      </c>
    </row>
    <row r="1545" spans="1:30" ht="15.6" x14ac:dyDescent="0.3">
      <c r="A1545" s="8">
        <v>1544</v>
      </c>
      <c r="B1545" s="20" t="s">
        <v>33</v>
      </c>
      <c r="C1545" s="9">
        <v>56</v>
      </c>
      <c r="D1545" s="9">
        <v>4.5</v>
      </c>
      <c r="E1545" s="9">
        <v>10.5</v>
      </c>
      <c r="F1545" s="10">
        <f>IF(AND(NOT(ISBLANK(C1545)), NOT(ISBLANK(H1545)), NOT(ISBLANK(Q1545))), C1545-H1545-Q1545, "")</f>
        <v>35.567999999999998</v>
      </c>
      <c r="G1545" s="11">
        <f>IF(AND(F1545&lt;&gt;"", C1545&lt;&gt;"", C1545&lt;&gt;0), F1545*100/C1545, "")</f>
        <v>63.514285714285712</v>
      </c>
      <c r="H1545" s="10">
        <v>14.784000000000001</v>
      </c>
      <c r="I1545" s="12">
        <v>5</v>
      </c>
      <c r="J1545" s="11">
        <f>IF(AND(H1545&lt;&gt;"", C1545&lt;&gt;"", C1545&lt;&gt;0), H1545*100/C1545, "")</f>
        <v>26.400000000000002</v>
      </c>
      <c r="K1545" s="9">
        <v>14.4</v>
      </c>
      <c r="L1545" s="9">
        <v>43</v>
      </c>
      <c r="M1545" s="13">
        <v>0.33500000000000002</v>
      </c>
      <c r="N1545" s="9">
        <v>65.900000000000006</v>
      </c>
      <c r="O1545" s="14" t="s">
        <v>21</v>
      </c>
      <c r="P1545" s="15">
        <v>4.3600000000000003</v>
      </c>
      <c r="Q1545" s="13">
        <v>5.6479999999999997</v>
      </c>
      <c r="R1545" s="15">
        <v>0.36</v>
      </c>
      <c r="S1545" s="11">
        <f>IF(AND(Q1545&lt;&gt;"", C1545&lt;&gt;"", C1545&lt;&gt;0), Q1545*100/C1545, "")</f>
        <v>10.085714285714285</v>
      </c>
      <c r="T1545" s="21">
        <v>2</v>
      </c>
      <c r="U1545" s="17" t="s">
        <v>36</v>
      </c>
      <c r="V1545" s="11">
        <v>56.74</v>
      </c>
      <c r="W1545" s="11">
        <v>42.44</v>
      </c>
      <c r="X1545" s="11">
        <f>IF(AND(W1545&lt;&gt;"", V1545&lt;&gt;"", V1545&lt;&gt;0), (W1545/V1545)*100, "")</f>
        <v>74.797321113852661</v>
      </c>
      <c r="Y1545" s="8" t="str">
        <f>IF(X1545&lt;72,"Pontiagudo",IF(X1545&lt;=76,"Padrão","Redondo"))</f>
        <v>Padrão</v>
      </c>
      <c r="Z1545" s="11">
        <f>IF(AND(W1545&lt;&gt;"", V1545&lt;&gt;"", V1545&lt;&gt;0), (0.6057-0.0018*W1545)*V1545*(W1545^2)/1000, "")</f>
        <v>54.093930650877311</v>
      </c>
      <c r="AA1545" s="11">
        <v>58.97587823780799</v>
      </c>
      <c r="AB1545" s="14"/>
      <c r="AC1545" s="12">
        <v>14</v>
      </c>
      <c r="AD1545" s="18" t="s">
        <v>18</v>
      </c>
    </row>
    <row r="1546" spans="1:30" ht="15.6" x14ac:dyDescent="0.3">
      <c r="A1546" s="8">
        <v>1545</v>
      </c>
      <c r="B1546" s="20" t="s">
        <v>33</v>
      </c>
      <c r="C1546" s="9">
        <v>54.8</v>
      </c>
      <c r="D1546" s="9">
        <v>4.9000000000000004</v>
      </c>
      <c r="E1546" s="9">
        <v>10.5</v>
      </c>
      <c r="F1546" s="10">
        <f>IF(AND(NOT(ISBLANK(C1546)), NOT(ISBLANK(H1546)), NOT(ISBLANK(Q1546))), C1546-H1546-Q1546, "")</f>
        <v>32.954999999999998</v>
      </c>
      <c r="G1546" s="11">
        <f>IF(AND(F1546&lt;&gt;"", C1546&lt;&gt;"", C1546&lt;&gt;0), F1546*100/C1546, "")</f>
        <v>60.136861313868614</v>
      </c>
      <c r="H1546" s="10">
        <v>16.562000000000001</v>
      </c>
      <c r="I1546" s="12">
        <v>5</v>
      </c>
      <c r="J1546" s="11">
        <f>IF(AND(H1546&lt;&gt;"", C1546&lt;&gt;"", C1546&lt;&gt;0), H1546*100/C1546, "")</f>
        <v>30.222627737226279</v>
      </c>
      <c r="K1546" s="9">
        <v>12.9</v>
      </c>
      <c r="L1546" s="9">
        <v>44</v>
      </c>
      <c r="M1546" s="13">
        <v>0.29299999999999998</v>
      </c>
      <c r="N1546" s="9">
        <v>70.099999999999994</v>
      </c>
      <c r="O1546" s="14" t="s">
        <v>21</v>
      </c>
      <c r="P1546" s="15">
        <v>1.52</v>
      </c>
      <c r="Q1546" s="13">
        <v>5.2830000000000004</v>
      </c>
      <c r="R1546" s="15">
        <v>0.34</v>
      </c>
      <c r="S1546" s="11">
        <f>IF(AND(Q1546&lt;&gt;"", C1546&lt;&gt;"", C1546&lt;&gt;0), Q1546*100/C1546, "")</f>
        <v>9.6405109489051117</v>
      </c>
      <c r="T1546" s="21">
        <v>1</v>
      </c>
      <c r="U1546" s="17" t="s">
        <v>36</v>
      </c>
      <c r="V1546" s="11">
        <v>57.28</v>
      </c>
      <c r="W1546" s="11">
        <v>42.78</v>
      </c>
      <c r="X1546" s="11">
        <f>IF(AND(W1546&lt;&gt;"", V1546&lt;&gt;"", V1546&lt;&gt;0), (W1546/V1546)*100, "")</f>
        <v>74.685754189944134</v>
      </c>
      <c r="Y1546" s="8" t="str">
        <f>IF(X1546&lt;72,"Pontiagudo",IF(X1546&lt;=76,"Padrão","Redondo"))</f>
        <v>Padrão</v>
      </c>
      <c r="Z1546" s="11">
        <f>IF(AND(W1546&lt;&gt;"", V1546&lt;&gt;"", V1546&lt;&gt;0), (0.6057-0.0018*W1546)*V1546*(W1546^2)/1000, "")</f>
        <v>55.423072018363406</v>
      </c>
      <c r="AA1546" s="11">
        <v>59.847081547584004</v>
      </c>
      <c r="AB1546" s="14"/>
      <c r="AC1546" s="12">
        <v>14</v>
      </c>
      <c r="AD1546" s="18" t="s">
        <v>18</v>
      </c>
    </row>
    <row r="1547" spans="1:30" ht="15.6" x14ac:dyDescent="0.3">
      <c r="A1547" s="8">
        <v>1546</v>
      </c>
      <c r="B1547" s="20" t="s">
        <v>33</v>
      </c>
      <c r="C1547" s="9">
        <v>65</v>
      </c>
      <c r="D1547" s="9">
        <v>5.9</v>
      </c>
      <c r="E1547" s="9">
        <v>10.5</v>
      </c>
      <c r="F1547" s="10">
        <f>IF(AND(NOT(ISBLANK(C1547)), NOT(ISBLANK(H1547)), NOT(ISBLANK(Q1547))), C1547-H1547-Q1547, "")</f>
        <v>41.936</v>
      </c>
      <c r="G1547" s="11">
        <f>IF(AND(F1547&lt;&gt;"", C1547&lt;&gt;"", C1547&lt;&gt;0), F1547*100/C1547, "")</f>
        <v>64.516923076923078</v>
      </c>
      <c r="H1547" s="10">
        <v>17.14</v>
      </c>
      <c r="I1547" s="12">
        <v>5</v>
      </c>
      <c r="J1547" s="11">
        <f>IF(AND(H1547&lt;&gt;"", C1547&lt;&gt;"", C1547&lt;&gt;0), H1547*100/C1547, "")</f>
        <v>26.369230769230768</v>
      </c>
      <c r="K1547" s="9">
        <v>15.6</v>
      </c>
      <c r="L1547" s="9">
        <v>44.3</v>
      </c>
      <c r="M1547" s="13">
        <v>0.35199999999999998</v>
      </c>
      <c r="N1547" s="9">
        <v>74.3</v>
      </c>
      <c r="O1547" s="14" t="s">
        <v>16</v>
      </c>
      <c r="P1547" s="15">
        <v>2.95</v>
      </c>
      <c r="Q1547" s="13">
        <v>5.9240000000000004</v>
      </c>
      <c r="R1547" s="15">
        <v>0.38</v>
      </c>
      <c r="S1547" s="11">
        <f>IF(AND(Q1547&lt;&gt;"", C1547&lt;&gt;"", C1547&lt;&gt;0), Q1547*100/C1547, "")</f>
        <v>9.1138461538461559</v>
      </c>
      <c r="T1547" s="21">
        <v>2</v>
      </c>
      <c r="U1547" s="17" t="s">
        <v>32</v>
      </c>
      <c r="V1547" s="11">
        <v>59.54</v>
      </c>
      <c r="W1547" s="11">
        <v>44.83</v>
      </c>
      <c r="X1547" s="11">
        <f>IF(AND(W1547&lt;&gt;"", V1547&lt;&gt;"", V1547&lt;&gt;0), (W1547/V1547)*100, "")</f>
        <v>75.293920053745381</v>
      </c>
      <c r="Y1547" s="8" t="str">
        <f>IF(X1547&lt;72,"Pontiagudo",IF(X1547&lt;=76,"Padrão","Redondo"))</f>
        <v>Padrão</v>
      </c>
      <c r="Z1547" s="11">
        <f>IF(AND(W1547&lt;&gt;"", V1547&lt;&gt;"", V1547&lt;&gt;0), (0.6057-0.0018*W1547)*V1547*(W1547^2)/1000, "")</f>
        <v>62.821828776202238</v>
      </c>
      <c r="AA1547" s="11">
        <v>64.453780396135002</v>
      </c>
      <c r="AB1547" s="14"/>
      <c r="AC1547" s="12">
        <v>14</v>
      </c>
      <c r="AD1547" s="18" t="s">
        <v>18</v>
      </c>
    </row>
    <row r="1548" spans="1:30" ht="15.6" x14ac:dyDescent="0.3">
      <c r="A1548" s="8">
        <v>1547</v>
      </c>
      <c r="B1548" s="20" t="s">
        <v>33</v>
      </c>
      <c r="C1548" s="9">
        <v>62.3</v>
      </c>
      <c r="D1548" s="9">
        <v>3.6</v>
      </c>
      <c r="E1548" s="9">
        <v>10.3</v>
      </c>
      <c r="F1548" s="10">
        <f>IF(AND(NOT(ISBLANK(C1548)), NOT(ISBLANK(H1548)), NOT(ISBLANK(Q1548))), C1548-H1548-Q1548, "")</f>
        <v>36.87299999999999</v>
      </c>
      <c r="G1548" s="11">
        <f>IF(AND(F1548&lt;&gt;"", C1548&lt;&gt;"", C1548&lt;&gt;0), F1548*100/C1548, "")</f>
        <v>59.186195826645253</v>
      </c>
      <c r="H1548" s="10">
        <v>19.132000000000001</v>
      </c>
      <c r="I1548" s="12">
        <v>6</v>
      </c>
      <c r="J1548" s="11">
        <f>IF(AND(H1548&lt;&gt;"", C1548&lt;&gt;"", C1548&lt;&gt;0), H1548*100/C1548, "")</f>
        <v>30.709470304975927</v>
      </c>
      <c r="K1548" s="9">
        <v>13.1</v>
      </c>
      <c r="L1548" s="9">
        <v>47</v>
      </c>
      <c r="M1548" s="13">
        <v>0.27900000000000003</v>
      </c>
      <c r="N1548" s="9">
        <v>52.6</v>
      </c>
      <c r="O1548" s="14" t="s">
        <v>23</v>
      </c>
      <c r="P1548" s="15">
        <v>3.96</v>
      </c>
      <c r="Q1548" s="13">
        <v>6.2949999999999999</v>
      </c>
      <c r="R1548" s="15">
        <v>0.41</v>
      </c>
      <c r="S1548" s="11">
        <f>IF(AND(Q1548&lt;&gt;"", C1548&lt;&gt;"", C1548&lt;&gt;0), Q1548*100/C1548, "")</f>
        <v>10.104333868378813</v>
      </c>
      <c r="T1548" s="21">
        <v>1</v>
      </c>
      <c r="U1548" s="17" t="s">
        <v>32</v>
      </c>
      <c r="V1548" s="11">
        <v>56.65</v>
      </c>
      <c r="W1548" s="11">
        <v>45.4</v>
      </c>
      <c r="X1548" s="11">
        <f>IF(AND(W1548&lt;&gt;"", V1548&lt;&gt;"", V1548&lt;&gt;0), (W1548/V1548)*100, "")</f>
        <v>80.141218005295684</v>
      </c>
      <c r="Y1548" s="8" t="str">
        <f>IF(X1548&lt;72,"Pontiagudo",IF(X1548&lt;=76,"Padrão","Redondo"))</f>
        <v>Redondo</v>
      </c>
      <c r="Z1548" s="11">
        <f>IF(AND(W1548&lt;&gt;"", V1548&lt;&gt;"", V1548&lt;&gt;0), (0.6057-0.0018*W1548)*V1548*(W1548^2)/1000, "")</f>
        <v>61.182374841719998</v>
      </c>
      <c r="AA1548" s="11">
        <v>63.138590162999996</v>
      </c>
      <c r="AB1548" s="14"/>
      <c r="AC1548" s="12">
        <v>14</v>
      </c>
      <c r="AD1548" s="18" t="s">
        <v>18</v>
      </c>
    </row>
    <row r="1549" spans="1:30" ht="15.6" x14ac:dyDescent="0.3">
      <c r="A1549" s="8">
        <v>1548</v>
      </c>
      <c r="B1549" s="20" t="s">
        <v>33</v>
      </c>
      <c r="C1549" s="9">
        <v>59.5</v>
      </c>
      <c r="D1549" s="9">
        <v>6.1</v>
      </c>
      <c r="E1549" s="9">
        <v>10.199999999999999</v>
      </c>
      <c r="F1549" s="10">
        <f>IF(AND(NOT(ISBLANK(C1549)), NOT(ISBLANK(H1549)), NOT(ISBLANK(Q1549))), C1549-H1549-Q1549, "")</f>
        <v>35.664999999999999</v>
      </c>
      <c r="G1549" s="11">
        <f>IF(AND(F1549&lt;&gt;"", C1549&lt;&gt;"", C1549&lt;&gt;0), F1549*100/C1549, "")</f>
        <v>59.941176470588232</v>
      </c>
      <c r="H1549" s="10">
        <v>17.994</v>
      </c>
      <c r="I1549" s="12">
        <v>5</v>
      </c>
      <c r="J1549" s="11">
        <f>IF(AND(H1549&lt;&gt;"", C1549&lt;&gt;"", C1549&lt;&gt;0), H1549*100/C1549, "")</f>
        <v>30.242016806722692</v>
      </c>
      <c r="K1549" s="9">
        <v>14</v>
      </c>
      <c r="L1549" s="9">
        <v>48</v>
      </c>
      <c r="M1549" s="13">
        <v>0.29199999999999998</v>
      </c>
      <c r="N1549" s="9">
        <v>77.7</v>
      </c>
      <c r="O1549" s="14" t="s">
        <v>16</v>
      </c>
      <c r="P1549" s="15">
        <v>4.12</v>
      </c>
      <c r="Q1549" s="13">
        <v>5.8410000000000002</v>
      </c>
      <c r="R1549" s="15">
        <v>0.39</v>
      </c>
      <c r="S1549" s="11">
        <f>IF(AND(Q1549&lt;&gt;"", C1549&lt;&gt;"", C1549&lt;&gt;0), Q1549*100/C1549, "")</f>
        <v>9.8168067226890763</v>
      </c>
      <c r="T1549" s="21">
        <v>3</v>
      </c>
      <c r="U1549" s="17" t="s">
        <v>32</v>
      </c>
      <c r="V1549" s="11">
        <v>56.55</v>
      </c>
      <c r="W1549" s="11">
        <v>43.93</v>
      </c>
      <c r="X1549" s="11">
        <f>IF(AND(W1549&lt;&gt;"", V1549&lt;&gt;"", V1549&lt;&gt;0), (W1549/V1549)*100, "")</f>
        <v>77.683465959328032</v>
      </c>
      <c r="Y1549" s="8" t="str">
        <f>IF(X1549&lt;72,"Pontiagudo",IF(X1549&lt;=76,"Padrão","Redondo"))</f>
        <v>Redondo</v>
      </c>
      <c r="Z1549" s="11">
        <f>IF(AND(W1549&lt;&gt;"", V1549&lt;&gt;"", V1549&lt;&gt;0), (0.6057-0.0018*W1549)*V1549*(W1549^2)/1000, "")</f>
        <v>57.472132592383474</v>
      </c>
      <c r="AA1549" s="11">
        <v>60.963572097772506</v>
      </c>
      <c r="AB1549" s="14" t="s">
        <v>35</v>
      </c>
      <c r="AC1549" s="12">
        <v>14</v>
      </c>
      <c r="AD1549" s="18" t="s">
        <v>18</v>
      </c>
    </row>
    <row r="1550" spans="1:30" ht="15.6" x14ac:dyDescent="0.3">
      <c r="A1550" s="8">
        <v>1549</v>
      </c>
      <c r="B1550" s="20" t="s">
        <v>33</v>
      </c>
      <c r="C1550" s="9">
        <v>68.900000000000006</v>
      </c>
      <c r="D1550" s="9">
        <v>3.8</v>
      </c>
      <c r="E1550" s="9">
        <v>10.199999999999999</v>
      </c>
      <c r="F1550" s="10">
        <f>IF(AND(NOT(ISBLANK(C1550)), NOT(ISBLANK(H1550)), NOT(ISBLANK(Q1550))), C1550-H1550-Q1550, "")</f>
        <v>41.400000000000006</v>
      </c>
      <c r="G1550" s="11">
        <f>IF(AND(F1550&lt;&gt;"", C1550&lt;&gt;"", C1550&lt;&gt;0), F1550*100/C1550, "")</f>
        <v>60.087082728592172</v>
      </c>
      <c r="H1550" s="10">
        <v>22.056999999999999</v>
      </c>
      <c r="I1550" s="12">
        <v>5</v>
      </c>
      <c r="J1550" s="11">
        <f>IF(AND(H1550&lt;&gt;"", C1550&lt;&gt;"", C1550&lt;&gt;0), H1550*100/C1550, "")</f>
        <v>32.013062409288821</v>
      </c>
      <c r="K1550" s="9">
        <v>9.4</v>
      </c>
      <c r="L1550" s="9">
        <v>44</v>
      </c>
      <c r="M1550" s="13">
        <v>0.214</v>
      </c>
      <c r="N1550" s="9">
        <v>51.3</v>
      </c>
      <c r="O1550" s="14" t="s">
        <v>23</v>
      </c>
      <c r="P1550" s="15">
        <v>4.07</v>
      </c>
      <c r="Q1550" s="13">
        <v>5.4429999999999996</v>
      </c>
      <c r="R1550" s="15">
        <v>0.37</v>
      </c>
      <c r="S1550" s="11">
        <f>IF(AND(Q1550&lt;&gt;"", C1550&lt;&gt;"", C1550&lt;&gt;0), Q1550*100/C1550, "")</f>
        <v>7.8998548621190121</v>
      </c>
      <c r="T1550" s="21">
        <v>2</v>
      </c>
      <c r="U1550" s="17" t="s">
        <v>34</v>
      </c>
      <c r="V1550" s="11">
        <v>61.43</v>
      </c>
      <c r="W1550" s="11">
        <v>45.22</v>
      </c>
      <c r="X1550" s="11">
        <f>IF(AND(W1550&lt;&gt;"", V1550&lt;&gt;"", V1550&lt;&gt;0), (W1550/V1550)*100, "")</f>
        <v>73.612241575777304</v>
      </c>
      <c r="Y1550" s="8" t="str">
        <f>IF(X1550&lt;72,"Pontiagudo",IF(X1550&lt;=76,"Padrão","Redondo"))</f>
        <v>Padrão</v>
      </c>
      <c r="Z1550" s="11">
        <f>IF(AND(W1550&lt;&gt;"", V1550&lt;&gt;"", V1550&lt;&gt;0), (0.6057-0.0018*W1550)*V1550*(W1550^2)/1000, "")</f>
        <v>65.860466470400453</v>
      </c>
      <c r="AA1550" s="11">
        <v>66.381046963377997</v>
      </c>
      <c r="AB1550" s="14"/>
      <c r="AC1550" s="12">
        <v>14</v>
      </c>
      <c r="AD1550" s="18" t="s">
        <v>18</v>
      </c>
    </row>
    <row r="1551" spans="1:30" ht="15.6" x14ac:dyDescent="0.3">
      <c r="A1551" s="8">
        <v>1550</v>
      </c>
      <c r="B1551" s="20" t="s">
        <v>33</v>
      </c>
      <c r="C1551" s="9">
        <v>62.8</v>
      </c>
      <c r="D1551" s="9">
        <v>5.4</v>
      </c>
      <c r="E1551" s="9">
        <v>10.199999999999999</v>
      </c>
      <c r="F1551" s="10">
        <f>IF(AND(NOT(ISBLANK(C1551)), NOT(ISBLANK(H1551)), NOT(ISBLANK(Q1551))), C1551-H1551-Q1551, "")</f>
        <v>36.588999999999999</v>
      </c>
      <c r="G1551" s="11">
        <f>IF(AND(F1551&lt;&gt;"", C1551&lt;&gt;"", C1551&lt;&gt;0), F1551*100/C1551, "")</f>
        <v>58.26273885350318</v>
      </c>
      <c r="H1551" s="10">
        <v>20.797999999999998</v>
      </c>
      <c r="I1551" s="12">
        <v>5</v>
      </c>
      <c r="J1551" s="11">
        <f>IF(AND(H1551&lt;&gt;"", C1551&lt;&gt;"", C1551&lt;&gt;0), H1551*100/C1551, "")</f>
        <v>33.117834394904456</v>
      </c>
      <c r="K1551" s="9">
        <v>12.1</v>
      </c>
      <c r="L1551" s="9">
        <v>47.7</v>
      </c>
      <c r="M1551" s="13">
        <v>0.254</v>
      </c>
      <c r="N1551" s="9">
        <v>71.099999999999994</v>
      </c>
      <c r="O1551" s="14" t="s">
        <v>21</v>
      </c>
      <c r="P1551" s="15">
        <v>4.08</v>
      </c>
      <c r="Q1551" s="13">
        <v>5.4130000000000003</v>
      </c>
      <c r="R1551" s="15">
        <v>0.34</v>
      </c>
      <c r="S1551" s="11">
        <f>IF(AND(Q1551&lt;&gt;"", C1551&lt;&gt;"", C1551&lt;&gt;0), Q1551*100/C1551, "")</f>
        <v>8.6194267515923588</v>
      </c>
      <c r="T1551" s="21">
        <v>2</v>
      </c>
      <c r="U1551" s="17" t="s">
        <v>32</v>
      </c>
      <c r="V1551" s="11">
        <v>58.55</v>
      </c>
      <c r="W1551" s="11">
        <v>44.43</v>
      </c>
      <c r="X1551" s="11">
        <f>IF(AND(W1551&lt;&gt;"", V1551&lt;&gt;"", V1551&lt;&gt;0), (W1551/V1551)*100, "")</f>
        <v>75.883859948761739</v>
      </c>
      <c r="Y1551" s="8" t="str">
        <f>IF(X1551&lt;72,"Pontiagudo",IF(X1551&lt;=76,"Padrão","Redondo"))</f>
        <v>Padrão</v>
      </c>
      <c r="Z1551" s="11">
        <f>IF(AND(W1551&lt;&gt;"", V1551&lt;&gt;"", V1551&lt;&gt;0), (0.6057-0.0018*W1551)*V1551*(W1551^2)/1000, "")</f>
        <v>60.762968363506765</v>
      </c>
      <c r="AA1551" s="11">
        <v>63.150664728172494</v>
      </c>
      <c r="AB1551" s="14"/>
      <c r="AC1551" s="12">
        <v>14</v>
      </c>
      <c r="AD1551" s="18" t="s">
        <v>18</v>
      </c>
    </row>
    <row r="1552" spans="1:30" ht="15.6" x14ac:dyDescent="0.3">
      <c r="A1552" s="8">
        <v>1551</v>
      </c>
      <c r="B1552" s="20" t="s">
        <v>33</v>
      </c>
      <c r="C1552" s="9">
        <v>58.7</v>
      </c>
      <c r="D1552" s="9">
        <v>3.4</v>
      </c>
      <c r="E1552" s="9">
        <v>10.4</v>
      </c>
      <c r="F1552" s="10">
        <f>IF(AND(NOT(ISBLANK(C1552)), NOT(ISBLANK(H1552)), NOT(ISBLANK(Q1552))), C1552-H1552-Q1552, "")</f>
        <v>37.606999999999999</v>
      </c>
      <c r="G1552" s="11">
        <f>IF(AND(F1552&lt;&gt;"", C1552&lt;&gt;"", C1552&lt;&gt;0), F1552*100/C1552, "")</f>
        <v>64.066439522998294</v>
      </c>
      <c r="H1552" s="10">
        <v>15.002000000000001</v>
      </c>
      <c r="I1552" s="12">
        <v>6</v>
      </c>
      <c r="J1552" s="11">
        <f>IF(AND(H1552&lt;&gt;"", C1552&lt;&gt;"", C1552&lt;&gt;0), H1552*100/C1552, "")</f>
        <v>25.557069846678022</v>
      </c>
      <c r="K1552" s="9">
        <v>12.3</v>
      </c>
      <c r="L1552" s="9">
        <v>43.3</v>
      </c>
      <c r="M1552" s="13">
        <v>0.28399999999999997</v>
      </c>
      <c r="N1552" s="9">
        <v>52.2</v>
      </c>
      <c r="O1552" s="14" t="s">
        <v>23</v>
      </c>
      <c r="P1552" s="15">
        <v>4.8600000000000003</v>
      </c>
      <c r="Q1552" s="13">
        <v>6.0910000000000002</v>
      </c>
      <c r="R1552" s="15">
        <v>0.38</v>
      </c>
      <c r="S1552" s="11">
        <f>IF(AND(Q1552&lt;&gt;"", C1552&lt;&gt;"", C1552&lt;&gt;0), Q1552*100/C1552, "")</f>
        <v>10.37649063032368</v>
      </c>
      <c r="T1552" s="21">
        <v>3</v>
      </c>
      <c r="U1552" s="17" t="s">
        <v>32</v>
      </c>
      <c r="V1552" s="11">
        <v>57.6</v>
      </c>
      <c r="W1552" s="11">
        <v>43.37</v>
      </c>
      <c r="X1552" s="11">
        <f>IF(AND(W1552&lt;&gt;"", V1552&lt;&gt;"", V1552&lt;&gt;0), (W1552/V1552)*100, "")</f>
        <v>75.295138888888886</v>
      </c>
      <c r="Y1552" s="8" t="str">
        <f>IF(X1552&lt;72,"Pontiagudo",IF(X1552&lt;=76,"Padrão","Redondo"))</f>
        <v>Padrão</v>
      </c>
      <c r="Z1552" s="11">
        <f>IF(AND(W1552&lt;&gt;"", V1552&lt;&gt;"", V1552&lt;&gt;0), (0.6057-0.0018*W1552)*V1552*(W1552^2)/1000, "")</f>
        <v>57.165512427336949</v>
      </c>
      <c r="AA1552" s="11">
        <v>60.925541757119987</v>
      </c>
      <c r="AB1552" s="14"/>
      <c r="AC1552" s="12">
        <v>14</v>
      </c>
      <c r="AD1552" s="18" t="s">
        <v>18</v>
      </c>
    </row>
    <row r="1553" spans="1:30" ht="15.6" x14ac:dyDescent="0.3">
      <c r="A1553" s="8">
        <v>1552</v>
      </c>
      <c r="B1553" s="20" t="s">
        <v>33</v>
      </c>
      <c r="C1553" s="9">
        <v>63</v>
      </c>
      <c r="D1553" s="9">
        <v>4.5</v>
      </c>
      <c r="E1553" s="9">
        <v>10.5</v>
      </c>
      <c r="F1553" s="10">
        <f>IF(AND(NOT(ISBLANK(C1553)), NOT(ISBLANK(H1553)), NOT(ISBLANK(Q1553))), C1553-H1553-Q1553, "")</f>
        <v>39.724999999999994</v>
      </c>
      <c r="G1553" s="11">
        <f>IF(AND(F1553&lt;&gt;"", C1553&lt;&gt;"", C1553&lt;&gt;0), F1553*100/C1553, "")</f>
        <v>63.05555555555555</v>
      </c>
      <c r="H1553" s="10">
        <v>18.812999999999999</v>
      </c>
      <c r="I1553" s="12">
        <v>6</v>
      </c>
      <c r="J1553" s="11">
        <f>IF(AND(H1553&lt;&gt;"", C1553&lt;&gt;"", C1553&lt;&gt;0), H1553*100/C1553, "")</f>
        <v>29.861904761904761</v>
      </c>
      <c r="K1553" s="9">
        <v>16.5</v>
      </c>
      <c r="L1553" s="9">
        <v>46.3</v>
      </c>
      <c r="M1553" s="13">
        <v>0.35599999999999998</v>
      </c>
      <c r="N1553" s="9">
        <v>62.6</v>
      </c>
      <c r="O1553" s="14" t="s">
        <v>21</v>
      </c>
      <c r="P1553" s="15">
        <v>2.15</v>
      </c>
      <c r="Q1553" s="13">
        <v>4.4619999999999997</v>
      </c>
      <c r="R1553" s="15">
        <v>0.32</v>
      </c>
      <c r="S1553" s="11">
        <f>IF(AND(Q1553&lt;&gt;"", C1553&lt;&gt;"", C1553&lt;&gt;0), Q1553*100/C1553, "")</f>
        <v>7.0825396825396822</v>
      </c>
      <c r="T1553" s="21">
        <v>1</v>
      </c>
      <c r="U1553" s="17" t="s">
        <v>32</v>
      </c>
      <c r="V1553" s="11">
        <v>60.29</v>
      </c>
      <c r="W1553" s="11">
        <v>44.28</v>
      </c>
      <c r="X1553" s="11">
        <f>IF(AND(W1553&lt;&gt;"", V1553&lt;&gt;"", V1553&lt;&gt;0), (W1553/V1553)*100, "")</f>
        <v>73.445015757173664</v>
      </c>
      <c r="Y1553" s="8" t="str">
        <f>IF(X1553&lt;72,"Pontiagudo",IF(X1553&lt;=76,"Padrão","Redondo"))</f>
        <v>Padrão</v>
      </c>
      <c r="Z1553" s="11">
        <f>IF(AND(W1553&lt;&gt;"", V1553&lt;&gt;"", V1553&lt;&gt;0), (0.6057-0.0018*W1553)*V1553*(W1553^2)/1000, "")</f>
        <v>62.178887841886656</v>
      </c>
      <c r="AA1553" s="11">
        <v>64.169898560279989</v>
      </c>
      <c r="AB1553" s="14"/>
      <c r="AC1553" s="12">
        <v>14</v>
      </c>
      <c r="AD1553" s="18" t="s">
        <v>18</v>
      </c>
    </row>
    <row r="1554" spans="1:30" ht="15.6" x14ac:dyDescent="0.3">
      <c r="A1554" s="8">
        <v>1553</v>
      </c>
      <c r="B1554" s="20" t="s">
        <v>33</v>
      </c>
      <c r="C1554" s="9">
        <v>70.8</v>
      </c>
      <c r="D1554" s="9">
        <v>4.5</v>
      </c>
      <c r="E1554" s="9">
        <v>10.3</v>
      </c>
      <c r="F1554" s="10">
        <f>IF(AND(NOT(ISBLANK(C1554)), NOT(ISBLANK(H1554)), NOT(ISBLANK(Q1554))), C1554-H1554-Q1554, "")</f>
        <v>42.293999999999997</v>
      </c>
      <c r="G1554" s="11">
        <f>IF(AND(F1554&lt;&gt;"", C1554&lt;&gt;"", C1554&lt;&gt;0), F1554*100/C1554, "")</f>
        <v>59.737288135593218</v>
      </c>
      <c r="H1554" s="10">
        <v>21.437000000000001</v>
      </c>
      <c r="I1554" s="12">
        <v>6</v>
      </c>
      <c r="J1554" s="11">
        <f>IF(AND(H1554&lt;&gt;"", C1554&lt;&gt;"", C1554&lt;&gt;0), H1554*100/C1554, "")</f>
        <v>30.278248587570626</v>
      </c>
      <c r="K1554" s="9">
        <v>15.6</v>
      </c>
      <c r="L1554" s="9">
        <v>47.7</v>
      </c>
      <c r="M1554" s="13">
        <v>0.32700000000000001</v>
      </c>
      <c r="N1554" s="9">
        <v>58.9</v>
      </c>
      <c r="O1554" s="14" t="s">
        <v>23</v>
      </c>
      <c r="P1554" s="15">
        <v>5.7</v>
      </c>
      <c r="Q1554" s="13">
        <v>7.069</v>
      </c>
      <c r="R1554" s="15">
        <v>0.43</v>
      </c>
      <c r="S1554" s="11">
        <f>IF(AND(Q1554&lt;&gt;"", C1554&lt;&gt;"", C1554&lt;&gt;0), Q1554*100/C1554, "")</f>
        <v>9.9844632768361574</v>
      </c>
      <c r="T1554" s="21">
        <v>2</v>
      </c>
      <c r="U1554" s="17" t="s">
        <v>34</v>
      </c>
      <c r="V1554" s="11">
        <v>60.48</v>
      </c>
      <c r="W1554" s="11">
        <v>46.63</v>
      </c>
      <c r="X1554" s="11">
        <f>IF(AND(W1554&lt;&gt;"", V1554&lt;&gt;"", V1554&lt;&gt;0), (W1554/V1554)*100, "")</f>
        <v>77.099867724867735</v>
      </c>
      <c r="Y1554" s="8" t="str">
        <f>IF(X1554&lt;72,"Pontiagudo",IF(X1554&lt;=76,"Padrão","Redondo"))</f>
        <v>Redondo</v>
      </c>
      <c r="Z1554" s="11">
        <f>IF(AND(W1554&lt;&gt;"", V1554&lt;&gt;"", V1554&lt;&gt;0), (0.6057-0.0018*W1554)*V1554*(W1554^2)/1000, "")</f>
        <v>68.614892778220991</v>
      </c>
      <c r="AA1554" s="11">
        <v>67.818293961264004</v>
      </c>
      <c r="AB1554" s="14" t="s">
        <v>35</v>
      </c>
      <c r="AC1554" s="12">
        <v>14</v>
      </c>
      <c r="AD1554" s="18" t="s">
        <v>18</v>
      </c>
    </row>
    <row r="1555" spans="1:30" ht="15.6" x14ac:dyDescent="0.3">
      <c r="A1555" s="8">
        <v>1554</v>
      </c>
      <c r="B1555" s="20" t="s">
        <v>33</v>
      </c>
      <c r="C1555" s="9">
        <v>63.9</v>
      </c>
      <c r="D1555" s="9">
        <v>3.9</v>
      </c>
      <c r="E1555" s="9">
        <v>10.5</v>
      </c>
      <c r="F1555" s="10">
        <f>IF(AND(NOT(ISBLANK(C1555)), NOT(ISBLANK(H1555)), NOT(ISBLANK(Q1555))), C1555-H1555-Q1555, "")</f>
        <v>41.150000000000006</v>
      </c>
      <c r="G1555" s="11">
        <f>IF(AND(F1555&lt;&gt;"", C1555&lt;&gt;"", C1555&lt;&gt;0), F1555*100/C1555, "")</f>
        <v>64.397496087636952</v>
      </c>
      <c r="H1555" s="10">
        <v>17.178999999999998</v>
      </c>
      <c r="I1555" s="12">
        <v>5</v>
      </c>
      <c r="J1555" s="11">
        <f>IF(AND(H1555&lt;&gt;"", C1555&lt;&gt;"", C1555&lt;&gt;0), H1555*100/C1555, "")</f>
        <v>26.884194053208137</v>
      </c>
      <c r="K1555" s="9">
        <v>14.8</v>
      </c>
      <c r="L1555" s="9">
        <v>44.7</v>
      </c>
      <c r="M1555" s="13">
        <v>0.33100000000000002</v>
      </c>
      <c r="N1555" s="9">
        <v>55.4</v>
      </c>
      <c r="O1555" s="14" t="s">
        <v>23</v>
      </c>
      <c r="P1555" s="15">
        <v>3.74</v>
      </c>
      <c r="Q1555" s="13">
        <v>5.5709999999999997</v>
      </c>
      <c r="R1555" s="15">
        <v>0.34</v>
      </c>
      <c r="S1555" s="11">
        <f>IF(AND(Q1555&lt;&gt;"", C1555&lt;&gt;"", C1555&lt;&gt;0), Q1555*100/C1555, "")</f>
        <v>8.71830985915493</v>
      </c>
      <c r="T1555" s="21">
        <v>2</v>
      </c>
      <c r="U1555" s="17" t="s">
        <v>32</v>
      </c>
      <c r="V1555" s="11">
        <v>59.47</v>
      </c>
      <c r="W1555" s="11">
        <v>44.47</v>
      </c>
      <c r="X1555" s="11">
        <f>IF(AND(W1555&lt;&gt;"", V1555&lt;&gt;"", V1555&lt;&gt;0), (W1555/V1555)*100, "")</f>
        <v>74.777198587523117</v>
      </c>
      <c r="Y1555" s="8" t="str">
        <f>IF(X1555&lt;72,"Pontiagudo",IF(X1555&lt;=76,"Padrão","Redondo"))</f>
        <v>Padrão</v>
      </c>
      <c r="Z1555" s="11">
        <f>IF(AND(W1555&lt;&gt;"", V1555&lt;&gt;"", V1555&lt;&gt;0), (0.6057-0.0018*W1555)*V1555*(W1555^2)/1000, "")</f>
        <v>61.820451269999452</v>
      </c>
      <c r="AA1555" s="11">
        <v>63.8714461561785</v>
      </c>
      <c r="AB1555" s="14"/>
      <c r="AC1555" s="12">
        <v>14</v>
      </c>
      <c r="AD1555" s="18" t="s">
        <v>18</v>
      </c>
    </row>
    <row r="1556" spans="1:30" ht="15.6" x14ac:dyDescent="0.3">
      <c r="A1556" s="8">
        <v>1555</v>
      </c>
      <c r="B1556" s="20" t="s">
        <v>33</v>
      </c>
      <c r="C1556" s="9">
        <v>66.400000000000006</v>
      </c>
      <c r="D1556" s="9">
        <v>5.3</v>
      </c>
      <c r="E1556" s="9">
        <v>10.6</v>
      </c>
      <c r="F1556" s="10" t="str">
        <f>IF(AND(NOT(ISBLANK(C1556)), NOT(ISBLANK(H1556)), NOT(ISBLANK(Q1556))), C1556-H1556-Q1556, "")</f>
        <v/>
      </c>
      <c r="G1556" s="11" t="str">
        <f>IF(AND(F1556&lt;&gt;"", C1556&lt;&gt;"", C1556&lt;&gt;0), F1556*100/C1556, "")</f>
        <v/>
      </c>
      <c r="H1556" s="10"/>
      <c r="I1556" s="12">
        <v>5</v>
      </c>
      <c r="J1556" s="11" t="str">
        <f>IF(AND(H1556&lt;&gt;"", C1556&lt;&gt;"", C1556&lt;&gt;0), H1556*100/C1556, "")</f>
        <v/>
      </c>
      <c r="K1556" s="9">
        <v>9.8000000000000007</v>
      </c>
      <c r="L1556" s="9">
        <v>110.8</v>
      </c>
      <c r="M1556" s="13">
        <v>8.7999999999999995E-2</v>
      </c>
      <c r="N1556" s="9">
        <v>68.8</v>
      </c>
      <c r="O1556" s="14" t="s">
        <v>21</v>
      </c>
      <c r="P1556" s="15">
        <v>3.17</v>
      </c>
      <c r="Q1556" s="13">
        <v>6.383</v>
      </c>
      <c r="R1556" s="15">
        <v>0.38</v>
      </c>
      <c r="S1556" s="11">
        <f>IF(AND(Q1556&lt;&gt;"", C1556&lt;&gt;"", C1556&lt;&gt;0), Q1556*100/C1556, "")</f>
        <v>9.6129518072289137</v>
      </c>
      <c r="T1556" s="21">
        <v>2</v>
      </c>
      <c r="U1556" s="17" t="s">
        <v>32</v>
      </c>
      <c r="V1556" s="11">
        <v>61.83</v>
      </c>
      <c r="W1556" s="11">
        <v>44.67</v>
      </c>
      <c r="X1556" s="11">
        <f>IF(AND(W1556&lt;&gt;"", V1556&lt;&gt;"", V1556&lt;&gt;0), (W1556/V1556)*100, "")</f>
        <v>72.246482290150411</v>
      </c>
      <c r="Y1556" s="8" t="str">
        <f>IF(X1556&lt;72,"Pontiagudo",IF(X1556&lt;=76,"Padrão","Redondo"))</f>
        <v>Padrão</v>
      </c>
      <c r="Z1556" s="11">
        <f>IF(AND(W1556&lt;&gt;"", V1556&lt;&gt;"", V1556&lt;&gt;0), (0.6057-0.0018*W1556)*V1556*(W1556^2)/1000, "")</f>
        <v>64.808742033567384</v>
      </c>
      <c r="AA1556" s="11">
        <v>65.826856184080498</v>
      </c>
      <c r="AB1556" s="14"/>
      <c r="AC1556" s="12">
        <v>14</v>
      </c>
      <c r="AD1556" s="18" t="s">
        <v>18</v>
      </c>
    </row>
    <row r="1557" spans="1:30" ht="15.6" x14ac:dyDescent="0.3">
      <c r="A1557" s="8">
        <v>1556</v>
      </c>
      <c r="B1557" s="20" t="s">
        <v>33</v>
      </c>
      <c r="C1557" s="9">
        <v>65.900000000000006</v>
      </c>
      <c r="D1557" s="9">
        <v>2.9</v>
      </c>
      <c r="E1557" s="9">
        <v>10.6</v>
      </c>
      <c r="F1557" s="10">
        <f>IF(AND(NOT(ISBLANK(C1557)), NOT(ISBLANK(H1557)), NOT(ISBLANK(Q1557))), C1557-H1557-Q1557, "")</f>
        <v>40.717000000000006</v>
      </c>
      <c r="G1557" s="11">
        <f>IF(AND(F1557&lt;&gt;"", C1557&lt;&gt;"", C1557&lt;&gt;0), F1557*100/C1557, "")</f>
        <v>61.786039453717763</v>
      </c>
      <c r="H1557" s="10">
        <v>19.637</v>
      </c>
      <c r="I1557" s="12">
        <v>6</v>
      </c>
      <c r="J1557" s="11">
        <f>IF(AND(H1557&lt;&gt;"", C1557&lt;&gt;"", C1557&lt;&gt;0), H1557*100/C1557, "")</f>
        <v>29.798179059180576</v>
      </c>
      <c r="K1557" s="9">
        <v>12.6</v>
      </c>
      <c r="L1557" s="9">
        <v>48</v>
      </c>
      <c r="M1557" s="13">
        <v>0.26300000000000001</v>
      </c>
      <c r="N1557" s="9">
        <v>39.700000000000003</v>
      </c>
      <c r="O1557" s="14" t="s">
        <v>23</v>
      </c>
      <c r="P1557" s="15">
        <v>1.34</v>
      </c>
      <c r="Q1557" s="13">
        <v>5.5460000000000003</v>
      </c>
      <c r="R1557" s="15">
        <v>0.33</v>
      </c>
      <c r="S1557" s="11">
        <f>IF(AND(Q1557&lt;&gt;"", C1557&lt;&gt;"", C1557&lt;&gt;0), Q1557*100/C1557, "")</f>
        <v>8.4157814871016683</v>
      </c>
      <c r="T1557" s="21">
        <v>2</v>
      </c>
      <c r="U1557" s="17" t="s">
        <v>32</v>
      </c>
      <c r="V1557" s="11">
        <v>58.91</v>
      </c>
      <c r="W1557" s="11">
        <v>46.81</v>
      </c>
      <c r="X1557" s="11">
        <f>IF(AND(W1557&lt;&gt;"", V1557&lt;&gt;"", V1557&lt;&gt;0), (W1557/V1557)*100, "")</f>
        <v>79.460193515532168</v>
      </c>
      <c r="Y1557" s="8" t="str">
        <f>IF(X1557&lt;72,"Pontiagudo",IF(X1557&lt;=76,"Padrão","Redondo"))</f>
        <v>Redondo</v>
      </c>
      <c r="Z1557" s="11">
        <f>IF(AND(W1557&lt;&gt;"", V1557&lt;&gt;"", V1557&lt;&gt;0), (0.6057-0.0018*W1557)*V1557*(W1557^2)/1000, "")</f>
        <v>67.308872215921539</v>
      </c>
      <c r="AA1557" s="11">
        <v>66.909285451094505</v>
      </c>
      <c r="AB1557" s="14" t="s">
        <v>35</v>
      </c>
      <c r="AC1557" s="12">
        <v>14</v>
      </c>
      <c r="AD1557" s="18" t="s">
        <v>18</v>
      </c>
    </row>
    <row r="1558" spans="1:30" ht="15.6" x14ac:dyDescent="0.3">
      <c r="A1558" s="8">
        <v>1557</v>
      </c>
      <c r="B1558" s="20" t="s">
        <v>33</v>
      </c>
      <c r="C1558" s="9">
        <v>59.4</v>
      </c>
      <c r="D1558" s="9">
        <v>4.8</v>
      </c>
      <c r="E1558" s="9">
        <v>10.7</v>
      </c>
      <c r="F1558" s="10">
        <f>IF(AND(NOT(ISBLANK(C1558)), NOT(ISBLANK(H1558)), NOT(ISBLANK(Q1558))), C1558-H1558-Q1558, "")</f>
        <v>35.448000000000008</v>
      </c>
      <c r="G1558" s="11">
        <f>IF(AND(F1558&lt;&gt;"", C1558&lt;&gt;"", C1558&lt;&gt;0), F1558*100/C1558, "")</f>
        <v>59.676767676767689</v>
      </c>
      <c r="H1558" s="10">
        <v>17.050999999999998</v>
      </c>
      <c r="I1558" s="12">
        <v>5</v>
      </c>
      <c r="J1558" s="11">
        <f>IF(AND(H1558&lt;&gt;"", C1558&lt;&gt;"", C1558&lt;&gt;0), H1558*100/C1558, "")</f>
        <v>28.705387205387204</v>
      </c>
      <c r="K1558" s="9">
        <v>15.6</v>
      </c>
      <c r="L1558" s="9">
        <v>44</v>
      </c>
      <c r="M1558" s="13">
        <v>0.35499999999999998</v>
      </c>
      <c r="N1558" s="9">
        <v>67.2</v>
      </c>
      <c r="O1558" s="14" t="s">
        <v>21</v>
      </c>
      <c r="P1558" s="15">
        <v>4.6399999999999997</v>
      </c>
      <c r="Q1558" s="13">
        <v>6.9009999999999998</v>
      </c>
      <c r="R1558" s="15">
        <v>0.38</v>
      </c>
      <c r="S1558" s="11">
        <f>IF(AND(Q1558&lt;&gt;"", C1558&lt;&gt;"", C1558&lt;&gt;0), Q1558*100/C1558, "")</f>
        <v>11.617845117845118</v>
      </c>
      <c r="T1558" s="21">
        <v>3</v>
      </c>
      <c r="U1558" s="17" t="s">
        <v>32</v>
      </c>
      <c r="V1558" s="11">
        <v>58.27</v>
      </c>
      <c r="W1558" s="11">
        <v>43.51</v>
      </c>
      <c r="X1558" s="11">
        <f>IF(AND(W1558&lt;&gt;"", V1558&lt;&gt;"", V1558&lt;&gt;0), (W1558/V1558)*100, "")</f>
        <v>74.669641324866987</v>
      </c>
      <c r="Y1558" s="8" t="str">
        <f>IF(X1558&lt;72,"Pontiagudo",IF(X1558&lt;=76,"Padrão","Redondo"))</f>
        <v>Padrão</v>
      </c>
      <c r="Z1558" s="11">
        <f>IF(AND(W1558&lt;&gt;"", V1558&lt;&gt;"", V1558&lt;&gt;0), (0.6057-0.0018*W1558)*V1558*(W1558^2)/1000, "")</f>
        <v>58.176620260971717</v>
      </c>
      <c r="AA1558" s="11">
        <v>61.607664481774499</v>
      </c>
      <c r="AB1558" s="14"/>
      <c r="AC1558" s="12">
        <v>14</v>
      </c>
      <c r="AD1558" s="18" t="s">
        <v>18</v>
      </c>
    </row>
    <row r="1559" spans="1:30" ht="15.6" x14ac:dyDescent="0.3">
      <c r="A1559" s="8">
        <v>1558</v>
      </c>
      <c r="B1559" s="20" t="s">
        <v>33</v>
      </c>
      <c r="C1559" s="9">
        <v>63</v>
      </c>
      <c r="D1559" s="9">
        <v>4.5</v>
      </c>
      <c r="E1559" s="9">
        <v>10.6</v>
      </c>
      <c r="F1559" s="10">
        <f>IF(AND(NOT(ISBLANK(C1559)), NOT(ISBLANK(H1559)), NOT(ISBLANK(Q1559))), C1559-H1559-Q1559, "")</f>
        <v>38.895000000000003</v>
      </c>
      <c r="G1559" s="11">
        <f>IF(AND(F1559&lt;&gt;"", C1559&lt;&gt;"", C1559&lt;&gt;0), F1559*100/C1559, "")</f>
        <v>61.738095238095248</v>
      </c>
      <c r="H1559" s="10">
        <v>18.538</v>
      </c>
      <c r="I1559" s="12">
        <v>6</v>
      </c>
      <c r="J1559" s="11">
        <f>IF(AND(H1559&lt;&gt;"", C1559&lt;&gt;"", C1559&lt;&gt;0), H1559*100/C1559, "")</f>
        <v>29.425396825396824</v>
      </c>
      <c r="K1559" s="9">
        <v>16.3</v>
      </c>
      <c r="L1559" s="9">
        <v>44.3</v>
      </c>
      <c r="M1559" s="13">
        <v>0.36799999999999999</v>
      </c>
      <c r="N1559" s="9">
        <v>62.6</v>
      </c>
      <c r="O1559" s="14" t="s">
        <v>21</v>
      </c>
      <c r="P1559" s="15">
        <v>3.75</v>
      </c>
      <c r="Q1559" s="13">
        <v>5.5670000000000002</v>
      </c>
      <c r="R1559" s="15">
        <v>0.36</v>
      </c>
      <c r="S1559" s="11">
        <f>IF(AND(Q1559&lt;&gt;"", C1559&lt;&gt;"", C1559&lt;&gt;0), Q1559*100/C1559, "")</f>
        <v>8.8365079365079371</v>
      </c>
      <c r="T1559" s="21">
        <v>2</v>
      </c>
      <c r="U1559" s="17" t="s">
        <v>32</v>
      </c>
      <c r="V1559" s="11">
        <v>59.1</v>
      </c>
      <c r="W1559" s="11">
        <v>44.43</v>
      </c>
      <c r="X1559" s="11">
        <f>IF(AND(W1559&lt;&gt;"", V1559&lt;&gt;"", V1559&lt;&gt;0), (W1559/V1559)*100, "")</f>
        <v>75.17766497461929</v>
      </c>
      <c r="Y1559" s="8" t="str">
        <f>IF(X1559&lt;72,"Pontiagudo",IF(X1559&lt;=76,"Padrão","Redondo"))</f>
        <v>Padrão</v>
      </c>
      <c r="Z1559" s="11">
        <f>IF(AND(W1559&lt;&gt;"", V1559&lt;&gt;"", V1559&lt;&gt;0), (0.6057-0.0018*W1559)*V1559*(W1559^2)/1000, "")</f>
        <v>61.333756281524344</v>
      </c>
      <c r="AA1559" s="11">
        <v>63.547471090844994</v>
      </c>
      <c r="AB1559" s="14"/>
      <c r="AC1559" s="12">
        <v>14</v>
      </c>
      <c r="AD1559" s="18" t="s">
        <v>18</v>
      </c>
    </row>
    <row r="1560" spans="1:30" ht="15.6" x14ac:dyDescent="0.3">
      <c r="A1560" s="8">
        <v>1559</v>
      </c>
      <c r="B1560" s="20" t="s">
        <v>33</v>
      </c>
      <c r="C1560" s="9">
        <v>68.900000000000006</v>
      </c>
      <c r="D1560" s="9">
        <v>4.3</v>
      </c>
      <c r="E1560" s="9">
        <v>10.5</v>
      </c>
      <c r="F1560" s="10">
        <f>IF(AND(NOT(ISBLANK(C1560)), NOT(ISBLANK(H1560)), NOT(ISBLANK(Q1560))), C1560-H1560-Q1560, "")</f>
        <v>43.293000000000006</v>
      </c>
      <c r="G1560" s="11">
        <f>IF(AND(F1560&lt;&gt;"", C1560&lt;&gt;"", C1560&lt;&gt;0), F1560*100/C1560, "")</f>
        <v>62.834542815674901</v>
      </c>
      <c r="H1560" s="10">
        <v>19.384</v>
      </c>
      <c r="I1560" s="12">
        <v>6</v>
      </c>
      <c r="J1560" s="11">
        <f>IF(AND(H1560&lt;&gt;"", C1560&lt;&gt;"", C1560&lt;&gt;0), H1560*100/C1560, "")</f>
        <v>28.13352685050798</v>
      </c>
      <c r="K1560" s="9">
        <v>14.1</v>
      </c>
      <c r="L1560" s="9">
        <v>47</v>
      </c>
      <c r="M1560" s="13">
        <v>0.3</v>
      </c>
      <c r="N1560" s="9">
        <v>57.5</v>
      </c>
      <c r="O1560" s="14" t="s">
        <v>23</v>
      </c>
      <c r="P1560" s="15">
        <v>3.41</v>
      </c>
      <c r="Q1560" s="13">
        <v>6.2229999999999999</v>
      </c>
      <c r="R1560" s="15">
        <v>0.37</v>
      </c>
      <c r="S1560" s="11">
        <f>IF(AND(Q1560&lt;&gt;"", C1560&lt;&gt;"", C1560&lt;&gt;0), Q1560*100/C1560, "")</f>
        <v>9.0319303338171242</v>
      </c>
      <c r="T1560" s="21">
        <v>2</v>
      </c>
      <c r="U1560" s="17" t="s">
        <v>34</v>
      </c>
      <c r="V1560" s="11">
        <v>62.23</v>
      </c>
      <c r="W1560" s="11">
        <v>45.2</v>
      </c>
      <c r="X1560" s="11">
        <f>IF(AND(W1560&lt;&gt;"", V1560&lt;&gt;"", V1560&lt;&gt;0), (W1560/V1560)*100, "")</f>
        <v>72.633777920617064</v>
      </c>
      <c r="Y1560" s="8" t="str">
        <f>IF(X1560&lt;72,"Pontiagudo",IF(X1560&lt;=76,"Padrão","Redondo"))</f>
        <v>Padrão</v>
      </c>
      <c r="Z1560" s="11">
        <f>IF(AND(W1560&lt;&gt;"", V1560&lt;&gt;"", V1560&lt;&gt;0), (0.6057-0.0018*W1560)*V1560*(W1560^2)/1000, "")</f>
        <v>66.663737749728014</v>
      </c>
      <c r="AA1560" s="11">
        <v>66.90887854671999</v>
      </c>
      <c r="AB1560" s="14"/>
      <c r="AC1560" s="12">
        <v>14</v>
      </c>
      <c r="AD1560" s="18" t="s">
        <v>18</v>
      </c>
    </row>
    <row r="1561" spans="1:30" ht="15.6" x14ac:dyDescent="0.3">
      <c r="A1561" s="8">
        <v>1560</v>
      </c>
      <c r="B1561" s="20" t="s">
        <v>33</v>
      </c>
      <c r="C1561" s="9">
        <v>53.3</v>
      </c>
      <c r="D1561" s="9">
        <v>3.5</v>
      </c>
      <c r="E1561" s="9">
        <v>10.6</v>
      </c>
      <c r="F1561" s="10">
        <f>IF(AND(NOT(ISBLANK(C1561)), NOT(ISBLANK(H1561)), NOT(ISBLANK(Q1561))), C1561-H1561-Q1561, "")</f>
        <v>32.085999999999999</v>
      </c>
      <c r="G1561" s="11">
        <f>IF(AND(F1561&lt;&gt;"", C1561&lt;&gt;"", C1561&lt;&gt;0), F1561*100/C1561, "")</f>
        <v>60.198874296435271</v>
      </c>
      <c r="H1561" s="10">
        <v>15.96</v>
      </c>
      <c r="I1561" s="12">
        <v>6</v>
      </c>
      <c r="J1561" s="11">
        <f>IF(AND(H1561&lt;&gt;"", C1561&lt;&gt;"", C1561&lt;&gt;0), H1561*100/C1561, "")</f>
        <v>29.943714821763603</v>
      </c>
      <c r="K1561" s="9">
        <v>13.6</v>
      </c>
      <c r="L1561" s="9">
        <v>43.3</v>
      </c>
      <c r="M1561" s="13">
        <v>0.314</v>
      </c>
      <c r="N1561" s="9">
        <v>56.8</v>
      </c>
      <c r="O1561" s="14" t="s">
        <v>23</v>
      </c>
      <c r="P1561" s="15">
        <v>4.05</v>
      </c>
      <c r="Q1561" s="13">
        <v>5.2539999999999996</v>
      </c>
      <c r="R1561" s="15">
        <v>0.38</v>
      </c>
      <c r="S1561" s="11">
        <f>IF(AND(Q1561&lt;&gt;"", C1561&lt;&gt;"", C1561&lt;&gt;0), Q1561*100/C1561, "")</f>
        <v>9.8574108818011261</v>
      </c>
      <c r="T1561" s="21">
        <v>2</v>
      </c>
      <c r="U1561" s="17" t="s">
        <v>36</v>
      </c>
      <c r="V1561" s="11">
        <v>56.8</v>
      </c>
      <c r="W1561" s="11">
        <v>41.84</v>
      </c>
      <c r="X1561" s="11">
        <f>IF(AND(W1561&lt;&gt;"", V1561&lt;&gt;"", V1561&lt;&gt;0), (W1561/V1561)*100, "")</f>
        <v>73.661971830985934</v>
      </c>
      <c r="Y1561" s="8" t="str">
        <f>IF(X1561&lt;72,"Pontiagudo",IF(X1561&lt;=76,"Padrão","Redondo"))</f>
        <v>Padrão</v>
      </c>
      <c r="Z1561" s="11">
        <f>IF(AND(W1561&lt;&gt;"", V1561&lt;&gt;"", V1561&lt;&gt;0), (0.6057-0.0018*W1561)*V1561*(W1561^2)/1000, "")</f>
        <v>52.73820900808704</v>
      </c>
      <c r="AA1561" s="11">
        <v>58.162089264640002</v>
      </c>
      <c r="AB1561" s="14"/>
      <c r="AC1561" s="12">
        <v>14</v>
      </c>
      <c r="AD1561" s="18" t="s">
        <v>18</v>
      </c>
    </row>
    <row r="1562" spans="1:30" ht="15.6" x14ac:dyDescent="0.3">
      <c r="A1562" s="8">
        <v>1561</v>
      </c>
      <c r="B1562" s="20" t="s">
        <v>33</v>
      </c>
      <c r="C1562" s="9">
        <v>65.7</v>
      </c>
      <c r="D1562" s="9">
        <v>3.4</v>
      </c>
      <c r="E1562" s="9">
        <v>10.5</v>
      </c>
      <c r="F1562" s="10" t="str">
        <f>IF(AND(NOT(ISBLANK(C1562)), NOT(ISBLANK(H1562)), NOT(ISBLANK(Q1562))), C1562-H1562-Q1562, "")</f>
        <v/>
      </c>
      <c r="G1562" s="11" t="str">
        <f>IF(AND(F1562&lt;&gt;"", C1562&lt;&gt;"", C1562&lt;&gt;0), F1562*100/C1562, "")</f>
        <v/>
      </c>
      <c r="H1562" s="10"/>
      <c r="I1562" s="12">
        <v>5</v>
      </c>
      <c r="J1562" s="11" t="str">
        <f>IF(AND(H1562&lt;&gt;"", C1562&lt;&gt;"", C1562&lt;&gt;0), H1562*100/C1562, "")</f>
        <v/>
      </c>
      <c r="K1562" s="9">
        <v>8.5</v>
      </c>
      <c r="L1562" s="9"/>
      <c r="M1562" s="13"/>
      <c r="N1562" s="9">
        <v>47.7</v>
      </c>
      <c r="O1562" s="14" t="s">
        <v>23</v>
      </c>
      <c r="P1562" s="15">
        <v>3.87</v>
      </c>
      <c r="Q1562" s="13">
        <v>6.5110000000000001</v>
      </c>
      <c r="R1562" s="15">
        <v>0.41</v>
      </c>
      <c r="S1562" s="11">
        <f>IF(AND(Q1562&lt;&gt;"", C1562&lt;&gt;"", C1562&lt;&gt;0), Q1562*100/C1562, "")</f>
        <v>9.9101978691019781</v>
      </c>
      <c r="T1562" s="21">
        <v>1</v>
      </c>
      <c r="U1562" s="17" t="s">
        <v>32</v>
      </c>
      <c r="V1562" s="11">
        <v>59.34</v>
      </c>
      <c r="W1562" s="11">
        <v>44.91</v>
      </c>
      <c r="X1562" s="11">
        <f>IF(AND(W1562&lt;&gt;"", V1562&lt;&gt;"", V1562&lt;&gt;0), (W1562/V1562)*100, "")</f>
        <v>75.682507583417575</v>
      </c>
      <c r="Y1562" s="8" t="str">
        <f>IF(X1562&lt;72,"Pontiagudo",IF(X1562&lt;=76,"Padrão","Redondo"))</f>
        <v>Padrão</v>
      </c>
      <c r="Z1562" s="11">
        <f>IF(AND(W1562&lt;&gt;"", V1562&lt;&gt;"", V1562&lt;&gt;0), (0.6057-0.0018*W1562)*V1562*(W1562^2)/1000, "")</f>
        <v>62.817230194271744</v>
      </c>
      <c r="AA1562" s="11">
        <v>64.427698684881008</v>
      </c>
      <c r="AB1562" s="14" t="s">
        <v>35</v>
      </c>
      <c r="AC1562" s="12">
        <v>14</v>
      </c>
      <c r="AD1562" s="18" t="s">
        <v>18</v>
      </c>
    </row>
    <row r="1563" spans="1:30" ht="15.6" x14ac:dyDescent="0.3">
      <c r="A1563" s="8">
        <v>1562</v>
      </c>
      <c r="B1563" s="20" t="s">
        <v>33</v>
      </c>
      <c r="C1563" s="9">
        <v>57.3</v>
      </c>
      <c r="D1563" s="9">
        <v>3.6</v>
      </c>
      <c r="E1563" s="9">
        <v>10.5</v>
      </c>
      <c r="F1563" s="10">
        <f>IF(AND(NOT(ISBLANK(C1563)), NOT(ISBLANK(H1563)), NOT(ISBLANK(Q1563))), C1563-H1563-Q1563, "")</f>
        <v>35.510999999999996</v>
      </c>
      <c r="G1563" s="11">
        <f>IF(AND(F1563&lt;&gt;"", C1563&lt;&gt;"", C1563&lt;&gt;0), F1563*100/C1563, "")</f>
        <v>61.973821989528787</v>
      </c>
      <c r="H1563" s="10">
        <v>16.149000000000001</v>
      </c>
      <c r="I1563" s="12">
        <v>6</v>
      </c>
      <c r="J1563" s="11">
        <f>IF(AND(H1563&lt;&gt;"", C1563&lt;&gt;"", C1563&lt;&gt;0), H1563*100/C1563, "")</f>
        <v>28.183246073298431</v>
      </c>
      <c r="K1563" s="9">
        <v>12.9</v>
      </c>
      <c r="L1563" s="9">
        <v>44.7</v>
      </c>
      <c r="M1563" s="13">
        <v>0.28899999999999998</v>
      </c>
      <c r="N1563" s="9">
        <v>55.6</v>
      </c>
      <c r="O1563" s="14" t="s">
        <v>23</v>
      </c>
      <c r="P1563" s="15">
        <v>4.1900000000000004</v>
      </c>
      <c r="Q1563" s="13">
        <v>5.64</v>
      </c>
      <c r="R1563" s="15">
        <v>0.38</v>
      </c>
      <c r="S1563" s="11">
        <f>IF(AND(Q1563&lt;&gt;"", C1563&lt;&gt;"", C1563&lt;&gt;0), Q1563*100/C1563, "")</f>
        <v>9.842931937172775</v>
      </c>
      <c r="T1563" s="21">
        <v>1</v>
      </c>
      <c r="U1563" s="17" t="s">
        <v>36</v>
      </c>
      <c r="V1563" s="11">
        <v>57.56</v>
      </c>
      <c r="W1563" s="11">
        <v>42.67</v>
      </c>
      <c r="X1563" s="11">
        <f>IF(AND(W1563&lt;&gt;"", V1563&lt;&gt;"", V1563&lt;&gt;0), (W1563/V1563)*100, "")</f>
        <v>74.131341209173044</v>
      </c>
      <c r="Y1563" s="8" t="str">
        <f>IF(X1563&lt;72,"Pontiagudo",IF(X1563&lt;=76,"Padrão","Redondo"))</f>
        <v>Padrão</v>
      </c>
      <c r="Z1563" s="11">
        <f>IF(AND(W1563&lt;&gt;"", V1563&lt;&gt;"", V1563&lt;&gt;0), (0.6057-0.0018*W1563)*V1563*(W1563^2)/1000, "")</f>
        <v>55.428702328554699</v>
      </c>
      <c r="AA1563" s="11">
        <v>59.887278050770007</v>
      </c>
      <c r="AB1563" s="14"/>
      <c r="AC1563" s="12">
        <v>14</v>
      </c>
      <c r="AD1563" s="18" t="s">
        <v>18</v>
      </c>
    </row>
    <row r="1564" spans="1:30" ht="15.6" x14ac:dyDescent="0.3">
      <c r="A1564" s="8">
        <v>1563</v>
      </c>
      <c r="B1564" s="20" t="s">
        <v>33</v>
      </c>
      <c r="C1564" s="9">
        <v>59.2</v>
      </c>
      <c r="D1564" s="9">
        <v>4.4000000000000004</v>
      </c>
      <c r="E1564" s="9">
        <v>10.5</v>
      </c>
      <c r="F1564" s="10">
        <f>IF(AND(NOT(ISBLANK(C1564)), NOT(ISBLANK(H1564)), NOT(ISBLANK(Q1564))), C1564-H1564-Q1564, "")</f>
        <v>37.068000000000005</v>
      </c>
      <c r="G1564" s="11">
        <f>IF(AND(F1564&lt;&gt;"", C1564&lt;&gt;"", C1564&lt;&gt;0), F1564*100/C1564, "")</f>
        <v>62.61486486486487</v>
      </c>
      <c r="H1564" s="10">
        <v>15.863</v>
      </c>
      <c r="I1564" s="12">
        <v>4</v>
      </c>
      <c r="J1564" s="11">
        <f>IF(AND(H1564&lt;&gt;"", C1564&lt;&gt;"", C1564&lt;&gt;0), H1564*100/C1564, "")</f>
        <v>26.795608108108105</v>
      </c>
      <c r="K1564" s="9">
        <v>14.5</v>
      </c>
      <c r="L1564" s="9">
        <v>43.3</v>
      </c>
      <c r="M1564" s="13">
        <v>0.33500000000000002</v>
      </c>
      <c r="N1564" s="9">
        <v>63.4</v>
      </c>
      <c r="O1564" s="14" t="s">
        <v>21</v>
      </c>
      <c r="P1564" s="15">
        <v>3.79</v>
      </c>
      <c r="Q1564" s="13">
        <v>6.2690000000000001</v>
      </c>
      <c r="R1564" s="15">
        <v>0.41</v>
      </c>
      <c r="S1564" s="11">
        <f>IF(AND(Q1564&lt;&gt;"", C1564&lt;&gt;"", C1564&lt;&gt;0), Q1564*100/C1564, "")</f>
        <v>10.589527027027026</v>
      </c>
      <c r="T1564" s="21">
        <v>2</v>
      </c>
      <c r="U1564" s="17" t="s">
        <v>32</v>
      </c>
      <c r="V1564" s="11">
        <v>56.67</v>
      </c>
      <c r="W1564" s="11">
        <v>44.13</v>
      </c>
      <c r="X1564" s="11">
        <f>IF(AND(W1564&lt;&gt;"", V1564&lt;&gt;"", V1564&lt;&gt;0), (W1564/V1564)*100, "")</f>
        <v>77.871889888830069</v>
      </c>
      <c r="Y1564" s="8" t="str">
        <f>IF(X1564&lt;72,"Pontiagudo",IF(X1564&lt;=76,"Padrão","Redondo"))</f>
        <v>Redondo</v>
      </c>
      <c r="Z1564" s="11">
        <f>IF(AND(W1564&lt;&gt;"", V1564&lt;&gt;"", V1564&lt;&gt;0), (0.6057-0.0018*W1564)*V1564*(W1564^2)/1000, "")</f>
        <v>58.079969600849125</v>
      </c>
      <c r="AA1564" s="11">
        <v>61.338014232754503</v>
      </c>
      <c r="AB1564" s="14"/>
      <c r="AC1564" s="12">
        <v>14</v>
      </c>
      <c r="AD1564" s="18" t="s">
        <v>18</v>
      </c>
    </row>
    <row r="1565" spans="1:30" ht="15.6" x14ac:dyDescent="0.3">
      <c r="A1565" s="8">
        <v>1564</v>
      </c>
      <c r="B1565" s="20" t="s">
        <v>33</v>
      </c>
      <c r="C1565" s="9">
        <v>57.1</v>
      </c>
      <c r="D1565" s="9">
        <v>4.3</v>
      </c>
      <c r="E1565" s="9">
        <v>10.4</v>
      </c>
      <c r="F1565" s="10">
        <f>IF(AND(NOT(ISBLANK(C1565)), NOT(ISBLANK(H1565)), NOT(ISBLANK(Q1565))), C1565-H1565-Q1565, "")</f>
        <v>31.766000000000002</v>
      </c>
      <c r="G1565" s="11">
        <f>IF(AND(F1565&lt;&gt;"", C1565&lt;&gt;"", C1565&lt;&gt;0), F1565*100/C1565, "")</f>
        <v>55.6322241681261</v>
      </c>
      <c r="H1565" s="10">
        <v>20.649000000000001</v>
      </c>
      <c r="I1565" s="12">
        <v>5</v>
      </c>
      <c r="J1565" s="11">
        <f>IF(AND(H1565&lt;&gt;"", C1565&lt;&gt;"", C1565&lt;&gt;0), H1565*100/C1565, "")</f>
        <v>36.16287215411559</v>
      </c>
      <c r="K1565" s="9">
        <v>9.8000000000000007</v>
      </c>
      <c r="L1565" s="9">
        <v>37</v>
      </c>
      <c r="M1565" s="13">
        <v>0.26500000000000001</v>
      </c>
      <c r="N1565" s="9">
        <v>63.4</v>
      </c>
      <c r="O1565" s="14" t="s">
        <v>21</v>
      </c>
      <c r="P1565" s="15">
        <v>2.96</v>
      </c>
      <c r="Q1565" s="13">
        <v>4.6849999999999996</v>
      </c>
      <c r="R1565" s="15">
        <v>0.35</v>
      </c>
      <c r="S1565" s="11">
        <f>IF(AND(Q1565&lt;&gt;"", C1565&lt;&gt;"", C1565&lt;&gt;0), Q1565*100/C1565, "")</f>
        <v>8.2049036777583169</v>
      </c>
      <c r="T1565" s="21">
        <v>2</v>
      </c>
      <c r="U1565" s="17" t="s">
        <v>36</v>
      </c>
      <c r="V1565" s="11">
        <v>56.52</v>
      </c>
      <c r="W1565" s="11">
        <v>43.44</v>
      </c>
      <c r="X1565" s="11">
        <f>IF(AND(W1565&lt;&gt;"", V1565&lt;&gt;"", V1565&lt;&gt;0), (W1565/V1565)*100, "")</f>
        <v>76.857749469214426</v>
      </c>
      <c r="Y1565" s="8" t="str">
        <f>IF(X1565&lt;72,"Pontiagudo",IF(X1565&lt;=76,"Padrão","Redondo"))</f>
        <v>Redondo</v>
      </c>
      <c r="Z1565" s="11">
        <f>IF(AND(W1565&lt;&gt;"", V1565&lt;&gt;"", V1565&lt;&gt;0), (0.6057-0.0018*W1565)*V1565*(W1565^2)/1000, "")</f>
        <v>56.261439101592572</v>
      </c>
      <c r="AA1565" s="11">
        <v>60.242966974079998</v>
      </c>
      <c r="AB1565" s="14"/>
      <c r="AC1565" s="12">
        <v>14</v>
      </c>
      <c r="AD1565" s="18" t="s">
        <v>18</v>
      </c>
    </row>
    <row r="1566" spans="1:30" ht="15.6" x14ac:dyDescent="0.3">
      <c r="A1566" s="8">
        <v>1565</v>
      </c>
      <c r="B1566" s="20" t="s">
        <v>33</v>
      </c>
      <c r="C1566" s="9">
        <v>59.4</v>
      </c>
      <c r="D1566" s="9">
        <v>5</v>
      </c>
      <c r="E1566" s="9">
        <v>10.4</v>
      </c>
      <c r="F1566" s="10">
        <f>IF(AND(NOT(ISBLANK(C1566)), NOT(ISBLANK(H1566)), NOT(ISBLANK(Q1566))), C1566-H1566-Q1566, "")</f>
        <v>34.582000000000001</v>
      </c>
      <c r="G1566" s="11">
        <f>IF(AND(F1566&lt;&gt;"", C1566&lt;&gt;"", C1566&lt;&gt;0), F1566*100/C1566, "")</f>
        <v>58.218855218855225</v>
      </c>
      <c r="H1566" s="10">
        <v>18.939</v>
      </c>
      <c r="I1566" s="12">
        <v>6</v>
      </c>
      <c r="J1566" s="11">
        <f>IF(AND(H1566&lt;&gt;"", C1566&lt;&gt;"", C1566&lt;&gt;0), H1566*100/C1566, "")</f>
        <v>31.883838383838388</v>
      </c>
      <c r="K1566" s="9">
        <v>17.100000000000001</v>
      </c>
      <c r="L1566" s="9">
        <v>46</v>
      </c>
      <c r="M1566" s="13">
        <v>0.372</v>
      </c>
      <c r="N1566" s="9">
        <v>69</v>
      </c>
      <c r="O1566" s="14" t="s">
        <v>21</v>
      </c>
      <c r="P1566" s="15">
        <v>2.93</v>
      </c>
      <c r="Q1566" s="13">
        <v>5.8789999999999996</v>
      </c>
      <c r="R1566" s="15">
        <v>0.32</v>
      </c>
      <c r="S1566" s="11">
        <f>IF(AND(Q1566&lt;&gt;"", C1566&lt;&gt;"", C1566&lt;&gt;0), Q1566*100/C1566, "")</f>
        <v>9.8973063973063979</v>
      </c>
      <c r="T1566" s="21">
        <v>2</v>
      </c>
      <c r="U1566" s="17" t="s">
        <v>32</v>
      </c>
      <c r="V1566" s="11">
        <v>56.46</v>
      </c>
      <c r="W1566" s="11">
        <v>43.98</v>
      </c>
      <c r="X1566" s="11">
        <f>IF(AND(W1566&lt;&gt;"", V1566&lt;&gt;"", V1566&lt;&gt;0), (W1566/V1566)*100, "")</f>
        <v>77.895855472901161</v>
      </c>
      <c r="Y1566" s="8" t="str">
        <f>IF(X1566&lt;72,"Pontiagudo",IF(X1566&lt;=76,"Padrão","Redondo"))</f>
        <v>Redondo</v>
      </c>
      <c r="Z1566" s="11">
        <f>IF(AND(W1566&lt;&gt;"", V1566&lt;&gt;"", V1566&lt;&gt;0), (0.6057-0.0018*W1566)*V1566*(W1566^2)/1000, "")</f>
        <v>57.501529095743415</v>
      </c>
      <c r="AA1566" s="11">
        <v>60.968142276804002</v>
      </c>
      <c r="AB1566" s="14" t="s">
        <v>35</v>
      </c>
      <c r="AC1566" s="12">
        <v>14</v>
      </c>
      <c r="AD1566" s="18" t="s">
        <v>18</v>
      </c>
    </row>
    <row r="1567" spans="1:30" ht="15.6" x14ac:dyDescent="0.3">
      <c r="A1567" s="8">
        <v>1566</v>
      </c>
      <c r="B1567" s="20" t="s">
        <v>33</v>
      </c>
      <c r="C1567" s="9">
        <v>63.4</v>
      </c>
      <c r="D1567" s="9">
        <v>5.6</v>
      </c>
      <c r="E1567" s="9">
        <v>10.199999999999999</v>
      </c>
      <c r="F1567" s="10" t="str">
        <f>IF(AND(NOT(ISBLANK(C1567)), NOT(ISBLANK(H1567)), NOT(ISBLANK(Q1567))), C1567-H1567-Q1567, "")</f>
        <v/>
      </c>
      <c r="G1567" s="11" t="str">
        <f>IF(AND(F1567&lt;&gt;"", C1567&lt;&gt;"", C1567&lt;&gt;0), F1567*100/C1567, "")</f>
        <v/>
      </c>
      <c r="H1567" s="10"/>
      <c r="I1567" s="12">
        <v>5</v>
      </c>
      <c r="J1567" s="11" t="str">
        <f>IF(AND(H1567&lt;&gt;"", C1567&lt;&gt;"", C1567&lt;&gt;0), H1567*100/C1567, "")</f>
        <v/>
      </c>
      <c r="K1567" s="9">
        <v>10.8</v>
      </c>
      <c r="L1567" s="9"/>
      <c r="M1567" s="13"/>
      <c r="N1567" s="9">
        <v>72.5</v>
      </c>
      <c r="O1567" s="14" t="s">
        <v>16</v>
      </c>
      <c r="P1567" s="15">
        <v>2.95</v>
      </c>
      <c r="Q1567" s="13">
        <v>5.8849999999999998</v>
      </c>
      <c r="R1567" s="15">
        <v>0.35</v>
      </c>
      <c r="S1567" s="11">
        <f>IF(AND(Q1567&lt;&gt;"", C1567&lt;&gt;"", C1567&lt;&gt;0), Q1567*100/C1567, "")</f>
        <v>9.2823343848580446</v>
      </c>
      <c r="T1567" s="21">
        <v>3</v>
      </c>
      <c r="U1567" s="17" t="s">
        <v>32</v>
      </c>
      <c r="V1567" s="11">
        <v>61.42</v>
      </c>
      <c r="W1567" s="11">
        <v>44.54</v>
      </c>
      <c r="X1567" s="11">
        <f>IF(AND(W1567&lt;&gt;"", V1567&lt;&gt;"", V1567&lt;&gt;0), (W1567/V1567)*100, "")</f>
        <v>72.517095408661675</v>
      </c>
      <c r="Y1567" s="8" t="str">
        <f>IF(X1567&lt;72,"Pontiagudo",IF(X1567&lt;=76,"Padrão","Redondo"))</f>
        <v>Padrão</v>
      </c>
      <c r="Z1567" s="11">
        <f>IF(AND(W1567&lt;&gt;"", V1567&lt;&gt;"", V1567&lt;&gt;0), (0.6057-0.0018*W1567)*V1567*(W1567^2)/1000, "")</f>
        <v>64.033331481873219</v>
      </c>
      <c r="AA1567" s="11">
        <v>65.347079023299997</v>
      </c>
      <c r="AB1567" s="14"/>
      <c r="AC1567" s="12">
        <v>14</v>
      </c>
      <c r="AD1567" s="18" t="s">
        <v>18</v>
      </c>
    </row>
    <row r="1568" spans="1:30" ht="15.6" x14ac:dyDescent="0.3">
      <c r="A1568" s="8">
        <v>1567</v>
      </c>
      <c r="B1568" s="20" t="s">
        <v>33</v>
      </c>
      <c r="C1568" s="9">
        <v>74.599999999999994</v>
      </c>
      <c r="D1568" s="9">
        <v>3.8</v>
      </c>
      <c r="E1568" s="9">
        <v>10.199999999999999</v>
      </c>
      <c r="F1568" s="10">
        <f>IF(AND(NOT(ISBLANK(C1568)), NOT(ISBLANK(H1568)), NOT(ISBLANK(Q1568))), C1568-H1568-Q1568, "")</f>
        <v>48.514999999999993</v>
      </c>
      <c r="G1568" s="11">
        <f>IF(AND(F1568&lt;&gt;"", C1568&lt;&gt;"", C1568&lt;&gt;0), F1568*100/C1568, "")</f>
        <v>65.033512064343157</v>
      </c>
      <c r="H1568" s="10">
        <v>19.096</v>
      </c>
      <c r="I1568" s="12">
        <v>5</v>
      </c>
      <c r="J1568" s="11">
        <f>IF(AND(H1568&lt;&gt;"", C1568&lt;&gt;"", C1568&lt;&gt;0), H1568*100/C1568, "")</f>
        <v>25.597855227882039</v>
      </c>
      <c r="K1568" s="9">
        <v>14.3</v>
      </c>
      <c r="L1568" s="9">
        <v>47.3</v>
      </c>
      <c r="M1568" s="13">
        <v>0.30199999999999999</v>
      </c>
      <c r="N1568" s="9">
        <v>48</v>
      </c>
      <c r="O1568" s="14" t="s">
        <v>23</v>
      </c>
      <c r="P1568" s="15">
        <v>4.0599999999999996</v>
      </c>
      <c r="Q1568" s="13">
        <v>6.9889999999999999</v>
      </c>
      <c r="R1568" s="15">
        <v>0.35</v>
      </c>
      <c r="S1568" s="11">
        <f>IF(AND(Q1568&lt;&gt;"", C1568&lt;&gt;"", C1568&lt;&gt;0), Q1568*100/C1568, "")</f>
        <v>9.3686327077747986</v>
      </c>
      <c r="T1568" s="21">
        <v>3</v>
      </c>
      <c r="U1568" s="17" t="s">
        <v>34</v>
      </c>
      <c r="V1568" s="11">
        <v>61.97</v>
      </c>
      <c r="W1568" s="11">
        <v>47.83</v>
      </c>
      <c r="X1568" s="11">
        <f>IF(AND(W1568&lt;&gt;"", V1568&lt;&gt;"", V1568&lt;&gt;0), (W1568/V1568)*100, "")</f>
        <v>77.182507664999193</v>
      </c>
      <c r="Y1568" s="8" t="str">
        <f>IF(X1568&lt;72,"Pontiagudo",IF(X1568&lt;=76,"Padrão","Redondo"))</f>
        <v>Redondo</v>
      </c>
      <c r="Z1568" s="11">
        <f>IF(AND(W1568&lt;&gt;"", V1568&lt;&gt;"", V1568&lt;&gt;0), (0.6057-0.0018*W1568)*V1568*(W1568^2)/1000, "")</f>
        <v>73.664189564869986</v>
      </c>
      <c r="AA1568" s="11">
        <v>70.731849952469489</v>
      </c>
      <c r="AB1568" s="14"/>
      <c r="AC1568" s="12">
        <v>14</v>
      </c>
      <c r="AD1568" s="18" t="s">
        <v>18</v>
      </c>
    </row>
    <row r="1569" spans="1:30" ht="15.6" x14ac:dyDescent="0.3">
      <c r="A1569" s="8">
        <v>1568</v>
      </c>
      <c r="B1569" s="20" t="s">
        <v>33</v>
      </c>
      <c r="C1569" s="9">
        <v>67.400000000000006</v>
      </c>
      <c r="D1569" s="9">
        <v>3.5</v>
      </c>
      <c r="E1569" s="9">
        <v>10.5</v>
      </c>
      <c r="F1569" s="10">
        <f>IF(AND(NOT(ISBLANK(C1569)), NOT(ISBLANK(H1569)), NOT(ISBLANK(Q1569))), C1569-H1569-Q1569, "")</f>
        <v>40.675000000000004</v>
      </c>
      <c r="G1569" s="11">
        <f>IF(AND(F1569&lt;&gt;"", C1569&lt;&gt;"", C1569&lt;&gt;0), F1569*100/C1569, "")</f>
        <v>60.348664688427299</v>
      </c>
      <c r="H1569" s="10">
        <v>20.439</v>
      </c>
      <c r="I1569" s="12">
        <v>6</v>
      </c>
      <c r="J1569" s="11">
        <f>IF(AND(H1569&lt;&gt;"", C1569&lt;&gt;"", C1569&lt;&gt;0), H1569*100/C1569, "")</f>
        <v>30.324925816023736</v>
      </c>
      <c r="K1569" s="9">
        <v>14.3</v>
      </c>
      <c r="L1569" s="9">
        <v>46.3</v>
      </c>
      <c r="M1569" s="13">
        <v>0.309</v>
      </c>
      <c r="N1569" s="9">
        <v>48.1</v>
      </c>
      <c r="O1569" s="14" t="s">
        <v>23</v>
      </c>
      <c r="P1569" s="15">
        <v>3.9</v>
      </c>
      <c r="Q1569" s="13">
        <v>6.2859999999999996</v>
      </c>
      <c r="R1569" s="15">
        <v>0.4</v>
      </c>
      <c r="S1569" s="11">
        <f>IF(AND(Q1569&lt;&gt;"", C1569&lt;&gt;"", C1569&lt;&gt;0), Q1569*100/C1569, "")</f>
        <v>9.32640949554896</v>
      </c>
      <c r="T1569" s="21">
        <v>3</v>
      </c>
      <c r="U1569" s="17" t="s">
        <v>32</v>
      </c>
      <c r="V1569" s="11">
        <v>60.21</v>
      </c>
      <c r="W1569" s="11">
        <v>45.87</v>
      </c>
      <c r="X1569" s="11">
        <f>IF(AND(W1569&lt;&gt;"", V1569&lt;&gt;"", V1569&lt;&gt;0), (W1569/V1569)*100, "")</f>
        <v>76.183358246138511</v>
      </c>
      <c r="Y1569" s="8" t="str">
        <f>IF(X1569&lt;72,"Pontiagudo",IF(X1569&lt;=76,"Padrão","Redondo"))</f>
        <v>Redondo</v>
      </c>
      <c r="Z1569" s="11">
        <f>IF(AND(W1569&lt;&gt;"", V1569&lt;&gt;"", V1569&lt;&gt;0), (0.6057-0.0018*W1569)*V1569*(W1569^2)/1000, "")</f>
        <v>66.273369916964143</v>
      </c>
      <c r="AA1569" s="11">
        <v>66.484010533297507</v>
      </c>
      <c r="AB1569" s="14"/>
      <c r="AC1569" s="12">
        <v>14</v>
      </c>
      <c r="AD1569" s="18" t="s">
        <v>18</v>
      </c>
    </row>
    <row r="1570" spans="1:30" ht="15.6" x14ac:dyDescent="0.3">
      <c r="A1570" s="8">
        <v>1569</v>
      </c>
      <c r="B1570" s="20" t="s">
        <v>33</v>
      </c>
      <c r="C1570" s="9">
        <v>56.2</v>
      </c>
      <c r="D1570" s="9">
        <v>5.3</v>
      </c>
      <c r="E1570" s="9">
        <v>10.5</v>
      </c>
      <c r="F1570" s="10">
        <f>IF(AND(NOT(ISBLANK(C1570)), NOT(ISBLANK(H1570)), NOT(ISBLANK(Q1570))), C1570-H1570-Q1570, "")</f>
        <v>32.841999999999999</v>
      </c>
      <c r="G1570" s="11">
        <f>IF(AND(F1570&lt;&gt;"", C1570&lt;&gt;"", C1570&lt;&gt;0), F1570*100/C1570, "")</f>
        <v>58.437722419928818</v>
      </c>
      <c r="H1570" s="10">
        <v>18.259</v>
      </c>
      <c r="I1570" s="12">
        <v>4</v>
      </c>
      <c r="J1570" s="11">
        <f>IF(AND(H1570&lt;&gt;"", C1570&lt;&gt;"", C1570&lt;&gt;0), H1570*100/C1570, "")</f>
        <v>32.489323843416372</v>
      </c>
      <c r="K1570" s="9">
        <v>14.8</v>
      </c>
      <c r="L1570" s="9">
        <v>46.3</v>
      </c>
      <c r="M1570" s="13">
        <v>0.32</v>
      </c>
      <c r="N1570" s="9">
        <v>72.8</v>
      </c>
      <c r="O1570" s="14" t="s">
        <v>16</v>
      </c>
      <c r="P1570" s="15">
        <v>3.13</v>
      </c>
      <c r="Q1570" s="13">
        <v>5.0990000000000002</v>
      </c>
      <c r="R1570" s="15">
        <v>0.34</v>
      </c>
      <c r="S1570" s="11">
        <f>IF(AND(Q1570&lt;&gt;"", C1570&lt;&gt;"", C1570&lt;&gt;0), Q1570*100/C1570, "")</f>
        <v>9.0729537366548048</v>
      </c>
      <c r="T1570" s="21">
        <v>1</v>
      </c>
      <c r="U1570" s="17" t="s">
        <v>36</v>
      </c>
      <c r="V1570" s="11">
        <v>57.62</v>
      </c>
      <c r="W1570" s="11">
        <v>42.53</v>
      </c>
      <c r="X1570" s="11">
        <f>IF(AND(W1570&lt;&gt;"", V1570&lt;&gt;"", V1570&lt;&gt;0), (W1570/V1570)*100, "")</f>
        <v>73.811176674765704</v>
      </c>
      <c r="Y1570" s="8" t="str">
        <f>IF(X1570&lt;72,"Pontiagudo",IF(X1570&lt;=76,"Padrão","Redondo"))</f>
        <v>Padrão</v>
      </c>
      <c r="Z1570" s="11">
        <f>IF(AND(W1570&lt;&gt;"", V1570&lt;&gt;"", V1570&lt;&gt;0), (0.6057-0.0018*W1570)*V1570*(W1570^2)/1000, "")</f>
        <v>55.149240630629272</v>
      </c>
      <c r="AA1570" s="11">
        <v>59.727694907046995</v>
      </c>
      <c r="AB1570" s="14"/>
      <c r="AC1570" s="12">
        <v>14</v>
      </c>
      <c r="AD1570" s="18" t="s">
        <v>18</v>
      </c>
    </row>
    <row r="1571" spans="1:30" ht="15.6" x14ac:dyDescent="0.3">
      <c r="A1571" s="8">
        <v>1570</v>
      </c>
      <c r="B1571" s="20" t="s">
        <v>33</v>
      </c>
      <c r="C1571" s="9">
        <v>59.6</v>
      </c>
      <c r="D1571" s="9">
        <v>3.9</v>
      </c>
      <c r="E1571" s="9">
        <v>10.5</v>
      </c>
      <c r="F1571" s="10">
        <f>IF(AND(NOT(ISBLANK(C1571)), NOT(ISBLANK(H1571)), NOT(ISBLANK(Q1571))), C1571-H1571-Q1571, "")</f>
        <v>26.792000000000005</v>
      </c>
      <c r="G1571" s="11">
        <f>IF(AND(F1571&lt;&gt;"", C1571&lt;&gt;"", C1571&lt;&gt;0), F1571*100/C1571, "")</f>
        <v>44.953020134228197</v>
      </c>
      <c r="H1571" s="10">
        <v>27.245000000000001</v>
      </c>
      <c r="I1571" s="12">
        <v>6</v>
      </c>
      <c r="J1571" s="11">
        <f>IF(AND(H1571&lt;&gt;"", C1571&lt;&gt;"", C1571&lt;&gt;0), H1571*100/C1571, "")</f>
        <v>45.713087248322147</v>
      </c>
      <c r="K1571" s="9">
        <v>14.4</v>
      </c>
      <c r="L1571" s="9">
        <v>45.3</v>
      </c>
      <c r="M1571" s="13">
        <v>0.318</v>
      </c>
      <c r="N1571" s="9">
        <v>57.8</v>
      </c>
      <c r="O1571" s="14" t="s">
        <v>23</v>
      </c>
      <c r="P1571" s="15">
        <v>4.97</v>
      </c>
      <c r="Q1571" s="13">
        <v>5.5629999999999997</v>
      </c>
      <c r="R1571" s="15">
        <v>0.39</v>
      </c>
      <c r="S1571" s="11">
        <f>IF(AND(Q1571&lt;&gt;"", C1571&lt;&gt;"", C1571&lt;&gt;0), Q1571*100/C1571, "")</f>
        <v>9.3338926174496635</v>
      </c>
      <c r="T1571" s="21">
        <v>2</v>
      </c>
      <c r="U1571" s="17" t="s">
        <v>32</v>
      </c>
      <c r="V1571" s="11">
        <v>56.36</v>
      </c>
      <c r="W1571" s="11">
        <v>43.85</v>
      </c>
      <c r="X1571" s="11">
        <f>IF(AND(W1571&lt;&gt;"", V1571&lt;&gt;"", V1571&lt;&gt;0), (W1571/V1571)*100, "")</f>
        <v>77.80340667139815</v>
      </c>
      <c r="Y1571" s="8" t="str">
        <f>IF(X1571&lt;72,"Pontiagudo",IF(X1571&lt;=76,"Padrão","Redondo"))</f>
        <v>Redondo</v>
      </c>
      <c r="Z1571" s="11">
        <f>IF(AND(W1571&lt;&gt;"", V1571&lt;&gt;"", V1571&lt;&gt;0), (0.6057-0.0018*W1571)*V1571*(W1571^2)/1000, "")</f>
        <v>57.086210341197003</v>
      </c>
      <c r="AA1571" s="11">
        <v>60.708892744989996</v>
      </c>
      <c r="AB1571" s="14"/>
      <c r="AC1571" s="12">
        <v>14</v>
      </c>
      <c r="AD1571" s="18" t="s">
        <v>18</v>
      </c>
    </row>
    <row r="1572" spans="1:30" ht="15.6" x14ac:dyDescent="0.3">
      <c r="A1572" s="8">
        <v>1571</v>
      </c>
      <c r="B1572" s="20" t="s">
        <v>33</v>
      </c>
      <c r="C1572" s="9">
        <v>64.099999999999994</v>
      </c>
      <c r="D1572" s="9">
        <v>4.5</v>
      </c>
      <c r="E1572" s="9">
        <v>10.4</v>
      </c>
      <c r="F1572" s="10">
        <f>IF(AND(NOT(ISBLANK(C1572)), NOT(ISBLANK(H1572)), NOT(ISBLANK(Q1572))), C1572-H1572-Q1572, "")</f>
        <v>39.308999999999997</v>
      </c>
      <c r="G1572" s="11">
        <f>IF(AND(F1572&lt;&gt;"", C1572&lt;&gt;"", C1572&lt;&gt;0), F1572*100/C1572, "")</f>
        <v>61.324492979719189</v>
      </c>
      <c r="H1572" s="10">
        <v>18.667999999999999</v>
      </c>
      <c r="I1572" s="12">
        <v>6</v>
      </c>
      <c r="J1572" s="11">
        <f>IF(AND(H1572&lt;&gt;"", C1572&lt;&gt;"", C1572&lt;&gt;0), H1572*100/C1572, "")</f>
        <v>29.123244929797195</v>
      </c>
      <c r="K1572" s="9">
        <v>14.5</v>
      </c>
      <c r="L1572" s="9">
        <v>46</v>
      </c>
      <c r="M1572" s="13">
        <v>0.315</v>
      </c>
      <c r="N1572" s="9">
        <v>62.1</v>
      </c>
      <c r="O1572" s="14" t="s">
        <v>21</v>
      </c>
      <c r="P1572" s="15">
        <v>5.16</v>
      </c>
      <c r="Q1572" s="13">
        <v>6.1230000000000002</v>
      </c>
      <c r="R1572" s="15">
        <v>0.37</v>
      </c>
      <c r="S1572" s="11">
        <f>IF(AND(Q1572&lt;&gt;"", C1572&lt;&gt;"", C1572&lt;&gt;0), Q1572*100/C1572, "")</f>
        <v>9.5522620904836213</v>
      </c>
      <c r="T1572" s="21">
        <v>3</v>
      </c>
      <c r="U1572" s="17" t="s">
        <v>32</v>
      </c>
      <c r="V1572" s="11">
        <v>59.24</v>
      </c>
      <c r="W1572" s="11">
        <v>44.7</v>
      </c>
      <c r="X1572" s="11">
        <f>IF(AND(W1572&lt;&gt;"", V1572&lt;&gt;"", V1572&lt;&gt;0), (W1572/V1572)*100, "")</f>
        <v>75.455773126266038</v>
      </c>
      <c r="Y1572" s="8" t="str">
        <f>IF(X1572&lt;72,"Pontiagudo",IF(X1572&lt;=76,"Padrão","Redondo"))</f>
        <v>Padrão</v>
      </c>
      <c r="Z1572" s="11">
        <f>IF(AND(W1572&lt;&gt;"", V1572&lt;&gt;"", V1572&lt;&gt;0), (0.6057-0.0018*W1572)*V1572*(W1572^2)/1000, "")</f>
        <v>62.171005134384018</v>
      </c>
      <c r="AA1572" s="11">
        <v>64.045761293880005</v>
      </c>
      <c r="AB1572" s="14" t="s">
        <v>35</v>
      </c>
      <c r="AC1572" s="12">
        <v>14</v>
      </c>
      <c r="AD1572" s="18" t="s">
        <v>18</v>
      </c>
    </row>
    <row r="1573" spans="1:30" ht="15.6" x14ac:dyDescent="0.3">
      <c r="A1573" s="8">
        <v>1572</v>
      </c>
      <c r="B1573" s="20" t="s">
        <v>33</v>
      </c>
      <c r="C1573" s="9">
        <v>57.9</v>
      </c>
      <c r="D1573" s="9">
        <v>4.5</v>
      </c>
      <c r="E1573" s="9">
        <v>10.4</v>
      </c>
      <c r="F1573" s="10">
        <f>IF(AND(NOT(ISBLANK(C1573)), NOT(ISBLANK(H1573)), NOT(ISBLANK(Q1573))), C1573-H1573-Q1573, "")</f>
        <v>37.055999999999997</v>
      </c>
      <c r="G1573" s="11">
        <f>IF(AND(F1573&lt;&gt;"", C1573&lt;&gt;"", C1573&lt;&gt;0), F1573*100/C1573, "")</f>
        <v>64</v>
      </c>
      <c r="H1573" s="10">
        <v>14.815</v>
      </c>
      <c r="I1573" s="12">
        <v>5</v>
      </c>
      <c r="J1573" s="11">
        <f>IF(AND(H1573&lt;&gt;"", C1573&lt;&gt;"", C1573&lt;&gt;0), H1573*100/C1573, "")</f>
        <v>25.587219343696027</v>
      </c>
      <c r="K1573" s="9">
        <v>12.1</v>
      </c>
      <c r="L1573" s="9">
        <v>36.299999999999997</v>
      </c>
      <c r="M1573" s="13">
        <v>0.33300000000000002</v>
      </c>
      <c r="N1573" s="9">
        <v>65</v>
      </c>
      <c r="O1573" s="14" t="s">
        <v>21</v>
      </c>
      <c r="P1573" s="15">
        <v>4.96</v>
      </c>
      <c r="Q1573" s="13">
        <v>6.0289999999999999</v>
      </c>
      <c r="R1573" s="15">
        <v>0.41</v>
      </c>
      <c r="S1573" s="11">
        <f>IF(AND(Q1573&lt;&gt;"", C1573&lt;&gt;"", C1573&lt;&gt;0), Q1573*100/C1573, "")</f>
        <v>10.412780656303973</v>
      </c>
      <c r="T1573" s="21">
        <v>2</v>
      </c>
      <c r="U1573" s="17" t="s">
        <v>36</v>
      </c>
      <c r="V1573" s="11">
        <v>56.9</v>
      </c>
      <c r="W1573" s="11">
        <v>42.8</v>
      </c>
      <c r="X1573" s="11">
        <f>IF(AND(W1573&lt;&gt;"", V1573&lt;&gt;"", V1573&lt;&gt;0), (W1573/V1573)*100, "")</f>
        <v>75.219683655536031</v>
      </c>
      <c r="Y1573" s="8" t="str">
        <f>IF(X1573&lt;72,"Pontiagudo",IF(X1573&lt;=76,"Padrão","Redondo"))</f>
        <v>Padrão</v>
      </c>
      <c r="Z1573" s="11">
        <f>IF(AND(W1573&lt;&gt;"", V1573&lt;&gt;"", V1573&lt;&gt;0), (0.6057-0.0018*W1573)*V1573*(W1573^2)/1000, "")</f>
        <v>55.103128407359989</v>
      </c>
      <c r="AA1573" s="11">
        <v>59.604456999999996</v>
      </c>
      <c r="AB1573" s="14"/>
      <c r="AC1573" s="12">
        <v>14</v>
      </c>
      <c r="AD1573" s="18" t="s">
        <v>18</v>
      </c>
    </row>
    <row r="1574" spans="1:30" ht="15.6" x14ac:dyDescent="0.3">
      <c r="A1574" s="8">
        <v>1573</v>
      </c>
      <c r="B1574" s="20" t="s">
        <v>33</v>
      </c>
      <c r="C1574" s="9">
        <v>65</v>
      </c>
      <c r="D1574" s="9">
        <v>3.4</v>
      </c>
      <c r="E1574" s="9">
        <v>10.3</v>
      </c>
      <c r="F1574" s="10">
        <f>IF(AND(NOT(ISBLANK(C1574)), NOT(ISBLANK(H1574)), NOT(ISBLANK(Q1574))), C1574-H1574-Q1574, "")</f>
        <v>42.488</v>
      </c>
      <c r="G1574" s="11">
        <f>IF(AND(F1574&lt;&gt;"", C1574&lt;&gt;"", C1574&lt;&gt;0), F1574*100/C1574, "")</f>
        <v>65.36615384615385</v>
      </c>
      <c r="H1574" s="10">
        <v>16.643000000000001</v>
      </c>
      <c r="I1574" s="12">
        <v>6</v>
      </c>
      <c r="J1574" s="11">
        <f>IF(AND(H1574&lt;&gt;"", C1574&lt;&gt;"", C1574&lt;&gt;0), H1574*100/C1574, "")</f>
        <v>25.604615384615386</v>
      </c>
      <c r="K1574" s="9">
        <v>14.3</v>
      </c>
      <c r="L1574" s="9">
        <v>42.3</v>
      </c>
      <c r="M1574" s="13">
        <v>0.33800000000000002</v>
      </c>
      <c r="N1574" s="9">
        <v>48.2</v>
      </c>
      <c r="O1574" s="14" t="s">
        <v>23</v>
      </c>
      <c r="P1574" s="15">
        <v>3.49</v>
      </c>
      <c r="Q1574" s="13">
        <v>5.8689999999999998</v>
      </c>
      <c r="R1574" s="15">
        <v>0.39</v>
      </c>
      <c r="S1574" s="11">
        <f>IF(AND(Q1574&lt;&gt;"", C1574&lt;&gt;"", C1574&lt;&gt;0), Q1574*100/C1574, "")</f>
        <v>9.0292307692307681</v>
      </c>
      <c r="T1574" s="21">
        <v>2</v>
      </c>
      <c r="U1574" s="17" t="s">
        <v>32</v>
      </c>
      <c r="V1574" s="11">
        <v>60.23</v>
      </c>
      <c r="W1574" s="11">
        <v>45.02</v>
      </c>
      <c r="X1574" s="11">
        <f>IF(AND(W1574&lt;&gt;"", V1574&lt;&gt;"", V1574&lt;&gt;0), (W1574/V1574)*100, "")</f>
        <v>74.746803918313148</v>
      </c>
      <c r="Y1574" s="8" t="str">
        <f>IF(X1574&lt;72,"Pontiagudo",IF(X1574&lt;=76,"Padrão","Redondo"))</f>
        <v>Padrão</v>
      </c>
      <c r="Z1574" s="11">
        <f>IF(AND(W1574&lt;&gt;"", V1574&lt;&gt;"", V1574&lt;&gt;0), (0.6057-0.0018*W1574)*V1574*(W1574^2)/1000, "")</f>
        <v>64.047931821101102</v>
      </c>
      <c r="AA1574" s="11">
        <v>65.230594581537986</v>
      </c>
      <c r="AB1574" s="14"/>
      <c r="AC1574" s="12">
        <v>14</v>
      </c>
      <c r="AD1574" s="18" t="s">
        <v>18</v>
      </c>
    </row>
    <row r="1575" spans="1:30" ht="15.6" x14ac:dyDescent="0.3">
      <c r="A1575" s="8">
        <v>1574</v>
      </c>
      <c r="B1575" s="20" t="s">
        <v>33</v>
      </c>
      <c r="C1575" s="9">
        <v>62.8</v>
      </c>
      <c r="D1575" s="9">
        <v>3.3</v>
      </c>
      <c r="E1575" s="9">
        <v>10.5</v>
      </c>
      <c r="F1575" s="10">
        <f>IF(AND(NOT(ISBLANK(C1575)), NOT(ISBLANK(H1575)), NOT(ISBLANK(Q1575))), C1575-H1575-Q1575, "")</f>
        <v>38.320999999999998</v>
      </c>
      <c r="G1575" s="11">
        <f>IF(AND(F1575&lt;&gt;"", C1575&lt;&gt;"", C1575&lt;&gt;0), F1575*100/C1575, "")</f>
        <v>61.020700636942678</v>
      </c>
      <c r="H1575" s="10">
        <v>17.888999999999999</v>
      </c>
      <c r="I1575" s="12">
        <v>5</v>
      </c>
      <c r="J1575" s="11">
        <f>IF(AND(H1575&lt;&gt;"", C1575&lt;&gt;"", C1575&lt;&gt;0), H1575*100/C1575, "")</f>
        <v>28.485668789808916</v>
      </c>
      <c r="K1575" s="9">
        <v>12.8</v>
      </c>
      <c r="L1575" s="9">
        <v>46.3</v>
      </c>
      <c r="M1575" s="13">
        <v>0.27600000000000002</v>
      </c>
      <c r="N1575" s="9">
        <v>48.2</v>
      </c>
      <c r="O1575" s="14" t="s">
        <v>23</v>
      </c>
      <c r="P1575" s="15">
        <v>4.83</v>
      </c>
      <c r="Q1575" s="13">
        <v>6.59</v>
      </c>
      <c r="R1575" s="15">
        <v>0.36</v>
      </c>
      <c r="S1575" s="11">
        <f>IF(AND(Q1575&lt;&gt;"", C1575&lt;&gt;"", C1575&lt;&gt;0), Q1575*100/C1575, "")</f>
        <v>10.493630573248408</v>
      </c>
      <c r="T1575" s="21">
        <v>1</v>
      </c>
      <c r="U1575" s="17" t="s">
        <v>32</v>
      </c>
      <c r="V1575" s="11">
        <v>57.3</v>
      </c>
      <c r="W1575" s="11">
        <v>45.01</v>
      </c>
      <c r="X1575" s="11">
        <f>IF(AND(W1575&lt;&gt;"", V1575&lt;&gt;"", V1575&lt;&gt;0), (W1575/V1575)*100, "")</f>
        <v>78.551483420593371</v>
      </c>
      <c r="Y1575" s="8" t="str">
        <f>IF(X1575&lt;72,"Pontiagudo",IF(X1575&lt;=76,"Padrão","Redondo"))</f>
        <v>Redondo</v>
      </c>
      <c r="Z1575" s="11">
        <f>IF(AND(W1575&lt;&gt;"", V1575&lt;&gt;"", V1575&lt;&gt;0), (0.6057-0.0018*W1575)*V1575*(W1575^2)/1000, "")</f>
        <v>60.90722502216785</v>
      </c>
      <c r="AA1575" s="11">
        <v>63.07085624941498</v>
      </c>
      <c r="AB1575" s="14"/>
      <c r="AC1575" s="12">
        <v>14</v>
      </c>
      <c r="AD1575" s="18" t="s">
        <v>18</v>
      </c>
    </row>
    <row r="1576" spans="1:30" ht="15.6" x14ac:dyDescent="0.3">
      <c r="A1576" s="8">
        <v>1575</v>
      </c>
      <c r="B1576" s="20" t="s">
        <v>33</v>
      </c>
      <c r="C1576" s="9">
        <v>67.400000000000006</v>
      </c>
      <c r="D1576" s="9">
        <v>3.9</v>
      </c>
      <c r="E1576" s="9">
        <v>10.5</v>
      </c>
      <c r="F1576" s="10">
        <f>IF(AND(NOT(ISBLANK(C1576)), NOT(ISBLANK(H1576)), NOT(ISBLANK(Q1576))), C1576-H1576-Q1576, "")</f>
        <v>42.92</v>
      </c>
      <c r="G1576" s="11">
        <f>IF(AND(F1576&lt;&gt;"", C1576&lt;&gt;"", C1576&lt;&gt;0), F1576*100/C1576, "")</f>
        <v>63.679525222551923</v>
      </c>
      <c r="H1576" s="10">
        <v>18.536000000000001</v>
      </c>
      <c r="I1576" s="12">
        <v>5</v>
      </c>
      <c r="J1576" s="11">
        <f>IF(AND(H1576&lt;&gt;"", C1576&lt;&gt;"", C1576&lt;&gt;0), H1576*100/C1576, "")</f>
        <v>27.501483679525222</v>
      </c>
      <c r="K1576" s="9">
        <v>14.1</v>
      </c>
      <c r="L1576" s="9">
        <v>45.3</v>
      </c>
      <c r="M1576" s="13">
        <v>0.311</v>
      </c>
      <c r="N1576" s="9">
        <v>53.5</v>
      </c>
      <c r="O1576" s="14" t="s">
        <v>23</v>
      </c>
      <c r="P1576" s="15">
        <v>3.65</v>
      </c>
      <c r="Q1576" s="13">
        <v>5.944</v>
      </c>
      <c r="R1576" s="15">
        <v>0.36</v>
      </c>
      <c r="S1576" s="11">
        <f>IF(AND(Q1576&lt;&gt;"", C1576&lt;&gt;"", C1576&lt;&gt;0), Q1576*100/C1576, "")</f>
        <v>8.8189910979228472</v>
      </c>
      <c r="T1576" s="21">
        <v>2</v>
      </c>
      <c r="U1576" s="17" t="s">
        <v>32</v>
      </c>
      <c r="V1576" s="11">
        <v>60.55</v>
      </c>
      <c r="W1576" s="11">
        <v>45.56</v>
      </c>
      <c r="X1576" s="11">
        <f>IF(AND(W1576&lt;&gt;"", V1576&lt;&gt;"", V1576&lt;&gt;0), (W1576/V1576)*100, "")</f>
        <v>75.24360033030554</v>
      </c>
      <c r="Y1576" s="8" t="str">
        <f>IF(X1576&lt;72,"Pontiagudo",IF(X1576&lt;=76,"Padrão","Redondo"))</f>
        <v>Padrão</v>
      </c>
      <c r="Z1576" s="11">
        <f>IF(AND(W1576&lt;&gt;"", V1576&lt;&gt;"", V1576&lt;&gt;0), (0.6057-0.0018*W1576)*V1576*(W1576^2)/1000, "")</f>
        <v>65.819945430308152</v>
      </c>
      <c r="AA1576" s="11">
        <v>66.266772108040001</v>
      </c>
      <c r="AB1576" s="14"/>
      <c r="AC1576" s="12">
        <v>14</v>
      </c>
      <c r="AD1576" s="18" t="s">
        <v>18</v>
      </c>
    </row>
    <row r="1577" spans="1:30" ht="15.6" x14ac:dyDescent="0.3">
      <c r="A1577" s="8">
        <v>1576</v>
      </c>
      <c r="B1577" s="20" t="s">
        <v>33</v>
      </c>
      <c r="C1577" s="9">
        <v>53.5</v>
      </c>
      <c r="D1577" s="9">
        <v>3.4</v>
      </c>
      <c r="E1577" s="9">
        <v>10.4</v>
      </c>
      <c r="F1577" s="10">
        <f>IF(AND(NOT(ISBLANK(C1577)), NOT(ISBLANK(H1577)), NOT(ISBLANK(Q1577))), C1577-H1577-Q1577, "")</f>
        <v>32.567</v>
      </c>
      <c r="G1577" s="11">
        <f>IF(AND(F1577&lt;&gt;"", C1577&lt;&gt;"", C1577&lt;&gt;0), F1577*100/C1577, "")</f>
        <v>60.872897196261675</v>
      </c>
      <c r="H1577" s="10">
        <v>14.991</v>
      </c>
      <c r="I1577" s="12">
        <v>4</v>
      </c>
      <c r="J1577" s="11">
        <f>IF(AND(H1577&lt;&gt;"", C1577&lt;&gt;"", C1577&lt;&gt;0), H1577*100/C1577, "")</f>
        <v>28.020560747663549</v>
      </c>
      <c r="K1577" s="9">
        <v>12.5</v>
      </c>
      <c r="L1577" s="9">
        <v>43.7</v>
      </c>
      <c r="M1577" s="13">
        <v>0.28599999999999998</v>
      </c>
      <c r="N1577" s="9">
        <v>55.5</v>
      </c>
      <c r="O1577" s="14" t="s">
        <v>23</v>
      </c>
      <c r="P1577" s="15">
        <v>3.97</v>
      </c>
      <c r="Q1577" s="13">
        <v>5.9420000000000002</v>
      </c>
      <c r="R1577" s="15">
        <v>0.38</v>
      </c>
      <c r="S1577" s="11">
        <f>IF(AND(Q1577&lt;&gt;"", C1577&lt;&gt;"", C1577&lt;&gt;0), Q1577*100/C1577, "")</f>
        <v>11.106542056074767</v>
      </c>
      <c r="T1577" s="21">
        <v>2</v>
      </c>
      <c r="U1577" s="17" t="s">
        <v>36</v>
      </c>
      <c r="V1577" s="11">
        <v>54.73</v>
      </c>
      <c r="W1577" s="11">
        <v>41.96</v>
      </c>
      <c r="X1577" s="11">
        <f>IF(AND(W1577&lt;&gt;"", V1577&lt;&gt;"", V1577&lt;&gt;0), (W1577/V1577)*100, "")</f>
        <v>76.667275717156954</v>
      </c>
      <c r="Y1577" s="8" t="str">
        <f>IF(X1577&lt;72,"Pontiagudo",IF(X1577&lt;=76,"Padrão","Redondo"))</f>
        <v>Redondo</v>
      </c>
      <c r="Z1577" s="11">
        <f>IF(AND(W1577&lt;&gt;"", V1577&lt;&gt;"", V1577&lt;&gt;0), (0.6057-0.0018*W1577)*V1577*(W1577^2)/1000, "")</f>
        <v>51.087328732380101</v>
      </c>
      <c r="AA1577" s="11">
        <v>56.853957242679996</v>
      </c>
      <c r="AB1577" s="14"/>
      <c r="AC1577" s="12">
        <v>14</v>
      </c>
      <c r="AD1577" s="18" t="s">
        <v>18</v>
      </c>
    </row>
    <row r="1578" spans="1:30" ht="15.6" x14ac:dyDescent="0.3">
      <c r="A1578" s="8">
        <v>1577</v>
      </c>
      <c r="B1578" s="20" t="s">
        <v>33</v>
      </c>
      <c r="C1578" s="9">
        <v>61.9</v>
      </c>
      <c r="D1578" s="9">
        <v>4.0999999999999996</v>
      </c>
      <c r="E1578" s="9">
        <v>10.3</v>
      </c>
      <c r="F1578" s="10">
        <f>IF(AND(NOT(ISBLANK(C1578)), NOT(ISBLANK(H1578)), NOT(ISBLANK(Q1578))), C1578-H1578-Q1578, "")</f>
        <v>40.390999999999998</v>
      </c>
      <c r="G1578" s="11">
        <f>IF(AND(F1578&lt;&gt;"", C1578&lt;&gt;"", C1578&lt;&gt;0), F1578*100/C1578, "")</f>
        <v>65.252019386106625</v>
      </c>
      <c r="H1578" s="10">
        <v>16.225000000000001</v>
      </c>
      <c r="I1578" s="12">
        <v>4</v>
      </c>
      <c r="J1578" s="11">
        <f>IF(AND(H1578&lt;&gt;"", C1578&lt;&gt;"", C1578&lt;&gt;0), H1578*100/C1578, "")</f>
        <v>26.211631663974156</v>
      </c>
      <c r="K1578" s="9">
        <v>13.9</v>
      </c>
      <c r="L1578" s="9">
        <v>43.3</v>
      </c>
      <c r="M1578" s="13">
        <v>0.32100000000000001</v>
      </c>
      <c r="N1578" s="9">
        <v>58.8</v>
      </c>
      <c r="O1578" s="14" t="s">
        <v>23</v>
      </c>
      <c r="P1578" s="15">
        <v>2.23</v>
      </c>
      <c r="Q1578" s="13">
        <v>5.2839999999999998</v>
      </c>
      <c r="R1578" s="15">
        <v>0.35</v>
      </c>
      <c r="S1578" s="11">
        <f>IF(AND(Q1578&lt;&gt;"", C1578&lt;&gt;"", C1578&lt;&gt;0), Q1578*100/C1578, "")</f>
        <v>8.5363489499192244</v>
      </c>
      <c r="T1578" s="21">
        <v>1</v>
      </c>
      <c r="U1578" s="17" t="s">
        <v>32</v>
      </c>
      <c r="V1578" s="11">
        <v>56.48</v>
      </c>
      <c r="W1578" s="11">
        <v>44.78</v>
      </c>
      <c r="X1578" s="11">
        <f>IF(AND(W1578&lt;&gt;"", V1578&lt;&gt;"", V1578&lt;&gt;0), (W1578/V1578)*100, "")</f>
        <v>79.284702549575087</v>
      </c>
      <c r="Y1578" s="8" t="str">
        <f>IF(X1578&lt;72,"Pontiagudo",IF(X1578&lt;=76,"Padrão","Redondo"))</f>
        <v>Redondo</v>
      </c>
      <c r="Z1578" s="11">
        <f>IF(AND(W1578&lt;&gt;"", V1578&lt;&gt;"", V1578&lt;&gt;0), (0.6057-0.0018*W1578)*V1578*(W1578^2)/1000, "")</f>
        <v>59.470498174044671</v>
      </c>
      <c r="AA1578" s="11">
        <v>62.123630244063996</v>
      </c>
      <c r="AB1578" s="14"/>
      <c r="AC1578" s="12">
        <v>14</v>
      </c>
      <c r="AD1578" s="18" t="s">
        <v>18</v>
      </c>
    </row>
    <row r="1579" spans="1:30" ht="15.6" x14ac:dyDescent="0.3">
      <c r="A1579" s="8">
        <v>1578</v>
      </c>
      <c r="B1579" s="20" t="s">
        <v>33</v>
      </c>
      <c r="C1579" s="9">
        <v>62.1</v>
      </c>
      <c r="D1579" s="9">
        <v>4.9000000000000004</v>
      </c>
      <c r="E1579" s="9">
        <v>10.3</v>
      </c>
      <c r="F1579" s="10">
        <f>IF(AND(NOT(ISBLANK(C1579)), NOT(ISBLANK(H1579)), NOT(ISBLANK(Q1579))), C1579-H1579-Q1579, "")</f>
        <v>38.769000000000005</v>
      </c>
      <c r="G1579" s="11">
        <f>IF(AND(F1579&lt;&gt;"", C1579&lt;&gt;"", C1579&lt;&gt;0), F1579*100/C1579, "")</f>
        <v>62.429951690821262</v>
      </c>
      <c r="H1579" s="10">
        <v>16.321999999999999</v>
      </c>
      <c r="I1579" s="12">
        <v>6</v>
      </c>
      <c r="J1579" s="11">
        <f>IF(AND(H1579&lt;&gt;"", C1579&lt;&gt;"", C1579&lt;&gt;0), H1579*100/C1579, "")</f>
        <v>26.283413848631238</v>
      </c>
      <c r="K1579" s="9">
        <v>16.100000000000001</v>
      </c>
      <c r="L1579" s="9">
        <v>43.7</v>
      </c>
      <c r="M1579" s="13">
        <v>0.36799999999999999</v>
      </c>
      <c r="N1579" s="9">
        <v>66.900000000000006</v>
      </c>
      <c r="O1579" s="14" t="s">
        <v>21</v>
      </c>
      <c r="P1579" s="15">
        <v>4.55</v>
      </c>
      <c r="Q1579" s="13">
        <v>7.0090000000000003</v>
      </c>
      <c r="R1579" s="15">
        <v>0.45</v>
      </c>
      <c r="S1579" s="11">
        <f>IF(AND(Q1579&lt;&gt;"", C1579&lt;&gt;"", C1579&lt;&gt;0), Q1579*100/C1579, "")</f>
        <v>11.286634460547505</v>
      </c>
      <c r="T1579" s="21">
        <v>3</v>
      </c>
      <c r="U1579" s="17" t="s">
        <v>32</v>
      </c>
      <c r="V1579" s="11">
        <v>58.44</v>
      </c>
      <c r="W1579" s="11">
        <v>44.41</v>
      </c>
      <c r="X1579" s="11">
        <f>IF(AND(W1579&lt;&gt;"", V1579&lt;&gt;"", V1579&lt;&gt;0), (W1579/V1579)*100, "")</f>
        <v>75.992470910335385</v>
      </c>
      <c r="Y1579" s="8" t="str">
        <f>IF(X1579&lt;72,"Pontiagudo",IF(X1579&lt;=76,"Padrão","Redondo"))</f>
        <v>Padrão</v>
      </c>
      <c r="Z1579" s="11">
        <f>IF(AND(W1579&lt;&gt;"", V1579&lt;&gt;"", V1579&lt;&gt;0), (0.6057-0.0018*W1579)*V1579*(W1579^2)/1000, "")</f>
        <v>60.598370688470567</v>
      </c>
      <c r="AA1579" s="11">
        <v>63.041669106005983</v>
      </c>
      <c r="AB1579" s="14"/>
      <c r="AC1579" s="12">
        <v>14</v>
      </c>
      <c r="AD1579" s="18" t="s">
        <v>18</v>
      </c>
    </row>
    <row r="1580" spans="1:30" ht="15.6" x14ac:dyDescent="0.3">
      <c r="A1580" s="8">
        <v>1579</v>
      </c>
      <c r="B1580" s="20" t="s">
        <v>33</v>
      </c>
      <c r="C1580" s="9">
        <v>56.5</v>
      </c>
      <c r="D1580" s="9">
        <v>5.3</v>
      </c>
      <c r="E1580" s="9">
        <v>10.3</v>
      </c>
      <c r="F1580" s="10">
        <f>IF(AND(NOT(ISBLANK(C1580)), NOT(ISBLANK(H1580)), NOT(ISBLANK(Q1580))), C1580-H1580-Q1580, "")</f>
        <v>34.819000000000003</v>
      </c>
      <c r="G1580" s="11">
        <f>IF(AND(F1580&lt;&gt;"", C1580&lt;&gt;"", C1580&lt;&gt;0), F1580*100/C1580, "")</f>
        <v>61.626548672566372</v>
      </c>
      <c r="H1580" s="10">
        <v>16.701000000000001</v>
      </c>
      <c r="I1580" s="12">
        <v>5</v>
      </c>
      <c r="J1580" s="11">
        <f>IF(AND(H1580&lt;&gt;"", C1580&lt;&gt;"", C1580&lt;&gt;0), H1580*100/C1580, "")</f>
        <v>29.559292035398233</v>
      </c>
      <c r="K1580" s="9">
        <v>14.6</v>
      </c>
      <c r="L1580" s="9">
        <v>48</v>
      </c>
      <c r="M1580" s="13">
        <v>0.30399999999999999</v>
      </c>
      <c r="N1580" s="9">
        <v>72.7</v>
      </c>
      <c r="O1580" s="14" t="s">
        <v>16</v>
      </c>
      <c r="P1580" s="15">
        <v>3.12</v>
      </c>
      <c r="Q1580" s="13">
        <v>4.9800000000000004</v>
      </c>
      <c r="R1580" s="15">
        <v>0.34</v>
      </c>
      <c r="S1580" s="11">
        <f>IF(AND(Q1580&lt;&gt;"", C1580&lt;&gt;"", C1580&lt;&gt;0), Q1580*100/C1580, "")</f>
        <v>8.8141592920353986</v>
      </c>
      <c r="T1580" s="21">
        <v>2</v>
      </c>
      <c r="U1580" s="17" t="s">
        <v>36</v>
      </c>
      <c r="V1580" s="11">
        <v>54.62</v>
      </c>
      <c r="W1580" s="11">
        <v>43.81</v>
      </c>
      <c r="X1580" s="11">
        <f>IF(AND(W1580&lt;&gt;"", V1580&lt;&gt;"", V1580&lt;&gt;0), (W1580/V1580)*100, "")</f>
        <v>80.208714756499461</v>
      </c>
      <c r="Y1580" s="8" t="str">
        <f>IF(X1580&lt;72,"Pontiagudo",IF(X1580&lt;=76,"Padrão","Redondo"))</f>
        <v>Redondo</v>
      </c>
      <c r="Z1580" s="11">
        <f>IF(AND(W1580&lt;&gt;"", V1580&lt;&gt;"", V1580&lt;&gt;0), (0.6057-0.0018*W1580)*V1580*(W1580^2)/1000, "")</f>
        <v>55.230451295143645</v>
      </c>
      <c r="AA1580" s="11">
        <v>59.345733343116997</v>
      </c>
      <c r="AB1580" s="14"/>
      <c r="AC1580" s="12">
        <v>14</v>
      </c>
      <c r="AD1580" s="18" t="s">
        <v>18</v>
      </c>
    </row>
    <row r="1581" spans="1:30" ht="15.6" x14ac:dyDescent="0.3">
      <c r="A1581" s="8">
        <v>1580</v>
      </c>
      <c r="B1581" s="20" t="s">
        <v>33</v>
      </c>
      <c r="C1581" s="9">
        <v>62.2</v>
      </c>
      <c r="D1581" s="9">
        <v>4.4000000000000004</v>
      </c>
      <c r="E1581" s="9">
        <v>10.199999999999999</v>
      </c>
      <c r="F1581" s="10">
        <f>IF(AND(NOT(ISBLANK(C1581)), NOT(ISBLANK(H1581)), NOT(ISBLANK(Q1581))), C1581-H1581-Q1581, "")</f>
        <v>38.901000000000003</v>
      </c>
      <c r="G1581" s="11">
        <f>IF(AND(F1581&lt;&gt;"", C1581&lt;&gt;"", C1581&lt;&gt;0), F1581*100/C1581, "")</f>
        <v>62.541800643086823</v>
      </c>
      <c r="H1581" s="10">
        <v>17.75</v>
      </c>
      <c r="I1581" s="12">
        <v>4</v>
      </c>
      <c r="J1581" s="11">
        <f>IF(AND(H1581&lt;&gt;"", C1581&lt;&gt;"", C1581&lt;&gt;0), H1581*100/C1581, "")</f>
        <v>28.536977491961412</v>
      </c>
      <c r="K1581" s="9">
        <v>15</v>
      </c>
      <c r="L1581" s="9">
        <v>46.7</v>
      </c>
      <c r="M1581" s="13">
        <v>0.32100000000000001</v>
      </c>
      <c r="N1581" s="9">
        <v>61.9</v>
      </c>
      <c r="O1581" s="14" t="s">
        <v>21</v>
      </c>
      <c r="P1581" s="15">
        <v>4.25</v>
      </c>
      <c r="Q1581" s="13">
        <v>5.5490000000000004</v>
      </c>
      <c r="R1581" s="15">
        <v>0.36</v>
      </c>
      <c r="S1581" s="11">
        <f>IF(AND(Q1581&lt;&gt;"", C1581&lt;&gt;"", C1581&lt;&gt;0), Q1581*100/C1581, "")</f>
        <v>8.9212218649517698</v>
      </c>
      <c r="T1581" s="21">
        <v>2</v>
      </c>
      <c r="U1581" s="17" t="s">
        <v>32</v>
      </c>
      <c r="V1581" s="11">
        <v>58.12</v>
      </c>
      <c r="W1581" s="11">
        <v>44.62</v>
      </c>
      <c r="X1581" s="11">
        <f>IF(AND(W1581&lt;&gt;"", V1581&lt;&gt;"", V1581&lt;&gt;0), (W1581/V1581)*100, "")</f>
        <v>76.772195457673774</v>
      </c>
      <c r="Y1581" s="8" t="str">
        <f>IF(X1581&lt;72,"Pontiagudo",IF(X1581&lt;=76,"Padrão","Redondo"))</f>
        <v>Redondo</v>
      </c>
      <c r="Z1581" s="11">
        <f>IF(AND(W1581&lt;&gt;"", V1581&lt;&gt;"", V1581&lt;&gt;0), (0.6057-0.0018*W1581)*V1581*(W1581^2)/1000, "")</f>
        <v>60.79412053359475</v>
      </c>
      <c r="AA1581" s="11">
        <v>63.114244613975991</v>
      </c>
      <c r="AB1581" s="14" t="s">
        <v>35</v>
      </c>
      <c r="AC1581" s="12">
        <v>14</v>
      </c>
      <c r="AD1581" s="18" t="s">
        <v>18</v>
      </c>
    </row>
    <row r="1582" spans="1:30" ht="15.6" x14ac:dyDescent="0.3">
      <c r="A1582" s="8">
        <v>1581</v>
      </c>
      <c r="B1582" s="20" t="s">
        <v>33</v>
      </c>
      <c r="C1582" s="9">
        <v>61.7</v>
      </c>
      <c r="D1582" s="9">
        <v>5.8</v>
      </c>
      <c r="E1582" s="9">
        <v>10.3</v>
      </c>
      <c r="F1582" s="10">
        <f>IF(AND(NOT(ISBLANK(C1582)), NOT(ISBLANK(H1582)), NOT(ISBLANK(Q1582))), C1582-H1582-Q1582, "")</f>
        <v>37.580000000000005</v>
      </c>
      <c r="G1582" s="11">
        <f>IF(AND(F1582&lt;&gt;"", C1582&lt;&gt;"", C1582&lt;&gt;0), F1582*100/C1582, "")</f>
        <v>60.907617504051871</v>
      </c>
      <c r="H1582" s="10">
        <v>18</v>
      </c>
      <c r="I1582" s="12">
        <v>5</v>
      </c>
      <c r="J1582" s="11">
        <f>IF(AND(H1582&lt;&gt;"", C1582&lt;&gt;"", C1582&lt;&gt;0), H1582*100/C1582, "")</f>
        <v>29.173419773095624</v>
      </c>
      <c r="K1582" s="9">
        <v>15.6</v>
      </c>
      <c r="L1582" s="9">
        <v>47.7</v>
      </c>
      <c r="M1582" s="13">
        <v>0.32700000000000001</v>
      </c>
      <c r="N1582" s="9">
        <v>74.7</v>
      </c>
      <c r="O1582" s="14" t="s">
        <v>16</v>
      </c>
      <c r="P1582" s="15">
        <v>4.28</v>
      </c>
      <c r="Q1582" s="13">
        <v>6.12</v>
      </c>
      <c r="R1582" s="15">
        <v>0.39</v>
      </c>
      <c r="S1582" s="11">
        <f>IF(AND(Q1582&lt;&gt;"", C1582&lt;&gt;"", C1582&lt;&gt;0), Q1582*100/C1582, "")</f>
        <v>9.9189627228525126</v>
      </c>
      <c r="T1582" s="21">
        <v>2</v>
      </c>
      <c r="U1582" s="17" t="s">
        <v>32</v>
      </c>
      <c r="V1582" s="11">
        <v>58.86</v>
      </c>
      <c r="W1582" s="11">
        <v>43.96</v>
      </c>
      <c r="X1582" s="11">
        <f>IF(AND(W1582&lt;&gt;"", V1582&lt;&gt;"", V1582&lt;&gt;0), (W1582/V1582)*100, "")</f>
        <v>74.685694869181106</v>
      </c>
      <c r="Y1582" s="8" t="str">
        <f>IF(X1582&lt;72,"Pontiagudo",IF(X1582&lt;=76,"Padrão","Redondo"))</f>
        <v>Padrão</v>
      </c>
      <c r="Z1582" s="11">
        <f>IF(AND(W1582&lt;&gt;"", V1582&lt;&gt;"", V1582&lt;&gt;0), (0.6057-0.0018*W1582)*V1582*(W1582^2)/1000, "")</f>
        <v>59.895388665286276</v>
      </c>
      <c r="AA1582" s="11">
        <v>62.685512889551994</v>
      </c>
      <c r="AB1582" s="14"/>
      <c r="AC1582" s="12">
        <v>14</v>
      </c>
      <c r="AD1582" s="18" t="s">
        <v>18</v>
      </c>
    </row>
    <row r="1583" spans="1:30" ht="15.6" x14ac:dyDescent="0.3">
      <c r="A1583" s="8">
        <v>1582</v>
      </c>
      <c r="B1583" s="20" t="s">
        <v>33</v>
      </c>
      <c r="C1583" s="9">
        <v>68.099999999999994</v>
      </c>
      <c r="D1583" s="9">
        <v>3.6</v>
      </c>
      <c r="E1583" s="9">
        <v>10.199999999999999</v>
      </c>
      <c r="F1583" s="10">
        <f>IF(AND(NOT(ISBLANK(C1583)), NOT(ISBLANK(H1583)), NOT(ISBLANK(Q1583))), C1583-H1583-Q1583, "")</f>
        <v>44.116</v>
      </c>
      <c r="G1583" s="11">
        <f>IF(AND(F1583&lt;&gt;"", C1583&lt;&gt;"", C1583&lt;&gt;0), F1583*100/C1583, "")</f>
        <v>64.781204111600601</v>
      </c>
      <c r="H1583" s="10">
        <v>18.071000000000002</v>
      </c>
      <c r="I1583" s="12">
        <v>6</v>
      </c>
      <c r="J1583" s="11">
        <f>IF(AND(H1583&lt;&gt;"", C1583&lt;&gt;"", C1583&lt;&gt;0), H1583*100/C1583, "")</f>
        <v>26.535976505139505</v>
      </c>
      <c r="K1583" s="9">
        <v>16.399999999999999</v>
      </c>
      <c r="L1583" s="9">
        <v>45.7</v>
      </c>
      <c r="M1583" s="13">
        <v>0.35899999999999999</v>
      </c>
      <c r="N1583" s="9">
        <v>49.1</v>
      </c>
      <c r="O1583" s="14" t="s">
        <v>23</v>
      </c>
      <c r="P1583" s="15">
        <v>3.28</v>
      </c>
      <c r="Q1583" s="13">
        <v>5.9130000000000003</v>
      </c>
      <c r="R1583" s="15">
        <v>0.32</v>
      </c>
      <c r="S1583" s="11">
        <f>IF(AND(Q1583&lt;&gt;"", C1583&lt;&gt;"", C1583&lt;&gt;0), Q1583*100/C1583, "")</f>
        <v>8.682819383259913</v>
      </c>
      <c r="T1583" s="21">
        <v>2</v>
      </c>
      <c r="U1583" s="17" t="s">
        <v>34</v>
      </c>
      <c r="V1583" s="11">
        <v>61.24</v>
      </c>
      <c r="W1583" s="11">
        <v>45.94</v>
      </c>
      <c r="X1583" s="11">
        <f>IF(AND(W1583&lt;&gt;"", V1583&lt;&gt;"", V1583&lt;&gt;0), (W1583/V1583)*100, "")</f>
        <v>75.016329196603522</v>
      </c>
      <c r="Y1583" s="8" t="str">
        <f>IF(X1583&lt;72,"Pontiagudo",IF(X1583&lt;=76,"Padrão","Redondo"))</f>
        <v>Padrão</v>
      </c>
      <c r="Z1583" s="11">
        <f>IF(AND(W1583&lt;&gt;"", V1583&lt;&gt;"", V1583&lt;&gt;0), (0.6057-0.0018*W1583)*V1583*(W1583^2)/1000, "")</f>
        <v>67.596700160397305</v>
      </c>
      <c r="AA1583" s="11">
        <v>67.333488652007986</v>
      </c>
      <c r="AB1583" s="14"/>
      <c r="AC1583" s="12">
        <v>14</v>
      </c>
      <c r="AD1583" s="18" t="s">
        <v>18</v>
      </c>
    </row>
    <row r="1584" spans="1:30" ht="15.6" x14ac:dyDescent="0.3">
      <c r="A1584" s="8">
        <v>1583</v>
      </c>
      <c r="B1584" s="20" t="s">
        <v>33</v>
      </c>
      <c r="C1584" s="9">
        <v>63.2</v>
      </c>
      <c r="D1584" s="9">
        <v>7.1</v>
      </c>
      <c r="E1584" s="9">
        <v>10</v>
      </c>
      <c r="F1584" s="10">
        <f>IF(AND(NOT(ISBLANK(C1584)), NOT(ISBLANK(H1584)), NOT(ISBLANK(Q1584))), C1584-H1584-Q1584, "")</f>
        <v>40.748000000000005</v>
      </c>
      <c r="G1584" s="11">
        <f>IF(AND(F1584&lt;&gt;"", C1584&lt;&gt;"", C1584&lt;&gt;0), F1584*100/C1584, "")</f>
        <v>64.474683544303801</v>
      </c>
      <c r="H1584" s="10">
        <v>17.617999999999999</v>
      </c>
      <c r="I1584" s="12">
        <v>5</v>
      </c>
      <c r="J1584" s="11">
        <f>IF(AND(H1584&lt;&gt;"", C1584&lt;&gt;"", C1584&lt;&gt;0), H1584*100/C1584, "")</f>
        <v>27.87658227848101</v>
      </c>
      <c r="K1584" s="9">
        <v>16.600000000000001</v>
      </c>
      <c r="L1584" s="9">
        <v>45</v>
      </c>
      <c r="M1584" s="13">
        <v>0.36899999999999999</v>
      </c>
      <c r="N1584" s="9">
        <v>83.4</v>
      </c>
      <c r="O1584" s="14" t="s">
        <v>16</v>
      </c>
      <c r="P1584" s="15">
        <v>2.52</v>
      </c>
      <c r="Q1584" s="13">
        <v>4.8339999999999996</v>
      </c>
      <c r="R1584" s="15">
        <v>0.32</v>
      </c>
      <c r="S1584" s="11">
        <f>IF(AND(Q1584&lt;&gt;"", C1584&lt;&gt;"", C1584&lt;&gt;0), Q1584*100/C1584, "")</f>
        <v>7.6487341772151893</v>
      </c>
      <c r="T1584" s="21">
        <v>2</v>
      </c>
      <c r="U1584" s="17" t="s">
        <v>32</v>
      </c>
      <c r="V1584" s="11">
        <v>58.16</v>
      </c>
      <c r="W1584" s="11">
        <v>45.11</v>
      </c>
      <c r="X1584" s="11">
        <f>IF(AND(W1584&lt;&gt;"", V1584&lt;&gt;"", V1584&lt;&gt;0), (W1584/V1584)*100, "")</f>
        <v>77.561898211829444</v>
      </c>
      <c r="Y1584" s="8" t="str">
        <f>IF(X1584&lt;72,"Pontiagudo",IF(X1584&lt;=76,"Padrão","Redondo"))</f>
        <v>Redondo</v>
      </c>
      <c r="Z1584" s="11">
        <f>IF(AND(W1584&lt;&gt;"", V1584&lt;&gt;"", V1584&lt;&gt;0), (0.6057-0.0018*W1584)*V1584*(W1584^2)/1000, "")</f>
        <v>62.075067518507474</v>
      </c>
      <c r="AA1584" s="11">
        <v>63.856909487331976</v>
      </c>
      <c r="AB1584" s="14" t="s">
        <v>35</v>
      </c>
      <c r="AC1584" s="12">
        <v>14</v>
      </c>
      <c r="AD1584" s="18" t="s">
        <v>18</v>
      </c>
    </row>
    <row r="1585" spans="1:30" ht="15.6" x14ac:dyDescent="0.3">
      <c r="A1585" s="8">
        <v>1584</v>
      </c>
      <c r="B1585" s="20" t="s">
        <v>33</v>
      </c>
      <c r="C1585" s="9">
        <v>61</v>
      </c>
      <c r="D1585" s="9">
        <v>4.8</v>
      </c>
      <c r="E1585" s="9">
        <v>10</v>
      </c>
      <c r="F1585" s="10">
        <f>IF(AND(NOT(ISBLANK(C1585)), NOT(ISBLANK(H1585)), NOT(ISBLANK(Q1585))), C1585-H1585-Q1585, "")</f>
        <v>35.929000000000002</v>
      </c>
      <c r="G1585" s="11">
        <f>IF(AND(F1585&lt;&gt;"", C1585&lt;&gt;"", C1585&lt;&gt;0), F1585*100/C1585, "")</f>
        <v>58.9</v>
      </c>
      <c r="H1585" s="10">
        <v>18.695</v>
      </c>
      <c r="I1585" s="12">
        <v>5</v>
      </c>
      <c r="J1585" s="11">
        <f>IF(AND(H1585&lt;&gt;"", C1585&lt;&gt;"", C1585&lt;&gt;0), H1585*100/C1585, "")</f>
        <v>30.647540983606557</v>
      </c>
      <c r="K1585" s="9">
        <v>15.6</v>
      </c>
      <c r="L1585" s="9">
        <v>46.3</v>
      </c>
      <c r="M1585" s="13">
        <v>0.33700000000000002</v>
      </c>
      <c r="N1585" s="9">
        <v>66.5</v>
      </c>
      <c r="O1585" s="14" t="s">
        <v>21</v>
      </c>
      <c r="P1585" s="15">
        <v>5.49</v>
      </c>
      <c r="Q1585" s="13">
        <v>6.3760000000000003</v>
      </c>
      <c r="R1585" s="15">
        <v>0.42</v>
      </c>
      <c r="S1585" s="11">
        <f>IF(AND(Q1585&lt;&gt;"", C1585&lt;&gt;"", C1585&lt;&gt;0), Q1585*100/C1585, "")</f>
        <v>10.452459016393442</v>
      </c>
      <c r="T1585" s="21">
        <v>2</v>
      </c>
      <c r="U1585" s="17" t="s">
        <v>32</v>
      </c>
      <c r="V1585" s="11">
        <v>57.48</v>
      </c>
      <c r="W1585" s="11">
        <v>43.98</v>
      </c>
      <c r="X1585" s="11">
        <f>IF(AND(W1585&lt;&gt;"", V1585&lt;&gt;"", V1585&lt;&gt;0), (W1585/V1585)*100, "")</f>
        <v>76.513569937369525</v>
      </c>
      <c r="Y1585" s="8" t="str">
        <f>IF(X1585&lt;72,"Pontiagudo",IF(X1585&lt;=76,"Padrão","Redondo"))</f>
        <v>Redondo</v>
      </c>
      <c r="Z1585" s="11">
        <f>IF(AND(W1585&lt;&gt;"", V1585&lt;&gt;"", V1585&lt;&gt;0), (0.6057-0.0018*W1585)*V1585*(W1585^2)/1000, "")</f>
        <v>58.540345243062895</v>
      </c>
      <c r="AA1585" s="11">
        <v>61.718905813464005</v>
      </c>
      <c r="AB1585" s="14"/>
      <c r="AC1585" s="12">
        <v>14</v>
      </c>
      <c r="AD1585" s="18" t="s">
        <v>18</v>
      </c>
    </row>
    <row r="1586" spans="1:30" ht="15.6" x14ac:dyDescent="0.3">
      <c r="A1586" s="8">
        <v>1585</v>
      </c>
      <c r="B1586" s="20" t="s">
        <v>33</v>
      </c>
      <c r="C1586" s="9">
        <v>67.2</v>
      </c>
      <c r="D1586" s="9">
        <v>3.5</v>
      </c>
      <c r="E1586" s="9">
        <v>10.1</v>
      </c>
      <c r="F1586" s="10">
        <f>IF(AND(NOT(ISBLANK(C1586)), NOT(ISBLANK(H1586)), NOT(ISBLANK(Q1586))), C1586-H1586-Q1586, "")</f>
        <v>41.905000000000001</v>
      </c>
      <c r="G1586" s="11">
        <f>IF(AND(F1586&lt;&gt;"", C1586&lt;&gt;"", C1586&lt;&gt;0), F1586*100/C1586, "")</f>
        <v>62.358630952380949</v>
      </c>
      <c r="H1586" s="10">
        <v>19.271000000000001</v>
      </c>
      <c r="I1586" s="12">
        <v>6</v>
      </c>
      <c r="J1586" s="11">
        <f>IF(AND(H1586&lt;&gt;"", C1586&lt;&gt;"", C1586&lt;&gt;0), H1586*100/C1586, "")</f>
        <v>28.677083333333336</v>
      </c>
      <c r="K1586" s="9">
        <v>14.5</v>
      </c>
      <c r="L1586" s="9">
        <v>46.3</v>
      </c>
      <c r="M1586" s="13">
        <v>0.313</v>
      </c>
      <c r="N1586" s="9">
        <v>48.2</v>
      </c>
      <c r="O1586" s="14" t="s">
        <v>23</v>
      </c>
      <c r="P1586" s="15">
        <v>3.51</v>
      </c>
      <c r="Q1586" s="13">
        <v>6.024</v>
      </c>
      <c r="R1586" s="15">
        <v>0.38</v>
      </c>
      <c r="S1586" s="11">
        <f>IF(AND(Q1586&lt;&gt;"", C1586&lt;&gt;"", C1586&lt;&gt;0), Q1586*100/C1586, "")</f>
        <v>8.9642857142857135</v>
      </c>
      <c r="T1586" s="21">
        <v>2</v>
      </c>
      <c r="U1586" s="17" t="s">
        <v>32</v>
      </c>
      <c r="V1586" s="11">
        <v>60.89</v>
      </c>
      <c r="W1586" s="11">
        <v>45.1</v>
      </c>
      <c r="X1586" s="11">
        <f>IF(AND(W1586&lt;&gt;"", V1586&lt;&gt;"", V1586&lt;&gt;0), (W1586/V1586)*100, "")</f>
        <v>74.06799146000985</v>
      </c>
      <c r="Y1586" s="8" t="str">
        <f>IF(X1586&lt;72,"Pontiagudo",IF(X1586&lt;=76,"Padrão","Redondo"))</f>
        <v>Padrão</v>
      </c>
      <c r="Z1586" s="11">
        <f>IF(AND(W1586&lt;&gt;"", V1586&lt;&gt;"", V1586&lt;&gt;0), (0.6057-0.0018*W1586)*V1586*(W1586^2)/1000, "")</f>
        <v>64.962257755428013</v>
      </c>
      <c r="AA1586" s="11">
        <v>65.819487013389988</v>
      </c>
      <c r="AB1586" s="14"/>
      <c r="AC1586" s="12">
        <v>14</v>
      </c>
      <c r="AD1586" s="18" t="s">
        <v>18</v>
      </c>
    </row>
    <row r="1587" spans="1:30" ht="15.6" x14ac:dyDescent="0.3">
      <c r="A1587" s="8">
        <v>1586</v>
      </c>
      <c r="B1587" s="20" t="s">
        <v>33</v>
      </c>
      <c r="C1587" s="9">
        <v>63.9</v>
      </c>
      <c r="D1587" s="9">
        <v>4</v>
      </c>
      <c r="E1587" s="9">
        <v>10.199999999999999</v>
      </c>
      <c r="F1587" s="10">
        <f>IF(AND(NOT(ISBLANK(C1587)), NOT(ISBLANK(H1587)), NOT(ISBLANK(Q1587))), C1587-H1587-Q1587, "")</f>
        <v>38.368999999999993</v>
      </c>
      <c r="G1587" s="11">
        <f>IF(AND(F1587&lt;&gt;"", C1587&lt;&gt;"", C1587&lt;&gt;0), F1587*100/C1587, "")</f>
        <v>60.04538341158058</v>
      </c>
      <c r="H1587" s="10">
        <v>18.949000000000002</v>
      </c>
      <c r="I1587" s="12">
        <v>6</v>
      </c>
      <c r="J1587" s="11">
        <f>IF(AND(H1587&lt;&gt;"", C1587&lt;&gt;"", C1587&lt;&gt;0), H1587*100/C1587, "")</f>
        <v>29.654147104851333</v>
      </c>
      <c r="K1587" s="9">
        <v>14.5</v>
      </c>
      <c r="L1587" s="9">
        <v>46</v>
      </c>
      <c r="M1587" s="13">
        <v>0.315</v>
      </c>
      <c r="N1587" s="9">
        <v>56.6</v>
      </c>
      <c r="O1587" s="14" t="s">
        <v>23</v>
      </c>
      <c r="P1587" s="15">
        <v>2.3199999999999998</v>
      </c>
      <c r="Q1587" s="13">
        <v>6.5819999999999999</v>
      </c>
      <c r="R1587" s="15">
        <v>0.41</v>
      </c>
      <c r="S1587" s="11">
        <f>IF(AND(Q1587&lt;&gt;"", C1587&lt;&gt;"", C1587&lt;&gt;0), Q1587*100/C1587, "")</f>
        <v>10.300469483568074</v>
      </c>
      <c r="T1587" s="21">
        <v>3</v>
      </c>
      <c r="U1587" s="17" t="s">
        <v>32</v>
      </c>
      <c r="V1587" s="11">
        <v>61.35</v>
      </c>
      <c r="W1587" s="11">
        <v>44.25</v>
      </c>
      <c r="X1587" s="11">
        <f>IF(AND(W1587&lt;&gt;"", V1587&lt;&gt;"", V1587&lt;&gt;0), (W1587/V1587)*100, "")</f>
        <v>72.127139364303176</v>
      </c>
      <c r="Y1587" s="8" t="str">
        <f>IF(X1587&lt;72,"Pontiagudo",IF(X1587&lt;=76,"Padrão","Redondo"))</f>
        <v>Padrão</v>
      </c>
      <c r="Z1587" s="11">
        <f>IF(AND(W1587&lt;&gt;"", V1587&lt;&gt;"", V1587&lt;&gt;0), (0.6057-0.0018*W1587)*V1587*(W1587^2)/1000, "")</f>
        <v>63.192879037968751</v>
      </c>
      <c r="AA1587" s="11">
        <v>64.861254902812504</v>
      </c>
      <c r="AB1587" s="14"/>
      <c r="AC1587" s="12">
        <v>14</v>
      </c>
      <c r="AD1587" s="18" t="s">
        <v>18</v>
      </c>
    </row>
    <row r="1588" spans="1:30" ht="15.6" x14ac:dyDescent="0.3">
      <c r="A1588" s="8">
        <v>1587</v>
      </c>
      <c r="B1588" s="20" t="s">
        <v>33</v>
      </c>
      <c r="C1588" s="9">
        <v>62.8</v>
      </c>
      <c r="D1588" s="9">
        <v>4.5</v>
      </c>
      <c r="E1588" s="9">
        <v>10.1</v>
      </c>
      <c r="F1588" s="10">
        <f>IF(AND(NOT(ISBLANK(C1588)), NOT(ISBLANK(H1588)), NOT(ISBLANK(Q1588))), C1588-H1588-Q1588, "")</f>
        <v>38.657000000000004</v>
      </c>
      <c r="G1588" s="11">
        <f>IF(AND(F1588&lt;&gt;"", C1588&lt;&gt;"", C1588&lt;&gt;0), F1588*100/C1588, "")</f>
        <v>61.555732484076444</v>
      </c>
      <c r="H1588" s="10">
        <v>18.901</v>
      </c>
      <c r="I1588" s="12">
        <v>5</v>
      </c>
      <c r="J1588" s="11">
        <f>IF(AND(H1588&lt;&gt;"", C1588&lt;&gt;"", C1588&lt;&gt;0), H1588*100/C1588, "")</f>
        <v>30.097133757961782</v>
      </c>
      <c r="K1588" s="9">
        <v>15.9</v>
      </c>
      <c r="L1588" s="9">
        <v>47</v>
      </c>
      <c r="M1588" s="13">
        <v>0.33800000000000002</v>
      </c>
      <c r="N1588" s="9">
        <v>62.7</v>
      </c>
      <c r="O1588" s="14" t="s">
        <v>21</v>
      </c>
      <c r="P1588" s="15">
        <v>4.3600000000000003</v>
      </c>
      <c r="Q1588" s="13">
        <v>5.242</v>
      </c>
      <c r="R1588" s="15">
        <v>0.38</v>
      </c>
      <c r="S1588" s="11">
        <f>IF(AND(Q1588&lt;&gt;"", C1588&lt;&gt;"", C1588&lt;&gt;0), Q1588*100/C1588, "")</f>
        <v>8.3471337579617852</v>
      </c>
      <c r="T1588" s="21">
        <v>2</v>
      </c>
      <c r="U1588" s="17" t="s">
        <v>32</v>
      </c>
      <c r="V1588" s="11">
        <v>60.87</v>
      </c>
      <c r="W1588" s="11">
        <v>42.9</v>
      </c>
      <c r="X1588" s="11">
        <f>IF(AND(W1588&lt;&gt;"", V1588&lt;&gt;"", V1588&lt;&gt;0), (W1588/V1588)*100, "")</f>
        <v>70.478068013799898</v>
      </c>
      <c r="Y1588" s="8" t="str">
        <f>IF(X1588&lt;72,"Pontiagudo",IF(X1588&lt;=76,"Padrão","Redondo"))</f>
        <v>Pontiagudo</v>
      </c>
      <c r="Z1588" s="11">
        <f>IF(AND(W1588&lt;&gt;"", V1588&lt;&gt;"", V1588&lt;&gt;0), (0.6057-0.0018*W1588)*V1588*(W1588^2)/1000, "")</f>
        <v>59.203371900815995</v>
      </c>
      <c r="AA1588" s="11">
        <v>62.506272461489999</v>
      </c>
      <c r="AB1588" s="14" t="s">
        <v>35</v>
      </c>
      <c r="AC1588" s="12">
        <v>14</v>
      </c>
      <c r="AD1588" s="18" t="s">
        <v>18</v>
      </c>
    </row>
    <row r="1589" spans="1:30" ht="15.6" x14ac:dyDescent="0.3">
      <c r="A1589" s="8">
        <v>1588</v>
      </c>
      <c r="B1589" s="20" t="s">
        <v>33</v>
      </c>
      <c r="C1589" s="9">
        <v>72.400000000000006</v>
      </c>
      <c r="D1589" s="9">
        <v>4.4000000000000004</v>
      </c>
      <c r="E1589" s="9">
        <v>10.3</v>
      </c>
      <c r="F1589" s="10">
        <f>IF(AND(NOT(ISBLANK(C1589)), NOT(ISBLANK(H1589)), NOT(ISBLANK(Q1589))), C1589-H1589-Q1589, "")</f>
        <v>44.901000000000003</v>
      </c>
      <c r="G1589" s="11">
        <f>IF(AND(F1589&lt;&gt;"", C1589&lt;&gt;"", C1589&lt;&gt;0), F1589*100/C1589, "")</f>
        <v>62.017955801104975</v>
      </c>
      <c r="H1589" s="10">
        <v>20.241</v>
      </c>
      <c r="I1589" s="12">
        <v>5</v>
      </c>
      <c r="J1589" s="11">
        <f>IF(AND(H1589&lt;&gt;"", C1589&lt;&gt;"", C1589&lt;&gt;0), H1589*100/C1589, "")</f>
        <v>27.957182320441987</v>
      </c>
      <c r="K1589" s="9">
        <v>13.9</v>
      </c>
      <c r="L1589" s="9">
        <v>48</v>
      </c>
      <c r="M1589" s="13">
        <v>0.28999999999999998</v>
      </c>
      <c r="N1589" s="9">
        <v>56.9</v>
      </c>
      <c r="O1589" s="14" t="s">
        <v>23</v>
      </c>
      <c r="P1589" s="15">
        <v>4.1100000000000003</v>
      </c>
      <c r="Q1589" s="13">
        <v>7.258</v>
      </c>
      <c r="R1589" s="15">
        <v>0.43</v>
      </c>
      <c r="S1589" s="11">
        <f>IF(AND(Q1589&lt;&gt;"", C1589&lt;&gt;"", C1589&lt;&gt;0), Q1589*100/C1589, "")</f>
        <v>10.024861878453038</v>
      </c>
      <c r="T1589" s="21">
        <v>2</v>
      </c>
      <c r="U1589" s="17" t="s">
        <v>34</v>
      </c>
      <c r="V1589" s="11">
        <v>60.41</v>
      </c>
      <c r="W1589" s="11">
        <v>47.14</v>
      </c>
      <c r="X1589" s="11">
        <f>IF(AND(W1589&lt;&gt;"", V1589&lt;&gt;"", V1589&lt;&gt;0), (W1589/V1589)*100, "")</f>
        <v>78.033438172488005</v>
      </c>
      <c r="Y1589" s="8" t="str">
        <f>IF(X1589&lt;72,"Pontiagudo",IF(X1589&lt;=76,"Padrão","Redondo"))</f>
        <v>Redondo</v>
      </c>
      <c r="Z1589" s="11">
        <f>IF(AND(W1589&lt;&gt;"", V1589&lt;&gt;"", V1589&lt;&gt;0), (0.6057-0.0018*W1589)*V1589*(W1589^2)/1000, "")</f>
        <v>69.919609316171318</v>
      </c>
      <c r="AA1589" s="11">
        <v>68.530303585534</v>
      </c>
      <c r="AB1589" s="14"/>
      <c r="AC1589" s="12">
        <v>14</v>
      </c>
      <c r="AD1589" s="18" t="s">
        <v>18</v>
      </c>
    </row>
    <row r="1590" spans="1:30" ht="15.6" x14ac:dyDescent="0.3">
      <c r="A1590" s="8">
        <v>1589</v>
      </c>
      <c r="B1590" s="20" t="s">
        <v>33</v>
      </c>
      <c r="C1590" s="9">
        <v>71.5</v>
      </c>
      <c r="D1590" s="9">
        <v>5.0999999999999996</v>
      </c>
      <c r="E1590" s="9">
        <v>10.199999999999999</v>
      </c>
      <c r="F1590" s="10">
        <f>IF(AND(NOT(ISBLANK(C1590)), NOT(ISBLANK(H1590)), NOT(ISBLANK(Q1590))), C1590-H1590-Q1590, "")</f>
        <v>48.21</v>
      </c>
      <c r="G1590" s="11">
        <f>IF(AND(F1590&lt;&gt;"", C1590&lt;&gt;"", C1590&lt;&gt;0), F1590*100/C1590, "")</f>
        <v>67.426573426573427</v>
      </c>
      <c r="H1590" s="10">
        <v>16.420000000000002</v>
      </c>
      <c r="I1590" s="12">
        <v>5</v>
      </c>
      <c r="J1590" s="11">
        <f>IF(AND(H1590&lt;&gt;"", C1590&lt;&gt;"", C1590&lt;&gt;0), H1590*100/C1590, "")</f>
        <v>22.965034965034967</v>
      </c>
      <c r="K1590" s="9">
        <v>14.1</v>
      </c>
      <c r="L1590" s="9">
        <v>41.3</v>
      </c>
      <c r="M1590" s="13">
        <v>0.34100000000000003</v>
      </c>
      <c r="N1590" s="9">
        <v>64.8</v>
      </c>
      <c r="O1590" s="14" t="s">
        <v>21</v>
      </c>
      <c r="P1590" s="15">
        <v>4.97</v>
      </c>
      <c r="Q1590" s="13">
        <v>6.87</v>
      </c>
      <c r="R1590" s="15">
        <v>0.41</v>
      </c>
      <c r="S1590" s="11">
        <f>IF(AND(Q1590&lt;&gt;"", C1590&lt;&gt;"", C1590&lt;&gt;0), Q1590*100/C1590, "")</f>
        <v>9.6083916083916083</v>
      </c>
      <c r="T1590" s="21">
        <v>3</v>
      </c>
      <c r="U1590" s="17" t="s">
        <v>34</v>
      </c>
      <c r="V1590" s="11">
        <v>62.72</v>
      </c>
      <c r="W1590" s="11">
        <v>45.63</v>
      </c>
      <c r="X1590" s="11">
        <f>IF(AND(W1590&lt;&gt;"", V1590&lt;&gt;"", V1590&lt;&gt;0), (W1590/V1590)*100, "")</f>
        <v>72.751913265306129</v>
      </c>
      <c r="Y1590" s="8" t="str">
        <f>IF(X1590&lt;72,"Pontiagudo",IF(X1590&lt;=76,"Padrão","Redondo"))</f>
        <v>Padrão</v>
      </c>
      <c r="Z1590" s="11">
        <f>IF(AND(W1590&lt;&gt;"", V1590&lt;&gt;"", V1590&lt;&gt;0), (0.6057-0.0018*W1590)*V1590*(W1590^2)/1000, "")</f>
        <v>68.372021928607481</v>
      </c>
      <c r="AA1590" s="11">
        <v>67.905611347392011</v>
      </c>
      <c r="AB1590" s="14" t="s">
        <v>35</v>
      </c>
      <c r="AC1590" s="12">
        <v>14</v>
      </c>
      <c r="AD1590" s="18" t="s">
        <v>18</v>
      </c>
    </row>
    <row r="1591" spans="1:30" ht="15.6" x14ac:dyDescent="0.3">
      <c r="A1591" s="8">
        <v>1590</v>
      </c>
      <c r="B1591" s="20" t="s">
        <v>33</v>
      </c>
      <c r="C1591" s="9">
        <v>60.2</v>
      </c>
      <c r="D1591" s="9">
        <v>5.5</v>
      </c>
      <c r="E1591" s="9">
        <v>10.6</v>
      </c>
      <c r="F1591" s="10">
        <f>IF(AND(NOT(ISBLANK(C1591)), NOT(ISBLANK(H1591)), NOT(ISBLANK(Q1591))), C1591-H1591-Q1591, "")</f>
        <v>36.765000000000001</v>
      </c>
      <c r="G1591" s="11">
        <f>IF(AND(F1591&lt;&gt;"", C1591&lt;&gt;"", C1591&lt;&gt;0), F1591*100/C1591, "")</f>
        <v>61.071428571428569</v>
      </c>
      <c r="H1591" s="10">
        <v>17.189</v>
      </c>
      <c r="I1591" s="12">
        <v>5</v>
      </c>
      <c r="J1591" s="11">
        <f>IF(AND(H1591&lt;&gt;"", C1591&lt;&gt;"", C1591&lt;&gt;0), H1591*100/C1591, "")</f>
        <v>28.553156146179401</v>
      </c>
      <c r="K1591" s="9">
        <v>14.4</v>
      </c>
      <c r="L1591" s="9">
        <v>44.3</v>
      </c>
      <c r="M1591" s="13">
        <v>0.32500000000000001</v>
      </c>
      <c r="N1591" s="9">
        <v>72.900000000000006</v>
      </c>
      <c r="O1591" s="14" t="s">
        <v>16</v>
      </c>
      <c r="P1591" s="15">
        <v>3.59</v>
      </c>
      <c r="Q1591" s="13">
        <v>6.2460000000000004</v>
      </c>
      <c r="R1591" s="15">
        <v>0.41</v>
      </c>
      <c r="S1591" s="11">
        <f>IF(AND(Q1591&lt;&gt;"", C1591&lt;&gt;"", C1591&lt;&gt;0), Q1591*100/C1591, "")</f>
        <v>10.375415282392026</v>
      </c>
      <c r="T1591" s="21">
        <v>1</v>
      </c>
      <c r="U1591" s="17" t="s">
        <v>32</v>
      </c>
      <c r="V1591" s="11">
        <v>57.1</v>
      </c>
      <c r="W1591" s="11">
        <v>44.03</v>
      </c>
      <c r="X1591" s="11">
        <f>IF(AND(W1591&lt;&gt;"", V1591&lt;&gt;"", V1591&lt;&gt;0), (W1591/V1591)*100, "")</f>
        <v>77.110332749562176</v>
      </c>
      <c r="Y1591" s="8" t="str">
        <f>IF(X1591&lt;72,"Pontiagudo",IF(X1591&lt;=76,"Padrão","Redondo"))</f>
        <v>Redondo</v>
      </c>
      <c r="Z1591" s="11">
        <f>IF(AND(W1591&lt;&gt;"", V1591&lt;&gt;"", V1591&lt;&gt;0), (0.6057-0.0018*W1591)*V1591*(W1591^2)/1000, "")</f>
        <v>58.275674567483939</v>
      </c>
      <c r="AA1591" s="11">
        <v>61.512463365744999</v>
      </c>
      <c r="AB1591" s="14"/>
      <c r="AC1591" s="12">
        <v>14</v>
      </c>
      <c r="AD1591" s="18" t="s">
        <v>18</v>
      </c>
    </row>
    <row r="1592" spans="1:30" ht="15.6" x14ac:dyDescent="0.3">
      <c r="A1592" s="8">
        <v>1591</v>
      </c>
      <c r="B1592" s="20" t="s">
        <v>33</v>
      </c>
      <c r="C1592" s="9">
        <v>60.1</v>
      </c>
      <c r="D1592" s="9">
        <v>4.5999999999999996</v>
      </c>
      <c r="E1592" s="9">
        <v>10</v>
      </c>
      <c r="F1592" s="10">
        <f>IF(AND(NOT(ISBLANK(C1592)), NOT(ISBLANK(H1592)), NOT(ISBLANK(Q1592))), C1592-H1592-Q1592, "")</f>
        <v>36.581000000000003</v>
      </c>
      <c r="G1592" s="11">
        <f>IF(AND(F1592&lt;&gt;"", C1592&lt;&gt;"", C1592&lt;&gt;0), F1592*100/C1592, "")</f>
        <v>60.866888519134783</v>
      </c>
      <c r="H1592" s="10">
        <v>18.175999999999998</v>
      </c>
      <c r="I1592" s="12">
        <v>5</v>
      </c>
      <c r="J1592" s="11">
        <f>IF(AND(H1592&lt;&gt;"", C1592&lt;&gt;"", C1592&lt;&gt;0), H1592*100/C1592, "")</f>
        <v>30.242928452579033</v>
      </c>
      <c r="K1592" s="9">
        <v>15.8</v>
      </c>
      <c r="L1592" s="9">
        <v>48</v>
      </c>
      <c r="M1592" s="13">
        <v>0.32900000000000001</v>
      </c>
      <c r="N1592" s="9">
        <v>65</v>
      </c>
      <c r="O1592" s="14" t="s">
        <v>21</v>
      </c>
      <c r="P1592" s="15">
        <v>4.3499999999999996</v>
      </c>
      <c r="Q1592" s="13">
        <v>5.343</v>
      </c>
      <c r="R1592" s="15">
        <v>0.38</v>
      </c>
      <c r="S1592" s="11">
        <f>IF(AND(Q1592&lt;&gt;"", C1592&lt;&gt;"", C1592&lt;&gt;0), Q1592*100/C1592, "")</f>
        <v>8.890183028286188</v>
      </c>
      <c r="T1592" s="21">
        <v>2</v>
      </c>
      <c r="U1592" s="17" t="s">
        <v>32</v>
      </c>
      <c r="V1592" s="11">
        <v>57.6</v>
      </c>
      <c r="W1592" s="11">
        <v>43.95</v>
      </c>
      <c r="X1592" s="11">
        <f>IF(AND(W1592&lt;&gt;"", V1592&lt;&gt;"", V1592&lt;&gt;0), (W1592/V1592)*100, "")</f>
        <v>76.302083333333343</v>
      </c>
      <c r="Y1592" s="8" t="str">
        <f>IF(X1592&lt;72,"Pontiagudo",IF(X1592&lt;=76,"Padrão","Redondo"))</f>
        <v>Redondo</v>
      </c>
      <c r="Z1592" s="11">
        <f>IF(AND(W1592&lt;&gt;"", V1592&lt;&gt;"", V1592&lt;&gt;0), (0.6057-0.0018*W1592)*V1592*(W1592^2)/1000, "")</f>
        <v>58.588563483360005</v>
      </c>
      <c r="AA1592" s="11">
        <v>61.763075639999997</v>
      </c>
      <c r="AB1592" s="14"/>
      <c r="AC1592" s="12">
        <v>14</v>
      </c>
      <c r="AD1592" s="18" t="s">
        <v>18</v>
      </c>
    </row>
    <row r="1593" spans="1:30" ht="15.6" x14ac:dyDescent="0.3">
      <c r="A1593" s="8">
        <v>1592</v>
      </c>
      <c r="B1593" s="20" t="s">
        <v>33</v>
      </c>
      <c r="C1593" s="9">
        <v>66.099999999999994</v>
      </c>
      <c r="D1593" s="9">
        <v>4.5</v>
      </c>
      <c r="E1593" s="9">
        <v>10</v>
      </c>
      <c r="F1593" s="10">
        <f>IF(AND(NOT(ISBLANK(C1593)), NOT(ISBLANK(H1593)), NOT(ISBLANK(Q1593))), C1593-H1593-Q1593, "")</f>
        <v>39.570999999999998</v>
      </c>
      <c r="G1593" s="11">
        <f>IF(AND(F1593&lt;&gt;"", C1593&lt;&gt;"", C1593&lt;&gt;0), F1593*100/C1593, "")</f>
        <v>59.865355521936465</v>
      </c>
      <c r="H1593" s="10">
        <v>21.259</v>
      </c>
      <c r="I1593" s="12">
        <v>5</v>
      </c>
      <c r="J1593" s="11">
        <f>IF(AND(H1593&lt;&gt;"", C1593&lt;&gt;"", C1593&lt;&gt;0), H1593*100/C1593, "")</f>
        <v>32.161875945537069</v>
      </c>
      <c r="K1593" s="9">
        <v>16.5</v>
      </c>
      <c r="L1593" s="9">
        <v>46.3</v>
      </c>
      <c r="M1593" s="13">
        <v>0.35599999999999998</v>
      </c>
      <c r="N1593" s="9">
        <v>61.1</v>
      </c>
      <c r="O1593" s="14" t="s">
        <v>21</v>
      </c>
      <c r="P1593" s="15">
        <v>2.67</v>
      </c>
      <c r="Q1593" s="13">
        <v>5.27</v>
      </c>
      <c r="R1593" s="15">
        <v>0.33</v>
      </c>
      <c r="S1593" s="11">
        <f>IF(AND(Q1593&lt;&gt;"", C1593&lt;&gt;"", C1593&lt;&gt;0), Q1593*100/C1593, "")</f>
        <v>7.9727685325264757</v>
      </c>
      <c r="T1593" s="21">
        <v>1</v>
      </c>
      <c r="U1593" s="17" t="s">
        <v>32</v>
      </c>
      <c r="V1593" s="11">
        <v>59.7</v>
      </c>
      <c r="W1593" s="11">
        <v>46.01</v>
      </c>
      <c r="X1593" s="11">
        <f>IF(AND(W1593&lt;&gt;"", V1593&lt;&gt;"", V1593&lt;&gt;0), (W1593/V1593)*100, "")</f>
        <v>77.068676716917921</v>
      </c>
      <c r="Y1593" s="8" t="str">
        <f>IF(X1593&lt;72,"Pontiagudo",IF(X1593&lt;=76,"Padrão","Redondo"))</f>
        <v>Redondo</v>
      </c>
      <c r="Z1593" s="11">
        <f>IF(AND(W1593&lt;&gt;"", V1593&lt;&gt;"", V1593&lt;&gt;0), (0.6057-0.0018*W1593)*V1593*(W1593^2)/1000, "")</f>
        <v>66.081895118973549</v>
      </c>
      <c r="AA1593" s="11">
        <v>66.318543162134986</v>
      </c>
      <c r="AB1593" s="14" t="s">
        <v>35</v>
      </c>
      <c r="AC1593" s="12">
        <v>14</v>
      </c>
      <c r="AD1593" s="18" t="s">
        <v>18</v>
      </c>
    </row>
    <row r="1594" spans="1:30" ht="15.6" x14ac:dyDescent="0.3">
      <c r="A1594" s="8">
        <v>1593</v>
      </c>
      <c r="B1594" s="20" t="s">
        <v>33</v>
      </c>
      <c r="C1594" s="9">
        <v>59.2</v>
      </c>
      <c r="D1594" s="9">
        <v>3.6</v>
      </c>
      <c r="E1594" s="9">
        <v>10.1</v>
      </c>
      <c r="F1594" s="10">
        <f>IF(AND(NOT(ISBLANK(C1594)), NOT(ISBLANK(H1594)), NOT(ISBLANK(Q1594))), C1594-H1594-Q1594, "")</f>
        <v>35.340000000000003</v>
      </c>
      <c r="G1594" s="11">
        <f>IF(AND(F1594&lt;&gt;"", C1594&lt;&gt;"", C1594&lt;&gt;0), F1594*100/C1594, "")</f>
        <v>59.695945945945951</v>
      </c>
      <c r="H1594" s="10">
        <v>18.173999999999999</v>
      </c>
      <c r="I1594" s="12">
        <v>5</v>
      </c>
      <c r="J1594" s="11">
        <f>IF(AND(H1594&lt;&gt;"", C1594&lt;&gt;"", C1594&lt;&gt;0), H1594*100/C1594, "")</f>
        <v>30.699324324324319</v>
      </c>
      <c r="K1594" s="9">
        <v>14.3</v>
      </c>
      <c r="L1594" s="9">
        <v>45.3</v>
      </c>
      <c r="M1594" s="13">
        <v>0.316</v>
      </c>
      <c r="N1594" s="9">
        <v>54.5</v>
      </c>
      <c r="O1594" s="14" t="s">
        <v>23</v>
      </c>
      <c r="P1594" s="15">
        <v>3.74</v>
      </c>
      <c r="Q1594" s="13">
        <v>5.6859999999999999</v>
      </c>
      <c r="R1594" s="15">
        <v>0.37</v>
      </c>
      <c r="S1594" s="11">
        <f>IF(AND(Q1594&lt;&gt;"", C1594&lt;&gt;"", C1594&lt;&gt;0), Q1594*100/C1594, "")</f>
        <v>9.6047297297297298</v>
      </c>
      <c r="T1594" s="21">
        <v>1</v>
      </c>
      <c r="U1594" s="17" t="s">
        <v>32</v>
      </c>
      <c r="V1594" s="11">
        <v>57.01</v>
      </c>
      <c r="W1594" s="11">
        <v>43.92</v>
      </c>
      <c r="X1594" s="11">
        <f>IF(AND(W1594&lt;&gt;"", V1594&lt;&gt;"", V1594&lt;&gt;0), (W1594/V1594)*100, "")</f>
        <v>77.039115944571137</v>
      </c>
      <c r="Y1594" s="8" t="str">
        <f>IF(X1594&lt;72,"Pontiagudo",IF(X1594&lt;=76,"Padrão","Redondo"))</f>
        <v>Redondo</v>
      </c>
      <c r="Z1594" s="11">
        <f>IF(AND(W1594&lt;&gt;"", V1594&lt;&gt;"", V1594&lt;&gt;0), (0.6057-0.0018*W1594)*V1594*(W1594^2)/1000, "")</f>
        <v>57.915237889218822</v>
      </c>
      <c r="AA1594" s="11">
        <v>61.28845273008001</v>
      </c>
      <c r="AB1594" s="14" t="s">
        <v>35</v>
      </c>
      <c r="AC1594" s="12">
        <v>14</v>
      </c>
      <c r="AD1594" s="18" t="s">
        <v>18</v>
      </c>
    </row>
    <row r="1595" spans="1:30" ht="15.6" x14ac:dyDescent="0.3">
      <c r="A1595" s="8">
        <v>1594</v>
      </c>
      <c r="B1595" s="20" t="s">
        <v>33</v>
      </c>
      <c r="C1595" s="9">
        <v>66.900000000000006</v>
      </c>
      <c r="D1595" s="9">
        <v>4.3</v>
      </c>
      <c r="E1595" s="9">
        <v>10.199999999999999</v>
      </c>
      <c r="F1595" s="10">
        <f>IF(AND(NOT(ISBLANK(C1595)), NOT(ISBLANK(H1595)), NOT(ISBLANK(Q1595))), C1595-H1595-Q1595, "")</f>
        <v>42.805</v>
      </c>
      <c r="G1595" s="11">
        <f>IF(AND(F1595&lt;&gt;"", C1595&lt;&gt;"", C1595&lt;&gt;0), F1595*100/C1595, "")</f>
        <v>63.983557548579967</v>
      </c>
      <c r="H1595" s="10">
        <v>17.724</v>
      </c>
      <c r="I1595" s="12">
        <v>5</v>
      </c>
      <c r="J1595" s="11">
        <f>IF(AND(H1595&lt;&gt;"", C1595&lt;&gt;"", C1595&lt;&gt;0), H1595*100/C1595, "")</f>
        <v>26.493273542600896</v>
      </c>
      <c r="K1595" s="9">
        <v>13.6</v>
      </c>
      <c r="L1595" s="9">
        <v>45</v>
      </c>
      <c r="M1595" s="13">
        <v>0.30199999999999999</v>
      </c>
      <c r="N1595" s="9">
        <v>58.5</v>
      </c>
      <c r="O1595" s="14" t="s">
        <v>23</v>
      </c>
      <c r="P1595" s="15">
        <v>4.75</v>
      </c>
      <c r="Q1595" s="13">
        <v>6.3710000000000004</v>
      </c>
      <c r="R1595" s="15">
        <v>0.37</v>
      </c>
      <c r="S1595" s="11">
        <f>IF(AND(Q1595&lt;&gt;"", C1595&lt;&gt;"", C1595&lt;&gt;0), Q1595*100/C1595, "")</f>
        <v>9.523168908819132</v>
      </c>
      <c r="T1595" s="21">
        <v>2</v>
      </c>
      <c r="U1595" s="17" t="s">
        <v>32</v>
      </c>
      <c r="V1595" s="11">
        <v>60.44</v>
      </c>
      <c r="W1595" s="11">
        <v>45.26</v>
      </c>
      <c r="X1595" s="11">
        <f>IF(AND(W1595&lt;&gt;"", V1595&lt;&gt;"", V1595&lt;&gt;0), (W1595/V1595)*100, "")</f>
        <v>74.884182660489742</v>
      </c>
      <c r="Y1595" s="8" t="str">
        <f>IF(X1595&lt;72,"Pontiagudo",IF(X1595&lt;=76,"Padrão","Redondo"))</f>
        <v>Padrão</v>
      </c>
      <c r="Z1595" s="11">
        <f>IF(AND(W1595&lt;&gt;"", V1595&lt;&gt;"", V1595&lt;&gt;0), (0.6057-0.0018*W1595)*V1595*(W1595^2)/1000, "")</f>
        <v>64.904839810420611</v>
      </c>
      <c r="AA1595" s="11">
        <v>65.739034051335977</v>
      </c>
      <c r="AB1595" s="14"/>
      <c r="AC1595" s="12">
        <v>14</v>
      </c>
      <c r="AD1595" s="18" t="s">
        <v>18</v>
      </c>
    </row>
    <row r="1596" spans="1:30" ht="15.6" x14ac:dyDescent="0.3">
      <c r="A1596" s="8">
        <v>1595</v>
      </c>
      <c r="B1596" s="20" t="s">
        <v>33</v>
      </c>
      <c r="C1596" s="9">
        <v>56.3</v>
      </c>
      <c r="D1596" s="9">
        <v>4.4000000000000004</v>
      </c>
      <c r="E1596" s="9">
        <v>10.1</v>
      </c>
      <c r="F1596" s="10">
        <f>IF(AND(NOT(ISBLANK(C1596)), NOT(ISBLANK(H1596)), NOT(ISBLANK(Q1596))), C1596-H1596-Q1596, "")</f>
        <v>30.341999999999992</v>
      </c>
      <c r="G1596" s="11">
        <f>IF(AND(F1596&lt;&gt;"", C1596&lt;&gt;"", C1596&lt;&gt;0), F1596*100/C1596, "")</f>
        <v>53.893428063943155</v>
      </c>
      <c r="H1596" s="10">
        <v>20.471</v>
      </c>
      <c r="I1596" s="12">
        <v>5</v>
      </c>
      <c r="J1596" s="11">
        <f>IF(AND(H1596&lt;&gt;"", C1596&lt;&gt;"", C1596&lt;&gt;0), H1596*100/C1596, "")</f>
        <v>36.360568383658972</v>
      </c>
      <c r="K1596" s="9">
        <v>13.3</v>
      </c>
      <c r="L1596" s="9">
        <v>45.7</v>
      </c>
      <c r="M1596" s="13">
        <v>0.29099999999999998</v>
      </c>
      <c r="N1596" s="9">
        <v>64.8</v>
      </c>
      <c r="O1596" s="14" t="s">
        <v>21</v>
      </c>
      <c r="P1596" s="15">
        <v>2.42</v>
      </c>
      <c r="Q1596" s="13">
        <v>5.4870000000000001</v>
      </c>
      <c r="R1596" s="15">
        <v>0.38</v>
      </c>
      <c r="S1596" s="11">
        <f>IF(AND(Q1596&lt;&gt;"", C1596&lt;&gt;"", C1596&lt;&gt;0), Q1596*100/C1596, "")</f>
        <v>9.7460035523978696</v>
      </c>
      <c r="T1596" s="21">
        <v>3</v>
      </c>
      <c r="U1596" s="17" t="s">
        <v>36</v>
      </c>
      <c r="V1596" s="11">
        <v>57.17</v>
      </c>
      <c r="W1596" s="11">
        <v>42.49</v>
      </c>
      <c r="X1596" s="11">
        <f>IF(AND(W1596&lt;&gt;"", V1596&lt;&gt;"", V1596&lt;&gt;0), (W1596/V1596)*100, "")</f>
        <v>74.32219695644568</v>
      </c>
      <c r="Y1596" s="8" t="str">
        <f>IF(X1596&lt;72,"Pontiagudo",IF(X1596&lt;=76,"Padrão","Redondo"))</f>
        <v>Padrão</v>
      </c>
      <c r="Z1596" s="11">
        <f>IF(AND(W1596&lt;&gt;"", V1596&lt;&gt;"", V1596&lt;&gt;0), (0.6057-0.0018*W1596)*V1596*(W1596^2)/1000, "")</f>
        <v>54.623089656063307</v>
      </c>
      <c r="AA1596" s="11">
        <v>59.352656426717495</v>
      </c>
      <c r="AB1596" s="14"/>
      <c r="AC1596" s="12">
        <v>14</v>
      </c>
      <c r="AD1596" s="18" t="s">
        <v>18</v>
      </c>
    </row>
    <row r="1597" spans="1:30" ht="15.6" x14ac:dyDescent="0.3">
      <c r="A1597" s="8">
        <v>1596</v>
      </c>
      <c r="B1597" s="20" t="s">
        <v>33</v>
      </c>
      <c r="C1597" s="9">
        <v>60.3</v>
      </c>
      <c r="D1597" s="9">
        <v>4</v>
      </c>
      <c r="E1597" s="9">
        <v>10.3</v>
      </c>
      <c r="F1597" s="10">
        <f>IF(AND(NOT(ISBLANK(C1597)), NOT(ISBLANK(H1597)), NOT(ISBLANK(Q1597))), C1597-H1597-Q1597, "")</f>
        <v>34.936</v>
      </c>
      <c r="G1597" s="11">
        <f>IF(AND(F1597&lt;&gt;"", C1597&lt;&gt;"", C1597&lt;&gt;0), F1597*100/C1597, "")</f>
        <v>57.936981757877284</v>
      </c>
      <c r="H1597" s="10">
        <v>19.422000000000001</v>
      </c>
      <c r="I1597" s="12">
        <v>5</v>
      </c>
      <c r="J1597" s="11">
        <f>IF(AND(H1597&lt;&gt;"", C1597&lt;&gt;"", C1597&lt;&gt;0), H1597*100/C1597, "")</f>
        <v>32.208955223880601</v>
      </c>
      <c r="K1597" s="9">
        <v>13.4</v>
      </c>
      <c r="L1597" s="9">
        <v>48</v>
      </c>
      <c r="M1597" s="13">
        <v>0.27900000000000003</v>
      </c>
      <c r="N1597" s="9">
        <v>58.6</v>
      </c>
      <c r="O1597" s="14" t="s">
        <v>23</v>
      </c>
      <c r="P1597" s="15">
        <v>4.25</v>
      </c>
      <c r="Q1597" s="13">
        <v>5.9420000000000002</v>
      </c>
      <c r="R1597" s="15">
        <v>0.4</v>
      </c>
      <c r="S1597" s="11">
        <f>IF(AND(Q1597&lt;&gt;"", C1597&lt;&gt;"", C1597&lt;&gt;0), Q1597*100/C1597, "")</f>
        <v>9.8540630182421243</v>
      </c>
      <c r="T1597" s="21">
        <v>2</v>
      </c>
      <c r="U1597" s="17" t="s">
        <v>32</v>
      </c>
      <c r="V1597" s="11">
        <v>55.78</v>
      </c>
      <c r="W1597" s="11">
        <v>44.93</v>
      </c>
      <c r="X1597" s="11">
        <f>IF(AND(W1597&lt;&gt;"", V1597&lt;&gt;"", V1597&lt;&gt;0), (W1597/V1597)*100, "")</f>
        <v>80.548583721764061</v>
      </c>
      <c r="Y1597" s="8" t="str">
        <f>IF(X1597&lt;72,"Pontiagudo",IF(X1597&lt;=76,"Padrão","Redondo"))</f>
        <v>Redondo</v>
      </c>
      <c r="Z1597" s="11">
        <f>IF(AND(W1597&lt;&gt;"", V1597&lt;&gt;"", V1597&lt;&gt;0), (0.6057-0.0018*W1597)*V1597*(W1597^2)/1000, "")</f>
        <v>59.097170659527976</v>
      </c>
      <c r="AA1597" s="11">
        <v>61.803618139458983</v>
      </c>
      <c r="AB1597" s="14"/>
      <c r="AC1597" s="12">
        <v>14</v>
      </c>
      <c r="AD1597" s="18" t="s">
        <v>18</v>
      </c>
    </row>
    <row r="1598" spans="1:30" ht="15.6" x14ac:dyDescent="0.3">
      <c r="A1598" s="8">
        <v>1597</v>
      </c>
      <c r="B1598" s="20" t="s">
        <v>33</v>
      </c>
      <c r="C1598" s="9">
        <v>66.400000000000006</v>
      </c>
      <c r="D1598" s="9">
        <v>6.9</v>
      </c>
      <c r="E1598" s="9">
        <v>10</v>
      </c>
      <c r="F1598" s="10">
        <f>IF(AND(NOT(ISBLANK(C1598)), NOT(ISBLANK(H1598)), NOT(ISBLANK(Q1598))), C1598-H1598-Q1598, "")</f>
        <v>41.386000000000003</v>
      </c>
      <c r="G1598" s="11">
        <f>IF(AND(F1598&lt;&gt;"", C1598&lt;&gt;"", C1598&lt;&gt;0), F1598*100/C1598, "")</f>
        <v>62.328313253012048</v>
      </c>
      <c r="H1598" s="10">
        <v>19.254000000000001</v>
      </c>
      <c r="I1598" s="12">
        <v>5</v>
      </c>
      <c r="J1598" s="11">
        <f>IF(AND(H1598&lt;&gt;"", C1598&lt;&gt;"", C1598&lt;&gt;0), H1598*100/C1598, "")</f>
        <v>28.996987951807228</v>
      </c>
      <c r="K1598" s="9">
        <v>16.600000000000001</v>
      </c>
      <c r="L1598" s="9">
        <v>46.7</v>
      </c>
      <c r="M1598" s="13">
        <v>0.35499999999999998</v>
      </c>
      <c r="N1598" s="9">
        <v>81.099999999999994</v>
      </c>
      <c r="O1598" s="14" t="s">
        <v>16</v>
      </c>
      <c r="P1598" s="15">
        <v>2.73</v>
      </c>
      <c r="Q1598" s="13">
        <v>5.76</v>
      </c>
      <c r="R1598" s="15">
        <v>0.37</v>
      </c>
      <c r="S1598" s="11">
        <f>IF(AND(Q1598&lt;&gt;"", C1598&lt;&gt;"", C1598&lt;&gt;0), Q1598*100/C1598, "")</f>
        <v>8.6746987951807224</v>
      </c>
      <c r="T1598" s="21">
        <v>2</v>
      </c>
      <c r="U1598" s="17" t="s">
        <v>32</v>
      </c>
      <c r="V1598" s="11">
        <v>63.9</v>
      </c>
      <c r="W1598" s="11">
        <v>45.62</v>
      </c>
      <c r="X1598" s="11">
        <f>IF(AND(W1598&lt;&gt;"", V1598&lt;&gt;"", V1598&lt;&gt;0), (W1598/V1598)*100, "")</f>
        <v>71.392801251956186</v>
      </c>
      <c r="Y1598" s="8" t="str">
        <f>IF(X1598&lt;72,"Pontiagudo",IF(X1598&lt;=76,"Padrão","Redondo"))</f>
        <v>Pontiagudo</v>
      </c>
      <c r="Z1598" s="11">
        <f>IF(AND(W1598&lt;&gt;"", V1598&lt;&gt;"", V1598&lt;&gt;0), (0.6057-0.0018*W1598)*V1598*(W1598^2)/1000, "")</f>
        <v>69.630223099645434</v>
      </c>
      <c r="AA1598" s="11">
        <v>68.699740521780001</v>
      </c>
      <c r="AB1598" s="14"/>
      <c r="AC1598" s="12">
        <v>14</v>
      </c>
      <c r="AD1598" s="18" t="s">
        <v>18</v>
      </c>
    </row>
    <row r="1599" spans="1:30" ht="15.6" x14ac:dyDescent="0.3">
      <c r="A1599" s="8">
        <v>1598</v>
      </c>
      <c r="B1599" s="20" t="s">
        <v>33</v>
      </c>
      <c r="C1599" s="9">
        <v>59.8</v>
      </c>
      <c r="D1599" s="9">
        <v>4.9000000000000004</v>
      </c>
      <c r="E1599" s="9">
        <v>10</v>
      </c>
      <c r="F1599" s="10">
        <f>IF(AND(NOT(ISBLANK(C1599)), NOT(ISBLANK(H1599)), NOT(ISBLANK(Q1599))), C1599-H1599-Q1599, "")</f>
        <v>37.451999999999998</v>
      </c>
      <c r="G1599" s="11">
        <f>IF(AND(F1599&lt;&gt;"", C1599&lt;&gt;"", C1599&lt;&gt;0), F1599*100/C1599, "")</f>
        <v>62.628762541806019</v>
      </c>
      <c r="H1599" s="10">
        <v>16.841999999999999</v>
      </c>
      <c r="I1599" s="12">
        <v>5</v>
      </c>
      <c r="J1599" s="11">
        <f>IF(AND(H1599&lt;&gt;"", C1599&lt;&gt;"", C1599&lt;&gt;0), H1599*100/C1599, "")</f>
        <v>28.163879598662206</v>
      </c>
      <c r="K1599" s="9">
        <v>13.8</v>
      </c>
      <c r="L1599" s="9">
        <v>43</v>
      </c>
      <c r="M1599" s="13">
        <v>0.32100000000000001</v>
      </c>
      <c r="N1599" s="9">
        <v>67.900000000000006</v>
      </c>
      <c r="O1599" s="14" t="s">
        <v>21</v>
      </c>
      <c r="P1599" s="15">
        <v>4.6900000000000004</v>
      </c>
      <c r="Q1599" s="13">
        <v>5.5060000000000002</v>
      </c>
      <c r="R1599" s="15">
        <v>0.37</v>
      </c>
      <c r="S1599" s="11">
        <f>IF(AND(Q1599&lt;&gt;"", C1599&lt;&gt;"", C1599&lt;&gt;0), Q1599*100/C1599, "")</f>
        <v>9.2073578595317738</v>
      </c>
      <c r="T1599" s="21">
        <v>2</v>
      </c>
      <c r="U1599" s="17" t="s">
        <v>32</v>
      </c>
      <c r="V1599" s="11">
        <v>58</v>
      </c>
      <c r="W1599" s="11">
        <v>44.28</v>
      </c>
      <c r="X1599" s="11">
        <f>IF(AND(W1599&lt;&gt;"", V1599&lt;&gt;"", V1599&lt;&gt;0), (W1599/V1599)*100, "")</f>
        <v>76.344827586206904</v>
      </c>
      <c r="Y1599" s="8" t="str">
        <f>IF(X1599&lt;72,"Pontiagudo",IF(X1599&lt;=76,"Padrão","Redondo"))</f>
        <v>Redondo</v>
      </c>
      <c r="Z1599" s="11">
        <f>IF(AND(W1599&lt;&gt;"", V1599&lt;&gt;"", V1599&lt;&gt;0), (0.6057-0.0018*W1599)*V1599*(W1599^2)/1000, "")</f>
        <v>59.817142060531211</v>
      </c>
      <c r="AA1599" s="11">
        <v>62.532380721599999</v>
      </c>
      <c r="AB1599" s="14"/>
      <c r="AC1599" s="12">
        <v>14</v>
      </c>
      <c r="AD1599" s="18" t="s">
        <v>18</v>
      </c>
    </row>
    <row r="1600" spans="1:30" ht="15.6" x14ac:dyDescent="0.3">
      <c r="A1600" s="8">
        <v>1599</v>
      </c>
      <c r="B1600" s="20" t="s">
        <v>33</v>
      </c>
      <c r="C1600" s="9">
        <v>72</v>
      </c>
      <c r="D1600" s="9">
        <v>3.3</v>
      </c>
      <c r="E1600" s="9">
        <v>10</v>
      </c>
      <c r="F1600" s="10">
        <f>IF(AND(NOT(ISBLANK(C1600)), NOT(ISBLANK(H1600)), NOT(ISBLANK(Q1600))), C1600-H1600-Q1600, "")</f>
        <v>44.530999999999999</v>
      </c>
      <c r="G1600" s="11">
        <f>IF(AND(F1600&lt;&gt;"", C1600&lt;&gt;"", C1600&lt;&gt;0), F1600*100/C1600, "")</f>
        <v>61.848611111111104</v>
      </c>
      <c r="H1600" s="10">
        <v>21.024000000000001</v>
      </c>
      <c r="I1600" s="12">
        <v>6</v>
      </c>
      <c r="J1600" s="11">
        <f>IF(AND(H1600&lt;&gt;"", C1600&lt;&gt;"", C1600&lt;&gt;0), H1600*100/C1600, "")</f>
        <v>29.200000000000003</v>
      </c>
      <c r="K1600" s="9">
        <v>13.3</v>
      </c>
      <c r="L1600" s="9">
        <v>47</v>
      </c>
      <c r="M1600" s="13">
        <v>0.28299999999999997</v>
      </c>
      <c r="N1600" s="9">
        <v>41.9</v>
      </c>
      <c r="O1600" s="14" t="s">
        <v>23</v>
      </c>
      <c r="P1600" s="15">
        <v>2.39</v>
      </c>
      <c r="Q1600" s="13">
        <v>6.4450000000000003</v>
      </c>
      <c r="R1600" s="15">
        <v>0.36</v>
      </c>
      <c r="S1600" s="11">
        <f>IF(AND(Q1600&lt;&gt;"", C1600&lt;&gt;"", C1600&lt;&gt;0), Q1600*100/C1600, "")</f>
        <v>8.9513888888888893</v>
      </c>
      <c r="T1600" s="21">
        <v>1</v>
      </c>
      <c r="U1600" s="17" t="s">
        <v>34</v>
      </c>
      <c r="V1600" s="11">
        <v>62.36</v>
      </c>
      <c r="W1600" s="11">
        <v>46.86</v>
      </c>
      <c r="X1600" s="11">
        <f>IF(AND(W1600&lt;&gt;"", V1600&lt;&gt;"", V1600&lt;&gt;0), (W1600/V1600)*100, "")</f>
        <v>75.144323284156513</v>
      </c>
      <c r="Y1600" s="8" t="str">
        <f>IF(X1600&lt;72,"Pontiagudo",IF(X1600&lt;=76,"Padrão","Redondo"))</f>
        <v>Padrão</v>
      </c>
      <c r="Z1600" s="11">
        <f>IF(AND(W1600&lt;&gt;"", V1600&lt;&gt;"", V1600&lt;&gt;0), (0.6057-0.0018*W1600)*V1600*(W1600^2)/1000, "")</f>
        <v>71.39071292501491</v>
      </c>
      <c r="AA1600" s="11">
        <v>69.534582742151997</v>
      </c>
      <c r="AB1600" s="14" t="s">
        <v>35</v>
      </c>
      <c r="AC1600" s="12">
        <v>14</v>
      </c>
      <c r="AD1600" s="18" t="s">
        <v>18</v>
      </c>
    </row>
    <row r="1601" spans="1:30" ht="15.6" x14ac:dyDescent="0.3">
      <c r="A1601" s="8">
        <v>1600</v>
      </c>
      <c r="B1601" s="20" t="s">
        <v>33</v>
      </c>
      <c r="C1601" s="9">
        <v>58</v>
      </c>
      <c r="D1601" s="9">
        <v>4.0999999999999996</v>
      </c>
      <c r="E1601" s="9">
        <v>10.6</v>
      </c>
      <c r="F1601" s="10">
        <f>IF(AND(NOT(ISBLANK(C1601)), NOT(ISBLANK(H1601)), NOT(ISBLANK(Q1601))), C1601-H1601-Q1601, "")</f>
        <v>34.707999999999998</v>
      </c>
      <c r="G1601" s="11">
        <f>IF(AND(F1601&lt;&gt;"", C1601&lt;&gt;"", C1601&lt;&gt;0), F1601*100/C1601, "")</f>
        <v>59.84137931034482</v>
      </c>
      <c r="H1601" s="10">
        <v>17.82</v>
      </c>
      <c r="I1601" s="12">
        <v>6</v>
      </c>
      <c r="J1601" s="11">
        <f>IF(AND(H1601&lt;&gt;"", C1601&lt;&gt;"", C1601&lt;&gt;0), H1601*100/C1601, "")</f>
        <v>30.724137931034484</v>
      </c>
      <c r="K1601" s="9">
        <v>14.3</v>
      </c>
      <c r="L1601" s="9">
        <v>44.3</v>
      </c>
      <c r="M1601" s="13">
        <v>0.32300000000000001</v>
      </c>
      <c r="N1601" s="9">
        <v>60.9</v>
      </c>
      <c r="O1601" s="14" t="s">
        <v>21</v>
      </c>
      <c r="P1601" s="15">
        <v>4.16</v>
      </c>
      <c r="Q1601" s="13">
        <v>5.4720000000000004</v>
      </c>
      <c r="R1601" s="15">
        <v>0.37</v>
      </c>
      <c r="S1601" s="11">
        <f>IF(AND(Q1601&lt;&gt;"", C1601&lt;&gt;"", C1601&lt;&gt;0), Q1601*100/C1601, "")</f>
        <v>9.4344827586206907</v>
      </c>
      <c r="T1601" s="21">
        <v>1</v>
      </c>
      <c r="U1601" s="17" t="s">
        <v>32</v>
      </c>
      <c r="V1601" s="11">
        <v>58.37</v>
      </c>
      <c r="W1601" s="11">
        <v>42.72</v>
      </c>
      <c r="X1601" s="11">
        <f>IF(AND(W1601&lt;&gt;"", V1601&lt;&gt;"", V1601&lt;&gt;0), (W1601/V1601)*100, "")</f>
        <v>73.18828165153333</v>
      </c>
      <c r="Y1601" s="8" t="str">
        <f>IF(X1601&lt;72,"Pontiagudo",IF(X1601&lt;=76,"Padrão","Redondo"))</f>
        <v>Padrão</v>
      </c>
      <c r="Z1601" s="11">
        <f>IF(AND(W1601&lt;&gt;"", V1601&lt;&gt;"", V1601&lt;&gt;0), (0.6057-0.0018*W1601)*V1601*(W1601^2)/1000, "")</f>
        <v>56.330928914936834</v>
      </c>
      <c r="AA1601" s="11">
        <v>60.528431822975989</v>
      </c>
      <c r="AB1601" s="14"/>
      <c r="AC1601" s="12">
        <v>14</v>
      </c>
      <c r="AD1601" s="18" t="s">
        <v>18</v>
      </c>
    </row>
    <row r="1602" spans="1:30" ht="15.6" x14ac:dyDescent="0.3">
      <c r="A1602" s="8">
        <v>1601</v>
      </c>
      <c r="B1602" s="20" t="s">
        <v>47</v>
      </c>
      <c r="C1602" s="9"/>
      <c r="D1602" s="9"/>
      <c r="E1602" s="9"/>
      <c r="F1602" s="10" t="str">
        <f>IF(AND(NOT(ISBLANK(C1602)), NOT(ISBLANK(H1602)), NOT(ISBLANK(Q1602))), C1602-H1602-Q1602, "")</f>
        <v/>
      </c>
      <c r="G1602" s="11" t="str">
        <f>IF(AND(F1602&lt;&gt;"", C1602&lt;&gt;"", C1602&lt;&gt;0), F1602*100/C1602, "")</f>
        <v/>
      </c>
      <c r="H1602" s="10"/>
      <c r="I1602" s="12"/>
      <c r="J1602" s="11" t="str">
        <f>IF(AND(H1602&lt;&gt;"", C1602&lt;&gt;"", C1602&lt;&gt;0), H1602*100/C1602, "")</f>
        <v/>
      </c>
      <c r="K1602" s="9"/>
      <c r="L1602" s="9"/>
      <c r="M1602" s="13"/>
      <c r="N1602" s="9"/>
      <c r="O1602" s="14"/>
      <c r="P1602" s="15"/>
      <c r="Q1602" s="13"/>
      <c r="R1602" s="15"/>
      <c r="S1602" s="11" t="str">
        <f>IF(AND(Q1602&lt;&gt;"", C1602&lt;&gt;"", C1602&lt;&gt;0), Q1602*100/C1602, "")</f>
        <v/>
      </c>
      <c r="T1602" s="22">
        <v>3</v>
      </c>
      <c r="U1602" s="17" t="s">
        <v>32</v>
      </c>
      <c r="V1602" s="11">
        <v>54.96</v>
      </c>
      <c r="W1602" s="11">
        <v>45.33</v>
      </c>
      <c r="X1602" s="11">
        <f>IF(AND(W1602&lt;&gt;"", V1602&lt;&gt;"", V1602&lt;&gt;0), (W1602/V1602)*100, "")</f>
        <v>82.47816593886462</v>
      </c>
      <c r="Y1602" s="8" t="str">
        <f>IF(X1602&lt;72,"Pontiagudo",IF(X1602&lt;=76,"Padrão","Redondo"))</f>
        <v>Redondo</v>
      </c>
      <c r="Z1602" s="11">
        <f>IF(AND(W1602&lt;&gt;"", V1602&lt;&gt;"", V1602&lt;&gt;0), (0.6057-0.0018*W1602)*V1602*(W1602^2)/1000, "")</f>
        <v>59.188494526953264</v>
      </c>
      <c r="AA1602" s="11">
        <v>61.730480253923986</v>
      </c>
      <c r="AB1602" s="14"/>
      <c r="AC1602" s="12">
        <v>21</v>
      </c>
      <c r="AD1602" s="18" t="s">
        <v>18</v>
      </c>
    </row>
    <row r="1603" spans="1:30" ht="15.6" x14ac:dyDescent="0.3">
      <c r="A1603" s="8">
        <v>1602</v>
      </c>
      <c r="B1603" s="20" t="s">
        <v>47</v>
      </c>
      <c r="C1603" s="9">
        <v>58.6</v>
      </c>
      <c r="D1603" s="9">
        <v>4.5</v>
      </c>
      <c r="E1603" s="9">
        <v>10.1</v>
      </c>
      <c r="F1603" s="10">
        <f>IF(AND(NOT(ISBLANK(C1603)), NOT(ISBLANK(H1603)), NOT(ISBLANK(Q1603))), C1603-H1603-Q1603, "")</f>
        <v>34.370000000000005</v>
      </c>
      <c r="G1603" s="11">
        <f>IF(AND(F1603&lt;&gt;"", C1603&lt;&gt;"", C1603&lt;&gt;0), F1603*100/C1603, "")</f>
        <v>58.651877133105806</v>
      </c>
      <c r="H1603" s="10">
        <v>18.085000000000001</v>
      </c>
      <c r="I1603" s="12">
        <v>7</v>
      </c>
      <c r="J1603" s="11">
        <f>IF(AND(H1603&lt;&gt;"", C1603&lt;&gt;"", C1603&lt;&gt;0), H1603*100/C1603, "")</f>
        <v>30.861774744027304</v>
      </c>
      <c r="K1603" s="9">
        <v>11.5</v>
      </c>
      <c r="L1603" s="9">
        <v>46.7</v>
      </c>
      <c r="M1603" s="13">
        <v>0.246</v>
      </c>
      <c r="N1603" s="9">
        <v>64.7</v>
      </c>
      <c r="O1603" s="14" t="s">
        <v>21</v>
      </c>
      <c r="P1603" s="15">
        <v>4.1399999999999997</v>
      </c>
      <c r="Q1603" s="13">
        <v>6.1449999999999996</v>
      </c>
      <c r="R1603" s="15">
        <v>0.37</v>
      </c>
      <c r="S1603" s="11">
        <f>IF(AND(Q1603&lt;&gt;"", C1603&lt;&gt;"", C1603&lt;&gt;0), Q1603*100/C1603, "")</f>
        <v>10.486348122866893</v>
      </c>
      <c r="T1603" s="25">
        <v>3</v>
      </c>
      <c r="U1603" s="17" t="s">
        <v>32</v>
      </c>
      <c r="V1603" s="11">
        <v>61.07</v>
      </c>
      <c r="W1603" s="11">
        <v>45.01</v>
      </c>
      <c r="X1603" s="11">
        <f>IF(AND(W1603&lt;&gt;"", V1603&lt;&gt;"", V1603&lt;&gt;0), (W1603/V1603)*100, "")</f>
        <v>73.70230882593745</v>
      </c>
      <c r="Y1603" s="8" t="str">
        <f>IF(X1603&lt;72,"Pontiagudo",IF(X1603&lt;=76,"Padrão","Redondo"))</f>
        <v>Padrão</v>
      </c>
      <c r="Z1603" s="11">
        <f>IF(AND(W1603&lt;&gt;"", V1603&lt;&gt;"", V1603&lt;&gt;0), (0.6057-0.0018*W1603)*V1603*(W1603^2)/1000, "")</f>
        <v>64.914559024498971</v>
      </c>
      <c r="AA1603" s="11">
        <v>65.811199762094489</v>
      </c>
      <c r="AB1603" s="14"/>
      <c r="AC1603" s="12">
        <v>21</v>
      </c>
      <c r="AD1603" s="18" t="s">
        <v>18</v>
      </c>
    </row>
    <row r="1604" spans="1:30" ht="15.6" x14ac:dyDescent="0.3">
      <c r="A1604" s="8">
        <v>1603</v>
      </c>
      <c r="B1604" s="20" t="s">
        <v>47</v>
      </c>
      <c r="C1604" s="9">
        <v>71.8</v>
      </c>
      <c r="D1604" s="9">
        <v>2.5</v>
      </c>
      <c r="E1604" s="9">
        <v>10.199999999999999</v>
      </c>
      <c r="F1604" s="10">
        <f>IF(AND(NOT(ISBLANK(C1604)), NOT(ISBLANK(H1604)), NOT(ISBLANK(Q1604))), C1604-H1604-Q1604, "")</f>
        <v>44.632000000000005</v>
      </c>
      <c r="G1604" s="11">
        <f>IF(AND(F1604&lt;&gt;"", C1604&lt;&gt;"", C1604&lt;&gt;0), F1604*100/C1604, "")</f>
        <v>62.161559888579397</v>
      </c>
      <c r="H1604" s="10">
        <v>19.641999999999999</v>
      </c>
      <c r="I1604" s="12">
        <v>6</v>
      </c>
      <c r="J1604" s="11">
        <f>IF(AND(H1604&lt;&gt;"", C1604&lt;&gt;"", C1604&lt;&gt;0), H1604*100/C1604, "")</f>
        <v>27.356545961002787</v>
      </c>
      <c r="K1604" s="9">
        <v>11.1</v>
      </c>
      <c r="L1604" s="9">
        <v>49</v>
      </c>
      <c r="M1604" s="13">
        <v>0.22700000000000001</v>
      </c>
      <c r="N1604" s="9">
        <v>26.4</v>
      </c>
      <c r="O1604" s="14" t="s">
        <v>26</v>
      </c>
      <c r="P1604" s="15">
        <v>5.27</v>
      </c>
      <c r="Q1604" s="13">
        <v>7.5259999999999998</v>
      </c>
      <c r="R1604" s="15">
        <v>0.43</v>
      </c>
      <c r="S1604" s="11">
        <f>IF(AND(Q1604&lt;&gt;"", C1604&lt;&gt;"", C1604&lt;&gt;0), Q1604*100/C1604, "")</f>
        <v>10.481894150417828</v>
      </c>
      <c r="T1604" s="25">
        <v>2</v>
      </c>
      <c r="U1604" s="17" t="s">
        <v>34</v>
      </c>
      <c r="V1604" s="11">
        <v>59.87</v>
      </c>
      <c r="W1604" s="11">
        <v>47.18</v>
      </c>
      <c r="X1604" s="11">
        <f>IF(AND(W1604&lt;&gt;"", V1604&lt;&gt;"", V1604&lt;&gt;0), (W1604/V1604)*100, "")</f>
        <v>78.804075496909974</v>
      </c>
      <c r="Y1604" s="8" t="str">
        <f>IF(X1604&lt;72,"Pontiagudo",IF(X1604&lt;=76,"Padrão","Redondo"))</f>
        <v>Redondo</v>
      </c>
      <c r="Z1604" s="11">
        <f>IF(AND(W1604&lt;&gt;"", V1604&lt;&gt;"", V1604&lt;&gt;0), (0.6057-0.0018*W1604)*V1604*(W1604^2)/1000, "")</f>
        <v>69.402656287425884</v>
      </c>
      <c r="AA1604" s="11">
        <v>68.184542317401977</v>
      </c>
      <c r="AB1604" s="14"/>
      <c r="AC1604" s="12">
        <v>21</v>
      </c>
      <c r="AD1604" s="18" t="s">
        <v>18</v>
      </c>
    </row>
    <row r="1605" spans="1:30" ht="15.6" x14ac:dyDescent="0.3">
      <c r="A1605" s="8">
        <v>1604</v>
      </c>
      <c r="B1605" s="20" t="s">
        <v>47</v>
      </c>
      <c r="C1605" s="9">
        <v>64.7</v>
      </c>
      <c r="D1605" s="9">
        <v>3.5</v>
      </c>
      <c r="E1605" s="9">
        <v>10.199999999999999</v>
      </c>
      <c r="F1605" s="10">
        <f>IF(AND(NOT(ISBLANK(C1605)), NOT(ISBLANK(H1605)), NOT(ISBLANK(Q1605))), C1605-H1605-Q1605, "")</f>
        <v>37.661999999999999</v>
      </c>
      <c r="G1605" s="11">
        <f>IF(AND(F1605&lt;&gt;"", C1605&lt;&gt;"", C1605&lt;&gt;0), F1605*100/C1605, "")</f>
        <v>58.210200927357029</v>
      </c>
      <c r="H1605" s="10">
        <v>20.571999999999999</v>
      </c>
      <c r="I1605" s="12">
        <v>7</v>
      </c>
      <c r="J1605" s="11">
        <f>IF(AND(H1605&lt;&gt;"", C1605&lt;&gt;"", C1605&lt;&gt;0), H1605*100/C1605, "")</f>
        <v>31.795981452859348</v>
      </c>
      <c r="K1605" s="9">
        <v>10.8</v>
      </c>
      <c r="L1605" s="9">
        <v>51.7</v>
      </c>
      <c r="M1605" s="13">
        <v>0.20899999999999999</v>
      </c>
      <c r="N1605" s="9">
        <v>49.8</v>
      </c>
      <c r="O1605" s="14" t="s">
        <v>23</v>
      </c>
      <c r="P1605" s="15">
        <v>3.69</v>
      </c>
      <c r="Q1605" s="13">
        <v>6.4660000000000002</v>
      </c>
      <c r="R1605" s="15">
        <v>0.39</v>
      </c>
      <c r="S1605" s="11">
        <f>IF(AND(Q1605&lt;&gt;"", C1605&lt;&gt;"", C1605&lt;&gt;0), Q1605*100/C1605, "")</f>
        <v>9.9938176197836164</v>
      </c>
      <c r="T1605" s="22">
        <v>1</v>
      </c>
      <c r="U1605" s="17" t="s">
        <v>32</v>
      </c>
      <c r="V1605" s="11">
        <v>57.12</v>
      </c>
      <c r="W1605" s="11">
        <v>45.92</v>
      </c>
      <c r="X1605" s="11">
        <f>IF(AND(W1605&lt;&gt;"", V1605&lt;&gt;"", V1605&lt;&gt;0), (W1605/V1605)*100, "")</f>
        <v>80.392156862745097</v>
      </c>
      <c r="Y1605" s="8" t="str">
        <f>IF(X1605&lt;72,"Pontiagudo",IF(X1605&lt;=76,"Padrão","Redondo"))</f>
        <v>Redondo</v>
      </c>
      <c r="Z1605" s="11">
        <f>IF(AND(W1605&lt;&gt;"", V1605&lt;&gt;"", V1605&lt;&gt;0), (0.6057-0.0018*W1605)*V1605*(W1605^2)/1000, "")</f>
        <v>62.998496097288204</v>
      </c>
      <c r="AA1605" s="11">
        <v>64.245078245375993</v>
      </c>
      <c r="AB1605" s="14"/>
      <c r="AC1605" s="12">
        <v>21</v>
      </c>
      <c r="AD1605" s="18" t="s">
        <v>18</v>
      </c>
    </row>
    <row r="1606" spans="1:30" ht="15.6" x14ac:dyDescent="0.3">
      <c r="A1606" s="8">
        <v>1605</v>
      </c>
      <c r="B1606" s="20" t="s">
        <v>47</v>
      </c>
      <c r="C1606" s="9">
        <v>66.599999999999994</v>
      </c>
      <c r="D1606" s="9"/>
      <c r="E1606" s="9"/>
      <c r="F1606" s="10"/>
      <c r="G1606" s="11" t="str">
        <f>IF(AND(F1606&lt;&gt;"", C1606&lt;&gt;"", C1606&lt;&gt;0), F1606*100/C1606, "")</f>
        <v/>
      </c>
      <c r="H1606" s="10"/>
      <c r="I1606" s="12"/>
      <c r="J1606" s="11" t="str">
        <f>IF(AND(H1606&lt;&gt;"", C1606&lt;&gt;"", C1606&lt;&gt;0), H1606*100/C1606, "")</f>
        <v/>
      </c>
      <c r="K1606" s="9"/>
      <c r="L1606" s="9"/>
      <c r="M1606" s="13"/>
      <c r="N1606" s="9"/>
      <c r="O1606" s="14"/>
      <c r="P1606" s="15">
        <v>3.97</v>
      </c>
      <c r="Q1606" s="13">
        <v>6.4630000000000001</v>
      </c>
      <c r="R1606" s="15">
        <v>0.4</v>
      </c>
      <c r="S1606" s="11">
        <f>IF(AND(Q1606&lt;&gt;"", C1606&lt;&gt;"", C1606&lt;&gt;0), Q1606*100/C1606, "")</f>
        <v>9.7042042042042045</v>
      </c>
      <c r="T1606" s="22">
        <v>2</v>
      </c>
      <c r="U1606" s="17" t="s">
        <v>32</v>
      </c>
      <c r="V1606" s="11">
        <v>58.81</v>
      </c>
      <c r="W1606" s="11">
        <v>45.91</v>
      </c>
      <c r="X1606" s="11">
        <f>IF(AND(W1606&lt;&gt;"", V1606&lt;&gt;"", V1606&lt;&gt;0), (W1606/V1606)*100, "")</f>
        <v>78.06495493963611</v>
      </c>
      <c r="Y1606" s="8" t="str">
        <f>IF(X1606&lt;72,"Pontiagudo",IF(X1606&lt;=76,"Padrão","Redondo"))</f>
        <v>Redondo</v>
      </c>
      <c r="Z1606" s="11">
        <f>IF(AND(W1606&lt;&gt;"", V1606&lt;&gt;"", V1606&lt;&gt;0), (0.6057-0.0018*W1606)*V1606*(W1606^2)/1000, "")</f>
        <v>64.836406280755781</v>
      </c>
      <c r="AA1606" s="11">
        <v>65.510503232659502</v>
      </c>
      <c r="AB1606" s="14"/>
      <c r="AC1606" s="12">
        <v>21</v>
      </c>
      <c r="AD1606" s="18" t="s">
        <v>18</v>
      </c>
    </row>
    <row r="1607" spans="1:30" ht="15.6" x14ac:dyDescent="0.3">
      <c r="A1607" s="8">
        <v>1606</v>
      </c>
      <c r="B1607" s="20" t="s">
        <v>47</v>
      </c>
      <c r="C1607" s="9">
        <v>59.3</v>
      </c>
      <c r="D1607" s="9">
        <v>3.4</v>
      </c>
      <c r="E1607" s="9">
        <v>10.199999999999999</v>
      </c>
      <c r="F1607" s="10">
        <f>IF(AND(NOT(ISBLANK(C1607)), NOT(ISBLANK(H1607)), NOT(ISBLANK(Q1607))), C1607-H1607-Q1607, "")</f>
        <v>36.247999999999998</v>
      </c>
      <c r="G1607" s="11">
        <f>IF(AND(F1607&lt;&gt;"", C1607&lt;&gt;"", C1607&lt;&gt;0), F1607*100/C1607, "")</f>
        <v>61.126475548060704</v>
      </c>
      <c r="H1607" s="10">
        <v>17.89</v>
      </c>
      <c r="I1607" s="12">
        <v>6</v>
      </c>
      <c r="J1607" s="11">
        <f>IF(AND(H1607&lt;&gt;"", C1607&lt;&gt;"", C1607&lt;&gt;0), H1607*100/C1607, "")</f>
        <v>30.168634064080944</v>
      </c>
      <c r="K1607" s="9">
        <v>11</v>
      </c>
      <c r="L1607" s="9">
        <v>49.7</v>
      </c>
      <c r="M1607" s="13">
        <v>0.221</v>
      </c>
      <c r="N1607" s="9">
        <v>51.9</v>
      </c>
      <c r="O1607" s="14" t="s">
        <v>23</v>
      </c>
      <c r="P1607" s="15">
        <v>3.01</v>
      </c>
      <c r="Q1607" s="13">
        <v>5.1619999999999999</v>
      </c>
      <c r="R1607" s="15">
        <v>0.36</v>
      </c>
      <c r="S1607" s="11">
        <f>IF(AND(Q1607&lt;&gt;"", C1607&lt;&gt;"", C1607&lt;&gt;0), Q1607*100/C1607, "")</f>
        <v>8.7048903878583488</v>
      </c>
      <c r="T1607" s="22">
        <v>1</v>
      </c>
      <c r="U1607" s="17" t="s">
        <v>32</v>
      </c>
      <c r="V1607" s="11">
        <v>55.25</v>
      </c>
      <c r="W1607" s="11">
        <v>45.1</v>
      </c>
      <c r="X1607" s="11">
        <f>IF(AND(W1607&lt;&gt;"", V1607&lt;&gt;"", V1607&lt;&gt;0), (W1607/V1607)*100, "")</f>
        <v>81.628959276018094</v>
      </c>
      <c r="Y1607" s="8" t="str">
        <f>IF(X1607&lt;72,"Pontiagudo",IF(X1607&lt;=76,"Padrão","Redondo"))</f>
        <v>Redondo</v>
      </c>
      <c r="Z1607" s="11">
        <f>IF(AND(W1607&lt;&gt;"", V1607&lt;&gt;"", V1607&lt;&gt;0), (0.6057-0.0018*W1607)*V1607*(W1607^2)/1000, "")</f>
        <v>58.945060617300008</v>
      </c>
      <c r="AA1607" s="11">
        <v>61.634179213749995</v>
      </c>
      <c r="AB1607" s="14"/>
      <c r="AC1607" s="12">
        <v>21</v>
      </c>
      <c r="AD1607" s="18" t="s">
        <v>18</v>
      </c>
    </row>
    <row r="1608" spans="1:30" ht="15.6" x14ac:dyDescent="0.3">
      <c r="A1608" s="8">
        <v>1607</v>
      </c>
      <c r="B1608" s="20" t="s">
        <v>47</v>
      </c>
      <c r="C1608" s="9">
        <v>59.2</v>
      </c>
      <c r="D1608" s="9">
        <v>3.4</v>
      </c>
      <c r="E1608" s="9">
        <v>9.9</v>
      </c>
      <c r="F1608" s="10">
        <f>IF(AND(NOT(ISBLANK(C1608)), NOT(ISBLANK(H1608)), NOT(ISBLANK(Q1608))), C1608-H1608-Q1608, "")</f>
        <v>35.106000000000002</v>
      </c>
      <c r="G1608" s="11">
        <f>IF(AND(F1608&lt;&gt;"", C1608&lt;&gt;"", C1608&lt;&gt;0), F1608*100/C1608, "")</f>
        <v>59.300675675675677</v>
      </c>
      <c r="H1608" s="10">
        <v>18.448</v>
      </c>
      <c r="I1608" s="12">
        <v>6</v>
      </c>
      <c r="J1608" s="11">
        <f>IF(AND(H1608&lt;&gt;"", C1608&lt;&gt;"", C1608&lt;&gt;0), H1608*100/C1608, "")</f>
        <v>31.162162162162161</v>
      </c>
      <c r="K1608" s="9">
        <v>12.3</v>
      </c>
      <c r="L1608" s="9">
        <v>49</v>
      </c>
      <c r="M1608" s="13">
        <v>0.251</v>
      </c>
      <c r="N1608" s="9">
        <v>51.9</v>
      </c>
      <c r="O1608" s="14" t="s">
        <v>23</v>
      </c>
      <c r="P1608" s="15">
        <v>3.33</v>
      </c>
      <c r="Q1608" s="13">
        <v>5.6459999999999999</v>
      </c>
      <c r="R1608" s="15">
        <v>0.36</v>
      </c>
      <c r="S1608" s="11">
        <f>IF(AND(Q1608&lt;&gt;"", C1608&lt;&gt;"", C1608&lt;&gt;0), Q1608*100/C1608, "")</f>
        <v>9.5371621621621614</v>
      </c>
      <c r="T1608" s="22">
        <v>4</v>
      </c>
      <c r="U1608" s="17" t="s">
        <v>32</v>
      </c>
      <c r="V1608" s="11">
        <v>58.56</v>
      </c>
      <c r="W1608" s="11">
        <v>44.77</v>
      </c>
      <c r="X1608" s="11">
        <f>IF(AND(W1608&lt;&gt;"", V1608&lt;&gt;"", V1608&lt;&gt;0), (W1608/V1608)*100, "")</f>
        <v>76.451502732240442</v>
      </c>
      <c r="Y1608" s="8" t="str">
        <f>IF(X1608&lt;72,"Pontiagudo",IF(X1608&lt;=76,"Padrão","Redondo"))</f>
        <v>Redondo</v>
      </c>
      <c r="Z1608" s="11">
        <f>IF(AND(W1608&lt;&gt;"", V1608&lt;&gt;"", V1608&lt;&gt;0), (0.6057-0.0018*W1608)*V1608*(W1608^2)/1000, "")</f>
        <v>61.635206296863942</v>
      </c>
      <c r="AA1608" s="11">
        <v>63.655043646479989</v>
      </c>
      <c r="AB1608" s="14"/>
      <c r="AC1608" s="12">
        <v>21</v>
      </c>
      <c r="AD1608" s="18" t="s">
        <v>18</v>
      </c>
    </row>
    <row r="1609" spans="1:30" ht="15.6" x14ac:dyDescent="0.3">
      <c r="A1609" s="8">
        <v>1608</v>
      </c>
      <c r="B1609" s="20" t="s">
        <v>47</v>
      </c>
      <c r="C1609" s="9">
        <v>53.2</v>
      </c>
      <c r="D1609" s="9">
        <v>3.9</v>
      </c>
      <c r="E1609" s="9"/>
      <c r="F1609" s="10" t="str">
        <f>IF(AND(NOT(ISBLANK(C1609)), NOT(ISBLANK(H1609)), NOT(ISBLANK(Q1609))), C1609-H1609-Q1609, "")</f>
        <v/>
      </c>
      <c r="G1609" s="11" t="str">
        <f>IF(AND(F1609&lt;&gt;"", C1609&lt;&gt;"", C1609&lt;&gt;0), F1609*100/C1609, "")</f>
        <v/>
      </c>
      <c r="H1609" s="10"/>
      <c r="I1609" s="12">
        <v>7</v>
      </c>
      <c r="J1609" s="11" t="str">
        <f>IF(AND(H1609&lt;&gt;"", C1609&lt;&gt;"", C1609&lt;&gt;0), H1609*100/C1609, "")</f>
        <v/>
      </c>
      <c r="K1609" s="9">
        <v>10</v>
      </c>
      <c r="L1609" s="9">
        <v>47</v>
      </c>
      <c r="M1609" s="13">
        <v>0.21299999999999999</v>
      </c>
      <c r="N1609" s="9">
        <v>61.3</v>
      </c>
      <c r="O1609" s="14" t="s">
        <v>21</v>
      </c>
      <c r="P1609" s="15">
        <v>3.94</v>
      </c>
      <c r="Q1609" s="13">
        <v>5.4850000000000003</v>
      </c>
      <c r="R1609" s="15">
        <v>0.38</v>
      </c>
      <c r="S1609" s="11">
        <f>IF(AND(Q1609&lt;&gt;"", C1609&lt;&gt;"", C1609&lt;&gt;0), Q1609*100/C1609, "")</f>
        <v>10.310150375939848</v>
      </c>
      <c r="T1609" s="22">
        <v>1</v>
      </c>
      <c r="U1609" s="17" t="s">
        <v>36</v>
      </c>
      <c r="V1609" s="11">
        <v>57.64</v>
      </c>
      <c r="W1609" s="11">
        <v>41.95</v>
      </c>
      <c r="X1609" s="11">
        <f>IF(AND(W1609&lt;&gt;"", V1609&lt;&gt;"", V1609&lt;&gt;0), (W1609/V1609)*100, "")</f>
        <v>72.779319916724504</v>
      </c>
      <c r="Y1609" s="8" t="str">
        <f>IF(X1609&lt;72,"Pontiagudo",IF(X1609&lt;=76,"Padrão","Redondo"))</f>
        <v>Padrão</v>
      </c>
      <c r="Z1609" s="11">
        <f>IF(AND(W1609&lt;&gt;"", V1609&lt;&gt;"", V1609&lt;&gt;0), (0.6057-0.0018*W1609)*V1609*(W1609^2)/1000, "")</f>
        <v>53.77983118605902</v>
      </c>
      <c r="AA1609" s="11">
        <v>58.90529660763</v>
      </c>
      <c r="AB1609" s="14"/>
      <c r="AC1609" s="12">
        <v>21</v>
      </c>
      <c r="AD1609" s="18" t="s">
        <v>18</v>
      </c>
    </row>
    <row r="1610" spans="1:30" ht="15.6" x14ac:dyDescent="0.3">
      <c r="A1610" s="8">
        <v>1609</v>
      </c>
      <c r="B1610" s="20" t="s">
        <v>47</v>
      </c>
      <c r="C1610" s="9">
        <v>56.6</v>
      </c>
      <c r="D1610" s="9">
        <v>3.3</v>
      </c>
      <c r="E1610" s="9">
        <v>10.1</v>
      </c>
      <c r="F1610" s="10">
        <f>IF(AND(NOT(ISBLANK(C1610)), NOT(ISBLANK(H1610)), NOT(ISBLANK(Q1610))), C1610-H1610-Q1610, "")</f>
        <v>34.010000000000005</v>
      </c>
      <c r="G1610" s="11">
        <f>IF(AND(F1610&lt;&gt;"", C1610&lt;&gt;"", C1610&lt;&gt;0), F1610*100/C1610, "")</f>
        <v>60.088339222614849</v>
      </c>
      <c r="H1610" s="10">
        <v>16.741</v>
      </c>
      <c r="I1610" s="12">
        <v>6</v>
      </c>
      <c r="J1610" s="11">
        <f>IF(AND(H1610&lt;&gt;"", C1610&lt;&gt;"", C1610&lt;&gt;0), H1610*100/C1610, "")</f>
        <v>29.577738515901057</v>
      </c>
      <c r="K1610" s="9">
        <v>10.6</v>
      </c>
      <c r="L1610" s="9">
        <v>47</v>
      </c>
      <c r="M1610" s="13">
        <v>0.22600000000000001</v>
      </c>
      <c r="N1610" s="9">
        <v>52.3</v>
      </c>
      <c r="O1610" s="14" t="s">
        <v>23</v>
      </c>
      <c r="P1610" s="15">
        <v>4.38</v>
      </c>
      <c r="Q1610" s="13">
        <v>5.8490000000000002</v>
      </c>
      <c r="R1610" s="15">
        <v>0.39</v>
      </c>
      <c r="S1610" s="11">
        <f>IF(AND(Q1610&lt;&gt;"", C1610&lt;&gt;"", C1610&lt;&gt;0), Q1610*100/C1610, "")</f>
        <v>10.333922261484098</v>
      </c>
      <c r="T1610" s="22">
        <v>2</v>
      </c>
      <c r="U1610" s="17" t="s">
        <v>36</v>
      </c>
      <c r="V1610" s="11">
        <v>55.96</v>
      </c>
      <c r="W1610" s="11">
        <v>42.97</v>
      </c>
      <c r="X1610" s="11">
        <f>IF(AND(W1610&lt;&gt;"", V1610&lt;&gt;"", V1610&lt;&gt;0), (W1610/V1610)*100, "")</f>
        <v>76.786990707648314</v>
      </c>
      <c r="Y1610" s="8" t="str">
        <f>IF(X1610&lt;72,"Pontiagudo",IF(X1610&lt;=76,"Padrão","Redondo"))</f>
        <v>Redondo</v>
      </c>
      <c r="Z1610" s="11">
        <f>IF(AND(W1610&lt;&gt;"", V1610&lt;&gt;"", V1610&lt;&gt;0), (0.6057-0.0018*W1610)*V1610*(W1610^2)/1000, "")</f>
        <v>54.592554064393646</v>
      </c>
      <c r="AA1610" s="11">
        <v>59.166354711569994</v>
      </c>
      <c r="AB1610" s="14"/>
      <c r="AC1610" s="12">
        <v>21</v>
      </c>
      <c r="AD1610" s="18" t="s">
        <v>18</v>
      </c>
    </row>
    <row r="1611" spans="1:30" ht="15.6" x14ac:dyDescent="0.3">
      <c r="A1611" s="8">
        <v>1610</v>
      </c>
      <c r="B1611" s="20" t="s">
        <v>47</v>
      </c>
      <c r="C1611" s="9">
        <v>66.099999999999994</v>
      </c>
      <c r="D1611" s="9">
        <v>3.6</v>
      </c>
      <c r="E1611" s="9">
        <v>10.1</v>
      </c>
      <c r="F1611" s="10">
        <f>IF(AND(NOT(ISBLANK(C1611)), NOT(ISBLANK(H1611)), NOT(ISBLANK(Q1611))), C1611-H1611-Q1611, "")</f>
        <v>39.440999999999995</v>
      </c>
      <c r="G1611" s="11">
        <f>IF(AND(F1611&lt;&gt;"", C1611&lt;&gt;"", C1611&lt;&gt;0), F1611*100/C1611, "")</f>
        <v>59.66868381240544</v>
      </c>
      <c r="H1611" s="10">
        <v>19.844000000000001</v>
      </c>
      <c r="I1611" s="12">
        <v>6</v>
      </c>
      <c r="J1611" s="11">
        <f>IF(AND(H1611&lt;&gt;"", C1611&lt;&gt;"", C1611&lt;&gt;0), H1611*100/C1611, "")</f>
        <v>30.021180030257192</v>
      </c>
      <c r="K1611" s="9">
        <v>12.3</v>
      </c>
      <c r="L1611" s="9">
        <v>50</v>
      </c>
      <c r="M1611" s="13">
        <v>0.246</v>
      </c>
      <c r="N1611" s="9">
        <v>50.3</v>
      </c>
      <c r="O1611" s="14" t="s">
        <v>23</v>
      </c>
      <c r="P1611" s="15">
        <v>4.38</v>
      </c>
      <c r="Q1611" s="13">
        <v>6.8150000000000004</v>
      </c>
      <c r="R1611" s="15">
        <v>0.4</v>
      </c>
      <c r="S1611" s="11">
        <f>IF(AND(Q1611&lt;&gt;"", C1611&lt;&gt;"", C1611&lt;&gt;0), Q1611*100/C1611, "")</f>
        <v>10.310136157337368</v>
      </c>
      <c r="T1611" s="22">
        <v>2</v>
      </c>
      <c r="U1611" s="17" t="s">
        <v>32</v>
      </c>
      <c r="V1611" s="11">
        <v>58.89</v>
      </c>
      <c r="W1611" s="11">
        <v>45.32</v>
      </c>
      <c r="X1611" s="11">
        <f>IF(AND(W1611&lt;&gt;"", V1611&lt;&gt;"", V1611&lt;&gt;0), (W1611/V1611)*100, "")</f>
        <v>76.957038546442519</v>
      </c>
      <c r="Y1611" s="8" t="str">
        <f>IF(X1611&lt;72,"Pontiagudo",IF(X1611&lt;=76,"Padrão","Redondo"))</f>
        <v>Redondo</v>
      </c>
      <c r="Z1611" s="11">
        <f>IF(AND(W1611&lt;&gt;"", V1611&lt;&gt;"", V1611&lt;&gt;0), (0.6057-0.0018*W1611)*V1611*(W1611^2)/1000, "")</f>
        <v>63.395057998793668</v>
      </c>
      <c r="AA1611" s="11">
        <v>64.703137572215994</v>
      </c>
      <c r="AB1611" s="14"/>
      <c r="AC1611" s="12">
        <v>21</v>
      </c>
      <c r="AD1611" s="18" t="s">
        <v>18</v>
      </c>
    </row>
    <row r="1612" spans="1:30" ht="15.6" x14ac:dyDescent="0.3">
      <c r="A1612" s="8">
        <v>1611</v>
      </c>
      <c r="B1612" s="20" t="s">
        <v>47</v>
      </c>
      <c r="C1612" s="9">
        <v>57.3</v>
      </c>
      <c r="D1612" s="9">
        <v>3.5</v>
      </c>
      <c r="E1612" s="9">
        <v>9.9</v>
      </c>
      <c r="F1612" s="10">
        <f>IF(AND(NOT(ISBLANK(C1612)), NOT(ISBLANK(H1612)), NOT(ISBLANK(Q1612))), C1612-H1612-Q1612, "")</f>
        <v>34.188999999999993</v>
      </c>
      <c r="G1612" s="11">
        <f>IF(AND(F1612&lt;&gt;"", C1612&lt;&gt;"", C1612&lt;&gt;0), F1612*100/C1612, "")</f>
        <v>59.666666666666657</v>
      </c>
      <c r="H1612" s="10">
        <v>17.216000000000001</v>
      </c>
      <c r="I1612" s="12">
        <v>5</v>
      </c>
      <c r="J1612" s="11">
        <f>IF(AND(H1612&lt;&gt;"", C1612&lt;&gt;"", C1612&lt;&gt;0), H1612*100/C1612, "")</f>
        <v>30.045375218150092</v>
      </c>
      <c r="K1612" s="9">
        <v>11.5</v>
      </c>
      <c r="L1612" s="9">
        <v>47</v>
      </c>
      <c r="M1612" s="13">
        <v>0.245</v>
      </c>
      <c r="N1612" s="9">
        <v>54.4</v>
      </c>
      <c r="O1612" s="14" t="s">
        <v>23</v>
      </c>
      <c r="P1612" s="15">
        <v>2.9</v>
      </c>
      <c r="Q1612" s="13">
        <v>5.8949999999999996</v>
      </c>
      <c r="R1612" s="15">
        <v>0.41</v>
      </c>
      <c r="S1612" s="11">
        <f>IF(AND(Q1612&lt;&gt;"", C1612&lt;&gt;"", C1612&lt;&gt;0), Q1612*100/C1612, "")</f>
        <v>10.287958115183246</v>
      </c>
      <c r="T1612" s="22">
        <v>2</v>
      </c>
      <c r="U1612" s="17" t="s">
        <v>36</v>
      </c>
      <c r="V1612" s="11">
        <v>58.95</v>
      </c>
      <c r="W1612" s="11">
        <v>43.23</v>
      </c>
      <c r="X1612" s="11">
        <f>IF(AND(W1612&lt;&gt;"", V1612&lt;&gt;"", V1612&lt;&gt;0), (W1612/V1612)*100, "")</f>
        <v>73.333333333333329</v>
      </c>
      <c r="Y1612" s="8" t="str">
        <f>IF(X1612&lt;72,"Pontiagudo",IF(X1612&lt;=76,"Padrão","Redondo"))</f>
        <v>Padrão</v>
      </c>
      <c r="Z1612" s="11">
        <f>IF(AND(W1612&lt;&gt;"", V1612&lt;&gt;"", V1612&lt;&gt;0), (0.6057-0.0018*W1612)*V1612*(W1612^2)/1000, "")</f>
        <v>58.155986194502127</v>
      </c>
      <c r="AA1612" s="11">
        <v>61.678786890352505</v>
      </c>
      <c r="AB1612" s="14"/>
      <c r="AC1612" s="12">
        <v>21</v>
      </c>
      <c r="AD1612" s="18" t="s">
        <v>18</v>
      </c>
    </row>
    <row r="1613" spans="1:30" ht="15.6" x14ac:dyDescent="0.3">
      <c r="A1613" s="8">
        <v>1612</v>
      </c>
      <c r="B1613" s="20" t="s">
        <v>47</v>
      </c>
      <c r="C1613" s="9">
        <v>62.4</v>
      </c>
      <c r="D1613" s="9">
        <v>3.6</v>
      </c>
      <c r="E1613" s="9">
        <v>9.8000000000000007</v>
      </c>
      <c r="F1613" s="10">
        <f>IF(AND(NOT(ISBLANK(C1613)), NOT(ISBLANK(H1613)), NOT(ISBLANK(Q1613))), C1613-H1613-Q1613, "")</f>
        <v>37.033000000000001</v>
      </c>
      <c r="G1613" s="11">
        <f>IF(AND(F1613&lt;&gt;"", C1613&lt;&gt;"", C1613&lt;&gt;0), F1613*100/C1613, "")</f>
        <v>59.347756410256416</v>
      </c>
      <c r="H1613" s="10">
        <v>19.890999999999998</v>
      </c>
      <c r="I1613" s="12">
        <v>6</v>
      </c>
      <c r="J1613" s="11">
        <f>IF(AND(H1613&lt;&gt;"", C1613&lt;&gt;"", C1613&lt;&gt;0), H1613*100/C1613, "")</f>
        <v>31.876602564102562</v>
      </c>
      <c r="K1613" s="9">
        <v>14.1</v>
      </c>
      <c r="L1613" s="9">
        <v>47.7</v>
      </c>
      <c r="M1613" s="13">
        <v>0.29599999999999999</v>
      </c>
      <c r="N1613" s="9">
        <v>52.6</v>
      </c>
      <c r="O1613" s="14" t="s">
        <v>23</v>
      </c>
      <c r="P1613" s="15"/>
      <c r="Q1613" s="13">
        <v>5.476</v>
      </c>
      <c r="R1613" s="15">
        <v>0.39</v>
      </c>
      <c r="S1613" s="11">
        <f>IF(AND(Q1613&lt;&gt;"", C1613&lt;&gt;"", C1613&lt;&gt;0), Q1613*100/C1613, "")</f>
        <v>8.7756410256410255</v>
      </c>
      <c r="T1613" s="22">
        <v>4</v>
      </c>
      <c r="U1613" s="17" t="s">
        <v>32</v>
      </c>
      <c r="V1613" s="11">
        <v>60.27</v>
      </c>
      <c r="W1613" s="11">
        <v>43.74</v>
      </c>
      <c r="X1613" s="11">
        <f>IF(AND(W1613&lt;&gt;"", V1613&lt;&gt;"", V1613&lt;&gt;0), (W1613/V1613)*100, "")</f>
        <v>72.573419611747141</v>
      </c>
      <c r="Y1613" s="8" t="str">
        <f>IF(X1613&lt;72,"Pontiagudo",IF(X1613&lt;=76,"Padrão","Redondo"))</f>
        <v>Padrão</v>
      </c>
      <c r="Z1613" s="11">
        <f>IF(AND(W1613&lt;&gt;"", V1613&lt;&gt;"", V1613&lt;&gt;0), (0.6057-0.0018*W1613)*V1613*(W1613^2)/1000, "")</f>
        <v>60.763529525471142</v>
      </c>
      <c r="AA1613" s="11">
        <v>63.351416756250003</v>
      </c>
      <c r="AB1613" s="14"/>
      <c r="AC1613" s="12">
        <v>21</v>
      </c>
      <c r="AD1613" s="18" t="s">
        <v>18</v>
      </c>
    </row>
    <row r="1614" spans="1:30" ht="15.6" x14ac:dyDescent="0.3">
      <c r="A1614" s="8">
        <v>1613</v>
      </c>
      <c r="B1614" s="20" t="s">
        <v>47</v>
      </c>
      <c r="C1614" s="9">
        <v>64.7</v>
      </c>
      <c r="D1614" s="9"/>
      <c r="E1614" s="9">
        <v>10.1</v>
      </c>
      <c r="F1614" s="10">
        <f>IF(AND(NOT(ISBLANK(C1614)), NOT(ISBLANK(H1614)), NOT(ISBLANK(Q1614))), C1614-H1614-Q1614, "")</f>
        <v>40.717000000000006</v>
      </c>
      <c r="G1614" s="11">
        <f>IF(AND(F1614&lt;&gt;"", C1614&lt;&gt;"", C1614&lt;&gt;0), F1614*100/C1614, "")</f>
        <v>62.931993817619791</v>
      </c>
      <c r="H1614" s="10">
        <v>17.552</v>
      </c>
      <c r="I1614" s="12"/>
      <c r="J1614" s="11">
        <f>IF(AND(H1614&lt;&gt;"", C1614&lt;&gt;"", C1614&lt;&gt;0), H1614*100/C1614, "")</f>
        <v>27.128284389489952</v>
      </c>
      <c r="K1614" s="9"/>
      <c r="L1614" s="9"/>
      <c r="M1614" s="13"/>
      <c r="N1614" s="9"/>
      <c r="O1614" s="14"/>
      <c r="P1614" s="15">
        <v>2.66</v>
      </c>
      <c r="Q1614" s="13">
        <v>6.431</v>
      </c>
      <c r="R1614" s="15">
        <v>0.4</v>
      </c>
      <c r="S1614" s="11">
        <f>IF(AND(Q1614&lt;&gt;"", C1614&lt;&gt;"", C1614&lt;&gt;0), Q1614*100/C1614, "")</f>
        <v>9.9397217928902624</v>
      </c>
      <c r="T1614" s="22">
        <v>2</v>
      </c>
      <c r="U1614" s="17" t="s">
        <v>32</v>
      </c>
      <c r="V1614" s="11">
        <v>59.64</v>
      </c>
      <c r="W1614" s="11">
        <v>44.91</v>
      </c>
      <c r="X1614" s="11">
        <f>IF(AND(W1614&lt;&gt;"", V1614&lt;&gt;"", V1614&lt;&gt;0), (W1614/V1614)*100, "")</f>
        <v>75.301810865191143</v>
      </c>
      <c r="Y1614" s="8" t="str">
        <f>IF(X1614&lt;72,"Pontiagudo",IF(X1614&lt;=76,"Padrão","Redondo"))</f>
        <v>Padrão</v>
      </c>
      <c r="Z1614" s="11">
        <f>IF(AND(W1614&lt;&gt;"", V1614&lt;&gt;"", V1614&lt;&gt;0), (0.6057-0.0018*W1614)*V1614*(W1614^2)/1000, "")</f>
        <v>63.134809720026411</v>
      </c>
      <c r="AA1614" s="11">
        <v>64.644140072105998</v>
      </c>
      <c r="AB1614" s="14"/>
      <c r="AC1614" s="12">
        <v>21</v>
      </c>
      <c r="AD1614" s="18" t="s">
        <v>18</v>
      </c>
    </row>
    <row r="1615" spans="1:30" ht="15.6" x14ac:dyDescent="0.3">
      <c r="A1615" s="8">
        <v>1614</v>
      </c>
      <c r="B1615" s="20" t="s">
        <v>47</v>
      </c>
      <c r="C1615" s="9">
        <v>63.8</v>
      </c>
      <c r="D1615" s="9">
        <v>5.6</v>
      </c>
      <c r="E1615" s="9">
        <v>10.199999999999999</v>
      </c>
      <c r="F1615" s="10" t="str">
        <f>IF(AND(NOT(ISBLANK(C1615)), NOT(ISBLANK(H1615)), NOT(ISBLANK(Q1615))), C1615-H1615-Q1615, "")</f>
        <v/>
      </c>
      <c r="G1615" s="11" t="str">
        <f>IF(AND(F1615&lt;&gt;"", C1615&lt;&gt;"", C1615&lt;&gt;0), F1615*100/C1615, "")</f>
        <v/>
      </c>
      <c r="H1615" s="10"/>
      <c r="I1615" s="12">
        <v>6</v>
      </c>
      <c r="J1615" s="11" t="str">
        <f>IF(AND(H1615&lt;&gt;"", C1615&lt;&gt;"", C1615&lt;&gt;0), H1615*100/C1615, "")</f>
        <v/>
      </c>
      <c r="K1615" s="9">
        <v>8.5</v>
      </c>
      <c r="L1615" s="9"/>
      <c r="M1615" s="13"/>
      <c r="N1615" s="9">
        <v>72.3</v>
      </c>
      <c r="O1615" s="14" t="s">
        <v>16</v>
      </c>
      <c r="P1615" s="15">
        <v>4.53</v>
      </c>
      <c r="Q1615" s="13">
        <v>6.4960000000000004</v>
      </c>
      <c r="R1615" s="15">
        <v>0.37</v>
      </c>
      <c r="S1615" s="11">
        <f>IF(AND(Q1615&lt;&gt;"", C1615&lt;&gt;"", C1615&lt;&gt;0), Q1615*100/C1615, "")</f>
        <v>10.181818181818183</v>
      </c>
      <c r="T1615" s="22">
        <v>2</v>
      </c>
      <c r="U1615" s="17" t="s">
        <v>32</v>
      </c>
      <c r="V1615" s="11">
        <v>60.04</v>
      </c>
      <c r="W1615" s="11">
        <v>44.38</v>
      </c>
      <c r="X1615" s="11">
        <f>IF(AND(W1615&lt;&gt;"", V1615&lt;&gt;"", V1615&lt;&gt;0), (W1615/V1615)*100, "")</f>
        <v>73.917388407728197</v>
      </c>
      <c r="Y1615" s="8" t="str">
        <f>IF(X1615&lt;72,"Pontiagudo",IF(X1615&lt;=76,"Padrão","Redondo"))</f>
        <v>Padrão</v>
      </c>
      <c r="Z1615" s="11">
        <f>IF(AND(W1615&lt;&gt;"", V1615&lt;&gt;"", V1615&lt;&gt;0), (0.6057-0.0018*W1615)*V1615*(W1615^2)/1000, "")</f>
        <v>62.179765011858827</v>
      </c>
      <c r="AA1615" s="11">
        <v>64.142853273240007</v>
      </c>
      <c r="AB1615" s="14"/>
      <c r="AC1615" s="12">
        <v>21</v>
      </c>
      <c r="AD1615" s="18" t="s">
        <v>18</v>
      </c>
    </row>
    <row r="1616" spans="1:30" ht="15.6" x14ac:dyDescent="0.3">
      <c r="A1616" s="8">
        <v>1615</v>
      </c>
      <c r="B1616" s="20" t="s">
        <v>47</v>
      </c>
      <c r="C1616" s="9">
        <v>60.1</v>
      </c>
      <c r="D1616" s="9">
        <v>3</v>
      </c>
      <c r="E1616" s="9">
        <v>9.9</v>
      </c>
      <c r="F1616" s="10">
        <f>IF(AND(NOT(ISBLANK(C1616)), NOT(ISBLANK(H1616)), NOT(ISBLANK(Q1616))), C1616-H1616-Q1616, "")</f>
        <v>36.406000000000006</v>
      </c>
      <c r="G1616" s="11">
        <f>IF(AND(F1616&lt;&gt;"", C1616&lt;&gt;"", C1616&lt;&gt;0), F1616*100/C1616, "")</f>
        <v>60.575707154742098</v>
      </c>
      <c r="H1616" s="10">
        <v>17.343</v>
      </c>
      <c r="I1616" s="12">
        <v>6</v>
      </c>
      <c r="J1616" s="11">
        <f>IF(AND(H1616&lt;&gt;"", C1616&lt;&gt;"", C1616&lt;&gt;0), H1616*100/C1616, "")</f>
        <v>28.856905158069882</v>
      </c>
      <c r="K1616" s="9">
        <v>12.3</v>
      </c>
      <c r="L1616" s="9">
        <v>46.3</v>
      </c>
      <c r="M1616" s="13">
        <v>0.26600000000000001</v>
      </c>
      <c r="N1616" s="9">
        <v>45.7</v>
      </c>
      <c r="O1616" s="14" t="s">
        <v>23</v>
      </c>
      <c r="P1616" s="15">
        <v>4.07</v>
      </c>
      <c r="Q1616" s="13">
        <v>6.351</v>
      </c>
      <c r="R1616" s="15">
        <v>0.39</v>
      </c>
      <c r="S1616" s="11">
        <f>IF(AND(Q1616&lt;&gt;"", C1616&lt;&gt;"", C1616&lt;&gt;0), Q1616*100/C1616, "")</f>
        <v>10.56738768718802</v>
      </c>
      <c r="T1616" s="22">
        <v>4</v>
      </c>
      <c r="U1616" s="17" t="s">
        <v>32</v>
      </c>
      <c r="V1616" s="11">
        <v>57.28</v>
      </c>
      <c r="W1616" s="11">
        <v>44.05</v>
      </c>
      <c r="X1616" s="11">
        <f>IF(AND(W1616&lt;&gt;"", V1616&lt;&gt;"", V1616&lt;&gt;0), (W1616/V1616)*100, "")</f>
        <v>76.90293296089385</v>
      </c>
      <c r="Y1616" s="8" t="str">
        <f>IF(X1616&lt;72,"Pontiagudo",IF(X1616&lt;=76,"Padrão","Redondo"))</f>
        <v>Redondo</v>
      </c>
      <c r="Z1616" s="11">
        <f>IF(AND(W1616&lt;&gt;"", V1616&lt;&gt;"", V1616&lt;&gt;0), (0.6057-0.0018*W1616)*V1616*(W1616^2)/1000, "")</f>
        <v>58.508500199832</v>
      </c>
      <c r="AA1616" s="11">
        <v>61.673416940879996</v>
      </c>
      <c r="AB1616" s="14"/>
      <c r="AC1616" s="12">
        <v>21</v>
      </c>
      <c r="AD1616" s="18" t="s">
        <v>18</v>
      </c>
    </row>
    <row r="1617" spans="1:30" ht="15.6" x14ac:dyDescent="0.3">
      <c r="A1617" s="8">
        <v>1616</v>
      </c>
      <c r="B1617" s="20" t="s">
        <v>47</v>
      </c>
      <c r="C1617" s="9">
        <v>64.8</v>
      </c>
      <c r="D1617" s="9">
        <v>3.6</v>
      </c>
      <c r="E1617" s="9">
        <v>10.1</v>
      </c>
      <c r="F1617" s="10">
        <f>IF(AND(NOT(ISBLANK(C1617)), NOT(ISBLANK(H1617)), NOT(ISBLANK(Q1617))), C1617-H1617-Q1617, "")</f>
        <v>38.091999999999999</v>
      </c>
      <c r="G1617" s="11">
        <f>IF(AND(F1617&lt;&gt;"", C1617&lt;&gt;"", C1617&lt;&gt;0), F1617*100/C1617, "")</f>
        <v>58.783950617283949</v>
      </c>
      <c r="H1617" s="10">
        <v>20.253</v>
      </c>
      <c r="I1617" s="12">
        <v>7</v>
      </c>
      <c r="J1617" s="11">
        <f>IF(AND(H1617&lt;&gt;"", C1617&lt;&gt;"", C1617&lt;&gt;0), H1617*100/C1617, "")</f>
        <v>31.25462962962963</v>
      </c>
      <c r="K1617" s="9">
        <v>14.6</v>
      </c>
      <c r="L1617" s="9">
        <v>48.3</v>
      </c>
      <c r="M1617" s="13">
        <v>0.30199999999999999</v>
      </c>
      <c r="N1617" s="9">
        <v>51.1</v>
      </c>
      <c r="O1617" s="14" t="s">
        <v>23</v>
      </c>
      <c r="P1617" s="15">
        <v>4.8600000000000003</v>
      </c>
      <c r="Q1617" s="13">
        <v>6.4550000000000001</v>
      </c>
      <c r="R1617" s="15">
        <v>0.4</v>
      </c>
      <c r="S1617" s="11">
        <f>IF(AND(Q1617&lt;&gt;"", C1617&lt;&gt;"", C1617&lt;&gt;0), Q1617*100/C1617, "")</f>
        <v>9.961419753086421</v>
      </c>
      <c r="T1617" s="22">
        <v>4</v>
      </c>
      <c r="U1617" s="17" t="s">
        <v>32</v>
      </c>
      <c r="V1617" s="11">
        <v>58.59</v>
      </c>
      <c r="W1617" s="11">
        <v>45.79</v>
      </c>
      <c r="X1617" s="11">
        <f>IF(AND(W1617&lt;&gt;"", V1617&lt;&gt;"", V1617&lt;&gt;0), (W1617/V1617)*100, "")</f>
        <v>78.153268475849117</v>
      </c>
      <c r="Y1617" s="8" t="str">
        <f>IF(X1617&lt;72,"Pontiagudo",IF(X1617&lt;=76,"Padrão","Redondo"))</f>
        <v>Redondo</v>
      </c>
      <c r="Z1617" s="11">
        <f>IF(AND(W1617&lt;&gt;"", V1617&lt;&gt;"", V1617&lt;&gt;0), (0.6057-0.0018*W1617)*V1617*(W1617^2)/1000, "")</f>
        <v>64.283166489012288</v>
      </c>
      <c r="AA1617" s="11">
        <v>65.170126537330503</v>
      </c>
      <c r="AB1617" s="14"/>
      <c r="AC1617" s="12">
        <v>21</v>
      </c>
      <c r="AD1617" s="18" t="s">
        <v>18</v>
      </c>
    </row>
    <row r="1618" spans="1:30" ht="15.6" x14ac:dyDescent="0.3">
      <c r="A1618" s="8">
        <v>1617</v>
      </c>
      <c r="B1618" s="20" t="s">
        <v>47</v>
      </c>
      <c r="C1618" s="9">
        <v>53.3</v>
      </c>
      <c r="D1618" s="9">
        <v>3</v>
      </c>
      <c r="E1618" s="9">
        <v>10</v>
      </c>
      <c r="F1618" s="10">
        <f>IF(AND(NOT(ISBLANK(C1618)), NOT(ISBLANK(H1618)), NOT(ISBLANK(Q1618))), C1618-H1618-Q1618, "")</f>
        <v>30.427999999999997</v>
      </c>
      <c r="G1618" s="11">
        <f>IF(AND(F1618&lt;&gt;"", C1618&lt;&gt;"", C1618&lt;&gt;0), F1618*100/C1618, "")</f>
        <v>57.088180112570356</v>
      </c>
      <c r="H1618" s="10">
        <v>17.448</v>
      </c>
      <c r="I1618" s="12">
        <v>7</v>
      </c>
      <c r="J1618" s="11">
        <f>IF(AND(H1618&lt;&gt;"", C1618&lt;&gt;"", C1618&lt;&gt;0), H1618*100/C1618, "")</f>
        <v>32.735459662288932</v>
      </c>
      <c r="K1618" s="9">
        <v>13.1</v>
      </c>
      <c r="L1618" s="9">
        <v>44.7</v>
      </c>
      <c r="M1618" s="13">
        <v>0.29299999999999998</v>
      </c>
      <c r="N1618" s="9">
        <v>50.5</v>
      </c>
      <c r="O1618" s="14" t="s">
        <v>23</v>
      </c>
      <c r="P1618" s="15">
        <v>4.07</v>
      </c>
      <c r="Q1618" s="13">
        <v>5.4240000000000004</v>
      </c>
      <c r="R1618" s="15">
        <v>0.38</v>
      </c>
      <c r="S1618" s="11">
        <f>IF(AND(Q1618&lt;&gt;"", C1618&lt;&gt;"", C1618&lt;&gt;0), Q1618*100/C1618, "")</f>
        <v>10.176360225140716</v>
      </c>
      <c r="T1618" s="22">
        <v>1</v>
      </c>
      <c r="U1618" s="17" t="s">
        <v>36</v>
      </c>
      <c r="V1618" s="11">
        <v>57.57</v>
      </c>
      <c r="W1618" s="11">
        <v>41.38</v>
      </c>
      <c r="X1618" s="11">
        <f>IF(AND(W1618&lt;&gt;"", V1618&lt;&gt;"", V1618&lt;&gt;0), (W1618/V1618)*100, "")</f>
        <v>71.8777140871982</v>
      </c>
      <c r="Y1618" s="8" t="str">
        <f>IF(X1618&lt;72,"Pontiagudo",IF(X1618&lt;=76,"Padrão","Redondo"))</f>
        <v>Pontiagudo</v>
      </c>
      <c r="Z1618" s="11">
        <f>IF(AND(W1618&lt;&gt;"", V1618&lt;&gt;"", V1618&lt;&gt;0), (0.6057-0.0018*W1618)*V1618*(W1618^2)/1000, "")</f>
        <v>52.365873158238536</v>
      </c>
      <c r="AA1618" s="11">
        <v>58.035981977141994</v>
      </c>
      <c r="AB1618" s="14"/>
      <c r="AC1618" s="12">
        <v>21</v>
      </c>
      <c r="AD1618" s="18" t="s">
        <v>18</v>
      </c>
    </row>
    <row r="1619" spans="1:30" ht="15.6" x14ac:dyDescent="0.3">
      <c r="A1619" s="8">
        <v>1618</v>
      </c>
      <c r="B1619" s="20" t="s">
        <v>47</v>
      </c>
      <c r="C1619" s="9">
        <v>73.2</v>
      </c>
      <c r="D1619" s="9">
        <v>3.4</v>
      </c>
      <c r="E1619" s="9">
        <v>10.199999999999999</v>
      </c>
      <c r="F1619" s="10">
        <f>IF(AND(NOT(ISBLANK(C1619)), NOT(ISBLANK(H1619)), NOT(ISBLANK(Q1619))), C1619-H1619-Q1619, "")</f>
        <v>46.085000000000001</v>
      </c>
      <c r="G1619" s="11">
        <f>IF(AND(F1619&lt;&gt;"", C1619&lt;&gt;"", C1619&lt;&gt;0), F1619*100/C1619, "")</f>
        <v>62.95765027322404</v>
      </c>
      <c r="H1619" s="10">
        <v>21.31</v>
      </c>
      <c r="I1619" s="12">
        <v>5</v>
      </c>
      <c r="J1619" s="11">
        <f>IF(AND(H1619&lt;&gt;"", C1619&lt;&gt;"", C1619&lt;&gt;0), H1619*100/C1619, "")</f>
        <v>29.112021857923494</v>
      </c>
      <c r="K1619" s="9">
        <v>13.1</v>
      </c>
      <c r="L1619" s="9">
        <v>48</v>
      </c>
      <c r="M1619" s="13">
        <v>0.27300000000000002</v>
      </c>
      <c r="N1619" s="9">
        <v>42.8</v>
      </c>
      <c r="O1619" s="14" t="s">
        <v>23</v>
      </c>
      <c r="P1619" s="15">
        <v>1.4</v>
      </c>
      <c r="Q1619" s="13">
        <v>5.8049999999999997</v>
      </c>
      <c r="R1619" s="15">
        <v>0.36</v>
      </c>
      <c r="S1619" s="11">
        <f>IF(AND(Q1619&lt;&gt;"", C1619&lt;&gt;"", C1619&lt;&gt;0), Q1619*100/C1619, "")</f>
        <v>7.9303278688524586</v>
      </c>
      <c r="T1619" s="22">
        <v>2</v>
      </c>
      <c r="U1619" s="17" t="s">
        <v>34</v>
      </c>
      <c r="V1619" s="11">
        <v>62.99</v>
      </c>
      <c r="W1619" s="11">
        <v>46.76</v>
      </c>
      <c r="X1619" s="11">
        <f>IF(AND(W1619&lt;&gt;"", V1619&lt;&gt;"", V1619&lt;&gt;0), (W1619/V1619)*100, "")</f>
        <v>74.234005397682168</v>
      </c>
      <c r="Y1619" s="8" t="str">
        <f>IF(X1619&lt;72,"Pontiagudo",IF(X1619&lt;=76,"Padrão","Redondo"))</f>
        <v>Padrão</v>
      </c>
      <c r="Z1619" s="11">
        <f>IF(AND(W1619&lt;&gt;"", V1619&lt;&gt;"", V1619&lt;&gt;0), (0.6057-0.0018*W1619)*V1619*(W1619^2)/1000, "")</f>
        <v>71.829290093698361</v>
      </c>
      <c r="AA1619" s="11">
        <v>69.830249536935995</v>
      </c>
      <c r="AB1619" s="14"/>
      <c r="AC1619" s="12">
        <v>21</v>
      </c>
      <c r="AD1619" s="18" t="s">
        <v>18</v>
      </c>
    </row>
    <row r="1620" spans="1:30" ht="15.6" x14ac:dyDescent="0.3">
      <c r="A1620" s="8">
        <v>1619</v>
      </c>
      <c r="B1620" s="20" t="s">
        <v>47</v>
      </c>
      <c r="C1620" s="9">
        <v>50.8</v>
      </c>
      <c r="D1620" s="9">
        <v>3.3</v>
      </c>
      <c r="E1620" s="9">
        <v>10.4</v>
      </c>
      <c r="F1620" s="10">
        <f>IF(AND(NOT(ISBLANK(C1620)), NOT(ISBLANK(H1620)), NOT(ISBLANK(Q1620))), C1620-H1620-Q1620, "")</f>
        <v>29.603999999999999</v>
      </c>
      <c r="G1620" s="11">
        <f>IF(AND(F1620&lt;&gt;"", C1620&lt;&gt;"", C1620&lt;&gt;0), F1620*100/C1620, "")</f>
        <v>58.275590551181111</v>
      </c>
      <c r="H1620" s="10">
        <v>15.906000000000001</v>
      </c>
      <c r="I1620" s="12">
        <v>6</v>
      </c>
      <c r="J1620" s="11">
        <f>IF(AND(H1620&lt;&gt;"", C1620&lt;&gt;"", C1620&lt;&gt;0), H1620*100/C1620, "")</f>
        <v>31.311023622047248</v>
      </c>
      <c r="K1620" s="9">
        <v>10.5</v>
      </c>
      <c r="L1620" s="9">
        <v>48.7</v>
      </c>
      <c r="M1620" s="13">
        <v>0.216</v>
      </c>
      <c r="N1620" s="9">
        <v>56</v>
      </c>
      <c r="O1620" s="14" t="s">
        <v>23</v>
      </c>
      <c r="P1620" s="15">
        <v>4.43</v>
      </c>
      <c r="Q1620" s="13">
        <v>5.29</v>
      </c>
      <c r="R1620" s="15">
        <v>0.38</v>
      </c>
      <c r="S1620" s="11">
        <f>IF(AND(Q1620&lt;&gt;"", C1620&lt;&gt;"", C1620&lt;&gt;0), Q1620*100/C1620, "")</f>
        <v>10.413385826771654</v>
      </c>
      <c r="T1620" s="22">
        <v>2</v>
      </c>
      <c r="U1620" s="17" t="s">
        <v>36</v>
      </c>
      <c r="V1620" s="11">
        <v>53.84</v>
      </c>
      <c r="W1620" s="11">
        <v>41.84</v>
      </c>
      <c r="X1620" s="11">
        <f>IF(AND(W1620&lt;&gt;"", V1620&lt;&gt;"", V1620&lt;&gt;0), (W1620/V1620)*100, "")</f>
        <v>77.711738484398225</v>
      </c>
      <c r="Y1620" s="8" t="str">
        <f>IF(X1620&lt;72,"Pontiagudo",IF(X1620&lt;=76,"Padrão","Redondo"))</f>
        <v>Redondo</v>
      </c>
      <c r="Z1620" s="11">
        <f>IF(AND(W1620&lt;&gt;"", V1620&lt;&gt;"", V1620&lt;&gt;0), (0.6057-0.0018*W1620)*V1620*(W1620^2)/1000, "")</f>
        <v>49.989879806257164</v>
      </c>
      <c r="AA1620" s="11">
        <v>56.037940211968007</v>
      </c>
      <c r="AB1620" s="14"/>
      <c r="AC1620" s="12">
        <v>21</v>
      </c>
      <c r="AD1620" s="18" t="s">
        <v>18</v>
      </c>
    </row>
    <row r="1621" spans="1:30" ht="15.6" x14ac:dyDescent="0.3">
      <c r="A1621" s="8">
        <v>1620</v>
      </c>
      <c r="B1621" s="20" t="s">
        <v>47</v>
      </c>
      <c r="C1621" s="9">
        <v>59</v>
      </c>
      <c r="D1621" s="9">
        <v>3.4</v>
      </c>
      <c r="E1621" s="9">
        <v>10.6</v>
      </c>
      <c r="F1621" s="10">
        <f>IF(AND(NOT(ISBLANK(C1621)), NOT(ISBLANK(H1621)), NOT(ISBLANK(Q1621))), C1621-H1621-Q1621, "")</f>
        <v>33.024000000000001</v>
      </c>
      <c r="G1621" s="11">
        <f>IF(AND(F1621&lt;&gt;"", C1621&lt;&gt;"", C1621&lt;&gt;0), F1621*100/C1621, "")</f>
        <v>55.972881355932202</v>
      </c>
      <c r="H1621" s="10">
        <v>19.475000000000001</v>
      </c>
      <c r="I1621" s="12">
        <v>6</v>
      </c>
      <c r="J1621" s="11">
        <f>IF(AND(H1621&lt;&gt;"", C1621&lt;&gt;"", C1621&lt;&gt;0), H1621*100/C1621, "")</f>
        <v>33.00847457627119</v>
      </c>
      <c r="K1621" s="9">
        <v>10.6</v>
      </c>
      <c r="L1621" s="9">
        <v>50</v>
      </c>
      <c r="M1621" s="13">
        <v>0.21199999999999999</v>
      </c>
      <c r="N1621" s="9">
        <v>52</v>
      </c>
      <c r="O1621" s="14" t="s">
        <v>23</v>
      </c>
      <c r="P1621" s="15">
        <v>3.68</v>
      </c>
      <c r="Q1621" s="13">
        <v>6.5010000000000003</v>
      </c>
      <c r="R1621" s="15">
        <v>0.38</v>
      </c>
      <c r="S1621" s="11">
        <f>IF(AND(Q1621&lt;&gt;"", C1621&lt;&gt;"", C1621&lt;&gt;0), Q1621*100/C1621, "")</f>
        <v>11.018644067796611</v>
      </c>
      <c r="T1621" s="22">
        <v>2</v>
      </c>
      <c r="U1621" s="17" t="s">
        <v>32</v>
      </c>
      <c r="V1621" s="11">
        <v>58.69</v>
      </c>
      <c r="W1621" s="11">
        <v>43.14</v>
      </c>
      <c r="X1621" s="11">
        <f>IF(AND(W1621&lt;&gt;"", V1621&lt;&gt;"", V1621&lt;&gt;0), (W1621/V1621)*100, "")</f>
        <v>73.504856023172607</v>
      </c>
      <c r="Y1621" s="8" t="str">
        <f>IF(X1621&lt;72,"Pontiagudo",IF(X1621&lt;=76,"Padrão","Redondo"))</f>
        <v>Padrão</v>
      </c>
      <c r="Z1621" s="11">
        <f>IF(AND(W1621&lt;&gt;"", V1621&lt;&gt;"", V1621&lt;&gt;0), (0.6057-0.0018*W1621)*V1621*(W1621^2)/1000, "")</f>
        <v>57.676353252092362</v>
      </c>
      <c r="AA1621" s="11">
        <v>61.364905103477987</v>
      </c>
      <c r="AB1621" s="14" t="s">
        <v>35</v>
      </c>
      <c r="AC1621" s="12">
        <v>21</v>
      </c>
      <c r="AD1621" s="18" t="s">
        <v>18</v>
      </c>
    </row>
    <row r="1622" spans="1:30" ht="15.6" x14ac:dyDescent="0.3">
      <c r="A1622" s="8">
        <v>1621</v>
      </c>
      <c r="B1622" s="20" t="s">
        <v>47</v>
      </c>
      <c r="C1622" s="9">
        <v>54.9</v>
      </c>
      <c r="D1622" s="9">
        <v>4.4000000000000004</v>
      </c>
      <c r="E1622" s="9">
        <v>9.8000000000000007</v>
      </c>
      <c r="F1622" s="10">
        <f>IF(AND(NOT(ISBLANK(C1622)), NOT(ISBLANK(H1622)), NOT(ISBLANK(Q1622))), C1622-H1622-Q1622, "")</f>
        <v>29.744</v>
      </c>
      <c r="G1622" s="11">
        <f>IF(AND(F1622&lt;&gt;"", C1622&lt;&gt;"", C1622&lt;&gt;0), F1622*100/C1622, "")</f>
        <v>54.178506375227691</v>
      </c>
      <c r="H1622" s="10">
        <v>19.414999999999999</v>
      </c>
      <c r="I1622" s="12">
        <v>6</v>
      </c>
      <c r="J1622" s="11">
        <f>IF(AND(H1622&lt;&gt;"", C1622&lt;&gt;"", C1622&lt;&gt;0), H1622*100/C1622, "")</f>
        <v>35.364298724954466</v>
      </c>
      <c r="K1622" s="9">
        <v>14.4</v>
      </c>
      <c r="L1622" s="9">
        <v>46.7</v>
      </c>
      <c r="M1622" s="13">
        <v>0.308</v>
      </c>
      <c r="N1622" s="9">
        <v>65.5</v>
      </c>
      <c r="O1622" s="14" t="s">
        <v>21</v>
      </c>
      <c r="P1622" s="15">
        <v>3.62</v>
      </c>
      <c r="Q1622" s="13">
        <v>5.7409999999999997</v>
      </c>
      <c r="R1622" s="15">
        <v>0.37</v>
      </c>
      <c r="S1622" s="11">
        <f>IF(AND(Q1622&lt;&gt;"", C1622&lt;&gt;"", C1622&lt;&gt;0), Q1622*100/C1622, "")</f>
        <v>10.45719489981785</v>
      </c>
      <c r="T1622" s="22">
        <v>2</v>
      </c>
      <c r="U1622" s="17" t="s">
        <v>36</v>
      </c>
      <c r="V1622" s="11">
        <v>55.28</v>
      </c>
      <c r="W1622" s="11">
        <v>43.96</v>
      </c>
      <c r="X1622" s="11">
        <f>IF(AND(W1622&lt;&gt;"", V1622&lt;&gt;"", V1622&lt;&gt;0), (W1622/V1622)*100, "")</f>
        <v>79.522431259044865</v>
      </c>
      <c r="Y1622" s="8" t="str">
        <f>IF(X1622&lt;72,"Pontiagudo",IF(X1622&lt;=76,"Padrão","Redondo"))</f>
        <v>Redondo</v>
      </c>
      <c r="Z1622" s="11">
        <f>IF(AND(W1622&lt;&gt;"", V1622&lt;&gt;"", V1622&lt;&gt;0), (0.6057-0.0018*W1622)*V1622*(W1622^2)/1000, "")</f>
        <v>56.252413955437071</v>
      </c>
      <c r="AA1622" s="11">
        <v>60.056007807039997</v>
      </c>
      <c r="AB1622" s="14"/>
      <c r="AC1622" s="12">
        <v>21</v>
      </c>
      <c r="AD1622" s="18" t="s">
        <v>18</v>
      </c>
    </row>
    <row r="1623" spans="1:30" ht="15.6" x14ac:dyDescent="0.3">
      <c r="A1623" s="8">
        <v>1622</v>
      </c>
      <c r="B1623" s="20" t="s">
        <v>47</v>
      </c>
      <c r="C1623" s="9">
        <v>69.8</v>
      </c>
      <c r="D1623" s="9">
        <v>3.8</v>
      </c>
      <c r="E1623" s="9">
        <v>10.6</v>
      </c>
      <c r="F1623" s="10" t="str">
        <f>IF(AND(NOT(ISBLANK(C1623)), NOT(ISBLANK(H1623)), NOT(ISBLANK(Q1623))), C1623-H1623-Q1623, "")</f>
        <v/>
      </c>
      <c r="G1623" s="11" t="str">
        <f>IF(AND(F1623&lt;&gt;"", C1623&lt;&gt;"", C1623&lt;&gt;0), F1623*100/C1623, "")</f>
        <v/>
      </c>
      <c r="H1623" s="10"/>
      <c r="I1623" s="12">
        <v>6</v>
      </c>
      <c r="J1623" s="11" t="str">
        <f>IF(AND(H1623&lt;&gt;"", C1623&lt;&gt;"", C1623&lt;&gt;0), H1623*100/C1623, "")</f>
        <v/>
      </c>
      <c r="K1623" s="9">
        <v>8.3000000000000007</v>
      </c>
      <c r="L1623" s="9">
        <v>54.7</v>
      </c>
      <c r="M1623" s="13">
        <v>0.152</v>
      </c>
      <c r="N1623" s="9">
        <v>50.8</v>
      </c>
      <c r="O1623" s="14" t="s">
        <v>23</v>
      </c>
      <c r="P1623" s="15">
        <v>3.18</v>
      </c>
      <c r="Q1623" s="13">
        <v>6.5419999999999998</v>
      </c>
      <c r="R1623" s="15">
        <v>0.38</v>
      </c>
      <c r="S1623" s="11">
        <f>IF(AND(Q1623&lt;&gt;"", C1623&lt;&gt;"", C1623&lt;&gt;0), Q1623*100/C1623, "")</f>
        <v>9.3724928366762175</v>
      </c>
      <c r="T1623" s="22">
        <v>3</v>
      </c>
      <c r="U1623" s="17" t="s">
        <v>34</v>
      </c>
      <c r="V1623" s="11">
        <v>60.42</v>
      </c>
      <c r="W1623" s="11">
        <v>46.49</v>
      </c>
      <c r="X1623" s="11">
        <f>IF(AND(W1623&lt;&gt;"", V1623&lt;&gt;"", V1623&lt;&gt;0), (W1623/V1623)*100, "")</f>
        <v>76.944720291294274</v>
      </c>
      <c r="Y1623" s="8" t="str">
        <f>IF(X1623&lt;72,"Pontiagudo",IF(X1623&lt;=76,"Padrão","Redondo"))</f>
        <v>Redondo</v>
      </c>
      <c r="Z1623" s="11">
        <f>IF(AND(W1623&lt;&gt;"", V1623&lt;&gt;"", V1623&lt;&gt;0), (0.6057-0.0018*W1623)*V1623*(W1623^2)/1000, "")</f>
        <v>68.168743916011962</v>
      </c>
      <c r="AA1623" s="11">
        <v>67.564426507154991</v>
      </c>
      <c r="AB1623" s="14" t="s">
        <v>35</v>
      </c>
      <c r="AC1623" s="12">
        <v>21</v>
      </c>
      <c r="AD1623" s="18" t="s">
        <v>18</v>
      </c>
    </row>
    <row r="1624" spans="1:30" ht="15.6" x14ac:dyDescent="0.3">
      <c r="A1624" s="8">
        <v>1623</v>
      </c>
      <c r="B1624" s="20" t="s">
        <v>47</v>
      </c>
      <c r="C1624" s="9">
        <v>69.599999999999994</v>
      </c>
      <c r="D1624" s="9"/>
      <c r="E1624" s="9"/>
      <c r="F1624" s="10"/>
      <c r="G1624" s="11" t="str">
        <f>IF(AND(F1624&lt;&gt;"", C1624&lt;&gt;"", C1624&lt;&gt;0), F1624*100/C1624, "")</f>
        <v/>
      </c>
      <c r="H1624" s="10"/>
      <c r="I1624" s="12"/>
      <c r="J1624" s="11" t="str">
        <f>IF(AND(H1624&lt;&gt;"", C1624&lt;&gt;"", C1624&lt;&gt;0), H1624*100/C1624, "")</f>
        <v/>
      </c>
      <c r="K1624" s="9"/>
      <c r="L1624" s="9"/>
      <c r="M1624" s="13"/>
      <c r="N1624" s="9"/>
      <c r="O1624" s="14"/>
      <c r="P1624" s="15">
        <v>3.52</v>
      </c>
      <c r="Q1624" s="13">
        <v>7.5469999999999997</v>
      </c>
      <c r="R1624" s="15">
        <v>0.4</v>
      </c>
      <c r="S1624" s="11">
        <f>IF(AND(Q1624&lt;&gt;"", C1624&lt;&gt;"", C1624&lt;&gt;0), Q1624*100/C1624, "")</f>
        <v>10.843390804597702</v>
      </c>
      <c r="T1624" s="22">
        <v>2</v>
      </c>
      <c r="U1624" s="17" t="s">
        <v>34</v>
      </c>
      <c r="V1624" s="11">
        <v>62.2</v>
      </c>
      <c r="W1624" s="11">
        <v>45.25</v>
      </c>
      <c r="X1624" s="11">
        <f>IF(AND(W1624&lt;&gt;"", V1624&lt;&gt;"", V1624&lt;&gt;0), (W1624/V1624)*100, "")</f>
        <v>72.749196141479104</v>
      </c>
      <c r="Y1624" s="8" t="str">
        <f>IF(X1624&lt;72,"Pontiagudo",IF(X1624&lt;=76,"Padrão","Redondo"))</f>
        <v>Padrão</v>
      </c>
      <c r="Z1624" s="11">
        <f>IF(AND(W1624&lt;&gt;"", V1624&lt;&gt;"", V1624&lt;&gt;0), (0.6057-0.0018*W1624)*V1624*(W1624^2)/1000, "")</f>
        <v>66.767634646874995</v>
      </c>
      <c r="AA1624" s="11">
        <v>66.964266146249997</v>
      </c>
      <c r="AB1624" s="14"/>
      <c r="AC1624" s="12">
        <v>21</v>
      </c>
      <c r="AD1624" s="18" t="s">
        <v>18</v>
      </c>
    </row>
    <row r="1625" spans="1:30" ht="15.6" x14ac:dyDescent="0.3">
      <c r="A1625" s="8">
        <v>1624</v>
      </c>
      <c r="B1625" s="20" t="s">
        <v>47</v>
      </c>
      <c r="C1625" s="9">
        <v>67.099999999999994</v>
      </c>
      <c r="D1625" s="9">
        <v>3.1</v>
      </c>
      <c r="E1625" s="9">
        <v>10.1</v>
      </c>
      <c r="F1625" s="10">
        <f>IF(AND(NOT(ISBLANK(C1625)), NOT(ISBLANK(H1625)), NOT(ISBLANK(Q1625))), C1625-H1625-Q1625, "")</f>
        <v>41.220999999999997</v>
      </c>
      <c r="G1625" s="11">
        <f>IF(AND(F1625&lt;&gt;"", C1625&lt;&gt;"", C1625&lt;&gt;0), F1625*100/C1625, "")</f>
        <v>61.432190760059612</v>
      </c>
      <c r="H1625" s="10">
        <v>19.510999999999999</v>
      </c>
      <c r="I1625" s="12">
        <v>6</v>
      </c>
      <c r="J1625" s="11">
        <f>IF(AND(H1625&lt;&gt;"", C1625&lt;&gt;"", C1625&lt;&gt;0), H1625*100/C1625, "")</f>
        <v>29.077496274217587</v>
      </c>
      <c r="K1625" s="9">
        <v>11.5</v>
      </c>
      <c r="L1625" s="9">
        <v>49.3</v>
      </c>
      <c r="M1625" s="13">
        <v>0.23300000000000001</v>
      </c>
      <c r="N1625" s="9">
        <v>42.2</v>
      </c>
      <c r="O1625" s="14" t="s">
        <v>23</v>
      </c>
      <c r="P1625" s="15">
        <v>3.16</v>
      </c>
      <c r="Q1625" s="13">
        <v>6.3680000000000003</v>
      </c>
      <c r="R1625" s="15">
        <v>0.38</v>
      </c>
      <c r="S1625" s="11">
        <f>IF(AND(Q1625&lt;&gt;"", C1625&lt;&gt;"", C1625&lt;&gt;0), Q1625*100/C1625, "")</f>
        <v>9.4903129657228043</v>
      </c>
      <c r="T1625" s="22">
        <v>4</v>
      </c>
      <c r="U1625" s="17" t="s">
        <v>32</v>
      </c>
      <c r="V1625" s="11">
        <v>61.83</v>
      </c>
      <c r="W1625" s="11">
        <v>45.38</v>
      </c>
      <c r="X1625" s="11">
        <f>IF(AND(W1625&lt;&gt;"", V1625&lt;&gt;"", V1625&lt;&gt;0), (W1625/V1625)*100, "")</f>
        <v>73.394792172084749</v>
      </c>
      <c r="Y1625" s="8" t="str">
        <f>IF(X1625&lt;72,"Pontiagudo",IF(X1625&lt;=76,"Padrão","Redondo"))</f>
        <v>Padrão</v>
      </c>
      <c r="Z1625" s="11">
        <f>IF(AND(W1625&lt;&gt;"", V1625&lt;&gt;"", V1625&lt;&gt;0), (0.6057-0.0018*W1625)*V1625*(W1625^2)/1000, "")</f>
        <v>66.722571736276052</v>
      </c>
      <c r="AA1625" s="11">
        <v>66.904008698753998</v>
      </c>
      <c r="AB1625" s="14"/>
      <c r="AC1625" s="12">
        <v>21</v>
      </c>
      <c r="AD1625" s="18" t="s">
        <v>18</v>
      </c>
    </row>
    <row r="1626" spans="1:30" ht="15.6" x14ac:dyDescent="0.3">
      <c r="A1626" s="8">
        <v>1625</v>
      </c>
      <c r="B1626" s="20" t="s">
        <v>47</v>
      </c>
      <c r="C1626" s="9">
        <v>60.9</v>
      </c>
      <c r="D1626" s="9">
        <v>3.8</v>
      </c>
      <c r="E1626" s="9">
        <v>10.4</v>
      </c>
      <c r="F1626" s="10">
        <f>IF(AND(NOT(ISBLANK(C1626)), NOT(ISBLANK(H1626)), NOT(ISBLANK(Q1626))), C1626-H1626-Q1626, "")</f>
        <v>39.179000000000002</v>
      </c>
      <c r="G1626" s="11">
        <f>IF(AND(F1626&lt;&gt;"", C1626&lt;&gt;"", C1626&lt;&gt;0), F1626*100/C1626, "")</f>
        <v>64.333333333333343</v>
      </c>
      <c r="H1626" s="10">
        <v>16.95</v>
      </c>
      <c r="I1626" s="12">
        <v>6</v>
      </c>
      <c r="J1626" s="11">
        <f>IF(AND(H1626&lt;&gt;"", C1626&lt;&gt;"", C1626&lt;&gt;0), H1626*100/C1626, "")</f>
        <v>27.832512315270936</v>
      </c>
      <c r="K1626" s="9">
        <v>10.3</v>
      </c>
      <c r="L1626" s="9">
        <v>48.3</v>
      </c>
      <c r="M1626" s="13">
        <v>0.21299999999999999</v>
      </c>
      <c r="N1626" s="9">
        <v>55.9</v>
      </c>
      <c r="O1626" s="14" t="s">
        <v>23</v>
      </c>
      <c r="P1626" s="15">
        <v>2.71</v>
      </c>
      <c r="Q1626" s="13">
        <v>4.7709999999999999</v>
      </c>
      <c r="R1626" s="15">
        <v>0.3</v>
      </c>
      <c r="S1626" s="11">
        <f>IF(AND(Q1626&lt;&gt;"", C1626&lt;&gt;"", C1626&lt;&gt;0), Q1626*100/C1626, "")</f>
        <v>7.8341543513957301</v>
      </c>
      <c r="T1626" s="22">
        <v>3</v>
      </c>
      <c r="U1626" s="17" t="s">
        <v>32</v>
      </c>
      <c r="V1626" s="11">
        <v>57.85</v>
      </c>
      <c r="W1626" s="11">
        <v>45.09</v>
      </c>
      <c r="X1626" s="11">
        <f>IF(AND(W1626&lt;&gt;"", V1626&lt;&gt;"", V1626&lt;&gt;0), (W1626/V1626)*100, "")</f>
        <v>77.94295592048401</v>
      </c>
      <c r="Y1626" s="8" t="str">
        <f>IF(X1626&lt;72,"Pontiagudo",IF(X1626&lt;=76,"Padrão","Redondo"))</f>
        <v>Redondo</v>
      </c>
      <c r="Z1626" s="11">
        <f>IF(AND(W1626&lt;&gt;"", V1626&lt;&gt;"", V1626&lt;&gt;0), (0.6057-0.0018*W1626)*V1626*(W1626^2)/1000, "")</f>
        <v>61.693696111868753</v>
      </c>
      <c r="AA1626" s="11">
        <v>63.597547421167491</v>
      </c>
      <c r="AB1626" s="14"/>
      <c r="AC1626" s="12">
        <v>21</v>
      </c>
      <c r="AD1626" s="18" t="s">
        <v>18</v>
      </c>
    </row>
    <row r="1627" spans="1:30" ht="15.6" x14ac:dyDescent="0.3">
      <c r="A1627" s="8">
        <v>1626</v>
      </c>
      <c r="B1627" s="20" t="s">
        <v>47</v>
      </c>
      <c r="C1627" s="9">
        <v>59.6</v>
      </c>
      <c r="D1627" s="9">
        <v>3.9</v>
      </c>
      <c r="E1627" s="9">
        <v>10.3</v>
      </c>
      <c r="F1627" s="10">
        <f>IF(AND(NOT(ISBLANK(C1627)), NOT(ISBLANK(H1627)), NOT(ISBLANK(Q1627))), C1627-H1627-Q1627, "")</f>
        <v>38.381999999999998</v>
      </c>
      <c r="G1627" s="11">
        <f>IF(AND(F1627&lt;&gt;"", C1627&lt;&gt;"", C1627&lt;&gt;0), F1627*100/C1627, "")</f>
        <v>64.399328859060404</v>
      </c>
      <c r="H1627" s="10">
        <v>15.88</v>
      </c>
      <c r="I1627" s="12">
        <v>6</v>
      </c>
      <c r="J1627" s="11">
        <f>IF(AND(H1627&lt;&gt;"", C1627&lt;&gt;"", C1627&lt;&gt;0), H1627*100/C1627, "")</f>
        <v>26.644295302013422</v>
      </c>
      <c r="K1627" s="9">
        <v>12.6</v>
      </c>
      <c r="L1627" s="9">
        <v>43.7</v>
      </c>
      <c r="M1627" s="13">
        <v>0.28799999999999998</v>
      </c>
      <c r="N1627" s="9">
        <v>57.8</v>
      </c>
      <c r="O1627" s="14" t="s">
        <v>23</v>
      </c>
      <c r="P1627" s="15">
        <v>3.7</v>
      </c>
      <c r="Q1627" s="13">
        <v>5.3380000000000001</v>
      </c>
      <c r="R1627" s="15">
        <v>0.37</v>
      </c>
      <c r="S1627" s="11">
        <f>IF(AND(Q1627&lt;&gt;"", C1627&lt;&gt;"", C1627&lt;&gt;0), Q1627*100/C1627, "")</f>
        <v>8.9563758389261743</v>
      </c>
      <c r="T1627" s="22">
        <v>2</v>
      </c>
      <c r="U1627" s="17" t="s">
        <v>32</v>
      </c>
      <c r="V1627" s="11">
        <v>58.03</v>
      </c>
      <c r="W1627" s="11">
        <v>43.59</v>
      </c>
      <c r="X1627" s="11">
        <f>IF(AND(W1627&lt;&gt;"", V1627&lt;&gt;"", V1627&lt;&gt;0), (W1627/V1627)*100, "")</f>
        <v>75.116319145269699</v>
      </c>
      <c r="Y1627" s="8" t="str">
        <f>IF(X1627&lt;72,"Pontiagudo",IF(X1627&lt;=76,"Padrão","Redondo"))</f>
        <v>Padrão</v>
      </c>
      <c r="Z1627" s="11">
        <f>IF(AND(W1627&lt;&gt;"", V1627&lt;&gt;"", V1627&lt;&gt;0), (0.6057-0.0018*W1627)*V1627*(W1627^2)/1000, "")</f>
        <v>58.134375640222444</v>
      </c>
      <c r="AA1627" s="11">
        <v>61.552426707250504</v>
      </c>
      <c r="AB1627" s="14"/>
      <c r="AC1627" s="12">
        <v>21</v>
      </c>
      <c r="AD1627" s="18" t="s">
        <v>18</v>
      </c>
    </row>
    <row r="1628" spans="1:30" ht="15.6" x14ac:dyDescent="0.3">
      <c r="A1628" s="8">
        <v>1627</v>
      </c>
      <c r="B1628" s="20" t="s">
        <v>47</v>
      </c>
      <c r="C1628" s="9">
        <v>59.5</v>
      </c>
      <c r="D1628" s="9">
        <v>3.3</v>
      </c>
      <c r="E1628" s="9">
        <v>10.5</v>
      </c>
      <c r="F1628" s="10">
        <f>IF(AND(NOT(ISBLANK(C1628)), NOT(ISBLANK(H1628)), NOT(ISBLANK(Q1628))), C1628-H1628-Q1628, "")</f>
        <v>34.668999999999997</v>
      </c>
      <c r="G1628" s="11">
        <f>IF(AND(F1628&lt;&gt;"", C1628&lt;&gt;"", C1628&lt;&gt;0), F1628*100/C1628, "")</f>
        <v>58.267226890756298</v>
      </c>
      <c r="H1628" s="10">
        <v>18.536000000000001</v>
      </c>
      <c r="I1628" s="12">
        <v>6</v>
      </c>
      <c r="J1628" s="11">
        <f>IF(AND(H1628&lt;&gt;"", C1628&lt;&gt;"", C1628&lt;&gt;0), H1628*100/C1628, "")</f>
        <v>31.152941176470591</v>
      </c>
      <c r="K1628" s="9">
        <v>10</v>
      </c>
      <c r="L1628" s="9">
        <v>52.7</v>
      </c>
      <c r="M1628" s="13">
        <v>0.19</v>
      </c>
      <c r="N1628" s="9">
        <v>50.4</v>
      </c>
      <c r="O1628" s="14" t="s">
        <v>23</v>
      </c>
      <c r="P1628" s="15">
        <v>3.79</v>
      </c>
      <c r="Q1628" s="13">
        <v>6.2949999999999999</v>
      </c>
      <c r="R1628" s="15">
        <v>0.38</v>
      </c>
      <c r="S1628" s="11">
        <f>IF(AND(Q1628&lt;&gt;"", C1628&lt;&gt;"", C1628&lt;&gt;0), Q1628*100/C1628, "")</f>
        <v>10.579831932773109</v>
      </c>
      <c r="T1628" s="22">
        <v>1</v>
      </c>
      <c r="U1628" s="17" t="s">
        <v>32</v>
      </c>
      <c r="V1628" s="11">
        <v>55.34</v>
      </c>
      <c r="W1628" s="11">
        <v>44.7</v>
      </c>
      <c r="X1628" s="11">
        <f>IF(AND(W1628&lt;&gt;"", V1628&lt;&gt;"", V1628&lt;&gt;0), (W1628/V1628)*100, "")</f>
        <v>80.773400795084925</v>
      </c>
      <c r="Y1628" s="8" t="str">
        <f>IF(X1628&lt;72,"Pontiagudo",IF(X1628&lt;=76,"Padrão","Redondo"))</f>
        <v>Redondo</v>
      </c>
      <c r="Z1628" s="11">
        <f>IF(AND(W1628&lt;&gt;"", V1628&lt;&gt;"", V1628&lt;&gt;0), (0.6057-0.0018*W1628)*V1628*(W1628^2)/1000, "")</f>
        <v>58.078045647144009</v>
      </c>
      <c r="AA1628" s="11">
        <v>61.141428723780002</v>
      </c>
      <c r="AB1628" s="14"/>
      <c r="AC1628" s="12">
        <v>21</v>
      </c>
      <c r="AD1628" s="18" t="s">
        <v>18</v>
      </c>
    </row>
    <row r="1629" spans="1:30" ht="15.6" x14ac:dyDescent="0.3">
      <c r="A1629" s="8">
        <v>1628</v>
      </c>
      <c r="B1629" s="20" t="s">
        <v>47</v>
      </c>
      <c r="C1629" s="9">
        <v>64.7</v>
      </c>
      <c r="D1629" s="9">
        <v>4.5999999999999996</v>
      </c>
      <c r="E1629" s="9">
        <v>10.3</v>
      </c>
      <c r="F1629" s="10" t="str">
        <f>IF(AND(NOT(ISBLANK(C1629)), NOT(ISBLANK(H1629)), NOT(ISBLANK(Q1629))), C1629-H1629-Q1629, "")</f>
        <v/>
      </c>
      <c r="G1629" s="11" t="str">
        <f>IF(AND(F1629&lt;&gt;"", C1629&lt;&gt;"", C1629&lt;&gt;0), F1629*100/C1629, "")</f>
        <v/>
      </c>
      <c r="H1629" s="10"/>
      <c r="I1629" s="12">
        <v>6</v>
      </c>
      <c r="J1629" s="11" t="str">
        <f>IF(AND(H1629&lt;&gt;"", C1629&lt;&gt;"", C1629&lt;&gt;0), H1629*100/C1629, "")</f>
        <v/>
      </c>
      <c r="K1629" s="9">
        <v>7.8</v>
      </c>
      <c r="L1629" s="9">
        <v>36</v>
      </c>
      <c r="M1629" s="13">
        <v>0.217</v>
      </c>
      <c r="N1629" s="9">
        <v>62.8</v>
      </c>
      <c r="O1629" s="14" t="s">
        <v>21</v>
      </c>
      <c r="P1629" s="15">
        <v>4.8</v>
      </c>
      <c r="Q1629" s="13">
        <v>7.2430000000000003</v>
      </c>
      <c r="R1629" s="15">
        <v>0.42</v>
      </c>
      <c r="S1629" s="11">
        <f>IF(AND(Q1629&lt;&gt;"", C1629&lt;&gt;"", C1629&lt;&gt;0), Q1629*100/C1629, "")</f>
        <v>11.194744976816075</v>
      </c>
      <c r="T1629" s="22">
        <v>3</v>
      </c>
      <c r="U1629" s="17" t="s">
        <v>32</v>
      </c>
      <c r="V1629" s="11">
        <v>59.48</v>
      </c>
      <c r="W1629" s="11">
        <v>44.74</v>
      </c>
      <c r="X1629" s="11">
        <f>IF(AND(W1629&lt;&gt;"", V1629&lt;&gt;"", V1629&lt;&gt;0), (W1629/V1629)*100, "")</f>
        <v>75.218560860793545</v>
      </c>
      <c r="Y1629" s="8" t="str">
        <f>IF(X1629&lt;72,"Pontiagudo",IF(X1629&lt;=76,"Padrão","Redondo"))</f>
        <v>Padrão</v>
      </c>
      <c r="Z1629" s="11">
        <f>IF(AND(W1629&lt;&gt;"", V1629&lt;&gt;"", V1629&lt;&gt;0), (0.6057-0.0018*W1629)*V1629*(W1629^2)/1000, "")</f>
        <v>62.526076088926466</v>
      </c>
      <c r="AA1629" s="11">
        <v>64.277565236488002</v>
      </c>
      <c r="AB1629" s="14"/>
      <c r="AC1629" s="12">
        <v>21</v>
      </c>
      <c r="AD1629" s="18" t="s">
        <v>18</v>
      </c>
    </row>
    <row r="1630" spans="1:30" ht="15.6" x14ac:dyDescent="0.3">
      <c r="A1630" s="8">
        <v>1629</v>
      </c>
      <c r="B1630" s="20" t="s">
        <v>47</v>
      </c>
      <c r="C1630" s="9">
        <v>67.400000000000006</v>
      </c>
      <c r="D1630" s="9">
        <v>4.3</v>
      </c>
      <c r="E1630" s="9">
        <v>10.4</v>
      </c>
      <c r="F1630" s="10">
        <f>IF(AND(NOT(ISBLANK(C1630)), NOT(ISBLANK(H1630)), NOT(ISBLANK(Q1630))), C1630-H1630-Q1630, "")</f>
        <v>40.994000000000007</v>
      </c>
      <c r="G1630" s="11">
        <f>IF(AND(F1630&lt;&gt;"", C1630&lt;&gt;"", C1630&lt;&gt;0), F1630*100/C1630, "")</f>
        <v>60.821958456973299</v>
      </c>
      <c r="H1630" s="10">
        <v>19.234000000000002</v>
      </c>
      <c r="I1630" s="12">
        <v>6</v>
      </c>
      <c r="J1630" s="11">
        <f>IF(AND(H1630&lt;&gt;"", C1630&lt;&gt;"", C1630&lt;&gt;0), H1630*100/C1630, "")</f>
        <v>28.537091988130562</v>
      </c>
      <c r="K1630" s="9">
        <v>13.4</v>
      </c>
      <c r="L1630" s="9">
        <v>47.7</v>
      </c>
      <c r="M1630" s="13">
        <v>0.28100000000000003</v>
      </c>
      <c r="N1630" s="9">
        <v>58.3</v>
      </c>
      <c r="O1630" s="14" t="s">
        <v>23</v>
      </c>
      <c r="P1630" s="15">
        <v>4.6399999999999997</v>
      </c>
      <c r="Q1630" s="13">
        <v>7.1719999999999997</v>
      </c>
      <c r="R1630" s="15">
        <v>0.41</v>
      </c>
      <c r="S1630" s="11">
        <f>IF(AND(Q1630&lt;&gt;"", C1630&lt;&gt;"", C1630&lt;&gt;0), Q1630*100/C1630, "")</f>
        <v>10.640949554896141</v>
      </c>
      <c r="T1630" s="22">
        <v>3</v>
      </c>
      <c r="U1630" s="17" t="s">
        <v>32</v>
      </c>
      <c r="V1630" s="11">
        <v>58.57</v>
      </c>
      <c r="W1630" s="11">
        <v>45.83</v>
      </c>
      <c r="X1630" s="11">
        <f>IF(AND(W1630&lt;&gt;"", V1630&lt;&gt;"", V1630&lt;&gt;0), (W1630/V1630)*100, "")</f>
        <v>78.248249957316034</v>
      </c>
      <c r="Y1630" s="8" t="str">
        <f>IF(X1630&lt;72,"Pontiagudo",IF(X1630&lt;=76,"Padrão","Redondo"))</f>
        <v>Redondo</v>
      </c>
      <c r="Z1630" s="11">
        <f>IF(AND(W1630&lt;&gt;"", V1630&lt;&gt;"", V1630&lt;&gt;0), (0.6057-0.0018*W1630)*V1630*(W1630^2)/1000, "")</f>
        <v>64.364685901820835</v>
      </c>
      <c r="AA1630" s="11">
        <v>65.213755953719499</v>
      </c>
      <c r="AB1630" s="14"/>
      <c r="AC1630" s="12">
        <v>21</v>
      </c>
      <c r="AD1630" s="18" t="s">
        <v>18</v>
      </c>
    </row>
    <row r="1631" spans="1:30" ht="15.6" x14ac:dyDescent="0.3">
      <c r="A1631" s="8">
        <v>1630</v>
      </c>
      <c r="B1631" s="20" t="s">
        <v>47</v>
      </c>
      <c r="C1631" s="9">
        <v>62.5</v>
      </c>
      <c r="D1631" s="9">
        <v>3.1</v>
      </c>
      <c r="E1631" s="9">
        <v>10.3</v>
      </c>
      <c r="F1631" s="10">
        <f>IF(AND(NOT(ISBLANK(C1631)), NOT(ISBLANK(H1631)), NOT(ISBLANK(Q1631))), C1631-H1631-Q1631, "")</f>
        <v>36.853000000000002</v>
      </c>
      <c r="G1631" s="11">
        <f>IF(AND(F1631&lt;&gt;"", C1631&lt;&gt;"", C1631&lt;&gt;0), F1631*100/C1631, "")</f>
        <v>58.964800000000004</v>
      </c>
      <c r="H1631" s="10">
        <v>20.082000000000001</v>
      </c>
      <c r="I1631" s="12">
        <v>6</v>
      </c>
      <c r="J1631" s="11">
        <f>IF(AND(H1631&lt;&gt;"", C1631&lt;&gt;"", C1631&lt;&gt;0), H1631*100/C1631, "")</f>
        <v>32.1312</v>
      </c>
      <c r="K1631" s="9">
        <v>13.1</v>
      </c>
      <c r="L1631" s="9">
        <v>48.7</v>
      </c>
      <c r="M1631" s="13">
        <v>0.26900000000000002</v>
      </c>
      <c r="N1631" s="9">
        <v>45.5</v>
      </c>
      <c r="O1631" s="14" t="s">
        <v>23</v>
      </c>
      <c r="P1631" s="15">
        <v>2.98</v>
      </c>
      <c r="Q1631" s="13">
        <v>5.5650000000000004</v>
      </c>
      <c r="R1631" s="15">
        <v>0.36</v>
      </c>
      <c r="S1631" s="11">
        <f>IF(AND(Q1631&lt;&gt;"", C1631&lt;&gt;"", C1631&lt;&gt;0), Q1631*100/C1631, "")</f>
        <v>8.9039999999999999</v>
      </c>
      <c r="T1631" s="22">
        <v>3</v>
      </c>
      <c r="U1631" s="17" t="s">
        <v>32</v>
      </c>
      <c r="V1631" s="11">
        <v>58.47</v>
      </c>
      <c r="W1631" s="11">
        <v>48.97</v>
      </c>
      <c r="X1631" s="11">
        <f>IF(AND(W1631&lt;&gt;"", V1631&lt;&gt;"", V1631&lt;&gt;0), (W1631/V1631)*100, "")</f>
        <v>83.752351633316238</v>
      </c>
      <c r="Y1631" s="8" t="str">
        <f>IF(X1631&lt;72,"Pontiagudo",IF(X1631&lt;=76,"Padrão","Redondo"))</f>
        <v>Redondo</v>
      </c>
      <c r="Z1631" s="11">
        <f>IF(AND(W1631&lt;&gt;"", V1631&lt;&gt;"", V1631&lt;&gt;0), (0.6057-0.0018*W1631)*V1631*(W1631^2)/1000, "")</f>
        <v>72.56863786542695</v>
      </c>
      <c r="AA1631" s="11">
        <v>69.741140373028486</v>
      </c>
      <c r="AB1631" s="14"/>
      <c r="AC1631" s="12">
        <v>21</v>
      </c>
      <c r="AD1631" s="18" t="s">
        <v>18</v>
      </c>
    </row>
    <row r="1632" spans="1:30" ht="15.6" x14ac:dyDescent="0.3">
      <c r="A1632" s="8">
        <v>1631</v>
      </c>
      <c r="B1632" s="20" t="s">
        <v>47</v>
      </c>
      <c r="C1632" s="9">
        <v>72.8</v>
      </c>
      <c r="D1632" s="9">
        <v>3.3</v>
      </c>
      <c r="E1632" s="9">
        <v>10.4</v>
      </c>
      <c r="F1632" s="10">
        <f>IF(AND(NOT(ISBLANK(C1632)), NOT(ISBLANK(H1632)), NOT(ISBLANK(Q1632))), C1632-H1632-Q1632, "")</f>
        <v>45.975999999999999</v>
      </c>
      <c r="G1632" s="11">
        <f>IF(AND(F1632&lt;&gt;"", C1632&lt;&gt;"", C1632&lt;&gt;0), F1632*100/C1632, "")</f>
        <v>63.15384615384616</v>
      </c>
      <c r="H1632" s="10">
        <v>19.773</v>
      </c>
      <c r="I1632" s="12">
        <v>7</v>
      </c>
      <c r="J1632" s="11">
        <f>IF(AND(H1632&lt;&gt;"", C1632&lt;&gt;"", C1632&lt;&gt;0), H1632*100/C1632, "")</f>
        <v>27.160714285714285</v>
      </c>
      <c r="K1632" s="9">
        <v>10.9</v>
      </c>
      <c r="L1632" s="9">
        <v>49.7</v>
      </c>
      <c r="M1632" s="13">
        <v>0.219</v>
      </c>
      <c r="N1632" s="9">
        <v>41.4</v>
      </c>
      <c r="O1632" s="14" t="s">
        <v>23</v>
      </c>
      <c r="P1632" s="15">
        <v>4.01</v>
      </c>
      <c r="Q1632" s="13">
        <v>7.0510000000000002</v>
      </c>
      <c r="R1632" s="15">
        <v>0.38</v>
      </c>
      <c r="S1632" s="11">
        <f>IF(AND(Q1632&lt;&gt;"", C1632&lt;&gt;"", C1632&lt;&gt;0), Q1632*100/C1632, "")</f>
        <v>9.685439560439562</v>
      </c>
      <c r="T1632" s="22">
        <v>3</v>
      </c>
      <c r="U1632" s="17" t="s">
        <v>34</v>
      </c>
      <c r="V1632" s="11">
        <v>64.349999999999994</v>
      </c>
      <c r="W1632" s="11">
        <v>46.02</v>
      </c>
      <c r="X1632" s="11">
        <f>IF(AND(W1632&lt;&gt;"", V1632&lt;&gt;"", V1632&lt;&gt;0), (W1632/V1632)*100, "")</f>
        <v>71.51515151515153</v>
      </c>
      <c r="Y1632" s="8" t="str">
        <f>IF(X1632&lt;72,"Pontiagudo",IF(X1632&lt;=76,"Padrão","Redondo"))</f>
        <v>Pontiagudo</v>
      </c>
      <c r="Z1632" s="11">
        <f>IF(AND(W1632&lt;&gt;"", V1632&lt;&gt;"", V1632&lt;&gt;0), (0.6057-0.0018*W1632)*V1632*(W1632^2)/1000, "")</f>
        <v>71.257490061975375</v>
      </c>
      <c r="AA1632" s="11">
        <v>69.627272341769981</v>
      </c>
      <c r="AB1632" s="14"/>
      <c r="AC1632" s="12">
        <v>21</v>
      </c>
      <c r="AD1632" s="18" t="s">
        <v>18</v>
      </c>
    </row>
    <row r="1633" spans="1:30" ht="15.6" x14ac:dyDescent="0.3">
      <c r="A1633" s="8">
        <v>1632</v>
      </c>
      <c r="B1633" s="20" t="s">
        <v>47</v>
      </c>
      <c r="C1633" s="9">
        <v>68.7</v>
      </c>
      <c r="D1633" s="9">
        <v>4.0999999999999996</v>
      </c>
      <c r="E1633" s="9">
        <v>10.5</v>
      </c>
      <c r="F1633" s="10">
        <f>IF(AND(NOT(ISBLANK(C1633)), NOT(ISBLANK(H1633)), NOT(ISBLANK(Q1633))), C1633-H1633-Q1633, "")</f>
        <v>40.885000000000005</v>
      </c>
      <c r="G1633" s="11">
        <f>IF(AND(F1633&lt;&gt;"", C1633&lt;&gt;"", C1633&lt;&gt;0), F1633*100/C1633, "")</f>
        <v>59.512372634643384</v>
      </c>
      <c r="H1633" s="10">
        <v>20.991</v>
      </c>
      <c r="I1633" s="12">
        <v>6</v>
      </c>
      <c r="J1633" s="11">
        <f>IF(AND(H1633&lt;&gt;"", C1633&lt;&gt;"", C1633&lt;&gt;0), H1633*100/C1633, "")</f>
        <v>30.554585152838424</v>
      </c>
      <c r="K1633" s="9">
        <v>11.4</v>
      </c>
      <c r="L1633" s="9">
        <v>50.7</v>
      </c>
      <c r="M1633" s="13">
        <v>0.22500000000000001</v>
      </c>
      <c r="N1633" s="9">
        <v>55.3</v>
      </c>
      <c r="O1633" s="14" t="s">
        <v>23</v>
      </c>
      <c r="P1633" s="15">
        <v>4.1399999999999997</v>
      </c>
      <c r="Q1633" s="13">
        <v>6.8239999999999998</v>
      </c>
      <c r="R1633" s="15">
        <v>0.38</v>
      </c>
      <c r="S1633" s="11">
        <f>IF(AND(Q1633&lt;&gt;"", C1633&lt;&gt;"", C1633&lt;&gt;0), Q1633*100/C1633, "")</f>
        <v>9.9330422125181936</v>
      </c>
      <c r="T1633" s="22">
        <v>1</v>
      </c>
      <c r="U1633" s="17" t="s">
        <v>34</v>
      </c>
      <c r="V1633" s="11">
        <v>60.84</v>
      </c>
      <c r="W1633" s="11">
        <v>45.99</v>
      </c>
      <c r="X1633" s="11">
        <f>IF(AND(W1633&lt;&gt;"", V1633&lt;&gt;"", V1633&lt;&gt;0), (W1633/V1633)*100, "")</f>
        <v>75.591715976331358</v>
      </c>
      <c r="Y1633" s="8" t="str">
        <f>IF(X1633&lt;72,"Pontiagudo",IF(X1633&lt;=76,"Padrão","Redondo"))</f>
        <v>Padrão</v>
      </c>
      <c r="Z1633" s="11">
        <f>IF(AND(W1633&lt;&gt;"", V1633&lt;&gt;"", V1633&lt;&gt;0), (0.6057-0.0018*W1633)*V1633*(W1633^2)/1000, "")</f>
        <v>67.28985864672272</v>
      </c>
      <c r="AA1633" s="11">
        <v>67.120874829917994</v>
      </c>
      <c r="AB1633" s="14" t="s">
        <v>35</v>
      </c>
      <c r="AC1633" s="12">
        <v>21</v>
      </c>
      <c r="AD1633" s="18" t="s">
        <v>18</v>
      </c>
    </row>
    <row r="1634" spans="1:30" ht="15.6" x14ac:dyDescent="0.3">
      <c r="A1634" s="8">
        <v>1633</v>
      </c>
      <c r="B1634" s="20" t="s">
        <v>47</v>
      </c>
      <c r="C1634" s="9">
        <v>64.099999999999994</v>
      </c>
      <c r="D1634" s="9">
        <v>4</v>
      </c>
      <c r="E1634" s="9">
        <v>10.4</v>
      </c>
      <c r="F1634" s="10">
        <f>IF(AND(NOT(ISBLANK(C1634)), NOT(ISBLANK(H1634)), NOT(ISBLANK(Q1634))), C1634-H1634-Q1634, "")</f>
        <v>36.712999999999994</v>
      </c>
      <c r="G1634" s="11">
        <f>IF(AND(F1634&lt;&gt;"", C1634&lt;&gt;"", C1634&lt;&gt;0), F1634*100/C1634, "")</f>
        <v>57.274570982839307</v>
      </c>
      <c r="H1634" s="10">
        <v>20.306999999999999</v>
      </c>
      <c r="I1634" s="12">
        <v>6</v>
      </c>
      <c r="J1634" s="11">
        <f>IF(AND(H1634&lt;&gt;"", C1634&lt;&gt;"", C1634&lt;&gt;0), H1634*100/C1634, "")</f>
        <v>31.680187207488299</v>
      </c>
      <c r="K1634" s="9">
        <v>12.4</v>
      </c>
      <c r="L1634" s="9">
        <v>49.3</v>
      </c>
      <c r="M1634" s="13">
        <v>0.252</v>
      </c>
      <c r="N1634" s="9">
        <v>56.5</v>
      </c>
      <c r="O1634" s="14" t="s">
        <v>23</v>
      </c>
      <c r="P1634" s="15">
        <v>4.71</v>
      </c>
      <c r="Q1634" s="13">
        <v>7.08</v>
      </c>
      <c r="R1634" s="15">
        <v>0.42</v>
      </c>
      <c r="S1634" s="11">
        <f>IF(AND(Q1634&lt;&gt;"", C1634&lt;&gt;"", C1634&lt;&gt;0), Q1634*100/C1634, "")</f>
        <v>11.045241809672389</v>
      </c>
      <c r="T1634" s="22">
        <v>3</v>
      </c>
      <c r="U1634" s="17" t="s">
        <v>32</v>
      </c>
      <c r="V1634" s="11">
        <v>58.32</v>
      </c>
      <c r="W1634" s="11">
        <v>45.12</v>
      </c>
      <c r="X1634" s="11">
        <f>IF(AND(W1634&lt;&gt;"", V1634&lt;&gt;"", V1634&lt;&gt;0), (W1634/V1634)*100, "")</f>
        <v>77.36625514403292</v>
      </c>
      <c r="Y1634" s="8" t="str">
        <f>IF(X1634&lt;72,"Pontiagudo",IF(X1634&lt;=76,"Padrão","Redondo"))</f>
        <v>Redondo</v>
      </c>
      <c r="Z1634" s="11">
        <f>IF(AND(W1634&lt;&gt;"", V1634&lt;&gt;"", V1634&lt;&gt;0), (0.6057-0.0018*W1634)*V1634*(W1634^2)/1000, "")</f>
        <v>62.271301292163066</v>
      </c>
      <c r="AA1634" s="11">
        <v>63.989925267455995</v>
      </c>
      <c r="AB1634" s="14"/>
      <c r="AC1634" s="12">
        <v>21</v>
      </c>
      <c r="AD1634" s="18" t="s">
        <v>18</v>
      </c>
    </row>
    <row r="1635" spans="1:30" ht="15.6" x14ac:dyDescent="0.3">
      <c r="A1635" s="8">
        <v>1634</v>
      </c>
      <c r="B1635" s="20" t="s">
        <v>47</v>
      </c>
      <c r="C1635" s="9">
        <v>53.3</v>
      </c>
      <c r="D1635" s="9">
        <v>3.8</v>
      </c>
      <c r="E1635" s="9">
        <v>10.6</v>
      </c>
      <c r="F1635" s="10">
        <f>IF(AND(NOT(ISBLANK(C1635)), NOT(ISBLANK(H1635)), NOT(ISBLANK(Q1635))), C1635-H1635-Q1635, "")</f>
        <v>30.028999999999996</v>
      </c>
      <c r="G1635" s="11">
        <f>IF(AND(F1635&lt;&gt;"", C1635&lt;&gt;"", C1635&lt;&gt;0), F1635*100/C1635, "")</f>
        <v>56.339587242026262</v>
      </c>
      <c r="H1635" s="10">
        <v>17.698</v>
      </c>
      <c r="I1635" s="12">
        <v>6</v>
      </c>
      <c r="J1635" s="11">
        <f>IF(AND(H1635&lt;&gt;"", C1635&lt;&gt;"", C1635&lt;&gt;0), H1635*100/C1635, "")</f>
        <v>33.204502814258916</v>
      </c>
      <c r="K1635" s="9">
        <v>10.5</v>
      </c>
      <c r="L1635" s="9">
        <v>49.3</v>
      </c>
      <c r="M1635" s="13">
        <v>0.21299999999999999</v>
      </c>
      <c r="N1635" s="9">
        <v>60.2</v>
      </c>
      <c r="O1635" s="14" t="s">
        <v>21</v>
      </c>
      <c r="P1635" s="15">
        <v>3.55</v>
      </c>
      <c r="Q1635" s="13">
        <v>5.5730000000000004</v>
      </c>
      <c r="R1635" s="15">
        <v>0.38</v>
      </c>
      <c r="S1635" s="11">
        <f>IF(AND(Q1635&lt;&gt;"", C1635&lt;&gt;"", C1635&lt;&gt;0), Q1635*100/C1635, "")</f>
        <v>10.455909943714824</v>
      </c>
      <c r="T1635" s="22">
        <v>1</v>
      </c>
      <c r="U1635" s="17" t="s">
        <v>36</v>
      </c>
      <c r="V1635" s="11">
        <v>55.5</v>
      </c>
      <c r="W1635" s="11">
        <v>42.21</v>
      </c>
      <c r="X1635" s="11">
        <f>IF(AND(W1635&lt;&gt;"", V1635&lt;&gt;"", V1635&lt;&gt;0), (W1635/V1635)*100, "")</f>
        <v>76.054054054054049</v>
      </c>
      <c r="Y1635" s="8" t="str">
        <f>IF(X1635&lt;72,"Pontiagudo",IF(X1635&lt;=76,"Padrão","Redondo"))</f>
        <v>Redondo</v>
      </c>
      <c r="Z1635" s="11">
        <f>IF(AND(W1635&lt;&gt;"", V1635&lt;&gt;"", V1635&lt;&gt;0), (0.6057-0.0018*W1635)*V1635*(W1635^2)/1000, "")</f>
        <v>52.380748197521108</v>
      </c>
      <c r="AA1635" s="11">
        <v>57.761099057024992</v>
      </c>
      <c r="AB1635" s="14"/>
      <c r="AC1635" s="12">
        <v>21</v>
      </c>
      <c r="AD1635" s="18" t="s">
        <v>18</v>
      </c>
    </row>
    <row r="1636" spans="1:30" ht="15.6" x14ac:dyDescent="0.3">
      <c r="A1636" s="8">
        <v>1635</v>
      </c>
      <c r="B1636" s="20" t="s">
        <v>47</v>
      </c>
      <c r="C1636" s="9">
        <v>61.5</v>
      </c>
      <c r="D1636" s="9">
        <v>3.5</v>
      </c>
      <c r="E1636" s="9">
        <v>10.199999999999999</v>
      </c>
      <c r="F1636" s="10">
        <f>IF(AND(NOT(ISBLANK(C1636)), NOT(ISBLANK(H1636)), NOT(ISBLANK(Q1636))), C1636-H1636-Q1636, "")</f>
        <v>35.781000000000006</v>
      </c>
      <c r="G1636" s="11">
        <f>IF(AND(F1636&lt;&gt;"", C1636&lt;&gt;"", C1636&lt;&gt;0), F1636*100/C1636, "")</f>
        <v>58.180487804878055</v>
      </c>
      <c r="H1636" s="10">
        <v>19.88</v>
      </c>
      <c r="I1636" s="12">
        <v>6</v>
      </c>
      <c r="J1636" s="11">
        <f>IF(AND(H1636&lt;&gt;"", C1636&lt;&gt;"", C1636&lt;&gt;0), H1636*100/C1636, "")</f>
        <v>32.325203252032523</v>
      </c>
      <c r="K1636" s="9">
        <v>11.4</v>
      </c>
      <c r="L1636" s="9">
        <v>50.7</v>
      </c>
      <c r="M1636" s="13">
        <v>0.22500000000000001</v>
      </c>
      <c r="N1636" s="9">
        <v>51.8</v>
      </c>
      <c r="O1636" s="14" t="s">
        <v>23</v>
      </c>
      <c r="P1636" s="15">
        <v>2.83</v>
      </c>
      <c r="Q1636" s="13">
        <v>5.8390000000000004</v>
      </c>
      <c r="R1636" s="15">
        <v>0.35</v>
      </c>
      <c r="S1636" s="11">
        <f>IF(AND(Q1636&lt;&gt;"", C1636&lt;&gt;"", C1636&lt;&gt;0), Q1636*100/C1636, "")</f>
        <v>9.4943089430894325</v>
      </c>
      <c r="T1636" s="22">
        <v>2</v>
      </c>
      <c r="U1636" s="17" t="s">
        <v>32</v>
      </c>
      <c r="V1636" s="11">
        <v>59.68</v>
      </c>
      <c r="W1636" s="11">
        <v>43.33</v>
      </c>
      <c r="X1636" s="11">
        <f>IF(AND(W1636&lt;&gt;"", V1636&lt;&gt;"", V1636&lt;&gt;0), (W1636/V1636)*100, "")</f>
        <v>72.603887399463801</v>
      </c>
      <c r="Y1636" s="8" t="str">
        <f>IF(X1636&lt;72,"Pontiagudo",IF(X1636&lt;=76,"Padrão","Redondo"))</f>
        <v>Padrão</v>
      </c>
      <c r="Z1636" s="11">
        <f>IF(AND(W1636&lt;&gt;"", V1636&lt;&gt;"", V1636&lt;&gt;0), (0.6057-0.0018*W1636)*V1636*(W1636^2)/1000, "")</f>
        <v>59.128685557415707</v>
      </c>
      <c r="AA1636" s="11">
        <v>62.334297813143991</v>
      </c>
      <c r="AB1636" s="14"/>
      <c r="AC1636" s="12">
        <v>21</v>
      </c>
      <c r="AD1636" s="18" t="s">
        <v>18</v>
      </c>
    </row>
    <row r="1637" spans="1:30" ht="15.6" x14ac:dyDescent="0.3">
      <c r="A1637" s="8">
        <v>1636</v>
      </c>
      <c r="B1637" s="20" t="s">
        <v>47</v>
      </c>
      <c r="C1637" s="9">
        <v>61.1</v>
      </c>
      <c r="D1637" s="9">
        <v>4.3</v>
      </c>
      <c r="E1637" s="9">
        <v>10</v>
      </c>
      <c r="F1637" s="10">
        <f>IF(AND(NOT(ISBLANK(C1637)), NOT(ISBLANK(H1637)), NOT(ISBLANK(Q1637))), C1637-H1637-Q1637, "")</f>
        <v>34.779000000000003</v>
      </c>
      <c r="G1637" s="11">
        <f>IF(AND(F1637&lt;&gt;"", C1637&lt;&gt;"", C1637&lt;&gt;0), F1637*100/C1637, "")</f>
        <v>56.921440261865804</v>
      </c>
      <c r="H1637" s="10">
        <v>19.61</v>
      </c>
      <c r="I1637" s="12">
        <v>7</v>
      </c>
      <c r="J1637" s="11">
        <f>IF(AND(H1637&lt;&gt;"", C1637&lt;&gt;"", C1637&lt;&gt;0), H1637*100/C1637, "")</f>
        <v>32.094926350245501</v>
      </c>
      <c r="K1637" s="9">
        <v>12</v>
      </c>
      <c r="L1637" s="9">
        <v>50.7</v>
      </c>
      <c r="M1637" s="13">
        <v>0.23699999999999999</v>
      </c>
      <c r="N1637" s="9">
        <v>61.4</v>
      </c>
      <c r="O1637" s="14" t="s">
        <v>21</v>
      </c>
      <c r="P1637" s="15">
        <v>4.08</v>
      </c>
      <c r="Q1637" s="13">
        <v>6.7110000000000003</v>
      </c>
      <c r="R1637" s="15">
        <v>0.38</v>
      </c>
      <c r="S1637" s="11">
        <f>IF(AND(Q1637&lt;&gt;"", C1637&lt;&gt;"", C1637&lt;&gt;0), Q1637*100/C1637, "")</f>
        <v>10.983633387888707</v>
      </c>
      <c r="T1637" s="22">
        <v>2</v>
      </c>
      <c r="U1637" s="17" t="s">
        <v>32</v>
      </c>
      <c r="V1637" s="11">
        <v>60.19</v>
      </c>
      <c r="W1637" s="11">
        <v>43.68</v>
      </c>
      <c r="X1637" s="11">
        <f>IF(AND(W1637&lt;&gt;"", V1637&lt;&gt;"", V1637&lt;&gt;0), (W1637/V1637)*100, "")</f>
        <v>72.570194384449252</v>
      </c>
      <c r="Y1637" s="8" t="str">
        <f>IF(X1637&lt;72,"Pontiagudo",IF(X1637&lt;=76,"Padrão","Redondo"))</f>
        <v>Padrão</v>
      </c>
      <c r="Z1637" s="11">
        <f>IF(AND(W1637&lt;&gt;"", V1637&lt;&gt;"", V1637&lt;&gt;0), (0.6057-0.0018*W1637)*V1637*(W1637^2)/1000, "")</f>
        <v>60.528908728544245</v>
      </c>
      <c r="AA1637" s="11">
        <v>63.206699687039993</v>
      </c>
      <c r="AB1637" s="14"/>
      <c r="AC1637" s="12">
        <v>21</v>
      </c>
      <c r="AD1637" s="18" t="s">
        <v>18</v>
      </c>
    </row>
    <row r="1638" spans="1:30" ht="15.6" x14ac:dyDescent="0.3">
      <c r="A1638" s="8">
        <v>1637</v>
      </c>
      <c r="B1638" s="20" t="s">
        <v>47</v>
      </c>
      <c r="C1638" s="9">
        <v>63.5</v>
      </c>
      <c r="D1638" s="9">
        <v>3.4</v>
      </c>
      <c r="E1638" s="9">
        <v>10.3</v>
      </c>
      <c r="F1638" s="10">
        <f>IF(AND(NOT(ISBLANK(C1638)), NOT(ISBLANK(H1638)), NOT(ISBLANK(Q1638))), C1638-H1638-Q1638, "")</f>
        <v>38.419999999999995</v>
      </c>
      <c r="G1638" s="11">
        <f>IF(AND(F1638&lt;&gt;"", C1638&lt;&gt;"", C1638&lt;&gt;0), F1638*100/C1638, "")</f>
        <v>60.503937007874008</v>
      </c>
      <c r="H1638" s="10">
        <v>18.632000000000001</v>
      </c>
      <c r="I1638" s="12">
        <v>6</v>
      </c>
      <c r="J1638" s="11">
        <f>IF(AND(H1638&lt;&gt;"", C1638&lt;&gt;"", C1638&lt;&gt;0), H1638*100/C1638, "")</f>
        <v>29.341732283464566</v>
      </c>
      <c r="K1638" s="9">
        <v>10.4</v>
      </c>
      <c r="L1638" s="9">
        <v>51.7</v>
      </c>
      <c r="M1638" s="13">
        <v>0.20100000000000001</v>
      </c>
      <c r="N1638" s="9">
        <v>49.2</v>
      </c>
      <c r="O1638" s="14" t="s">
        <v>23</v>
      </c>
      <c r="P1638" s="15">
        <v>3.24</v>
      </c>
      <c r="Q1638" s="13">
        <v>6.4480000000000004</v>
      </c>
      <c r="R1638" s="15">
        <v>0.4</v>
      </c>
      <c r="S1638" s="11">
        <f>IF(AND(Q1638&lt;&gt;"", C1638&lt;&gt;"", C1638&lt;&gt;0), Q1638*100/C1638, "")</f>
        <v>10.154330708661419</v>
      </c>
      <c r="T1638" s="22">
        <v>2</v>
      </c>
      <c r="U1638" s="17" t="s">
        <v>32</v>
      </c>
      <c r="V1638" s="11">
        <v>58.31</v>
      </c>
      <c r="W1638" s="11">
        <v>44.72</v>
      </c>
      <c r="X1638" s="11">
        <f>IF(AND(W1638&lt;&gt;"", V1638&lt;&gt;"", V1638&lt;&gt;0), (W1638/V1638)*100, "")</f>
        <v>76.693534556679808</v>
      </c>
      <c r="Y1638" s="8" t="str">
        <f>IF(X1638&lt;72,"Pontiagudo",IF(X1638&lt;=76,"Padrão","Redondo"))</f>
        <v>Redondo</v>
      </c>
      <c r="Z1638" s="11">
        <f>IF(AND(W1638&lt;&gt;"", V1638&lt;&gt;"", V1638&lt;&gt;0), (0.6057-0.0018*W1638)*V1638*(W1638^2)/1000, "")</f>
        <v>61.24556652313882</v>
      </c>
      <c r="AA1638" s="11">
        <v>63.399142861600005</v>
      </c>
      <c r="AB1638" s="14"/>
      <c r="AC1638" s="12">
        <v>21</v>
      </c>
      <c r="AD1638" s="18" t="s">
        <v>18</v>
      </c>
    </row>
    <row r="1639" spans="1:30" ht="15.6" x14ac:dyDescent="0.3">
      <c r="A1639" s="8">
        <v>1638</v>
      </c>
      <c r="B1639" s="20" t="s">
        <v>47</v>
      </c>
      <c r="C1639" s="9">
        <v>62.9</v>
      </c>
      <c r="D1639" s="9">
        <v>3.1</v>
      </c>
      <c r="E1639" s="9">
        <v>10.199999999999999</v>
      </c>
      <c r="F1639" s="10">
        <f>IF(AND(NOT(ISBLANK(C1639)), NOT(ISBLANK(H1639)), NOT(ISBLANK(Q1639))), C1639-H1639-Q1639, "")</f>
        <v>36.561999999999998</v>
      </c>
      <c r="G1639" s="11">
        <f>IF(AND(F1639&lt;&gt;"", C1639&lt;&gt;"", C1639&lt;&gt;0), F1639*100/C1639, "")</f>
        <v>58.127186009538946</v>
      </c>
      <c r="H1639" s="10">
        <v>19.152999999999999</v>
      </c>
      <c r="I1639" s="12">
        <v>6</v>
      </c>
      <c r="J1639" s="11">
        <f>IF(AND(H1639&lt;&gt;"", C1639&lt;&gt;"", C1639&lt;&gt;0), H1639*100/C1639, "")</f>
        <v>30.449920508744039</v>
      </c>
      <c r="K1639" s="9">
        <v>11</v>
      </c>
      <c r="L1639" s="9">
        <v>49.7</v>
      </c>
      <c r="M1639" s="13">
        <v>0.221</v>
      </c>
      <c r="N1639" s="9">
        <v>45.2</v>
      </c>
      <c r="O1639" s="14" t="s">
        <v>23</v>
      </c>
      <c r="P1639" s="15">
        <v>2.76</v>
      </c>
      <c r="Q1639" s="13">
        <v>7.1849999999999996</v>
      </c>
      <c r="R1639" s="15">
        <v>0.37</v>
      </c>
      <c r="S1639" s="11">
        <f>IF(AND(Q1639&lt;&gt;"", C1639&lt;&gt;"", C1639&lt;&gt;0), Q1639*100/C1639, "")</f>
        <v>11.422893481717011</v>
      </c>
      <c r="T1639" s="22">
        <v>3</v>
      </c>
      <c r="U1639" s="17" t="s">
        <v>32</v>
      </c>
      <c r="V1639" s="11">
        <v>61.46</v>
      </c>
      <c r="W1639" s="11">
        <v>43.09</v>
      </c>
      <c r="X1639" s="11">
        <f>IF(AND(W1639&lt;&gt;"", V1639&lt;&gt;"", V1639&lt;&gt;0), (W1639/V1639)*100, "")</f>
        <v>70.110641067360888</v>
      </c>
      <c r="Y1639" s="8" t="str">
        <f>IF(X1639&lt;72,"Pontiagudo",IF(X1639&lt;=76,"Padrão","Redondo"))</f>
        <v>Pontiagudo</v>
      </c>
      <c r="Z1639" s="11">
        <f>IF(AND(W1639&lt;&gt;"", V1639&lt;&gt;"", V1639&lt;&gt;0), (0.6057-0.0018*W1639)*V1639*(W1639^2)/1000, "")</f>
        <v>60.268857755203193</v>
      </c>
      <c r="AA1639" s="11">
        <v>63.186948876919004</v>
      </c>
      <c r="AB1639" s="14"/>
      <c r="AC1639" s="12">
        <v>21</v>
      </c>
      <c r="AD1639" s="18" t="s">
        <v>18</v>
      </c>
    </row>
    <row r="1640" spans="1:30" ht="15.6" x14ac:dyDescent="0.3">
      <c r="A1640" s="8">
        <v>1639</v>
      </c>
      <c r="B1640" s="20" t="s">
        <v>47</v>
      </c>
      <c r="C1640" s="9">
        <v>63.3</v>
      </c>
      <c r="D1640" s="9">
        <v>3.3</v>
      </c>
      <c r="E1640" s="9">
        <v>10.1</v>
      </c>
      <c r="F1640" s="10">
        <f>IF(AND(NOT(ISBLANK(C1640)), NOT(ISBLANK(H1640)), NOT(ISBLANK(Q1640))), C1640-H1640-Q1640, "")</f>
        <v>37.003</v>
      </c>
      <c r="G1640" s="11">
        <f>IF(AND(F1640&lt;&gt;"", C1640&lt;&gt;"", C1640&lt;&gt;0), F1640*100/C1640, "")</f>
        <v>58.456556082148502</v>
      </c>
      <c r="H1640" s="10">
        <v>19.626999999999999</v>
      </c>
      <c r="I1640" s="12">
        <v>7</v>
      </c>
      <c r="J1640" s="11">
        <f>IF(AND(H1640&lt;&gt;"", C1640&lt;&gt;"", C1640&lt;&gt;0), H1640*100/C1640, "")</f>
        <v>31.006319115323855</v>
      </c>
      <c r="K1640" s="9">
        <v>10.8</v>
      </c>
      <c r="L1640" s="9">
        <v>50.7</v>
      </c>
      <c r="M1640" s="13">
        <v>0.21299999999999999</v>
      </c>
      <c r="N1640" s="9">
        <v>47.9</v>
      </c>
      <c r="O1640" s="14" t="s">
        <v>23</v>
      </c>
      <c r="P1640" s="15">
        <v>3.63</v>
      </c>
      <c r="Q1640" s="13">
        <v>6.67</v>
      </c>
      <c r="R1640" s="15">
        <v>0.39</v>
      </c>
      <c r="S1640" s="11">
        <f>IF(AND(Q1640&lt;&gt;"", C1640&lt;&gt;"", C1640&lt;&gt;0), Q1640*100/C1640, "")</f>
        <v>10.537124802527646</v>
      </c>
      <c r="T1640" s="22">
        <v>2</v>
      </c>
      <c r="U1640" s="17" t="s">
        <v>32</v>
      </c>
      <c r="V1640" s="11">
        <v>57.55</v>
      </c>
      <c r="W1640" s="11">
        <v>45.26</v>
      </c>
      <c r="X1640" s="11">
        <f>IF(AND(W1640&lt;&gt;"", V1640&lt;&gt;"", V1640&lt;&gt;0), (W1640/V1640)*100, "")</f>
        <v>78.644656820156385</v>
      </c>
      <c r="Y1640" s="8" t="str">
        <f>IF(X1640&lt;72,"Pontiagudo",IF(X1640&lt;=76,"Padrão","Redondo"))</f>
        <v>Redondo</v>
      </c>
      <c r="Z1640" s="11">
        <f>IF(AND(W1640&lt;&gt;"", V1640&lt;&gt;"", V1640&lt;&gt;0), (0.6057-0.0018*W1640)*V1640*(W1640^2)/1000, "")</f>
        <v>61.801348959128163</v>
      </c>
      <c r="AA1640" s="11">
        <v>63.619411752489988</v>
      </c>
      <c r="AB1640" s="14" t="s">
        <v>35</v>
      </c>
      <c r="AC1640" s="12">
        <v>21</v>
      </c>
      <c r="AD1640" s="18" t="s">
        <v>18</v>
      </c>
    </row>
    <row r="1641" spans="1:30" ht="15.6" x14ac:dyDescent="0.3">
      <c r="A1641" s="8">
        <v>1640</v>
      </c>
      <c r="B1641" s="20" t="s">
        <v>47</v>
      </c>
      <c r="C1641" s="9">
        <v>71.900000000000006</v>
      </c>
      <c r="D1641" s="9">
        <v>3</v>
      </c>
      <c r="E1641" s="9">
        <v>10.4</v>
      </c>
      <c r="F1641" s="10">
        <f>IF(AND(NOT(ISBLANK(C1641)), NOT(ISBLANK(H1641)), NOT(ISBLANK(Q1641))), C1641-H1641-Q1641, "")</f>
        <v>42.825000000000003</v>
      </c>
      <c r="G1641" s="11">
        <f>IF(AND(F1641&lt;&gt;"", C1641&lt;&gt;"", C1641&lt;&gt;0), F1641*100/C1641, "")</f>
        <v>59.561891515994432</v>
      </c>
      <c r="H1641" s="10">
        <v>22.506</v>
      </c>
      <c r="I1641" s="12">
        <v>6</v>
      </c>
      <c r="J1641" s="11">
        <f>IF(AND(H1641&lt;&gt;"", C1641&lt;&gt;"", C1641&lt;&gt;0), H1641*100/C1641, "")</f>
        <v>31.301808066759385</v>
      </c>
      <c r="K1641" s="9">
        <v>11.9</v>
      </c>
      <c r="L1641" s="9">
        <v>52.7</v>
      </c>
      <c r="M1641" s="13">
        <v>0.22600000000000001</v>
      </c>
      <c r="N1641" s="9">
        <v>36.799999999999997</v>
      </c>
      <c r="O1641" s="14" t="s">
        <v>23</v>
      </c>
      <c r="P1641" s="15">
        <v>3.85</v>
      </c>
      <c r="Q1641" s="13">
        <v>6.569</v>
      </c>
      <c r="R1641" s="15">
        <v>0.37</v>
      </c>
      <c r="S1641" s="11">
        <f>IF(AND(Q1641&lt;&gt;"", C1641&lt;&gt;"", C1641&lt;&gt;0), Q1641*100/C1641, "")</f>
        <v>9.1363004172461739</v>
      </c>
      <c r="T1641" s="22">
        <v>2</v>
      </c>
      <c r="U1641" s="17" t="s">
        <v>34</v>
      </c>
      <c r="V1641" s="11">
        <v>60.89</v>
      </c>
      <c r="W1641" s="11">
        <v>46.77</v>
      </c>
      <c r="X1641" s="11">
        <f>IF(AND(W1641&lt;&gt;"", V1641&lt;&gt;"", V1641&lt;&gt;0), (W1641/V1641)*100, "")</f>
        <v>76.81064214156676</v>
      </c>
      <c r="Y1641" s="8" t="str">
        <f>IF(X1641&lt;72,"Pontiagudo",IF(X1641&lt;=76,"Padrão","Redondo"))</f>
        <v>Redondo</v>
      </c>
      <c r="Z1641" s="11">
        <f>IF(AND(W1641&lt;&gt;"", V1641&lt;&gt;"", V1641&lt;&gt;0), (0.6057-0.0018*W1641)*V1641*(W1641^2)/1000, "")</f>
        <v>69.461904309091452</v>
      </c>
      <c r="AA1641" s="11">
        <v>68.330421226543493</v>
      </c>
      <c r="AB1641" s="14"/>
      <c r="AC1641" s="12">
        <v>21</v>
      </c>
      <c r="AD1641" s="18" t="s">
        <v>18</v>
      </c>
    </row>
    <row r="1642" spans="1:30" ht="15.6" x14ac:dyDescent="0.3">
      <c r="A1642" s="8">
        <v>1641</v>
      </c>
      <c r="B1642" s="20" t="s">
        <v>47</v>
      </c>
      <c r="C1642" s="9">
        <v>67.8</v>
      </c>
      <c r="D1642" s="9">
        <v>3.5</v>
      </c>
      <c r="E1642" s="9">
        <v>10.7</v>
      </c>
      <c r="F1642" s="10">
        <f>IF(AND(NOT(ISBLANK(C1642)), NOT(ISBLANK(H1642)), NOT(ISBLANK(Q1642))), C1642-H1642-Q1642, "")</f>
        <v>39.806999999999995</v>
      </c>
      <c r="G1642" s="11">
        <f>IF(AND(F1642&lt;&gt;"", C1642&lt;&gt;"", C1642&lt;&gt;0), F1642*100/C1642, "")</f>
        <v>58.712389380530965</v>
      </c>
      <c r="H1642" s="10">
        <v>20.387</v>
      </c>
      <c r="I1642" s="12">
        <v>7</v>
      </c>
      <c r="J1642" s="11">
        <f>IF(AND(H1642&lt;&gt;"", C1642&lt;&gt;"", C1642&lt;&gt;0), H1642*100/C1642, "")</f>
        <v>30.069321533923304</v>
      </c>
      <c r="K1642" s="9">
        <v>10.3</v>
      </c>
      <c r="L1642" s="9">
        <v>53</v>
      </c>
      <c r="M1642" s="13">
        <v>0.19400000000000001</v>
      </c>
      <c r="N1642" s="9">
        <v>47.8</v>
      </c>
      <c r="O1642" s="14" t="s">
        <v>23</v>
      </c>
      <c r="P1642" s="15">
        <v>4.3600000000000003</v>
      </c>
      <c r="Q1642" s="13">
        <v>7.6059999999999999</v>
      </c>
      <c r="R1642" s="15">
        <v>0.4</v>
      </c>
      <c r="S1642" s="11">
        <f>IF(AND(Q1642&lt;&gt;"", C1642&lt;&gt;"", C1642&lt;&gt;0), Q1642*100/C1642, "")</f>
        <v>11.218289085545724</v>
      </c>
      <c r="T1642" s="22">
        <v>1</v>
      </c>
      <c r="U1642" s="17" t="s">
        <v>32</v>
      </c>
      <c r="V1642" s="11">
        <v>60.69</v>
      </c>
      <c r="W1642" s="11">
        <v>45.62</v>
      </c>
      <c r="X1642" s="11">
        <f>IF(AND(W1642&lt;&gt;"", V1642&lt;&gt;"", V1642&lt;&gt;0), (W1642/V1642)*100, "")</f>
        <v>75.168891085846099</v>
      </c>
      <c r="Y1642" s="8" t="str">
        <f>IF(X1642&lt;72,"Pontiagudo",IF(X1642&lt;=76,"Padrão","Redondo"))</f>
        <v>Padrão</v>
      </c>
      <c r="Z1642" s="11">
        <f>IF(AND(W1642&lt;&gt;"", V1642&lt;&gt;"", V1642&lt;&gt;0), (0.6057-0.0018*W1642)*V1642*(W1642^2)/1000, "")</f>
        <v>66.132366821869809</v>
      </c>
      <c r="AA1642" s="11">
        <v>66.457320776405993</v>
      </c>
      <c r="AB1642" s="14"/>
      <c r="AC1642" s="12">
        <v>21</v>
      </c>
      <c r="AD1642" s="18" t="s">
        <v>18</v>
      </c>
    </row>
    <row r="1643" spans="1:30" ht="15.6" x14ac:dyDescent="0.3">
      <c r="A1643" s="8">
        <v>1642</v>
      </c>
      <c r="B1643" s="20" t="s">
        <v>47</v>
      </c>
      <c r="C1643" s="9">
        <v>58.3</v>
      </c>
      <c r="D1643" s="9">
        <v>3.6</v>
      </c>
      <c r="E1643" s="9">
        <v>10.199999999999999</v>
      </c>
      <c r="F1643" s="10">
        <f>IF(AND(NOT(ISBLANK(C1643)), NOT(ISBLANK(H1643)), NOT(ISBLANK(Q1643))), C1643-H1643-Q1643, "")</f>
        <v>34.522999999999996</v>
      </c>
      <c r="G1643" s="11">
        <f>IF(AND(F1643&lt;&gt;"", C1643&lt;&gt;"", C1643&lt;&gt;0), F1643*100/C1643, "")</f>
        <v>59.216123499142363</v>
      </c>
      <c r="H1643" s="10">
        <v>17.853000000000002</v>
      </c>
      <c r="I1643" s="12">
        <v>6</v>
      </c>
      <c r="J1643" s="11">
        <f>IF(AND(H1643&lt;&gt;"", C1643&lt;&gt;"", C1643&lt;&gt;0), H1643*100/C1643, "")</f>
        <v>30.622641509433969</v>
      </c>
      <c r="K1643" s="9">
        <v>12.8</v>
      </c>
      <c r="L1643" s="9">
        <v>47.3</v>
      </c>
      <c r="M1643" s="13">
        <v>0.27100000000000002</v>
      </c>
      <c r="N1643" s="9">
        <v>55</v>
      </c>
      <c r="O1643" s="14" t="s">
        <v>23</v>
      </c>
      <c r="P1643" s="15">
        <v>2.88</v>
      </c>
      <c r="Q1643" s="13">
        <v>5.9240000000000004</v>
      </c>
      <c r="R1643" s="15">
        <v>0.36</v>
      </c>
      <c r="S1643" s="11">
        <f>IF(AND(Q1643&lt;&gt;"", C1643&lt;&gt;"", C1643&lt;&gt;0), Q1643*100/C1643, "")</f>
        <v>10.161234991423672</v>
      </c>
      <c r="T1643" s="22">
        <v>3</v>
      </c>
      <c r="U1643" s="17" t="s">
        <v>32</v>
      </c>
      <c r="V1643" s="11">
        <v>56.94</v>
      </c>
      <c r="W1643" s="11">
        <v>43.83</v>
      </c>
      <c r="X1643" s="11">
        <f>IF(AND(W1643&lt;&gt;"", V1643&lt;&gt;"", V1643&lt;&gt;0), (W1643/V1643)*100, "")</f>
        <v>76.975763962065329</v>
      </c>
      <c r="Y1643" s="8" t="str">
        <f>IF(X1643&lt;72,"Pontiagudo",IF(X1643&lt;=76,"Padrão","Redondo"))</f>
        <v>Redondo</v>
      </c>
      <c r="Z1643" s="11">
        <f>IF(AND(W1643&lt;&gt;"", V1643&lt;&gt;"", V1643&lt;&gt;0), (0.6057-0.0018*W1643)*V1643*(W1643^2)/1000, "")</f>
        <v>57.62502366982779</v>
      </c>
      <c r="AA1643" s="11">
        <v>61.108039929104997</v>
      </c>
      <c r="AB1643" s="14"/>
      <c r="AC1643" s="12">
        <v>21</v>
      </c>
      <c r="AD1643" s="18" t="s">
        <v>18</v>
      </c>
    </row>
    <row r="1644" spans="1:30" ht="15.6" x14ac:dyDescent="0.3">
      <c r="A1644" s="8">
        <v>1643</v>
      </c>
      <c r="B1644" s="20" t="s">
        <v>47</v>
      </c>
      <c r="C1644" s="9">
        <v>75.3</v>
      </c>
      <c r="D1644" s="9">
        <v>4.3</v>
      </c>
      <c r="E1644" s="9">
        <v>10.1</v>
      </c>
      <c r="F1644" s="10">
        <f>IF(AND(NOT(ISBLANK(C1644)), NOT(ISBLANK(H1644)), NOT(ISBLANK(Q1644))), C1644-H1644-Q1644, "")</f>
        <v>47.666000000000004</v>
      </c>
      <c r="G1644" s="11">
        <f>IF(AND(F1644&lt;&gt;"", C1644&lt;&gt;"", C1644&lt;&gt;0), F1644*100/C1644, "")</f>
        <v>63.301460823373183</v>
      </c>
      <c r="H1644" s="10">
        <v>20.486999999999998</v>
      </c>
      <c r="I1644" s="12">
        <v>6</v>
      </c>
      <c r="J1644" s="11">
        <f>IF(AND(H1644&lt;&gt;"", C1644&lt;&gt;"", C1644&lt;&gt;0), H1644*100/C1644, "")</f>
        <v>27.207171314741036</v>
      </c>
      <c r="K1644" s="9">
        <v>13.5</v>
      </c>
      <c r="L1644" s="9">
        <v>50</v>
      </c>
      <c r="M1644" s="13">
        <v>0.27</v>
      </c>
      <c r="N1644" s="9">
        <v>54.3</v>
      </c>
      <c r="O1644" s="14" t="s">
        <v>23</v>
      </c>
      <c r="P1644" s="15">
        <v>3.32</v>
      </c>
      <c r="Q1644" s="13">
        <v>7.1470000000000002</v>
      </c>
      <c r="R1644" s="15">
        <v>0.38</v>
      </c>
      <c r="S1644" s="11">
        <f>IF(AND(Q1644&lt;&gt;"", C1644&lt;&gt;"", C1644&lt;&gt;0), Q1644*100/C1644, "")</f>
        <v>9.4913678618857915</v>
      </c>
      <c r="T1644" s="22">
        <v>1</v>
      </c>
      <c r="U1644" s="17" t="s">
        <v>34</v>
      </c>
      <c r="V1644" s="11">
        <v>62.64</v>
      </c>
      <c r="W1644" s="11">
        <v>47</v>
      </c>
      <c r="X1644" s="11">
        <f>IF(AND(W1644&lt;&gt;"", V1644&lt;&gt;"", V1644&lt;&gt;0), (W1644/V1644)*100, "")</f>
        <v>75.031928480204343</v>
      </c>
      <c r="Y1644" s="8" t="str">
        <f>IF(X1644&lt;72,"Pontiagudo",IF(X1644&lt;=76,"Padrão","Redondo"))</f>
        <v>Padrão</v>
      </c>
      <c r="Z1644" s="11">
        <f>IF(AND(W1644&lt;&gt;"", V1644&lt;&gt;"", V1644&lt;&gt;0), (0.6057-0.0018*W1644)*V1644*(W1644^2)/1000, "")</f>
        <v>72.105524136000014</v>
      </c>
      <c r="AA1644" s="11">
        <v>69.949750996799992</v>
      </c>
      <c r="AB1644" s="14"/>
      <c r="AC1644" s="12">
        <v>21</v>
      </c>
      <c r="AD1644" s="18" t="s">
        <v>18</v>
      </c>
    </row>
    <row r="1645" spans="1:30" ht="15.6" x14ac:dyDescent="0.3">
      <c r="A1645" s="8">
        <v>1644</v>
      </c>
      <c r="B1645" s="20" t="s">
        <v>47</v>
      </c>
      <c r="C1645" s="9">
        <v>58.8</v>
      </c>
      <c r="D1645" s="9"/>
      <c r="E1645" s="9"/>
      <c r="F1645" s="10"/>
      <c r="G1645" s="11" t="str">
        <f>IF(AND(F1645&lt;&gt;"", C1645&lt;&gt;"", C1645&lt;&gt;0), F1645*100/C1645, "")</f>
        <v/>
      </c>
      <c r="H1645" s="10"/>
      <c r="I1645" s="12"/>
      <c r="J1645" s="11" t="str">
        <f>IF(AND(H1645&lt;&gt;"", C1645&lt;&gt;"", C1645&lt;&gt;0), H1645*100/C1645, "")</f>
        <v/>
      </c>
      <c r="K1645" s="9"/>
      <c r="L1645" s="9"/>
      <c r="M1645" s="13"/>
      <c r="N1645" s="9"/>
      <c r="O1645" s="14"/>
      <c r="P1645" s="15">
        <v>4.53</v>
      </c>
      <c r="Q1645" s="13">
        <v>6.6890000000000001</v>
      </c>
      <c r="R1645" s="15">
        <v>0.4</v>
      </c>
      <c r="S1645" s="11">
        <f>IF(AND(Q1645&lt;&gt;"", C1645&lt;&gt;"", C1645&lt;&gt;0), Q1645*100/C1645, "")</f>
        <v>11.375850340136054</v>
      </c>
      <c r="T1645" s="22">
        <v>2</v>
      </c>
      <c r="U1645" s="17" t="s">
        <v>32</v>
      </c>
      <c r="V1645" s="11">
        <v>55.78</v>
      </c>
      <c r="W1645" s="11">
        <v>43.67</v>
      </c>
      <c r="X1645" s="11">
        <f>IF(AND(W1645&lt;&gt;"", V1645&lt;&gt;"", V1645&lt;&gt;0), (W1645/V1645)*100, "")</f>
        <v>78.289709573323776</v>
      </c>
      <c r="Y1645" s="8" t="str">
        <f>IF(X1645&lt;72,"Pontiagudo",IF(X1645&lt;=76,"Padrão","Redondo"))</f>
        <v>Redondo</v>
      </c>
      <c r="Z1645" s="11">
        <f>IF(AND(W1645&lt;&gt;"", V1645&lt;&gt;"", V1645&lt;&gt;0), (0.6057-0.0018*W1645)*V1645*(W1645^2)/1000, "")</f>
        <v>56.070311181038761</v>
      </c>
      <c r="AA1645" s="11">
        <v>60.022847373642996</v>
      </c>
      <c r="AB1645" s="14"/>
      <c r="AC1645" s="12">
        <v>21</v>
      </c>
      <c r="AD1645" s="18" t="s">
        <v>18</v>
      </c>
    </row>
    <row r="1646" spans="1:30" ht="15.6" x14ac:dyDescent="0.3">
      <c r="A1646" s="8">
        <v>1645</v>
      </c>
      <c r="B1646" s="20" t="s">
        <v>47</v>
      </c>
      <c r="C1646" s="9">
        <v>61</v>
      </c>
      <c r="D1646" s="9">
        <v>3.4</v>
      </c>
      <c r="E1646" s="9">
        <v>10.4</v>
      </c>
      <c r="F1646" s="10" t="str">
        <f>IF(AND(NOT(ISBLANK(C1646)), NOT(ISBLANK(H1646)), NOT(ISBLANK(Q1646))), C1646-H1646-Q1646, "")</f>
        <v/>
      </c>
      <c r="G1646" s="11" t="str">
        <f>IF(AND(F1646&lt;&gt;"", C1646&lt;&gt;"", C1646&lt;&gt;0), F1646*100/C1646, "")</f>
        <v/>
      </c>
      <c r="H1646" s="10"/>
      <c r="I1646" s="12">
        <v>6</v>
      </c>
      <c r="J1646" s="11" t="str">
        <f>IF(AND(H1646&lt;&gt;"", C1646&lt;&gt;"", C1646&lt;&gt;0), H1646*100/C1646, "")</f>
        <v/>
      </c>
      <c r="K1646" s="9">
        <v>8.5</v>
      </c>
      <c r="L1646" s="9">
        <v>52.3</v>
      </c>
      <c r="M1646" s="13">
        <v>0.16300000000000001</v>
      </c>
      <c r="N1646" s="9">
        <v>50.8</v>
      </c>
      <c r="O1646" s="14" t="s">
        <v>23</v>
      </c>
      <c r="P1646" s="15">
        <v>3.5</v>
      </c>
      <c r="Q1646" s="13">
        <v>5.673</v>
      </c>
      <c r="R1646" s="15">
        <v>0.36</v>
      </c>
      <c r="S1646" s="11">
        <f>IF(AND(Q1646&lt;&gt;"", C1646&lt;&gt;"", C1646&lt;&gt;0), Q1646*100/C1646, "")</f>
        <v>9.2999999999999989</v>
      </c>
      <c r="T1646" s="22">
        <v>1</v>
      </c>
      <c r="U1646" s="17" t="s">
        <v>32</v>
      </c>
      <c r="V1646" s="11">
        <v>58.62</v>
      </c>
      <c r="W1646" s="11">
        <v>44.32</v>
      </c>
      <c r="X1646" s="11">
        <f>IF(AND(W1646&lt;&gt;"", V1646&lt;&gt;"", V1646&lt;&gt;0), (W1646/V1646)*100, "")</f>
        <v>75.605595359945411</v>
      </c>
      <c r="Y1646" s="8" t="str">
        <f>IF(X1646&lt;72,"Pontiagudo",IF(X1646&lt;=76,"Padrão","Redondo"))</f>
        <v>Padrão</v>
      </c>
      <c r="Z1646" s="11">
        <f>IF(AND(W1646&lt;&gt;"", V1646&lt;&gt;"", V1646&lt;&gt;0), (0.6057-0.0018*W1646)*V1646*(W1646^2)/1000, "")</f>
        <v>60.557551528384515</v>
      </c>
      <c r="AA1646" s="11">
        <v>63.040466482176001</v>
      </c>
      <c r="AB1646" s="14"/>
      <c r="AC1646" s="12">
        <v>21</v>
      </c>
      <c r="AD1646" s="18" t="s">
        <v>18</v>
      </c>
    </row>
    <row r="1647" spans="1:30" ht="15.6" x14ac:dyDescent="0.3">
      <c r="A1647" s="8">
        <v>1646</v>
      </c>
      <c r="B1647" s="20" t="s">
        <v>47</v>
      </c>
      <c r="C1647" s="9">
        <v>64.2</v>
      </c>
      <c r="D1647" s="9">
        <v>3.5</v>
      </c>
      <c r="E1647" s="9">
        <v>10.3</v>
      </c>
      <c r="F1647" s="10">
        <f>IF(AND(NOT(ISBLANK(C1647)), NOT(ISBLANK(H1647)), NOT(ISBLANK(Q1647))), C1647-H1647-Q1647, "")</f>
        <v>39.717999999999996</v>
      </c>
      <c r="G1647" s="11">
        <f>IF(AND(F1647&lt;&gt;"", C1647&lt;&gt;"", C1647&lt;&gt;0), F1647*100/C1647, "")</f>
        <v>61.866043613707156</v>
      </c>
      <c r="H1647" s="10">
        <v>17.971</v>
      </c>
      <c r="I1647" s="12">
        <v>6</v>
      </c>
      <c r="J1647" s="11">
        <f>IF(AND(H1647&lt;&gt;"", C1647&lt;&gt;"", C1647&lt;&gt;0), H1647*100/C1647, "")</f>
        <v>27.992211838006227</v>
      </c>
      <c r="K1647" s="9">
        <v>13.6</v>
      </c>
      <c r="L1647" s="9">
        <v>44</v>
      </c>
      <c r="M1647" s="13">
        <v>0.309</v>
      </c>
      <c r="N1647" s="9">
        <v>50.1</v>
      </c>
      <c r="O1647" s="14" t="s">
        <v>23</v>
      </c>
      <c r="P1647" s="15">
        <v>5.71</v>
      </c>
      <c r="Q1647" s="13">
        <v>6.5110000000000001</v>
      </c>
      <c r="R1647" s="15">
        <v>0.39</v>
      </c>
      <c r="S1647" s="11">
        <f>IF(AND(Q1647&lt;&gt;"", C1647&lt;&gt;"", C1647&lt;&gt;0), Q1647*100/C1647, "")</f>
        <v>10.141744548286605</v>
      </c>
      <c r="T1647" s="22">
        <v>2</v>
      </c>
      <c r="U1647" s="17" t="s">
        <v>32</v>
      </c>
      <c r="V1647" s="11">
        <v>59.23</v>
      </c>
      <c r="W1647" s="11">
        <v>45.18</v>
      </c>
      <c r="X1647" s="11">
        <f>IF(AND(W1647&lt;&gt;"", V1647&lt;&gt;"", V1647&lt;&gt;0), (W1647/V1647)*100, "")</f>
        <v>76.278912713152124</v>
      </c>
      <c r="Y1647" s="8" t="str">
        <f>IF(X1647&lt;72,"Pontiagudo",IF(X1647&lt;=76,"Padrão","Redondo"))</f>
        <v>Redondo</v>
      </c>
      <c r="Z1647" s="11">
        <f>IF(AND(W1647&lt;&gt;"", V1647&lt;&gt;"", V1647&lt;&gt;0), (0.6057-0.0018*W1647)*V1647*(W1647^2)/1000, "")</f>
        <v>63.398209432587549</v>
      </c>
      <c r="AA1647" s="11">
        <v>64.746122583113987</v>
      </c>
      <c r="AB1647" s="14"/>
      <c r="AC1647" s="12">
        <v>21</v>
      </c>
      <c r="AD1647" s="18" t="s">
        <v>18</v>
      </c>
    </row>
    <row r="1648" spans="1:30" ht="15.6" x14ac:dyDescent="0.3">
      <c r="A1648" s="8">
        <v>1647</v>
      </c>
      <c r="B1648" s="20" t="s">
        <v>47</v>
      </c>
      <c r="C1648" s="9">
        <v>62.2</v>
      </c>
      <c r="D1648" s="9">
        <v>4.0999999999999996</v>
      </c>
      <c r="E1648" s="9">
        <v>9.9</v>
      </c>
      <c r="F1648" s="10">
        <f>IF(AND(NOT(ISBLANK(C1648)), NOT(ISBLANK(H1648)), NOT(ISBLANK(Q1648))), C1648-H1648-Q1648, "")</f>
        <v>37.454000000000001</v>
      </c>
      <c r="G1648" s="11">
        <f>IF(AND(F1648&lt;&gt;"", C1648&lt;&gt;"", C1648&lt;&gt;0), F1648*100/C1648, "")</f>
        <v>60.215434083601288</v>
      </c>
      <c r="H1648" s="10">
        <v>18.497</v>
      </c>
      <c r="I1648" s="12">
        <v>6</v>
      </c>
      <c r="J1648" s="11">
        <f>IF(AND(H1648&lt;&gt;"", C1648&lt;&gt;"", C1648&lt;&gt;0), H1648*100/C1648, "")</f>
        <v>29.737942122186496</v>
      </c>
      <c r="K1648" s="9">
        <v>14.4</v>
      </c>
      <c r="L1648" s="9">
        <v>44</v>
      </c>
      <c r="M1648" s="13">
        <v>0.32700000000000001</v>
      </c>
      <c r="N1648" s="9">
        <v>58.7</v>
      </c>
      <c r="O1648" s="14" t="s">
        <v>23</v>
      </c>
      <c r="P1648" s="15">
        <v>4.29</v>
      </c>
      <c r="Q1648" s="13">
        <v>6.2489999999999997</v>
      </c>
      <c r="R1648" s="15">
        <v>0.39</v>
      </c>
      <c r="S1648" s="11">
        <f>IF(AND(Q1648&lt;&gt;"", C1648&lt;&gt;"", C1648&lt;&gt;0), Q1648*100/C1648, "")</f>
        <v>10.046623794212218</v>
      </c>
      <c r="T1648" s="22">
        <v>1</v>
      </c>
      <c r="U1648" s="17" t="s">
        <v>32</v>
      </c>
      <c r="V1648" s="11">
        <v>60.53</v>
      </c>
      <c r="W1648" s="11">
        <v>43.02</v>
      </c>
      <c r="X1648" s="11">
        <f>IF(AND(W1648&lt;&gt;"", V1648&lt;&gt;"", V1648&lt;&gt;0), (W1648/V1648)*100, "")</f>
        <v>71.072195605484893</v>
      </c>
      <c r="Y1648" s="8" t="str">
        <f>IF(X1648&lt;72,"Pontiagudo",IF(X1648&lt;=76,"Padrão","Redondo"))</f>
        <v>Pontiagudo</v>
      </c>
      <c r="Z1648" s="11">
        <f>IF(AND(W1648&lt;&gt;"", V1648&lt;&gt;"", V1648&lt;&gt;0), (0.6057-0.0018*W1648)*V1648*(W1648^2)/1000, "")</f>
        <v>59.178302232670397</v>
      </c>
      <c r="AA1648" s="11">
        <v>62.456251310838013</v>
      </c>
      <c r="AB1648" s="14"/>
      <c r="AC1648" s="12">
        <v>21</v>
      </c>
      <c r="AD1648" s="18" t="s">
        <v>18</v>
      </c>
    </row>
    <row r="1649" spans="1:30" ht="15.6" x14ac:dyDescent="0.3">
      <c r="A1649" s="8">
        <v>1648</v>
      </c>
      <c r="B1649" s="20" t="s">
        <v>47</v>
      </c>
      <c r="C1649" s="9">
        <v>61.7</v>
      </c>
      <c r="D1649" s="9">
        <v>3.4</v>
      </c>
      <c r="E1649" s="9">
        <v>10.1</v>
      </c>
      <c r="F1649" s="10">
        <f>IF(AND(NOT(ISBLANK(C1649)), NOT(ISBLANK(H1649)), NOT(ISBLANK(Q1649))), C1649-H1649-Q1649, "")</f>
        <v>35.908000000000008</v>
      </c>
      <c r="G1649" s="11">
        <f>IF(AND(F1649&lt;&gt;"", C1649&lt;&gt;"", C1649&lt;&gt;0), F1649*100/C1649, "")</f>
        <v>58.19773095623988</v>
      </c>
      <c r="H1649" s="10">
        <v>18.870999999999999</v>
      </c>
      <c r="I1649" s="12">
        <v>7</v>
      </c>
      <c r="J1649" s="11">
        <f>IF(AND(H1649&lt;&gt;"", C1649&lt;&gt;"", C1649&lt;&gt;0), H1649*100/C1649, "")</f>
        <v>30.585089141004861</v>
      </c>
      <c r="K1649" s="9">
        <v>13.9</v>
      </c>
      <c r="L1649" s="9">
        <v>45.3</v>
      </c>
      <c r="M1649" s="13">
        <v>0.307</v>
      </c>
      <c r="N1649" s="9">
        <v>50.3</v>
      </c>
      <c r="O1649" s="14" t="s">
        <v>23</v>
      </c>
      <c r="P1649" s="15">
        <v>3.38</v>
      </c>
      <c r="Q1649" s="13">
        <v>6.9210000000000003</v>
      </c>
      <c r="R1649" s="15">
        <v>0.39</v>
      </c>
      <c r="S1649" s="11">
        <f>IF(AND(Q1649&lt;&gt;"", C1649&lt;&gt;"", C1649&lt;&gt;0), Q1649*100/C1649, "")</f>
        <v>11.217179902755268</v>
      </c>
      <c r="T1649" s="22">
        <v>2</v>
      </c>
      <c r="U1649" s="17" t="s">
        <v>32</v>
      </c>
      <c r="V1649" s="11">
        <v>57.21</v>
      </c>
      <c r="W1649" s="11">
        <v>45.02</v>
      </c>
      <c r="X1649" s="11">
        <f>IF(AND(W1649&lt;&gt;"", V1649&lt;&gt;"", V1649&lt;&gt;0), (W1649/V1649)*100, "")</f>
        <v>78.692536269882893</v>
      </c>
      <c r="Y1649" s="8" t="str">
        <f>IF(X1649&lt;72,"Pontiagudo",IF(X1649&lt;=76,"Padrão","Redondo"))</f>
        <v>Redondo</v>
      </c>
      <c r="Z1649" s="11">
        <f>IF(AND(W1649&lt;&gt;"", V1649&lt;&gt;"", V1649&lt;&gt;0), (0.6057-0.0018*W1649)*V1649*(W1649^2)/1000, "")</f>
        <v>60.836496421802991</v>
      </c>
      <c r="AA1649" s="11">
        <v>63.017707189950009</v>
      </c>
      <c r="AB1649" s="14"/>
      <c r="AC1649" s="12">
        <v>21</v>
      </c>
      <c r="AD1649" s="18" t="s">
        <v>18</v>
      </c>
    </row>
    <row r="1650" spans="1:30" ht="15.6" x14ac:dyDescent="0.3">
      <c r="A1650" s="8">
        <v>1649</v>
      </c>
      <c r="B1650" s="20" t="s">
        <v>47</v>
      </c>
      <c r="C1650" s="9">
        <v>62.2</v>
      </c>
      <c r="D1650" s="9">
        <v>3.8</v>
      </c>
      <c r="E1650" s="9">
        <v>10.7</v>
      </c>
      <c r="F1650" s="10">
        <f>IF(AND(NOT(ISBLANK(C1650)), NOT(ISBLANK(H1650)), NOT(ISBLANK(Q1650))), C1650-H1650-Q1650, "")</f>
        <v>39.678000000000004</v>
      </c>
      <c r="G1650" s="11">
        <f>IF(AND(F1650&lt;&gt;"", C1650&lt;&gt;"", C1650&lt;&gt;0), F1650*100/C1650, "")</f>
        <v>63.790996784565927</v>
      </c>
      <c r="H1650" s="10">
        <v>16.652000000000001</v>
      </c>
      <c r="I1650" s="12">
        <v>6</v>
      </c>
      <c r="J1650" s="11">
        <f>IF(AND(H1650&lt;&gt;"", C1650&lt;&gt;"", C1650&lt;&gt;0), H1650*100/C1650, "")</f>
        <v>26.771704180064308</v>
      </c>
      <c r="K1650" s="9">
        <v>10.3</v>
      </c>
      <c r="L1650" s="9">
        <v>39</v>
      </c>
      <c r="M1650" s="13">
        <v>0.26400000000000001</v>
      </c>
      <c r="N1650" s="9">
        <v>55.2</v>
      </c>
      <c r="O1650" s="14" t="s">
        <v>23</v>
      </c>
      <c r="P1650" s="15">
        <v>4.53</v>
      </c>
      <c r="Q1650" s="13">
        <v>5.87</v>
      </c>
      <c r="R1650" s="15">
        <v>0.34</v>
      </c>
      <c r="S1650" s="11">
        <f>IF(AND(Q1650&lt;&gt;"", C1650&lt;&gt;"", C1650&lt;&gt;0), Q1650*100/C1650, "")</f>
        <v>9.4372990353697741</v>
      </c>
      <c r="T1650" s="22">
        <v>3</v>
      </c>
      <c r="U1650" s="17" t="s">
        <v>32</v>
      </c>
      <c r="V1650" s="11">
        <v>60.03</v>
      </c>
      <c r="W1650" s="11">
        <v>45.3</v>
      </c>
      <c r="X1650" s="11">
        <f>IF(AND(W1650&lt;&gt;"", V1650&lt;&gt;"", V1650&lt;&gt;0), (W1650/V1650)*100, "")</f>
        <v>75.462268865567211</v>
      </c>
      <c r="Y1650" s="8" t="str">
        <f>IF(X1650&lt;72,"Pontiagudo",IF(X1650&lt;=76,"Padrão","Redondo"))</f>
        <v>Padrão</v>
      </c>
      <c r="Z1650" s="11">
        <f>IF(AND(W1650&lt;&gt;"", V1650&lt;&gt;"", V1650&lt;&gt;0), (0.6057-0.0018*W1650)*V1650*(W1650^2)/1000, "")</f>
        <v>64.569678368832001</v>
      </c>
      <c r="AA1650" s="11">
        <v>65.50410994712999</v>
      </c>
      <c r="AB1650" s="14"/>
      <c r="AC1650" s="12">
        <v>21</v>
      </c>
      <c r="AD1650" s="18" t="s">
        <v>18</v>
      </c>
    </row>
    <row r="1651" spans="1:30" ht="15.6" x14ac:dyDescent="0.3">
      <c r="A1651" s="8">
        <v>1650</v>
      </c>
      <c r="B1651" s="20" t="s">
        <v>47</v>
      </c>
      <c r="C1651" s="9">
        <v>65.400000000000006</v>
      </c>
      <c r="D1651" s="9">
        <v>5</v>
      </c>
      <c r="E1651" s="9">
        <v>10.199999999999999</v>
      </c>
      <c r="F1651" s="10">
        <f>IF(AND(NOT(ISBLANK(C1651)), NOT(ISBLANK(H1651)), NOT(ISBLANK(Q1651))), C1651-H1651-Q1651, "")</f>
        <v>39.791000000000004</v>
      </c>
      <c r="G1651" s="11">
        <f>IF(AND(F1651&lt;&gt;"", C1651&lt;&gt;"", C1651&lt;&gt;0), F1651*100/C1651, "")</f>
        <v>60.842507645259936</v>
      </c>
      <c r="H1651" s="10">
        <v>17.988</v>
      </c>
      <c r="I1651" s="12">
        <v>6</v>
      </c>
      <c r="J1651" s="11">
        <f>IF(AND(H1651&lt;&gt;"", C1651&lt;&gt;"", C1651&lt;&gt;0), H1651*100/C1651, "")</f>
        <v>27.5045871559633</v>
      </c>
      <c r="K1651" s="9">
        <v>11</v>
      </c>
      <c r="L1651" s="9">
        <v>48.7</v>
      </c>
      <c r="M1651" s="13">
        <v>0.22600000000000001</v>
      </c>
      <c r="N1651" s="9">
        <v>66.400000000000006</v>
      </c>
      <c r="O1651" s="14" t="s">
        <v>21</v>
      </c>
      <c r="P1651" s="15">
        <v>3.75</v>
      </c>
      <c r="Q1651" s="13">
        <v>7.6210000000000004</v>
      </c>
      <c r="R1651" s="15">
        <v>0.47</v>
      </c>
      <c r="S1651" s="11">
        <f>IF(AND(Q1651&lt;&gt;"", C1651&lt;&gt;"", C1651&lt;&gt;0), Q1651*100/C1651, "")</f>
        <v>11.652905198776757</v>
      </c>
      <c r="T1651" s="22">
        <v>3</v>
      </c>
      <c r="U1651" s="17" t="s">
        <v>32</v>
      </c>
      <c r="V1651" s="11">
        <v>57.7</v>
      </c>
      <c r="W1651" s="11">
        <v>45.16</v>
      </c>
      <c r="X1651" s="11">
        <f>IF(AND(W1651&lt;&gt;"", V1651&lt;&gt;"", V1651&lt;&gt;0), (W1651/V1651)*100, "")</f>
        <v>78.266897746967061</v>
      </c>
      <c r="Y1651" s="8" t="str">
        <f>IF(X1651&lt;72,"Pontiagudo",IF(X1651&lt;=76,"Padrão","Redondo"))</f>
        <v>Redondo</v>
      </c>
      <c r="Z1651" s="11">
        <f>IF(AND(W1651&lt;&gt;"", V1651&lt;&gt;"", V1651&lt;&gt;0), (0.6057-0.0018*W1651)*V1651*(W1651^2)/1000, "")</f>
        <v>61.710107172013437</v>
      </c>
      <c r="AA1651" s="11">
        <v>63.587104734959986</v>
      </c>
      <c r="AB1651" s="14"/>
      <c r="AC1651" s="12">
        <v>21</v>
      </c>
      <c r="AD1651" s="18" t="s">
        <v>18</v>
      </c>
    </row>
    <row r="1652" spans="1:30" ht="15.6" x14ac:dyDescent="0.3">
      <c r="A1652" s="8">
        <v>1651</v>
      </c>
      <c r="B1652" s="20" t="s">
        <v>47</v>
      </c>
      <c r="C1652" s="9">
        <v>57.9</v>
      </c>
      <c r="D1652" s="9">
        <v>5.0999999999999996</v>
      </c>
      <c r="E1652" s="9">
        <v>10.4</v>
      </c>
      <c r="F1652" s="10">
        <f>IF(AND(NOT(ISBLANK(C1652)), NOT(ISBLANK(H1652)), NOT(ISBLANK(Q1652))), C1652-H1652-Q1652, "")</f>
        <v>32.76</v>
      </c>
      <c r="G1652" s="11">
        <f>IF(AND(F1652&lt;&gt;"", C1652&lt;&gt;"", C1652&lt;&gt;0), F1652*100/C1652, "")</f>
        <v>56.580310880829018</v>
      </c>
      <c r="H1652" s="10">
        <v>19.149000000000001</v>
      </c>
      <c r="I1652" s="12">
        <v>6</v>
      </c>
      <c r="J1652" s="11">
        <f>IF(AND(H1652&lt;&gt;"", C1652&lt;&gt;"", C1652&lt;&gt;0), H1652*100/C1652, "")</f>
        <v>33.072538860103627</v>
      </c>
      <c r="K1652" s="9">
        <v>11.5</v>
      </c>
      <c r="L1652" s="9">
        <v>50.3</v>
      </c>
      <c r="M1652" s="13">
        <v>0.22900000000000001</v>
      </c>
      <c r="N1652" s="9">
        <v>70.5</v>
      </c>
      <c r="O1652" s="14" t="s">
        <v>21</v>
      </c>
      <c r="P1652" s="15">
        <v>4.63</v>
      </c>
      <c r="Q1652" s="13">
        <v>5.9909999999999997</v>
      </c>
      <c r="R1652" s="15">
        <v>0.39</v>
      </c>
      <c r="S1652" s="11">
        <f>IF(AND(Q1652&lt;&gt;"", C1652&lt;&gt;"", C1652&lt;&gt;0), Q1652*100/C1652, "")</f>
        <v>10.347150259067357</v>
      </c>
      <c r="T1652" s="22">
        <v>2</v>
      </c>
      <c r="U1652" s="17" t="s">
        <v>36</v>
      </c>
      <c r="V1652" s="11">
        <v>54.6</v>
      </c>
      <c r="W1652" s="11">
        <v>45.54</v>
      </c>
      <c r="X1652" s="11">
        <f>IF(AND(W1652&lt;&gt;"", V1652&lt;&gt;"", V1652&lt;&gt;0), (W1652/V1652)*100, "")</f>
        <v>83.406593406593402</v>
      </c>
      <c r="Y1652" s="8" t="str">
        <f>IF(X1652&lt;72,"Pontiagudo",IF(X1652&lt;=76,"Padrão","Redondo"))</f>
        <v>Redondo</v>
      </c>
      <c r="Z1652" s="11">
        <f>IF(AND(W1652&lt;&gt;"", V1652&lt;&gt;"", V1652&lt;&gt;0), (0.6057-0.0018*W1652)*V1652*(W1652^2)/1000, "")</f>
        <v>59.304068453710073</v>
      </c>
      <c r="AA1652" s="11">
        <v>61.740069070679994</v>
      </c>
      <c r="AB1652" s="14"/>
      <c r="AC1652" s="12">
        <v>21</v>
      </c>
      <c r="AD1652" s="18" t="s">
        <v>18</v>
      </c>
    </row>
    <row r="1653" spans="1:30" ht="15.6" x14ac:dyDescent="0.3">
      <c r="A1653" s="8">
        <v>1652</v>
      </c>
      <c r="B1653" s="20" t="s">
        <v>47</v>
      </c>
      <c r="C1653" s="9">
        <v>54.3</v>
      </c>
      <c r="D1653" s="9">
        <v>4.9000000000000004</v>
      </c>
      <c r="E1653" s="9">
        <v>10.5</v>
      </c>
      <c r="F1653" s="10">
        <f>IF(AND(NOT(ISBLANK(C1653)), NOT(ISBLANK(H1653)), NOT(ISBLANK(Q1653))), C1653-H1653-Q1653, "")</f>
        <v>30.655000000000001</v>
      </c>
      <c r="G1653" s="11">
        <f>IF(AND(F1653&lt;&gt;"", C1653&lt;&gt;"", C1653&lt;&gt;0), F1653*100/C1653, "")</f>
        <v>56.454880294659304</v>
      </c>
      <c r="H1653" s="10">
        <v>16.931000000000001</v>
      </c>
      <c r="I1653" s="12">
        <v>6</v>
      </c>
      <c r="J1653" s="11">
        <f>IF(AND(H1653&lt;&gt;"", C1653&lt;&gt;"", C1653&lt;&gt;0), H1653*100/C1653, "")</f>
        <v>31.180478821362804</v>
      </c>
      <c r="K1653" s="9">
        <v>12.1</v>
      </c>
      <c r="L1653" s="9">
        <v>46.7</v>
      </c>
      <c r="M1653" s="13">
        <v>0.25900000000000001</v>
      </c>
      <c r="N1653" s="9">
        <v>70.3</v>
      </c>
      <c r="O1653" s="14" t="s">
        <v>21</v>
      </c>
      <c r="P1653" s="15">
        <v>4.5199999999999996</v>
      </c>
      <c r="Q1653" s="13">
        <v>6.7140000000000004</v>
      </c>
      <c r="R1653" s="15">
        <v>0.37</v>
      </c>
      <c r="S1653" s="11">
        <f>IF(AND(Q1653&lt;&gt;"", C1653&lt;&gt;"", C1653&lt;&gt;0), Q1653*100/C1653, "")</f>
        <v>12.364640883977902</v>
      </c>
      <c r="T1653" s="22">
        <v>3</v>
      </c>
      <c r="U1653" s="17" t="s">
        <v>36</v>
      </c>
      <c r="V1653" s="11">
        <v>61.31</v>
      </c>
      <c r="W1653" s="11">
        <v>45.12</v>
      </c>
      <c r="X1653" s="11">
        <f>IF(AND(W1653&lt;&gt;"", V1653&lt;&gt;"", V1653&lt;&gt;0), (W1653/V1653)*100, "")</f>
        <v>73.593214809982058</v>
      </c>
      <c r="Y1653" s="8" t="str">
        <f>IF(X1653&lt;72,"Pontiagudo",IF(X1653&lt;=76,"Padrão","Redondo"))</f>
        <v>Padrão</v>
      </c>
      <c r="Z1653" s="11">
        <f>IF(AND(W1653&lt;&gt;"", V1653&lt;&gt;"", V1653&lt;&gt;0), (0.6057-0.0018*W1653)*V1653*(W1653^2)/1000, "")</f>
        <v>65.463880010674174</v>
      </c>
      <c r="AA1653" s="11">
        <v>66.14572472063999</v>
      </c>
      <c r="AB1653" s="14"/>
      <c r="AC1653" s="12">
        <v>21</v>
      </c>
      <c r="AD1653" s="18" t="s">
        <v>18</v>
      </c>
    </row>
    <row r="1654" spans="1:30" ht="15.6" x14ac:dyDescent="0.3">
      <c r="A1654" s="8">
        <v>1653</v>
      </c>
      <c r="B1654" s="20" t="s">
        <v>47</v>
      </c>
      <c r="C1654" s="9">
        <v>66.099999999999994</v>
      </c>
      <c r="D1654" s="9">
        <v>6</v>
      </c>
      <c r="E1654" s="9">
        <v>10.1</v>
      </c>
      <c r="F1654" s="10">
        <f>IF(AND(NOT(ISBLANK(C1654)), NOT(ISBLANK(H1654)), NOT(ISBLANK(Q1654))), C1654-H1654-Q1654, "")</f>
        <v>40.810999999999993</v>
      </c>
      <c r="G1654" s="11">
        <f>IF(AND(F1654&lt;&gt;"", C1654&lt;&gt;"", C1654&lt;&gt;0), F1654*100/C1654, "")</f>
        <v>61.741301059001508</v>
      </c>
      <c r="H1654" s="10">
        <v>16.992000000000001</v>
      </c>
      <c r="I1654" s="12">
        <v>5</v>
      </c>
      <c r="J1654" s="11">
        <f>IF(AND(H1654&lt;&gt;"", C1654&lt;&gt;"", C1654&lt;&gt;0), H1654*100/C1654, "")</f>
        <v>25.706505295007567</v>
      </c>
      <c r="K1654" s="9">
        <v>16.5</v>
      </c>
      <c r="L1654" s="9">
        <v>38.299999999999997</v>
      </c>
      <c r="M1654" s="13">
        <v>0.43099999999999999</v>
      </c>
      <c r="N1654" s="9">
        <v>74.7</v>
      </c>
      <c r="O1654" s="14" t="s">
        <v>16</v>
      </c>
      <c r="P1654" s="15">
        <v>5.5</v>
      </c>
      <c r="Q1654" s="13">
        <v>8.2970000000000006</v>
      </c>
      <c r="R1654" s="15">
        <v>0.47</v>
      </c>
      <c r="S1654" s="11">
        <f>IF(AND(Q1654&lt;&gt;"", C1654&lt;&gt;"", C1654&lt;&gt;0), Q1654*100/C1654, "")</f>
        <v>12.552193645990924</v>
      </c>
      <c r="T1654" s="22">
        <v>2</v>
      </c>
      <c r="U1654" s="17" t="s">
        <v>32</v>
      </c>
      <c r="V1654" s="11">
        <v>58.06</v>
      </c>
      <c r="W1654" s="11">
        <v>44.96</v>
      </c>
      <c r="X1654" s="11">
        <f>IF(AND(W1654&lt;&gt;"", V1654&lt;&gt;"", V1654&lt;&gt;0), (W1654/V1654)*100, "")</f>
        <v>77.437133999311058</v>
      </c>
      <c r="Y1654" s="8" t="str">
        <f>IF(X1654&lt;72,"Pontiagudo",IF(X1654&lt;=76,"Padrão","Redondo"))</f>
        <v>Redondo</v>
      </c>
      <c r="Z1654" s="11">
        <f>IF(AND(W1654&lt;&gt;"", V1654&lt;&gt;"", V1654&lt;&gt;0), (0.6057-0.0018*W1654)*V1654*(W1654^2)/1000, "")</f>
        <v>61.588594202867718</v>
      </c>
      <c r="AA1654" s="11">
        <v>63.564574031871999</v>
      </c>
      <c r="AB1654" s="14"/>
      <c r="AC1654" s="12">
        <v>21</v>
      </c>
      <c r="AD1654" s="18" t="s">
        <v>18</v>
      </c>
    </row>
    <row r="1655" spans="1:30" ht="15.6" x14ac:dyDescent="0.3">
      <c r="A1655" s="8">
        <v>1654</v>
      </c>
      <c r="B1655" s="20" t="s">
        <v>47</v>
      </c>
      <c r="C1655" s="9">
        <v>67</v>
      </c>
      <c r="D1655" s="9">
        <v>3.4</v>
      </c>
      <c r="E1655" s="9">
        <v>10.6</v>
      </c>
      <c r="F1655" s="10">
        <f>IF(AND(NOT(ISBLANK(C1655)), NOT(ISBLANK(H1655)), NOT(ISBLANK(Q1655))), C1655-H1655-Q1655, "")</f>
        <v>45.622</v>
      </c>
      <c r="G1655" s="11">
        <f>IF(AND(F1655&lt;&gt;"", C1655&lt;&gt;"", C1655&lt;&gt;0), F1655*100/C1655, "")</f>
        <v>68.092537313432828</v>
      </c>
      <c r="H1655" s="10">
        <v>15.907</v>
      </c>
      <c r="I1655" s="12">
        <v>6</v>
      </c>
      <c r="J1655" s="11">
        <f>IF(AND(H1655&lt;&gt;"", C1655&lt;&gt;"", C1655&lt;&gt;0), H1655*100/C1655, "")</f>
        <v>23.741791044776122</v>
      </c>
      <c r="K1655" s="9">
        <v>11</v>
      </c>
      <c r="L1655" s="9">
        <v>46</v>
      </c>
      <c r="M1655" s="13">
        <v>0.23899999999999999</v>
      </c>
      <c r="N1655" s="9">
        <v>46.9</v>
      </c>
      <c r="O1655" s="14" t="s">
        <v>23</v>
      </c>
      <c r="P1655" s="15">
        <v>3.47</v>
      </c>
      <c r="Q1655" s="13">
        <v>5.4710000000000001</v>
      </c>
      <c r="R1655" s="15">
        <v>0.37</v>
      </c>
      <c r="S1655" s="11">
        <f>IF(AND(Q1655&lt;&gt;"", C1655&lt;&gt;"", C1655&lt;&gt;0), Q1655*100/C1655, "")</f>
        <v>8.1656716417910449</v>
      </c>
      <c r="T1655" s="22">
        <v>3</v>
      </c>
      <c r="U1655" s="17" t="s">
        <v>32</v>
      </c>
      <c r="V1655" s="11">
        <v>55.31</v>
      </c>
      <c r="W1655" s="11">
        <v>42.76</v>
      </c>
      <c r="X1655" s="11">
        <f>IF(AND(W1655&lt;&gt;"", V1655&lt;&gt;"", V1655&lt;&gt;0), (W1655/V1655)*100, "")</f>
        <v>77.309708913397216</v>
      </c>
      <c r="Y1655" s="8" t="str">
        <f>IF(X1655&lt;72,"Pontiagudo",IF(X1655&lt;=76,"Padrão","Redondo"))</f>
        <v>Redondo</v>
      </c>
      <c r="Z1655" s="11">
        <f>IF(AND(W1655&lt;&gt;"", V1655&lt;&gt;"", V1655&lt;&gt;0), (0.6057-0.0018*W1655)*V1655*(W1655^2)/1000, "")</f>
        <v>53.470549493865789</v>
      </c>
      <c r="AA1655" s="11">
        <v>58.394689098472</v>
      </c>
      <c r="AB1655" s="14"/>
      <c r="AC1655" s="12">
        <v>21</v>
      </c>
      <c r="AD1655" s="18" t="s">
        <v>18</v>
      </c>
    </row>
    <row r="1656" spans="1:30" ht="15.6" x14ac:dyDescent="0.3">
      <c r="A1656" s="8">
        <v>1655</v>
      </c>
      <c r="B1656" s="20" t="s">
        <v>47</v>
      </c>
      <c r="C1656" s="9">
        <v>60.2</v>
      </c>
      <c r="D1656" s="9">
        <v>4.0999999999999996</v>
      </c>
      <c r="E1656" s="9">
        <v>10.5</v>
      </c>
      <c r="F1656" s="10">
        <f>IF(AND(NOT(ISBLANK(C1656)), NOT(ISBLANK(H1656)), NOT(ISBLANK(Q1656))), C1656-H1656-Q1656, "")</f>
        <v>35.891000000000005</v>
      </c>
      <c r="G1656" s="11">
        <f>IF(AND(F1656&lt;&gt;"", C1656&lt;&gt;"", C1656&lt;&gt;0), F1656*100/C1656, "")</f>
        <v>59.619601328903656</v>
      </c>
      <c r="H1656" s="10">
        <v>17.670999999999999</v>
      </c>
      <c r="I1656" s="12">
        <v>7</v>
      </c>
      <c r="J1656" s="11">
        <f>IF(AND(H1656&lt;&gt;"", C1656&lt;&gt;"", C1656&lt;&gt;0), H1656*100/C1656, "")</f>
        <v>29.353820598006642</v>
      </c>
      <c r="K1656" s="9">
        <v>12.3</v>
      </c>
      <c r="L1656" s="9">
        <v>48.3</v>
      </c>
      <c r="M1656" s="13">
        <v>0.255</v>
      </c>
      <c r="N1656" s="9">
        <v>59.7</v>
      </c>
      <c r="O1656" s="14" t="s">
        <v>23</v>
      </c>
      <c r="P1656" s="15">
        <v>4.2</v>
      </c>
      <c r="Q1656" s="13">
        <v>6.6379999999999999</v>
      </c>
      <c r="R1656" s="15">
        <v>0.4</v>
      </c>
      <c r="S1656" s="11">
        <f>IF(AND(Q1656&lt;&gt;"", C1656&lt;&gt;"", C1656&lt;&gt;0), Q1656*100/C1656, "")</f>
        <v>11.0265780730897</v>
      </c>
      <c r="T1656" s="22">
        <v>2</v>
      </c>
      <c r="U1656" s="17" t="s">
        <v>32</v>
      </c>
      <c r="V1656" s="11">
        <v>56.98</v>
      </c>
      <c r="W1656" s="11">
        <v>43.13</v>
      </c>
      <c r="X1656" s="11">
        <f>IF(AND(W1656&lt;&gt;"", V1656&lt;&gt;"", V1656&lt;&gt;0), (W1656/V1656)*100, "")</f>
        <v>75.693225693225699</v>
      </c>
      <c r="Y1656" s="8" t="str">
        <f>IF(X1656&lt;72,"Pontiagudo",IF(X1656&lt;=76,"Padrão","Redondo"))</f>
        <v>Padrão</v>
      </c>
      <c r="Z1656" s="11">
        <f>IF(AND(W1656&lt;&gt;"", V1656&lt;&gt;"", V1656&lt;&gt;0), (0.6057-0.0018*W1656)*V1656*(W1656^2)/1000, "")</f>
        <v>55.971837828413896</v>
      </c>
      <c r="AA1656" s="11">
        <v>60.134304854238991</v>
      </c>
      <c r="AB1656" s="14"/>
      <c r="AC1656" s="12">
        <v>21</v>
      </c>
      <c r="AD1656" s="18" t="s">
        <v>18</v>
      </c>
    </row>
    <row r="1657" spans="1:30" ht="15.6" x14ac:dyDescent="0.3">
      <c r="A1657" s="8">
        <v>1656</v>
      </c>
      <c r="B1657" s="20" t="s">
        <v>47</v>
      </c>
      <c r="C1657" s="9">
        <v>62.9</v>
      </c>
      <c r="D1657" s="9">
        <v>6</v>
      </c>
      <c r="E1657" s="9">
        <v>10.8</v>
      </c>
      <c r="F1657" s="10">
        <f>IF(AND(NOT(ISBLANK(C1657)), NOT(ISBLANK(H1657)), NOT(ISBLANK(Q1657))), C1657-H1657-Q1657, "")</f>
        <v>36.549999999999997</v>
      </c>
      <c r="G1657" s="11">
        <f>IF(AND(F1657&lt;&gt;"", C1657&lt;&gt;"", C1657&lt;&gt;0), F1657*100/C1657, "")</f>
        <v>58.108108108108105</v>
      </c>
      <c r="H1657" s="10">
        <v>20.145</v>
      </c>
      <c r="I1657" s="12">
        <v>6</v>
      </c>
      <c r="J1657" s="11">
        <f>IF(AND(H1657&lt;&gt;"", C1657&lt;&gt;"", C1657&lt;&gt;0), H1657*100/C1657, "")</f>
        <v>32.027027027027025</v>
      </c>
      <c r="K1657" s="9">
        <v>13.5</v>
      </c>
      <c r="L1657" s="9">
        <v>49</v>
      </c>
      <c r="M1657" s="13">
        <v>0.27600000000000002</v>
      </c>
      <c r="N1657" s="9">
        <v>75.8</v>
      </c>
      <c r="O1657" s="14" t="s">
        <v>16</v>
      </c>
      <c r="P1657" s="15">
        <v>3.51</v>
      </c>
      <c r="Q1657" s="13">
        <v>6.2050000000000001</v>
      </c>
      <c r="R1657" s="15">
        <v>0.37</v>
      </c>
      <c r="S1657" s="11">
        <f>IF(AND(Q1657&lt;&gt;"", C1657&lt;&gt;"", C1657&lt;&gt;0), Q1657*100/C1657, "")</f>
        <v>9.8648648648648649</v>
      </c>
      <c r="T1657" s="22">
        <v>3</v>
      </c>
      <c r="U1657" s="17" t="s">
        <v>32</v>
      </c>
      <c r="V1657" s="11">
        <v>61.67</v>
      </c>
      <c r="W1657" s="11">
        <v>46</v>
      </c>
      <c r="X1657" s="11">
        <f>IF(AND(W1657&lt;&gt;"", V1657&lt;&gt;"", V1657&lt;&gt;0), (W1657/V1657)*100, "")</f>
        <v>74.590562672287987</v>
      </c>
      <c r="Y1657" s="8" t="str">
        <f>IF(X1657&lt;72,"Pontiagudo",IF(X1657&lt;=76,"Padrão","Redondo"))</f>
        <v>Padrão</v>
      </c>
      <c r="Z1657" s="11">
        <f>IF(AND(W1657&lt;&gt;"", V1657&lt;&gt;"", V1657&lt;&gt;0), (0.6057-0.0018*W1657)*V1657*(W1657^2)/1000, "")</f>
        <v>68.235166188000008</v>
      </c>
      <c r="AA1657" s="11">
        <v>67.731573901600001</v>
      </c>
      <c r="AB1657" s="14"/>
      <c r="AC1657" s="12">
        <v>21</v>
      </c>
      <c r="AD1657" s="18" t="s">
        <v>18</v>
      </c>
    </row>
    <row r="1658" spans="1:30" ht="15.6" x14ac:dyDescent="0.3">
      <c r="A1658" s="8">
        <v>1657</v>
      </c>
      <c r="B1658" s="20" t="s">
        <v>47</v>
      </c>
      <c r="C1658" s="9">
        <v>62.7</v>
      </c>
      <c r="D1658" s="9">
        <v>4</v>
      </c>
      <c r="E1658" s="9">
        <v>10.4</v>
      </c>
      <c r="F1658" s="10">
        <f>IF(AND(NOT(ISBLANK(C1658)), NOT(ISBLANK(H1658)), NOT(ISBLANK(Q1658))), C1658-H1658-Q1658, "")</f>
        <v>37.625</v>
      </c>
      <c r="G1658" s="11">
        <f>IF(AND(F1658&lt;&gt;"", C1658&lt;&gt;"", C1658&lt;&gt;0), F1658*100/C1658, "")</f>
        <v>60.007974481658692</v>
      </c>
      <c r="H1658" s="10">
        <v>18.222000000000001</v>
      </c>
      <c r="I1658" s="12">
        <v>6</v>
      </c>
      <c r="J1658" s="11">
        <f>IF(AND(H1658&lt;&gt;"", C1658&lt;&gt;"", C1658&lt;&gt;0), H1658*100/C1658, "")</f>
        <v>29.062200956937797</v>
      </c>
      <c r="K1658" s="9">
        <v>11.6</v>
      </c>
      <c r="L1658" s="9">
        <v>48</v>
      </c>
      <c r="M1658" s="13">
        <v>0.24199999999999999</v>
      </c>
      <c r="N1658" s="9">
        <v>57.3</v>
      </c>
      <c r="O1658" s="14" t="s">
        <v>23</v>
      </c>
      <c r="P1658" s="15"/>
      <c r="Q1658" s="13">
        <v>6.8529999999999998</v>
      </c>
      <c r="R1658" s="15">
        <v>0.41</v>
      </c>
      <c r="S1658" s="11">
        <f>IF(AND(Q1658&lt;&gt;"", C1658&lt;&gt;"", C1658&lt;&gt;0), Q1658*100/C1658, "")</f>
        <v>10.929824561403507</v>
      </c>
      <c r="T1658" s="22">
        <v>3</v>
      </c>
      <c r="U1658" s="17" t="s">
        <v>32</v>
      </c>
      <c r="V1658" s="11">
        <v>58.46</v>
      </c>
      <c r="W1658" s="11">
        <v>45.6</v>
      </c>
      <c r="X1658" s="11">
        <f>IF(AND(W1658&lt;&gt;"", V1658&lt;&gt;"", V1658&lt;&gt;0), (W1658/V1658)*100, "")</f>
        <v>78.002052685596993</v>
      </c>
      <c r="Y1658" s="8" t="str">
        <f>IF(X1658&lt;72,"Pontiagudo",IF(X1658&lt;=76,"Padrão","Redondo"))</f>
        <v>Redondo</v>
      </c>
      <c r="Z1658" s="11">
        <f>IF(AND(W1658&lt;&gt;"", V1658&lt;&gt;"", V1658&lt;&gt;0), (0.6057-0.0018*W1658)*V1658*(W1658^2)/1000, "")</f>
        <v>63.650925487871994</v>
      </c>
      <c r="AA1658" s="11">
        <v>64.794991242239988</v>
      </c>
      <c r="AB1658" s="14"/>
      <c r="AC1658" s="12">
        <v>21</v>
      </c>
      <c r="AD1658" s="18" t="s">
        <v>18</v>
      </c>
    </row>
    <row r="1659" spans="1:30" ht="15.6" x14ac:dyDescent="0.3">
      <c r="A1659" s="8">
        <v>1658</v>
      </c>
      <c r="B1659" s="20" t="s">
        <v>47</v>
      </c>
      <c r="C1659" s="9">
        <v>64.8</v>
      </c>
      <c r="D1659" s="9">
        <v>4.5</v>
      </c>
      <c r="E1659" s="9">
        <v>9.9</v>
      </c>
      <c r="F1659" s="10">
        <f>IF(AND(NOT(ISBLANK(C1659)), NOT(ISBLANK(H1659)), NOT(ISBLANK(Q1659))), C1659-H1659-Q1659, "")</f>
        <v>39.210999999999999</v>
      </c>
      <c r="G1659" s="11">
        <f>IF(AND(F1659&lt;&gt;"", C1659&lt;&gt;"", C1659&lt;&gt;0), F1659*100/C1659, "")</f>
        <v>60.510802469135804</v>
      </c>
      <c r="H1659" s="10">
        <v>19.597000000000001</v>
      </c>
      <c r="I1659" s="12">
        <v>6</v>
      </c>
      <c r="J1659" s="11">
        <f>IF(AND(H1659&lt;&gt;"", C1659&lt;&gt;"", C1659&lt;&gt;0), H1659*100/C1659, "")</f>
        <v>30.242283950617285</v>
      </c>
      <c r="K1659" s="9">
        <v>13.9</v>
      </c>
      <c r="L1659" s="9">
        <v>47.3</v>
      </c>
      <c r="M1659" s="13">
        <v>0.29399999999999998</v>
      </c>
      <c r="N1659" s="9">
        <v>61.7</v>
      </c>
      <c r="O1659" s="14" t="s">
        <v>21</v>
      </c>
      <c r="P1659" s="15">
        <v>2.83</v>
      </c>
      <c r="Q1659" s="13">
        <v>5.992</v>
      </c>
      <c r="R1659" s="15">
        <v>0.43</v>
      </c>
      <c r="S1659" s="11">
        <f>IF(AND(Q1659&lt;&gt;"", C1659&lt;&gt;"", C1659&lt;&gt;0), Q1659*100/C1659, "")</f>
        <v>9.2469135802469147</v>
      </c>
      <c r="T1659" s="22">
        <v>2</v>
      </c>
      <c r="U1659" s="17" t="s">
        <v>32</v>
      </c>
      <c r="V1659" s="11">
        <v>58.96</v>
      </c>
      <c r="W1659" s="11">
        <v>44.99</v>
      </c>
      <c r="X1659" s="11">
        <f>IF(AND(W1659&lt;&gt;"", V1659&lt;&gt;"", V1659&lt;&gt;0), (W1659/V1659)*100, "")</f>
        <v>76.305970149253739</v>
      </c>
      <c r="Y1659" s="8" t="str">
        <f>IF(X1659&lt;72,"Pontiagudo",IF(X1659&lt;=76,"Padrão","Redondo"))</f>
        <v>Redondo</v>
      </c>
      <c r="Z1659" s="11">
        <f>IF(AND(W1659&lt;&gt;"", V1659&lt;&gt;"", V1659&lt;&gt;0), (0.6057-0.0018*W1659)*V1659*(W1659^2)/1000, "")</f>
        <v>62.620340349785337</v>
      </c>
      <c r="AA1659" s="11">
        <v>64.269527070364006</v>
      </c>
      <c r="AB1659" s="14" t="s">
        <v>35</v>
      </c>
      <c r="AC1659" s="12">
        <v>21</v>
      </c>
      <c r="AD1659" s="18" t="s">
        <v>18</v>
      </c>
    </row>
    <row r="1660" spans="1:30" ht="15.6" x14ac:dyDescent="0.3">
      <c r="A1660" s="8">
        <v>1659</v>
      </c>
      <c r="B1660" s="20" t="s">
        <v>47</v>
      </c>
      <c r="C1660" s="9">
        <v>63.8</v>
      </c>
      <c r="D1660" s="9">
        <v>4.0999999999999996</v>
      </c>
      <c r="E1660" s="9">
        <v>10.4</v>
      </c>
      <c r="F1660" s="10">
        <f>IF(AND(NOT(ISBLANK(C1660)), NOT(ISBLANK(H1660)), NOT(ISBLANK(Q1660))), C1660-H1660-Q1660, "")</f>
        <v>36.680999999999997</v>
      </c>
      <c r="G1660" s="11">
        <f>IF(AND(F1660&lt;&gt;"", C1660&lt;&gt;"", C1660&lt;&gt;0), F1660*100/C1660, "")</f>
        <v>57.493730407523515</v>
      </c>
      <c r="H1660" s="10">
        <v>20.585999999999999</v>
      </c>
      <c r="I1660" s="12">
        <v>6</v>
      </c>
      <c r="J1660" s="11">
        <f>IF(AND(H1660&lt;&gt;"", C1660&lt;&gt;"", C1660&lt;&gt;0), H1660*100/C1660, "")</f>
        <v>32.266457680250781</v>
      </c>
      <c r="K1660" s="9">
        <v>14.1</v>
      </c>
      <c r="L1660" s="9">
        <v>47.7</v>
      </c>
      <c r="M1660" s="13">
        <v>0.29599999999999999</v>
      </c>
      <c r="N1660" s="9">
        <v>57.9</v>
      </c>
      <c r="O1660" s="14" t="s">
        <v>23</v>
      </c>
      <c r="P1660" s="15">
        <v>5.01</v>
      </c>
      <c r="Q1660" s="13">
        <v>6.5330000000000004</v>
      </c>
      <c r="R1660" s="15">
        <v>0.4</v>
      </c>
      <c r="S1660" s="11">
        <f>IF(AND(Q1660&lt;&gt;"", C1660&lt;&gt;"", C1660&lt;&gt;0), Q1660*100/C1660, "")</f>
        <v>10.239811912225706</v>
      </c>
      <c r="T1660" s="22">
        <v>4</v>
      </c>
      <c r="U1660" s="17" t="s">
        <v>32</v>
      </c>
      <c r="V1660" s="11">
        <v>58.23</v>
      </c>
      <c r="W1660" s="11">
        <v>44.85</v>
      </c>
      <c r="X1660" s="11">
        <f>IF(AND(W1660&lt;&gt;"", V1660&lt;&gt;"", V1660&lt;&gt;0), (W1660/V1660)*100, "")</f>
        <v>77.022153529108721</v>
      </c>
      <c r="Y1660" s="8" t="str">
        <f>IF(X1660&lt;72,"Pontiagudo",IF(X1660&lt;=76,"Padrão","Redondo"))</f>
        <v>Redondo</v>
      </c>
      <c r="Z1660" s="11">
        <f>IF(AND(W1660&lt;&gt;"", V1660&lt;&gt;"", V1660&lt;&gt;0), (0.6057-0.0018*W1660)*V1660*(W1660^2)/1000, "")</f>
        <v>61.490237538219752</v>
      </c>
      <c r="AA1660" s="11">
        <v>63.529884433372487</v>
      </c>
      <c r="AB1660" s="14"/>
      <c r="AC1660" s="12">
        <v>21</v>
      </c>
      <c r="AD1660" s="18" t="s">
        <v>18</v>
      </c>
    </row>
    <row r="1661" spans="1:30" ht="15.6" x14ac:dyDescent="0.3">
      <c r="A1661" s="8">
        <v>1660</v>
      </c>
      <c r="B1661" s="20" t="s">
        <v>47</v>
      </c>
      <c r="C1661" s="9">
        <v>63.4</v>
      </c>
      <c r="D1661" s="9">
        <v>4.5999999999999996</v>
      </c>
      <c r="E1661" s="9">
        <v>10.7</v>
      </c>
      <c r="F1661" s="10">
        <f>IF(AND(NOT(ISBLANK(C1661)), NOT(ISBLANK(H1661)), NOT(ISBLANK(Q1661))), C1661-H1661-Q1661, "")</f>
        <v>37.586999999999996</v>
      </c>
      <c r="G1661" s="11">
        <f>IF(AND(F1661&lt;&gt;"", C1661&lt;&gt;"", C1661&lt;&gt;0), F1661*100/C1661, "")</f>
        <v>59.285488958990534</v>
      </c>
      <c r="H1661" s="10">
        <v>19.263999999999999</v>
      </c>
      <c r="I1661" s="12">
        <v>8</v>
      </c>
      <c r="J1661" s="11">
        <f>IF(AND(H1661&lt;&gt;"", C1661&lt;&gt;"", C1661&lt;&gt;0), H1661*100/C1661, "")</f>
        <v>30.384858044164037</v>
      </c>
      <c r="K1661" s="9">
        <v>12.1</v>
      </c>
      <c r="L1661" s="9">
        <v>51</v>
      </c>
      <c r="M1661" s="13">
        <v>0.23699999999999999</v>
      </c>
      <c r="N1661" s="9">
        <v>63.4</v>
      </c>
      <c r="O1661" s="14" t="s">
        <v>21</v>
      </c>
      <c r="P1661" s="15">
        <v>2.91</v>
      </c>
      <c r="Q1661" s="13">
        <v>6.5490000000000004</v>
      </c>
      <c r="R1661" s="15">
        <v>0.41</v>
      </c>
      <c r="S1661" s="11">
        <f>IF(AND(Q1661&lt;&gt;"", C1661&lt;&gt;"", C1661&lt;&gt;0), Q1661*100/C1661, "")</f>
        <v>10.329652996845427</v>
      </c>
      <c r="T1661" s="22">
        <v>4</v>
      </c>
      <c r="U1661" s="17" t="s">
        <v>32</v>
      </c>
      <c r="V1661" s="11">
        <v>57.47</v>
      </c>
      <c r="W1661" s="11">
        <v>44.98</v>
      </c>
      <c r="X1661" s="11">
        <f>IF(AND(W1661&lt;&gt;"", V1661&lt;&gt;"", V1661&lt;&gt;0), (W1661/V1661)*100, "")</f>
        <v>78.266921872281188</v>
      </c>
      <c r="Y1661" s="8" t="str">
        <f>IF(X1661&lt;72,"Pontiagudo",IF(X1661&lt;=76,"Padrão","Redondo"))</f>
        <v>Redondo</v>
      </c>
      <c r="Z1661" s="11">
        <f>IF(AND(W1661&lt;&gt;"", V1661&lt;&gt;"", V1661&lt;&gt;0), (0.6057-0.0018*W1661)*V1661*(W1661^2)/1000, "")</f>
        <v>61.012800510375151</v>
      </c>
      <c r="AA1661" s="11">
        <v>63.154847608762005</v>
      </c>
      <c r="AB1661" s="14"/>
      <c r="AC1661" s="12">
        <v>21</v>
      </c>
      <c r="AD1661" s="18" t="s">
        <v>18</v>
      </c>
    </row>
    <row r="1662" spans="1:30" ht="15.6" x14ac:dyDescent="0.3">
      <c r="A1662" s="8">
        <v>1661</v>
      </c>
      <c r="B1662" s="20" t="s">
        <v>47</v>
      </c>
      <c r="C1662" s="9">
        <v>67.599999999999994</v>
      </c>
      <c r="D1662" s="9">
        <v>4.5</v>
      </c>
      <c r="E1662" s="9">
        <v>10.7</v>
      </c>
      <c r="F1662" s="10">
        <f>IF(AND(NOT(ISBLANK(C1662)), NOT(ISBLANK(H1662)), NOT(ISBLANK(Q1662))), C1662-H1662-Q1662, "")</f>
        <v>39.591999999999992</v>
      </c>
      <c r="G1662" s="11">
        <f>IF(AND(F1662&lt;&gt;"", C1662&lt;&gt;"", C1662&lt;&gt;0), F1662*100/C1662, "")</f>
        <v>58.568047337278102</v>
      </c>
      <c r="H1662" s="10">
        <v>20.716000000000001</v>
      </c>
      <c r="I1662" s="12">
        <v>6</v>
      </c>
      <c r="J1662" s="11">
        <f>IF(AND(H1662&lt;&gt;"", C1662&lt;&gt;"", C1662&lt;&gt;0), H1662*100/C1662, "")</f>
        <v>30.644970414201186</v>
      </c>
      <c r="K1662" s="9">
        <v>10.4</v>
      </c>
      <c r="L1662" s="9">
        <v>48.3</v>
      </c>
      <c r="M1662" s="13">
        <v>0.215</v>
      </c>
      <c r="N1662" s="9">
        <v>60.4</v>
      </c>
      <c r="O1662" s="14" t="s">
        <v>21</v>
      </c>
      <c r="P1662" s="15">
        <v>4.2699999999999996</v>
      </c>
      <c r="Q1662" s="13">
        <v>7.2919999999999998</v>
      </c>
      <c r="R1662" s="15">
        <v>0.41</v>
      </c>
      <c r="S1662" s="11">
        <f>IF(AND(Q1662&lt;&gt;"", C1662&lt;&gt;"", C1662&lt;&gt;0), Q1662*100/C1662, "")</f>
        <v>10.78698224852071</v>
      </c>
      <c r="T1662" s="22">
        <v>4</v>
      </c>
      <c r="U1662" s="17" t="s">
        <v>32</v>
      </c>
      <c r="V1662" s="11">
        <v>59.49</v>
      </c>
      <c r="W1662" s="11">
        <v>45.91</v>
      </c>
      <c r="X1662" s="11">
        <f>IF(AND(W1662&lt;&gt;"", V1662&lt;&gt;"", V1662&lt;&gt;0), (W1662/V1662)*100, "")</f>
        <v>77.172634056143892</v>
      </c>
      <c r="Y1662" s="8" t="str">
        <f>IF(X1662&lt;72,"Pontiagudo",IF(X1662&lt;=76,"Padrão","Redondo"))</f>
        <v>Redondo</v>
      </c>
      <c r="Z1662" s="11">
        <f>IF(AND(W1662&lt;&gt;"", V1662&lt;&gt;"", V1662&lt;&gt;0), (0.6057-0.0018*W1662)*V1662*(W1662^2)/1000, "")</f>
        <v>65.586087564056484</v>
      </c>
      <c r="AA1662" s="11">
        <v>66.015398797393487</v>
      </c>
      <c r="AB1662" s="14"/>
      <c r="AC1662" s="12">
        <v>21</v>
      </c>
      <c r="AD1662" s="18" t="s">
        <v>18</v>
      </c>
    </row>
    <row r="1663" spans="1:30" ht="15.6" x14ac:dyDescent="0.3">
      <c r="A1663" s="8">
        <v>1662</v>
      </c>
      <c r="B1663" s="20" t="s">
        <v>47</v>
      </c>
      <c r="C1663" s="9">
        <v>63.2</v>
      </c>
      <c r="D1663" s="9">
        <v>5.4</v>
      </c>
      <c r="E1663" s="9">
        <v>10</v>
      </c>
      <c r="F1663" s="10">
        <f>IF(AND(NOT(ISBLANK(C1663)), NOT(ISBLANK(H1663)), NOT(ISBLANK(Q1663))), C1663-H1663-Q1663, "")</f>
        <v>37.768000000000001</v>
      </c>
      <c r="G1663" s="11">
        <f>IF(AND(F1663&lt;&gt;"", C1663&lt;&gt;"", C1663&lt;&gt;0), F1663*100/C1663, "")</f>
        <v>59.759493670886073</v>
      </c>
      <c r="H1663" s="10">
        <v>19.25</v>
      </c>
      <c r="I1663" s="12">
        <v>6</v>
      </c>
      <c r="J1663" s="11">
        <f>IF(AND(H1663&lt;&gt;"", C1663&lt;&gt;"", C1663&lt;&gt;0), H1663*100/C1663, "")</f>
        <v>30.458860759493671</v>
      </c>
      <c r="K1663" s="9">
        <v>12.4</v>
      </c>
      <c r="L1663" s="9">
        <v>43.8</v>
      </c>
      <c r="M1663" s="13">
        <v>0.28299999999999997</v>
      </c>
      <c r="N1663" s="9">
        <v>70.900000000000006</v>
      </c>
      <c r="O1663" s="14" t="s">
        <v>21</v>
      </c>
      <c r="P1663" s="15">
        <v>1.74</v>
      </c>
      <c r="Q1663" s="13">
        <v>6.1820000000000004</v>
      </c>
      <c r="R1663" s="15">
        <v>0.34</v>
      </c>
      <c r="S1663" s="11">
        <f>IF(AND(Q1663&lt;&gt;"", C1663&lt;&gt;"", C1663&lt;&gt;0), Q1663*100/C1663, "")</f>
        <v>9.7816455696202542</v>
      </c>
      <c r="T1663" s="22">
        <v>2</v>
      </c>
      <c r="U1663" s="17" t="s">
        <v>32</v>
      </c>
      <c r="V1663" s="11">
        <v>58.34</v>
      </c>
      <c r="W1663" s="11">
        <v>44.76</v>
      </c>
      <c r="X1663" s="11">
        <f>IF(AND(W1663&lt;&gt;"", V1663&lt;&gt;"", V1663&lt;&gt;0), (W1663/V1663)*100, "")</f>
        <v>76.722660267397998</v>
      </c>
      <c r="Y1663" s="8" t="str">
        <f>IF(X1663&lt;72,"Pontiagudo",IF(X1663&lt;=76,"Padrão","Redondo"))</f>
        <v>Redondo</v>
      </c>
      <c r="Z1663" s="11">
        <f>IF(AND(W1663&lt;&gt;"", V1663&lt;&gt;"", V1663&lt;&gt;0), (0.6057-0.0018*W1663)*V1663*(W1663^2)/1000, "")</f>
        <v>61.378329488162684</v>
      </c>
      <c r="AA1663" s="11">
        <v>63.479462906735996</v>
      </c>
      <c r="AB1663" s="14"/>
      <c r="AC1663" s="12">
        <v>21</v>
      </c>
      <c r="AD1663" s="18" t="s">
        <v>18</v>
      </c>
    </row>
    <row r="1664" spans="1:30" ht="15.6" x14ac:dyDescent="0.3">
      <c r="A1664" s="8">
        <v>1663</v>
      </c>
      <c r="B1664" s="20" t="s">
        <v>47</v>
      </c>
      <c r="C1664" s="9">
        <v>62.4</v>
      </c>
      <c r="D1664" s="9">
        <v>5.4</v>
      </c>
      <c r="E1664" s="9">
        <v>10.6</v>
      </c>
      <c r="F1664" s="10">
        <f>IF(AND(NOT(ISBLANK(C1664)), NOT(ISBLANK(H1664)), NOT(ISBLANK(Q1664))), C1664-H1664-Q1664, "")</f>
        <v>37.344999999999999</v>
      </c>
      <c r="G1664" s="11">
        <f>IF(AND(F1664&lt;&gt;"", C1664&lt;&gt;"", C1664&lt;&gt;0), F1664*100/C1664, "")</f>
        <v>59.847756410256409</v>
      </c>
      <c r="H1664" s="10">
        <v>18.861999999999998</v>
      </c>
      <c r="I1664" s="12">
        <v>6</v>
      </c>
      <c r="J1664" s="11">
        <f>IF(AND(H1664&lt;&gt;"", C1664&lt;&gt;"", C1664&lt;&gt;0), H1664*100/C1664, "")</f>
        <v>30.227564102564099</v>
      </c>
      <c r="K1664" s="9">
        <v>12.3</v>
      </c>
      <c r="L1664" s="9">
        <v>111.1</v>
      </c>
      <c r="M1664" s="13">
        <v>0.111</v>
      </c>
      <c r="N1664" s="9">
        <v>71.2</v>
      </c>
      <c r="O1664" s="14" t="s">
        <v>21</v>
      </c>
      <c r="P1664" s="15">
        <v>4.7300000000000004</v>
      </c>
      <c r="Q1664" s="13">
        <v>6.1929999999999996</v>
      </c>
      <c r="R1664" s="15">
        <v>0.37</v>
      </c>
      <c r="S1664" s="11">
        <f>IF(AND(Q1664&lt;&gt;"", C1664&lt;&gt;"", C1664&lt;&gt;0), Q1664*100/C1664, "")</f>
        <v>9.9246794871794872</v>
      </c>
      <c r="T1664" s="22">
        <v>2</v>
      </c>
      <c r="U1664" s="17" t="s">
        <v>32</v>
      </c>
      <c r="V1664" s="11">
        <v>58.65</v>
      </c>
      <c r="W1664" s="11">
        <v>44.67</v>
      </c>
      <c r="X1664" s="11">
        <f>IF(AND(W1664&lt;&gt;"", V1664&lt;&gt;"", V1664&lt;&gt;0), (W1664/V1664)*100, "")</f>
        <v>76.163682864450138</v>
      </c>
      <c r="Y1664" s="8" t="str">
        <f>IF(X1664&lt;72,"Pontiagudo",IF(X1664&lt;=76,"Padrão","Redondo"))</f>
        <v>Redondo</v>
      </c>
      <c r="Z1664" s="11">
        <f>IF(AND(W1664&lt;&gt;"", V1664&lt;&gt;"", V1664&lt;&gt;0), (0.6057-0.0018*W1664)*V1664*(W1664^2)/1000, "")</f>
        <v>61.4755413273286</v>
      </c>
      <c r="AA1664" s="11">
        <v>63.574344904567496</v>
      </c>
      <c r="AB1664" s="14"/>
      <c r="AC1664" s="12">
        <v>21</v>
      </c>
      <c r="AD1664" s="18" t="s">
        <v>18</v>
      </c>
    </row>
    <row r="1665" spans="1:30" ht="15.6" x14ac:dyDescent="0.3">
      <c r="A1665" s="8">
        <v>1664</v>
      </c>
      <c r="B1665" s="20" t="s">
        <v>47</v>
      </c>
      <c r="C1665" s="9">
        <v>60.7</v>
      </c>
      <c r="D1665" s="9">
        <v>5.9</v>
      </c>
      <c r="E1665" s="9">
        <v>10.4</v>
      </c>
      <c r="F1665" s="10">
        <f>IF(AND(NOT(ISBLANK(C1665)), NOT(ISBLANK(H1665)), NOT(ISBLANK(Q1665))), C1665-H1665-Q1665, "")</f>
        <v>37.552</v>
      </c>
      <c r="G1665" s="11">
        <f>IF(AND(F1665&lt;&gt;"", C1665&lt;&gt;"", C1665&lt;&gt;0), F1665*100/C1665, "")</f>
        <v>61.864909390444808</v>
      </c>
      <c r="H1665" s="10">
        <v>17.425999999999998</v>
      </c>
      <c r="I1665" s="12">
        <v>6</v>
      </c>
      <c r="J1665" s="11">
        <f>IF(AND(H1665&lt;&gt;"", C1665&lt;&gt;"", C1665&lt;&gt;0), H1665*100/C1665, "")</f>
        <v>28.708401976935747</v>
      </c>
      <c r="K1665" s="9">
        <v>14.3</v>
      </c>
      <c r="L1665" s="9"/>
      <c r="M1665" s="13"/>
      <c r="N1665" s="9">
        <v>75.8</v>
      </c>
      <c r="O1665" s="14" t="s">
        <v>16</v>
      </c>
      <c r="P1665" s="15">
        <v>3.13</v>
      </c>
      <c r="Q1665" s="13">
        <v>5.7220000000000004</v>
      </c>
      <c r="R1665" s="15">
        <v>0.33</v>
      </c>
      <c r="S1665" s="11">
        <f>IF(AND(Q1665&lt;&gt;"", C1665&lt;&gt;"", C1665&lt;&gt;0), Q1665*100/C1665, "")</f>
        <v>9.4266886326194399</v>
      </c>
      <c r="T1665" s="22">
        <v>2</v>
      </c>
      <c r="U1665" s="17" t="s">
        <v>32</v>
      </c>
      <c r="V1665" s="11">
        <v>60.19</v>
      </c>
      <c r="W1665" s="11">
        <v>43.92</v>
      </c>
      <c r="X1665" s="11">
        <f>IF(AND(W1665&lt;&gt;"", V1665&lt;&gt;"", V1665&lt;&gt;0), (W1665/V1665)*100, "")</f>
        <v>72.968931716231936</v>
      </c>
      <c r="Y1665" s="8" t="str">
        <f>IF(X1665&lt;72,"Pontiagudo",IF(X1665&lt;=76,"Padrão","Redondo"))</f>
        <v>Padrão</v>
      </c>
      <c r="Z1665" s="11">
        <f>IF(AND(W1665&lt;&gt;"", V1665&lt;&gt;"", V1665&lt;&gt;0), (0.6057-0.0018*W1665)*V1665*(W1665^2)/1000, "")</f>
        <v>61.145731776040712</v>
      </c>
      <c r="AA1665" s="11">
        <v>63.563823232415992</v>
      </c>
      <c r="AB1665" s="14"/>
      <c r="AC1665" s="12">
        <v>21</v>
      </c>
      <c r="AD1665" s="18" t="s">
        <v>18</v>
      </c>
    </row>
    <row r="1666" spans="1:30" ht="15.6" x14ac:dyDescent="0.3">
      <c r="A1666" s="8">
        <v>1665</v>
      </c>
      <c r="B1666" s="20" t="s">
        <v>47</v>
      </c>
      <c r="C1666" s="9">
        <v>59.5</v>
      </c>
      <c r="D1666" s="9">
        <v>4.8</v>
      </c>
      <c r="E1666" s="9">
        <v>10.6</v>
      </c>
      <c r="F1666" s="10">
        <f>IF(AND(NOT(ISBLANK(C1666)), NOT(ISBLANK(H1666)), NOT(ISBLANK(Q1666))), C1666-H1666-Q1666, "")</f>
        <v>34.067</v>
      </c>
      <c r="G1666" s="11">
        <f>IF(AND(F1666&lt;&gt;"", C1666&lt;&gt;"", C1666&lt;&gt;0), F1666*100/C1666, "")</f>
        <v>57.255462184873949</v>
      </c>
      <c r="H1666" s="10">
        <v>18.928000000000001</v>
      </c>
      <c r="I1666" s="12">
        <v>6</v>
      </c>
      <c r="J1666" s="11">
        <f>IF(AND(H1666&lt;&gt;"", C1666&lt;&gt;"", C1666&lt;&gt;0), H1666*100/C1666, "")</f>
        <v>31.811764705882357</v>
      </c>
      <c r="K1666" s="9">
        <v>11.5</v>
      </c>
      <c r="L1666" s="9"/>
      <c r="M1666" s="13"/>
      <c r="N1666" s="9">
        <v>67.099999999999994</v>
      </c>
      <c r="O1666" s="14" t="s">
        <v>21</v>
      </c>
      <c r="P1666" s="15">
        <v>4.38</v>
      </c>
      <c r="Q1666" s="13">
        <v>6.5049999999999999</v>
      </c>
      <c r="R1666" s="15">
        <v>0.42</v>
      </c>
      <c r="S1666" s="11">
        <f>IF(AND(Q1666&lt;&gt;"", C1666&lt;&gt;"", C1666&lt;&gt;0), Q1666*100/C1666, "")</f>
        <v>10.932773109243698</v>
      </c>
      <c r="T1666" s="22">
        <v>1</v>
      </c>
      <c r="U1666" s="17" t="s">
        <v>32</v>
      </c>
      <c r="V1666" s="11">
        <v>55.56</v>
      </c>
      <c r="W1666" s="11">
        <v>44.02</v>
      </c>
      <c r="X1666" s="11">
        <f>IF(AND(W1666&lt;&gt;"", V1666&lt;&gt;"", V1666&lt;&gt;0), (W1666/V1666)*100, "")</f>
        <v>79.229661627069831</v>
      </c>
      <c r="Y1666" s="8" t="str">
        <f>IF(X1666&lt;72,"Pontiagudo",IF(X1666&lt;=76,"Padrão","Redondo"))</f>
        <v>Redondo</v>
      </c>
      <c r="Z1666" s="11">
        <f>IF(AND(W1666&lt;&gt;"", V1666&lt;&gt;"", V1666&lt;&gt;0), (0.6057-0.0018*W1666)*V1666*(W1666^2)/1000, "")</f>
        <v>56.680150228494348</v>
      </c>
      <c r="AA1666" s="11">
        <v>60.35172347388</v>
      </c>
      <c r="AB1666" s="14"/>
      <c r="AC1666" s="12">
        <v>21</v>
      </c>
      <c r="AD1666" s="18" t="s">
        <v>18</v>
      </c>
    </row>
    <row r="1667" spans="1:30" ht="15.6" x14ac:dyDescent="0.3">
      <c r="A1667" s="8">
        <v>1666</v>
      </c>
      <c r="B1667" s="20" t="s">
        <v>47</v>
      </c>
      <c r="C1667" s="9">
        <v>67.5</v>
      </c>
      <c r="D1667" s="9">
        <v>5.3</v>
      </c>
      <c r="E1667" s="9">
        <v>10.5</v>
      </c>
      <c r="F1667" s="10">
        <f>IF(AND(NOT(ISBLANK(C1667)), NOT(ISBLANK(H1667)), NOT(ISBLANK(Q1667))), C1667-H1667-Q1667, "")</f>
        <v>40.551000000000002</v>
      </c>
      <c r="G1667" s="11">
        <f>IF(AND(F1667&lt;&gt;"", C1667&lt;&gt;"", C1667&lt;&gt;0), F1667*100/C1667, "")</f>
        <v>60.07555555555556</v>
      </c>
      <c r="H1667" s="10">
        <v>20.026</v>
      </c>
      <c r="I1667" s="12">
        <v>7</v>
      </c>
      <c r="J1667" s="11">
        <f>IF(AND(H1667&lt;&gt;"", C1667&lt;&gt;"", C1667&lt;&gt;0), H1667*100/C1667, "")</f>
        <v>29.668148148148148</v>
      </c>
      <c r="K1667" s="9">
        <v>12.8</v>
      </c>
      <c r="L1667" s="9">
        <v>48.7</v>
      </c>
      <c r="M1667" s="13">
        <v>0.26300000000000001</v>
      </c>
      <c r="N1667" s="9">
        <v>68.3</v>
      </c>
      <c r="O1667" s="14" t="s">
        <v>21</v>
      </c>
      <c r="P1667" s="15">
        <v>4.78</v>
      </c>
      <c r="Q1667" s="13">
        <v>6.923</v>
      </c>
      <c r="R1667" s="15">
        <v>0.38</v>
      </c>
      <c r="S1667" s="11">
        <f>IF(AND(Q1667&lt;&gt;"", C1667&lt;&gt;"", C1667&lt;&gt;0), Q1667*100/C1667, "")</f>
        <v>10.256296296296295</v>
      </c>
      <c r="T1667" s="22">
        <v>4</v>
      </c>
      <c r="U1667" s="17" t="s">
        <v>32</v>
      </c>
      <c r="V1667" s="11">
        <v>59.2</v>
      </c>
      <c r="W1667" s="11">
        <v>46.51</v>
      </c>
      <c r="X1667" s="11">
        <f>IF(AND(W1667&lt;&gt;"", V1667&lt;&gt;"", V1667&lt;&gt;0), (W1667/V1667)*100, "")</f>
        <v>78.564189189189179</v>
      </c>
      <c r="Y1667" s="8" t="str">
        <f>IF(X1667&lt;72,"Pontiagudo",IF(X1667&lt;=76,"Padrão","Redondo"))</f>
        <v>Redondo</v>
      </c>
      <c r="Z1667" s="11">
        <f>IF(AND(W1667&lt;&gt;"", V1667&lt;&gt;"", V1667&lt;&gt;0), (0.6057-0.0018*W1667)*V1667*(W1667^2)/1000, "")</f>
        <v>66.845151637525447</v>
      </c>
      <c r="AA1667" s="11">
        <v>66.686341989359988</v>
      </c>
      <c r="AB1667" s="14"/>
      <c r="AC1667" s="12">
        <v>21</v>
      </c>
      <c r="AD1667" s="18" t="s">
        <v>18</v>
      </c>
    </row>
    <row r="1668" spans="1:30" ht="15.6" x14ac:dyDescent="0.3">
      <c r="A1668" s="8">
        <v>1667</v>
      </c>
      <c r="B1668" s="20" t="s">
        <v>47</v>
      </c>
      <c r="C1668" s="9">
        <v>61.7</v>
      </c>
      <c r="D1668" s="9">
        <v>4.9000000000000004</v>
      </c>
      <c r="E1668" s="9"/>
      <c r="F1668" s="10" t="str">
        <f>IF(AND(NOT(ISBLANK(C1668)), NOT(ISBLANK(H1668)), NOT(ISBLANK(Q1668))), C1668-H1668-Q1668, "")</f>
        <v/>
      </c>
      <c r="G1668" s="11" t="str">
        <f>IF(AND(F1668&lt;&gt;"", C1668&lt;&gt;"", C1668&lt;&gt;0), F1668*100/C1668, "")</f>
        <v/>
      </c>
      <c r="H1668" s="10"/>
      <c r="I1668" s="12">
        <v>7</v>
      </c>
      <c r="J1668" s="11" t="str">
        <f>IF(AND(H1668&lt;&gt;"", C1668&lt;&gt;"", C1668&lt;&gt;0), H1668*100/C1668, "")</f>
        <v/>
      </c>
      <c r="K1668" s="9">
        <v>11.5</v>
      </c>
      <c r="L1668" s="9"/>
      <c r="M1668" s="13"/>
      <c r="N1668" s="9">
        <v>67.099999999999994</v>
      </c>
      <c r="O1668" s="14" t="s">
        <v>21</v>
      </c>
      <c r="P1668" s="15">
        <v>2.08</v>
      </c>
      <c r="Q1668" s="13">
        <v>6.859</v>
      </c>
      <c r="R1668" s="15">
        <v>0.38</v>
      </c>
      <c r="S1668" s="11">
        <f>IF(AND(Q1668&lt;&gt;"", C1668&lt;&gt;"", C1668&lt;&gt;0), Q1668*100/C1668, "")</f>
        <v>11.116693679092382</v>
      </c>
      <c r="T1668" s="22">
        <v>1</v>
      </c>
      <c r="U1668" s="17" t="s">
        <v>32</v>
      </c>
      <c r="V1668" s="11">
        <v>59.21</v>
      </c>
      <c r="W1668" s="11">
        <v>43.76</v>
      </c>
      <c r="X1668" s="11">
        <f>IF(AND(W1668&lt;&gt;"", V1668&lt;&gt;"", V1668&lt;&gt;0), (W1668/V1668)*100, "")</f>
        <v>73.906434723864209</v>
      </c>
      <c r="Y1668" s="8" t="str">
        <f>IF(X1668&lt;72,"Pontiagudo",IF(X1668&lt;=76,"Padrão","Redondo"))</f>
        <v>Padrão</v>
      </c>
      <c r="Z1668" s="11">
        <f>IF(AND(W1668&lt;&gt;"", V1668&lt;&gt;"", V1668&lt;&gt;0), (0.6057-0.0018*W1668)*V1668*(W1668^2)/1000, "")</f>
        <v>59.745370866031877</v>
      </c>
      <c r="AA1668" s="11">
        <v>62.640006121311991</v>
      </c>
      <c r="AB1668" s="14"/>
      <c r="AC1668" s="12">
        <v>21</v>
      </c>
      <c r="AD1668" s="18" t="s">
        <v>18</v>
      </c>
    </row>
    <row r="1669" spans="1:30" ht="15.6" x14ac:dyDescent="0.3">
      <c r="A1669" s="8">
        <v>1668</v>
      </c>
      <c r="B1669" s="20" t="s">
        <v>47</v>
      </c>
      <c r="C1669" s="9">
        <v>71.099999999999994</v>
      </c>
      <c r="D1669" s="9">
        <v>5.9</v>
      </c>
      <c r="E1669" s="9">
        <v>10.1</v>
      </c>
      <c r="F1669" s="10">
        <f>IF(AND(NOT(ISBLANK(C1669)), NOT(ISBLANK(H1669)), NOT(ISBLANK(Q1669))), C1669-H1669-Q1669, "")</f>
        <v>43.850999999999999</v>
      </c>
      <c r="G1669" s="11">
        <f>IF(AND(F1669&lt;&gt;"", C1669&lt;&gt;"", C1669&lt;&gt;0), F1669*100/C1669, "")</f>
        <v>61.675105485232081</v>
      </c>
      <c r="H1669" s="10">
        <v>19.957999999999998</v>
      </c>
      <c r="I1669" s="12">
        <v>7</v>
      </c>
      <c r="J1669" s="11">
        <f>IF(AND(H1669&lt;&gt;"", C1669&lt;&gt;"", C1669&lt;&gt;0), H1669*100/C1669, "")</f>
        <v>28.070323488045005</v>
      </c>
      <c r="K1669" s="9">
        <v>13</v>
      </c>
      <c r="L1669" s="9"/>
      <c r="M1669" s="13"/>
      <c r="N1669" s="9">
        <v>72.099999999999994</v>
      </c>
      <c r="O1669" s="14" t="s">
        <v>16</v>
      </c>
      <c r="P1669" s="15">
        <v>4.1399999999999997</v>
      </c>
      <c r="Q1669" s="13">
        <v>7.2910000000000004</v>
      </c>
      <c r="R1669" s="15">
        <v>0.38</v>
      </c>
      <c r="S1669" s="11">
        <f>IF(AND(Q1669&lt;&gt;"", C1669&lt;&gt;"", C1669&lt;&gt;0), Q1669*100/C1669, "")</f>
        <v>10.254571026722926</v>
      </c>
      <c r="T1669" s="22">
        <v>3</v>
      </c>
      <c r="U1669" s="17" t="s">
        <v>34</v>
      </c>
      <c r="V1669" s="11">
        <v>62.2</v>
      </c>
      <c r="W1669" s="11">
        <v>46.24</v>
      </c>
      <c r="X1669" s="11">
        <f>IF(AND(W1669&lt;&gt;"", V1669&lt;&gt;"", V1669&lt;&gt;0), (W1669/V1669)*100, "")</f>
        <v>74.340836012861729</v>
      </c>
      <c r="Y1669" s="8" t="str">
        <f>IF(X1669&lt;72,"Pontiagudo",IF(X1669&lt;=76,"Padrão","Redondo"))</f>
        <v>Padrão</v>
      </c>
      <c r="Z1669" s="11">
        <f>IF(AND(W1669&lt;&gt;"", V1669&lt;&gt;"", V1669&lt;&gt;0), (0.6057-0.0018*W1669)*V1669*(W1669^2)/1000, "")</f>
        <v>69.48414718212095</v>
      </c>
      <c r="AA1669" s="11">
        <v>68.473474882559998</v>
      </c>
      <c r="AB1669" s="14"/>
      <c r="AC1669" s="12">
        <v>21</v>
      </c>
      <c r="AD1669" s="18" t="s">
        <v>18</v>
      </c>
    </row>
    <row r="1670" spans="1:30" ht="15.6" x14ac:dyDescent="0.3">
      <c r="A1670" s="8">
        <v>1669</v>
      </c>
      <c r="B1670" s="20" t="s">
        <v>47</v>
      </c>
      <c r="C1670" s="9">
        <v>68</v>
      </c>
      <c r="D1670" s="9">
        <v>4.5</v>
      </c>
      <c r="E1670" s="9"/>
      <c r="F1670" s="10" t="str">
        <f>IF(AND(NOT(ISBLANK(C1670)), NOT(ISBLANK(H1670)), NOT(ISBLANK(Q1670))), C1670-H1670-Q1670, "")</f>
        <v/>
      </c>
      <c r="G1670" s="11" t="str">
        <f>IF(AND(F1670&lt;&gt;"", C1670&lt;&gt;"", C1670&lt;&gt;0), F1670*100/C1670, "")</f>
        <v/>
      </c>
      <c r="H1670" s="10"/>
      <c r="I1670" s="12">
        <v>6</v>
      </c>
      <c r="J1670" s="11" t="str">
        <f>IF(AND(H1670&lt;&gt;"", C1670&lt;&gt;"", C1670&lt;&gt;0), H1670*100/C1670, "")</f>
        <v/>
      </c>
      <c r="K1670" s="9">
        <v>12.5</v>
      </c>
      <c r="L1670" s="9">
        <v>49.3</v>
      </c>
      <c r="M1670" s="13">
        <v>0.254</v>
      </c>
      <c r="N1670" s="9">
        <v>60.2</v>
      </c>
      <c r="O1670" s="14" t="s">
        <v>21</v>
      </c>
      <c r="P1670" s="15">
        <v>3.8</v>
      </c>
      <c r="Q1670" s="13">
        <v>7.21</v>
      </c>
      <c r="R1670" s="15">
        <v>0.37</v>
      </c>
      <c r="S1670" s="11">
        <f>IF(AND(Q1670&lt;&gt;"", C1670&lt;&gt;"", C1670&lt;&gt;0), Q1670*100/C1670, "")</f>
        <v>10.602941176470589</v>
      </c>
      <c r="T1670" s="22">
        <v>1</v>
      </c>
      <c r="U1670" s="17"/>
      <c r="V1670" s="11">
        <v>62.33</v>
      </c>
      <c r="W1670" s="11">
        <v>44.36</v>
      </c>
      <c r="X1670" s="11">
        <f>IF(AND(W1670&lt;&gt;"", V1670&lt;&gt;"", V1670&lt;&gt;0), (W1670/V1670)*100, "")</f>
        <v>71.169581261030004</v>
      </c>
      <c r="Y1670" s="8" t="str">
        <f>IF(X1670&lt;72,"Pontiagudo",IF(X1670&lt;=76,"Padrão","Redondo"))</f>
        <v>Pontiagudo</v>
      </c>
      <c r="Z1670" s="11">
        <f>IF(AND(W1670&lt;&gt;"", V1670&lt;&gt;"", V1670&lt;&gt;0), (0.6057-0.0018*W1670)*V1670*(W1670^2)/1000, "")</f>
        <v>64.497626336857536</v>
      </c>
      <c r="AA1670" s="11">
        <v>65.697356559159985</v>
      </c>
      <c r="AB1670" s="14"/>
      <c r="AC1670" s="12">
        <v>21</v>
      </c>
      <c r="AD1670" s="18" t="s">
        <v>18</v>
      </c>
    </row>
    <row r="1671" spans="1:30" ht="15.6" x14ac:dyDescent="0.3">
      <c r="A1671" s="8">
        <v>1670</v>
      </c>
      <c r="B1671" s="20" t="s">
        <v>47</v>
      </c>
      <c r="C1671" s="9">
        <v>64.599999999999994</v>
      </c>
      <c r="D1671" s="9">
        <v>4.5999999999999996</v>
      </c>
      <c r="E1671" s="9">
        <v>10.6</v>
      </c>
      <c r="F1671" s="10">
        <f>IF(AND(NOT(ISBLANK(C1671)), NOT(ISBLANK(H1671)), NOT(ISBLANK(Q1671))), C1671-H1671-Q1671, "")</f>
        <v>37.731999999999999</v>
      </c>
      <c r="G1671" s="11">
        <f>IF(AND(F1671&lt;&gt;"", C1671&lt;&gt;"", C1671&lt;&gt;0), F1671*100/C1671, "")</f>
        <v>58.408668730650156</v>
      </c>
      <c r="H1671" s="10">
        <v>19.669</v>
      </c>
      <c r="I1671" s="12">
        <v>6</v>
      </c>
      <c r="J1671" s="11">
        <f>IF(AND(H1671&lt;&gt;"", C1671&lt;&gt;"", C1671&lt;&gt;0), H1671*100/C1671, "")</f>
        <v>30.447368421052637</v>
      </c>
      <c r="K1671" s="9">
        <v>12.3</v>
      </c>
      <c r="L1671" s="9">
        <v>48.3</v>
      </c>
      <c r="M1671" s="13">
        <v>0.255</v>
      </c>
      <c r="N1671" s="9">
        <v>62.9</v>
      </c>
      <c r="O1671" s="14" t="s">
        <v>21</v>
      </c>
      <c r="P1671" s="15">
        <v>3.8</v>
      </c>
      <c r="Q1671" s="13">
        <v>7.1989999999999998</v>
      </c>
      <c r="R1671" s="15">
        <v>0.41</v>
      </c>
      <c r="S1671" s="11">
        <f>IF(AND(Q1671&lt;&gt;"", C1671&lt;&gt;"", C1671&lt;&gt;0), Q1671*100/C1671, "")</f>
        <v>11.143962848297214</v>
      </c>
      <c r="T1671" s="22">
        <v>3</v>
      </c>
      <c r="U1671" s="17" t="s">
        <v>32</v>
      </c>
      <c r="V1671" s="11">
        <v>59.27</v>
      </c>
      <c r="W1671" s="11">
        <v>45.02</v>
      </c>
      <c r="X1671" s="11">
        <f>IF(AND(W1671&lt;&gt;"", V1671&lt;&gt;"", V1671&lt;&gt;0), (W1671/V1671)*100, "")</f>
        <v>75.957482706259498</v>
      </c>
      <c r="Y1671" s="8" t="str">
        <f>IF(X1671&lt;72,"Pontiagudo",IF(X1671&lt;=76,"Padrão","Redondo"))</f>
        <v>Padrão</v>
      </c>
      <c r="Z1671" s="11">
        <f>IF(AND(W1671&lt;&gt;"", V1671&lt;&gt;"", V1671&lt;&gt;0), (0.6057-0.0018*W1671)*V1671*(W1671^2)/1000, "")</f>
        <v>63.027078184238135</v>
      </c>
      <c r="AA1671" s="11">
        <v>64.539268469985998</v>
      </c>
      <c r="AB1671" s="14"/>
      <c r="AC1671" s="12">
        <v>21</v>
      </c>
      <c r="AD1671" s="18" t="s">
        <v>18</v>
      </c>
    </row>
    <row r="1672" spans="1:30" ht="15.6" x14ac:dyDescent="0.3">
      <c r="A1672" s="8">
        <v>1671</v>
      </c>
      <c r="B1672" s="20" t="s">
        <v>47</v>
      </c>
      <c r="C1672" s="9">
        <v>60.5</v>
      </c>
      <c r="D1672" s="9">
        <v>4.5999999999999996</v>
      </c>
      <c r="E1672" s="9">
        <v>10.6</v>
      </c>
      <c r="F1672" s="10">
        <f>IF(AND(NOT(ISBLANK(C1672)), NOT(ISBLANK(H1672)), NOT(ISBLANK(Q1672))), C1672-H1672-Q1672, "")</f>
        <v>34.026000000000003</v>
      </c>
      <c r="G1672" s="11">
        <f>IF(AND(F1672&lt;&gt;"", C1672&lt;&gt;"", C1672&lt;&gt;0), F1672*100/C1672, "")</f>
        <v>56.24132231404959</v>
      </c>
      <c r="H1672" s="10">
        <v>20.113</v>
      </c>
      <c r="I1672" s="12">
        <v>6</v>
      </c>
      <c r="J1672" s="11">
        <f>IF(AND(H1672&lt;&gt;"", C1672&lt;&gt;"", C1672&lt;&gt;0), H1672*100/C1672, "")</f>
        <v>33.244628099173553</v>
      </c>
      <c r="K1672" s="9">
        <v>11.1</v>
      </c>
      <c r="L1672" s="9"/>
      <c r="M1672" s="13"/>
      <c r="N1672" s="9">
        <v>64.8</v>
      </c>
      <c r="O1672" s="14" t="s">
        <v>21</v>
      </c>
      <c r="P1672" s="15">
        <v>3.75</v>
      </c>
      <c r="Q1672" s="13">
        <v>6.3609999999999998</v>
      </c>
      <c r="R1672" s="15">
        <v>0.39</v>
      </c>
      <c r="S1672" s="11">
        <f>IF(AND(Q1672&lt;&gt;"", C1672&lt;&gt;"", C1672&lt;&gt;0), Q1672*100/C1672, "")</f>
        <v>10.51404958677686</v>
      </c>
      <c r="T1672" s="22">
        <v>3</v>
      </c>
      <c r="U1672" s="17" t="s">
        <v>32</v>
      </c>
      <c r="V1672" s="11">
        <v>59.23</v>
      </c>
      <c r="W1672" s="11">
        <v>43.38</v>
      </c>
      <c r="X1672" s="11">
        <f>IF(AND(W1672&lt;&gt;"", V1672&lt;&gt;"", V1672&lt;&gt;0), (W1672/V1672)*100, "")</f>
        <v>73.23991220665205</v>
      </c>
      <c r="Y1672" s="8" t="str">
        <f>IF(X1672&lt;72,"Pontiagudo",IF(X1672&lt;=76,"Padrão","Redondo"))</f>
        <v>Padrão</v>
      </c>
      <c r="Z1672" s="11">
        <f>IF(AND(W1672&lt;&gt;"", V1672&lt;&gt;"", V1672&lt;&gt;0), (0.6057-0.0018*W1672)*V1672*(W1672^2)/1000, "")</f>
        <v>58.808321647598589</v>
      </c>
      <c r="AA1672" s="11">
        <v>62.094909599513997</v>
      </c>
      <c r="AB1672" s="14"/>
      <c r="AC1672" s="12">
        <v>21</v>
      </c>
      <c r="AD1672" s="18" t="s">
        <v>18</v>
      </c>
    </row>
    <row r="1673" spans="1:30" ht="15.6" x14ac:dyDescent="0.3">
      <c r="A1673" s="8">
        <v>1672</v>
      </c>
      <c r="B1673" s="20" t="s">
        <v>47</v>
      </c>
      <c r="C1673" s="9">
        <v>51.7</v>
      </c>
      <c r="D1673" s="9">
        <v>4.4000000000000004</v>
      </c>
      <c r="E1673" s="9">
        <v>10.1</v>
      </c>
      <c r="F1673" s="10">
        <f>IF(AND(NOT(ISBLANK(C1673)), NOT(ISBLANK(H1673)), NOT(ISBLANK(Q1673))), C1673-H1673-Q1673, "")</f>
        <v>30.762</v>
      </c>
      <c r="G1673" s="11">
        <f>IF(AND(F1673&lt;&gt;"", C1673&lt;&gt;"", C1673&lt;&gt;0), F1673*100/C1673, "")</f>
        <v>59.500967117988388</v>
      </c>
      <c r="H1673" s="10">
        <v>15.826000000000001</v>
      </c>
      <c r="I1673" s="12">
        <v>7</v>
      </c>
      <c r="J1673" s="11">
        <f>IF(AND(H1673&lt;&gt;"", C1673&lt;&gt;"", C1673&lt;&gt;0), H1673*100/C1673, "")</f>
        <v>30.611218568665379</v>
      </c>
      <c r="K1673" s="9">
        <v>13.6</v>
      </c>
      <c r="L1673" s="9">
        <v>45.3</v>
      </c>
      <c r="M1673" s="13">
        <v>0.3</v>
      </c>
      <c r="N1673" s="9">
        <v>67</v>
      </c>
      <c r="O1673" s="14" t="s">
        <v>21</v>
      </c>
      <c r="P1673" s="15">
        <v>2.61</v>
      </c>
      <c r="Q1673" s="13">
        <v>5.1120000000000001</v>
      </c>
      <c r="R1673" s="15">
        <v>0.37</v>
      </c>
      <c r="S1673" s="11">
        <f>IF(AND(Q1673&lt;&gt;"", C1673&lt;&gt;"", C1673&lt;&gt;0), Q1673*100/C1673, "")</f>
        <v>9.8878143133462277</v>
      </c>
      <c r="T1673" s="22">
        <v>2</v>
      </c>
      <c r="U1673" s="17" t="s">
        <v>36</v>
      </c>
      <c r="V1673" s="11">
        <v>57.13</v>
      </c>
      <c r="W1673" s="11">
        <v>43.16</v>
      </c>
      <c r="X1673" s="11">
        <f>IF(AND(W1673&lt;&gt;"", V1673&lt;&gt;"", V1673&lt;&gt;0), (W1673/V1673)*100, "")</f>
        <v>75.546998074566773</v>
      </c>
      <c r="Y1673" s="8" t="str">
        <f>IF(X1673&lt;72,"Pontiagudo",IF(X1673&lt;=76,"Padrão","Redondo"))</f>
        <v>Padrão</v>
      </c>
      <c r="Z1673" s="11">
        <f>IF(AND(W1673&lt;&gt;"", V1673&lt;&gt;"", V1673&lt;&gt;0), (0.6057-0.0018*W1673)*V1673*(W1673^2)/1000, "")</f>
        <v>56.191534072479932</v>
      </c>
      <c r="AA1673" s="11">
        <v>60.285392048439988</v>
      </c>
      <c r="AB1673" s="14"/>
      <c r="AC1673" s="12">
        <v>21</v>
      </c>
      <c r="AD1673" s="18" t="s">
        <v>18</v>
      </c>
    </row>
    <row r="1674" spans="1:30" ht="15.6" x14ac:dyDescent="0.3">
      <c r="A1674" s="8">
        <v>1673</v>
      </c>
      <c r="B1674" s="20" t="s">
        <v>47</v>
      </c>
      <c r="C1674" s="9">
        <v>65.599999999999994</v>
      </c>
      <c r="D1674" s="9">
        <v>4.8</v>
      </c>
      <c r="E1674" s="9">
        <v>10.1</v>
      </c>
      <c r="F1674" s="10">
        <f>IF(AND(NOT(ISBLANK(C1674)), NOT(ISBLANK(H1674)), NOT(ISBLANK(Q1674))), C1674-H1674-Q1674, "")</f>
        <v>40.763999999999996</v>
      </c>
      <c r="G1674" s="11">
        <f>IF(AND(F1674&lt;&gt;"", C1674&lt;&gt;"", C1674&lt;&gt;0), F1674*100/C1674, "")</f>
        <v>62.140243902439025</v>
      </c>
      <c r="H1674" s="10">
        <v>18.157</v>
      </c>
      <c r="I1674" s="12">
        <v>6</v>
      </c>
      <c r="J1674" s="11">
        <f>IF(AND(H1674&lt;&gt;"", C1674&lt;&gt;"", C1674&lt;&gt;0), H1674*100/C1674, "")</f>
        <v>27.67835365853659</v>
      </c>
      <c r="K1674" s="9">
        <v>13.3</v>
      </c>
      <c r="L1674" s="9">
        <v>46.3</v>
      </c>
      <c r="M1674" s="13">
        <v>0.28699999999999998</v>
      </c>
      <c r="N1674" s="9">
        <v>64.400000000000006</v>
      </c>
      <c r="O1674" s="14" t="s">
        <v>21</v>
      </c>
      <c r="P1674" s="15">
        <v>4.3</v>
      </c>
      <c r="Q1674" s="13">
        <v>6.6790000000000003</v>
      </c>
      <c r="R1674" s="15">
        <v>0.41</v>
      </c>
      <c r="S1674" s="11">
        <f>IF(AND(Q1674&lt;&gt;"", C1674&lt;&gt;"", C1674&lt;&gt;0), Q1674*100/C1674, "")</f>
        <v>10.18140243902439</v>
      </c>
      <c r="T1674" s="22">
        <v>4</v>
      </c>
      <c r="U1674" s="17" t="s">
        <v>32</v>
      </c>
      <c r="V1674" s="11">
        <v>58.67</v>
      </c>
      <c r="W1674" s="11">
        <v>45.86</v>
      </c>
      <c r="X1674" s="11">
        <f>IF(AND(W1674&lt;&gt;"", V1674&lt;&gt;"", V1674&lt;&gt;0), (W1674/V1674)*100, "")</f>
        <v>78.166013294699169</v>
      </c>
      <c r="Y1674" s="8" t="str">
        <f>IF(X1674&lt;72,"Pontiagudo",IF(X1674&lt;=76,"Padrão","Redondo"))</f>
        <v>Redondo</v>
      </c>
      <c r="Z1674" s="11">
        <f>IF(AND(W1674&lt;&gt;"", V1674&lt;&gt;"", V1674&lt;&gt;0), (0.6057-0.0018*W1674)*V1674*(W1674^2)/1000, "")</f>
        <v>64.552353236086475</v>
      </c>
      <c r="AA1674" s="11">
        <v>65.332519472602002</v>
      </c>
      <c r="AB1674" s="14"/>
      <c r="AC1674" s="12">
        <v>21</v>
      </c>
      <c r="AD1674" s="18" t="s">
        <v>18</v>
      </c>
    </row>
    <row r="1675" spans="1:30" ht="15.6" x14ac:dyDescent="0.3">
      <c r="A1675" s="8">
        <v>1674</v>
      </c>
      <c r="B1675" s="20" t="s">
        <v>47</v>
      </c>
      <c r="C1675" s="9">
        <v>58.8</v>
      </c>
      <c r="D1675" s="9">
        <v>3.5</v>
      </c>
      <c r="E1675" s="9"/>
      <c r="F1675" s="10" t="str">
        <f>IF(AND(NOT(ISBLANK(C1675)), NOT(ISBLANK(H1675)), NOT(ISBLANK(Q1675))), C1675-H1675-Q1675, "")</f>
        <v/>
      </c>
      <c r="G1675" s="11" t="str">
        <f>IF(AND(F1675&lt;&gt;"", C1675&lt;&gt;"", C1675&lt;&gt;0), F1675*100/C1675, "")</f>
        <v/>
      </c>
      <c r="H1675" s="10"/>
      <c r="I1675" s="12">
        <v>5</v>
      </c>
      <c r="J1675" s="11" t="str">
        <f>IF(AND(H1675&lt;&gt;"", C1675&lt;&gt;"", C1675&lt;&gt;0), H1675*100/C1675, "")</f>
        <v/>
      </c>
      <c r="K1675" s="9">
        <v>8</v>
      </c>
      <c r="L1675" s="9">
        <v>38.299999999999997</v>
      </c>
      <c r="M1675" s="13">
        <v>0.20899999999999999</v>
      </c>
      <c r="N1675" s="9">
        <v>53.5</v>
      </c>
      <c r="O1675" s="14" t="s">
        <v>23</v>
      </c>
      <c r="P1675" s="15">
        <v>3.73</v>
      </c>
      <c r="Q1675" s="13">
        <v>6.6820000000000004</v>
      </c>
      <c r="R1675" s="15">
        <v>0.45</v>
      </c>
      <c r="S1675" s="11">
        <f>IF(AND(Q1675&lt;&gt;"", C1675&lt;&gt;"", C1675&lt;&gt;0), Q1675*100/C1675, "")</f>
        <v>11.363945578231293</v>
      </c>
      <c r="T1675" s="22">
        <v>4</v>
      </c>
      <c r="U1675" s="17" t="s">
        <v>32</v>
      </c>
      <c r="V1675" s="11">
        <v>57.85</v>
      </c>
      <c r="W1675" s="11">
        <v>42.92</v>
      </c>
      <c r="X1675" s="11">
        <f>IF(AND(W1675&lt;&gt;"", V1675&lt;&gt;"", V1675&lt;&gt;0), (W1675/V1675)*100, "")</f>
        <v>74.191875540190139</v>
      </c>
      <c r="Y1675" s="8" t="str">
        <f>IF(X1675&lt;72,"Pontiagudo",IF(X1675&lt;=76,"Padrão","Redondo"))</f>
        <v>Padrão</v>
      </c>
      <c r="Z1675" s="11">
        <f>IF(AND(W1675&lt;&gt;"", V1675&lt;&gt;"", V1675&lt;&gt;0), (0.6057-0.0018*W1675)*V1675*(W1675^2)/1000, "")</f>
        <v>56.314698216154568</v>
      </c>
      <c r="AA1675" s="11">
        <v>60.453340662520006</v>
      </c>
      <c r="AB1675" s="14" t="s">
        <v>35</v>
      </c>
      <c r="AC1675" s="12">
        <v>21</v>
      </c>
      <c r="AD1675" s="18" t="s">
        <v>18</v>
      </c>
    </row>
    <row r="1676" spans="1:30" ht="15.6" x14ac:dyDescent="0.3">
      <c r="A1676" s="8">
        <v>1675</v>
      </c>
      <c r="B1676" s="20" t="s">
        <v>47</v>
      </c>
      <c r="C1676" s="9">
        <v>65.599999999999994</v>
      </c>
      <c r="D1676" s="9">
        <v>4.8</v>
      </c>
      <c r="E1676" s="9">
        <v>10.4</v>
      </c>
      <c r="F1676" s="10">
        <f>IF(AND(NOT(ISBLANK(C1676)), NOT(ISBLANK(H1676)), NOT(ISBLANK(Q1676))), C1676-H1676-Q1676, "")</f>
        <v>42.430999999999997</v>
      </c>
      <c r="G1676" s="11">
        <f>IF(AND(F1676&lt;&gt;"", C1676&lt;&gt;"", C1676&lt;&gt;0), F1676*100/C1676, "")</f>
        <v>64.681402439024382</v>
      </c>
      <c r="H1676" s="10">
        <v>16.863</v>
      </c>
      <c r="I1676" s="12">
        <v>6</v>
      </c>
      <c r="J1676" s="11">
        <f>IF(AND(H1676&lt;&gt;"", C1676&lt;&gt;"", C1676&lt;&gt;0), H1676*100/C1676, "")</f>
        <v>25.70579268292683</v>
      </c>
      <c r="K1676" s="9">
        <v>13.1</v>
      </c>
      <c r="L1676" s="9">
        <v>45.3</v>
      </c>
      <c r="M1676" s="13">
        <v>0.28899999999999998</v>
      </c>
      <c r="N1676" s="9">
        <v>64.400000000000006</v>
      </c>
      <c r="O1676" s="14" t="s">
        <v>21</v>
      </c>
      <c r="P1676" s="15">
        <v>3.23</v>
      </c>
      <c r="Q1676" s="13">
        <v>6.306</v>
      </c>
      <c r="R1676" s="15">
        <v>0.38</v>
      </c>
      <c r="S1676" s="11">
        <f>IF(AND(Q1676&lt;&gt;"", C1676&lt;&gt;"", C1676&lt;&gt;0), Q1676*100/C1676, "")</f>
        <v>9.6128048780487809</v>
      </c>
      <c r="T1676" s="22">
        <v>2</v>
      </c>
      <c r="U1676" s="17" t="s">
        <v>32</v>
      </c>
      <c r="V1676" s="11">
        <v>59.24</v>
      </c>
      <c r="W1676" s="11">
        <v>46.54</v>
      </c>
      <c r="X1676" s="11">
        <f>IF(AND(W1676&lt;&gt;"", V1676&lt;&gt;"", V1676&lt;&gt;0), (W1676/V1676)*100, "")</f>
        <v>78.561782579338285</v>
      </c>
      <c r="Y1676" s="8" t="str">
        <f>IF(X1676&lt;72,"Pontiagudo",IF(X1676&lt;=76,"Padrão","Redondo"))</f>
        <v>Redondo</v>
      </c>
      <c r="Z1676" s="11">
        <f>IF(AND(W1676&lt;&gt;"", V1676&lt;&gt;"", V1676&lt;&gt;0), (0.6057-0.0018*W1676)*V1676*(W1676^2)/1000, "")</f>
        <v>66.96970778350196</v>
      </c>
      <c r="AA1676" s="11">
        <v>66.760727366007998</v>
      </c>
      <c r="AB1676" s="14" t="s">
        <v>35</v>
      </c>
      <c r="AC1676" s="12">
        <v>21</v>
      </c>
      <c r="AD1676" s="18" t="s">
        <v>18</v>
      </c>
    </row>
    <row r="1677" spans="1:30" ht="15.6" x14ac:dyDescent="0.3">
      <c r="A1677" s="8">
        <v>1676</v>
      </c>
      <c r="B1677" s="20" t="s">
        <v>47</v>
      </c>
      <c r="C1677" s="9">
        <v>65.599999999999994</v>
      </c>
      <c r="D1677" s="9">
        <v>4.8</v>
      </c>
      <c r="E1677" s="9">
        <v>10.5</v>
      </c>
      <c r="F1677" s="10">
        <f>IF(AND(NOT(ISBLANK(C1677)), NOT(ISBLANK(H1677)), NOT(ISBLANK(Q1677))), C1677-H1677-Q1677, "")</f>
        <v>40.962999999999994</v>
      </c>
      <c r="G1677" s="11">
        <f>IF(AND(F1677&lt;&gt;"", C1677&lt;&gt;"", C1677&lt;&gt;0), F1677*100/C1677, "")</f>
        <v>62.443597560975604</v>
      </c>
      <c r="H1677" s="10">
        <v>18.079000000000001</v>
      </c>
      <c r="I1677" s="12">
        <v>6</v>
      </c>
      <c r="J1677" s="11">
        <f>IF(AND(H1677&lt;&gt;"", C1677&lt;&gt;"", C1677&lt;&gt;0), H1677*100/C1677, "")</f>
        <v>27.559451219512198</v>
      </c>
      <c r="K1677" s="9">
        <v>12.4</v>
      </c>
      <c r="L1677" s="9">
        <v>48</v>
      </c>
      <c r="M1677" s="13">
        <v>0.25800000000000001</v>
      </c>
      <c r="N1677" s="9">
        <v>64.400000000000006</v>
      </c>
      <c r="O1677" s="14" t="s">
        <v>21</v>
      </c>
      <c r="P1677" s="15">
        <v>4.33</v>
      </c>
      <c r="Q1677" s="13">
        <v>6.5579999999999998</v>
      </c>
      <c r="R1677" s="15">
        <v>0.38</v>
      </c>
      <c r="S1677" s="11">
        <f>IF(AND(Q1677&lt;&gt;"", C1677&lt;&gt;"", C1677&lt;&gt;0), Q1677*100/C1677, "")</f>
        <v>9.9969512195121961</v>
      </c>
      <c r="T1677" s="22">
        <v>3</v>
      </c>
      <c r="U1677" s="17" t="s">
        <v>32</v>
      </c>
      <c r="V1677" s="11">
        <v>59.21</v>
      </c>
      <c r="W1677" s="11">
        <v>44.49</v>
      </c>
      <c r="X1677" s="11">
        <f>IF(AND(W1677&lt;&gt;"", V1677&lt;&gt;"", V1677&lt;&gt;0), (W1677/V1677)*100, "")</f>
        <v>75.139334571862861</v>
      </c>
      <c r="Y1677" s="8" t="str">
        <f>IF(X1677&lt;72,"Pontiagudo",IF(X1677&lt;=76,"Padrão","Redondo"))</f>
        <v>Padrão</v>
      </c>
      <c r="Z1677" s="11">
        <f>IF(AND(W1677&lt;&gt;"", V1677&lt;&gt;"", V1677&lt;&gt;0), (0.6057-0.0018*W1677)*V1677*(W1677^2)/1000, "")</f>
        <v>61.601331857844983</v>
      </c>
      <c r="AA1677" s="11">
        <v>63.714767091151501</v>
      </c>
      <c r="AB1677" s="14"/>
      <c r="AC1677" s="12">
        <v>21</v>
      </c>
      <c r="AD1677" s="18" t="s">
        <v>18</v>
      </c>
    </row>
    <row r="1678" spans="1:30" ht="15.6" x14ac:dyDescent="0.3">
      <c r="A1678" s="8">
        <v>1677</v>
      </c>
      <c r="B1678" s="20" t="s">
        <v>47</v>
      </c>
      <c r="C1678" s="9">
        <v>63.2</v>
      </c>
      <c r="D1678" s="9">
        <v>7.1</v>
      </c>
      <c r="E1678" s="9">
        <v>10.199999999999999</v>
      </c>
      <c r="F1678" s="10">
        <f>IF(AND(NOT(ISBLANK(C1678)), NOT(ISBLANK(H1678)), NOT(ISBLANK(Q1678))), C1678-H1678-Q1678, "")</f>
        <v>37.920999999999999</v>
      </c>
      <c r="G1678" s="11">
        <f>IF(AND(F1678&lt;&gt;"", C1678&lt;&gt;"", C1678&lt;&gt;0), F1678*100/C1678, "")</f>
        <v>60.00158227848101</v>
      </c>
      <c r="H1678" s="10">
        <v>18.701000000000001</v>
      </c>
      <c r="I1678" s="12">
        <v>7</v>
      </c>
      <c r="J1678" s="11">
        <f>IF(AND(H1678&lt;&gt;"", C1678&lt;&gt;"", C1678&lt;&gt;0), H1678*100/C1678, "")</f>
        <v>29.590189873417721</v>
      </c>
      <c r="K1678" s="9">
        <v>15</v>
      </c>
      <c r="L1678" s="9">
        <v>47.3</v>
      </c>
      <c r="M1678" s="13">
        <v>0.317</v>
      </c>
      <c r="N1678" s="9">
        <v>83.4</v>
      </c>
      <c r="O1678" s="14" t="s">
        <v>16</v>
      </c>
      <c r="P1678" s="15">
        <v>3.54</v>
      </c>
      <c r="Q1678" s="13">
        <v>6.5780000000000003</v>
      </c>
      <c r="R1678" s="15">
        <v>0.37</v>
      </c>
      <c r="S1678" s="11">
        <f>IF(AND(Q1678&lt;&gt;"", C1678&lt;&gt;"", C1678&lt;&gt;0), Q1678*100/C1678, "")</f>
        <v>10.408227848101266</v>
      </c>
      <c r="T1678" s="22">
        <v>2</v>
      </c>
      <c r="U1678" s="17" t="s">
        <v>32</v>
      </c>
      <c r="V1678" s="11">
        <v>59.93</v>
      </c>
      <c r="W1678" s="11">
        <v>44.95</v>
      </c>
      <c r="X1678" s="11">
        <f>IF(AND(W1678&lt;&gt;"", V1678&lt;&gt;"", V1678&lt;&gt;0), (W1678/V1678)*100, "")</f>
        <v>75.004171533455704</v>
      </c>
      <c r="Y1678" s="8" t="str">
        <f>IF(X1678&lt;72,"Pontiagudo",IF(X1678&lt;=76,"Padrão","Redondo"))</f>
        <v>Padrão</v>
      </c>
      <c r="Z1678" s="11">
        <f>IF(AND(W1678&lt;&gt;"", V1678&lt;&gt;"", V1678&lt;&gt;0), (0.6057-0.0018*W1678)*V1678*(W1678^2)/1000, "")</f>
        <v>63.546146653011753</v>
      </c>
      <c r="AA1678" s="11">
        <v>64.911753930107494</v>
      </c>
      <c r="AB1678" s="14"/>
      <c r="AC1678" s="12">
        <v>21</v>
      </c>
      <c r="AD1678" s="18" t="s">
        <v>18</v>
      </c>
    </row>
    <row r="1679" spans="1:30" ht="15.6" x14ac:dyDescent="0.3">
      <c r="A1679" s="8">
        <v>1678</v>
      </c>
      <c r="B1679" s="20" t="s">
        <v>47</v>
      </c>
      <c r="C1679" s="9">
        <v>65.7</v>
      </c>
      <c r="D1679" s="9"/>
      <c r="E1679" s="9">
        <v>10.7</v>
      </c>
      <c r="F1679" s="10"/>
      <c r="G1679" s="11" t="str">
        <f>IF(AND(F1679&lt;&gt;"", C1679&lt;&gt;"", C1679&lt;&gt;0), F1679*100/C1679, "")</f>
        <v/>
      </c>
      <c r="H1679" s="10"/>
      <c r="I1679" s="12"/>
      <c r="J1679" s="11" t="str">
        <f>IF(AND(H1679&lt;&gt;"", C1679&lt;&gt;"", C1679&lt;&gt;0), H1679*100/C1679, "")</f>
        <v/>
      </c>
      <c r="K1679" s="9"/>
      <c r="L1679" s="9"/>
      <c r="M1679" s="13"/>
      <c r="N1679" s="9"/>
      <c r="O1679" s="14"/>
      <c r="P1679" s="15">
        <v>2.89</v>
      </c>
      <c r="Q1679" s="13">
        <v>7.218</v>
      </c>
      <c r="R1679" s="15">
        <v>0.39</v>
      </c>
      <c r="S1679" s="11">
        <f>IF(AND(Q1679&lt;&gt;"", C1679&lt;&gt;"", C1679&lt;&gt;0), Q1679*100/C1679, "")</f>
        <v>10.986301369863012</v>
      </c>
      <c r="T1679" s="22">
        <v>4</v>
      </c>
      <c r="U1679" s="17" t="s">
        <v>32</v>
      </c>
      <c r="V1679" s="11">
        <v>62.66</v>
      </c>
      <c r="W1679" s="11">
        <v>44.58</v>
      </c>
      <c r="X1679" s="11">
        <f>IF(AND(W1679&lt;&gt;"", V1679&lt;&gt;"", V1679&lt;&gt;0), (W1679/V1679)*100, "")</f>
        <v>71.145866581551232</v>
      </c>
      <c r="Y1679" s="8" t="str">
        <f>IF(X1679&lt;72,"Pontiagudo",IF(X1679&lt;=76,"Padrão","Redondo"))</f>
        <v>Pontiagudo</v>
      </c>
      <c r="Z1679" s="11">
        <f>IF(AND(W1679&lt;&gt;"", V1679&lt;&gt;"", V1679&lt;&gt;0), (0.6057-0.0018*W1679)*V1679*(W1679^2)/1000, "")</f>
        <v>65.434512968982148</v>
      </c>
      <c r="AA1679" s="11">
        <v>66.256889111243993</v>
      </c>
      <c r="AB1679" s="14"/>
      <c r="AC1679" s="12">
        <v>21</v>
      </c>
      <c r="AD1679" s="18" t="s">
        <v>18</v>
      </c>
    </row>
    <row r="1680" spans="1:30" ht="15.6" x14ac:dyDescent="0.3">
      <c r="A1680" s="8">
        <v>1679</v>
      </c>
      <c r="B1680" s="20" t="s">
        <v>47</v>
      </c>
      <c r="C1680" s="9">
        <v>64</v>
      </c>
      <c r="D1680" s="9">
        <v>4.3</v>
      </c>
      <c r="E1680" s="9">
        <v>10.6</v>
      </c>
      <c r="F1680" s="10" t="str">
        <f>IF(AND(NOT(ISBLANK(C1680)), NOT(ISBLANK(H1680)), NOT(ISBLANK(Q1680))), C1680-H1680-Q1680, "")</f>
        <v/>
      </c>
      <c r="G1680" s="11" t="str">
        <f>IF(AND(F1680&lt;&gt;"", C1680&lt;&gt;"", C1680&lt;&gt;0), F1680*100/C1680, "")</f>
        <v/>
      </c>
      <c r="H1680" s="10"/>
      <c r="I1680" s="12">
        <v>6</v>
      </c>
      <c r="J1680" s="11" t="str">
        <f>IF(AND(H1680&lt;&gt;"", C1680&lt;&gt;"", C1680&lt;&gt;0), H1680*100/C1680, "")</f>
        <v/>
      </c>
      <c r="K1680" s="9">
        <v>13.1</v>
      </c>
      <c r="L1680" s="9">
        <v>45</v>
      </c>
      <c r="M1680" s="13">
        <v>0.29099999999999998</v>
      </c>
      <c r="N1680" s="9">
        <v>60</v>
      </c>
      <c r="O1680" s="14" t="s">
        <v>21</v>
      </c>
      <c r="P1680" s="15">
        <v>3.22</v>
      </c>
      <c r="Q1680" s="13">
        <v>5.67</v>
      </c>
      <c r="R1680" s="15">
        <v>0.36</v>
      </c>
      <c r="S1680" s="11">
        <f>IF(AND(Q1680&lt;&gt;"", C1680&lt;&gt;"", C1680&lt;&gt;0), Q1680*100/C1680, "")</f>
        <v>8.859375</v>
      </c>
      <c r="T1680" s="22">
        <v>3</v>
      </c>
      <c r="U1680" s="17" t="s">
        <v>32</v>
      </c>
      <c r="V1680" s="11">
        <v>58.58</v>
      </c>
      <c r="W1680" s="11">
        <v>45.18</v>
      </c>
      <c r="X1680" s="11">
        <f>IF(AND(W1680&lt;&gt;"", V1680&lt;&gt;"", V1680&lt;&gt;0), (W1680/V1680)*100, "")</f>
        <v>77.125298736770233</v>
      </c>
      <c r="Y1680" s="8" t="str">
        <f>IF(X1680&lt;72,"Pontiagudo",IF(X1680&lt;=76,"Padrão","Redondo"))</f>
        <v>Redondo</v>
      </c>
      <c r="Z1680" s="11">
        <f>IF(AND(W1680&lt;&gt;"", V1680&lt;&gt;"", V1680&lt;&gt;0), (0.6057-0.0018*W1680)*V1680*(W1680^2)/1000, "")</f>
        <v>62.702466799949001</v>
      </c>
      <c r="AA1680" s="11">
        <v>64.26955108940399</v>
      </c>
      <c r="AB1680" s="14"/>
      <c r="AC1680" s="12">
        <v>21</v>
      </c>
      <c r="AD1680" s="18" t="s">
        <v>18</v>
      </c>
    </row>
    <row r="1681" spans="1:30" ht="15.6" x14ac:dyDescent="0.3">
      <c r="A1681" s="8">
        <v>1680</v>
      </c>
      <c r="B1681" s="20" t="s">
        <v>47</v>
      </c>
      <c r="C1681" s="9">
        <v>66.8</v>
      </c>
      <c r="D1681" s="9">
        <v>7.6</v>
      </c>
      <c r="E1681" s="9">
        <v>10</v>
      </c>
      <c r="F1681" s="10">
        <f>IF(AND(NOT(ISBLANK(C1681)), NOT(ISBLANK(H1681)), NOT(ISBLANK(Q1681))), C1681-H1681-Q1681, "")</f>
        <v>42.747999999999998</v>
      </c>
      <c r="G1681" s="11">
        <f>IF(AND(F1681&lt;&gt;"", C1681&lt;&gt;"", C1681&lt;&gt;0), F1681*100/C1681, "")</f>
        <v>63.994011976047908</v>
      </c>
      <c r="H1681" s="10">
        <v>16.789000000000001</v>
      </c>
      <c r="I1681" s="12">
        <v>5</v>
      </c>
      <c r="J1681" s="11">
        <f>IF(AND(H1681&lt;&gt;"", C1681&lt;&gt;"", C1681&lt;&gt;0), H1681*100/C1681, "")</f>
        <v>25.133233532934135</v>
      </c>
      <c r="K1681" s="9">
        <v>13.8</v>
      </c>
      <c r="L1681" s="9">
        <v>5.0999999999999996</v>
      </c>
      <c r="M1681" s="13">
        <v>0.27060000000000001</v>
      </c>
      <c r="N1681" s="9">
        <v>85.5</v>
      </c>
      <c r="O1681" s="14" t="s">
        <v>16</v>
      </c>
      <c r="P1681" s="15">
        <v>3.68</v>
      </c>
      <c r="Q1681" s="13">
        <v>7.2629999999999999</v>
      </c>
      <c r="R1681" s="15">
        <v>0.41</v>
      </c>
      <c r="S1681" s="11">
        <f>IF(AND(Q1681&lt;&gt;"", C1681&lt;&gt;"", C1681&lt;&gt;0), Q1681*100/C1681, "")</f>
        <v>10.872754491017965</v>
      </c>
      <c r="T1681" s="22">
        <v>3</v>
      </c>
      <c r="U1681" s="17" t="s">
        <v>32</v>
      </c>
      <c r="V1681" s="11">
        <v>59.85</v>
      </c>
      <c r="W1681" s="11">
        <v>45.21</v>
      </c>
      <c r="X1681" s="11">
        <f>IF(AND(W1681&lt;&gt;"", V1681&lt;&gt;"", V1681&lt;&gt;0), (W1681/V1681)*100, "")</f>
        <v>75.538847117794489</v>
      </c>
      <c r="Y1681" s="8" t="str">
        <f>IF(X1681&lt;72,"Pontiagudo",IF(X1681&lt;=76,"Padrão","Redondo"))</f>
        <v>Padrão</v>
      </c>
      <c r="Z1681" s="11">
        <f>IF(AND(W1681&lt;&gt;"", V1681&lt;&gt;"", V1681&lt;&gt;0), (0.6057-0.0018*W1681)*V1681*(W1681^2)/1000, "")</f>
        <v>64.140338775251976</v>
      </c>
      <c r="AA1681" s="11">
        <v>65.240409255367496</v>
      </c>
      <c r="AB1681" s="14"/>
      <c r="AC1681" s="12">
        <v>21</v>
      </c>
      <c r="AD1681" s="18" t="s">
        <v>18</v>
      </c>
    </row>
    <row r="1682" spans="1:30" ht="15.6" x14ac:dyDescent="0.3">
      <c r="A1682" s="8">
        <v>1681</v>
      </c>
      <c r="B1682" s="20" t="s">
        <v>47</v>
      </c>
      <c r="C1682" s="9">
        <v>60.7</v>
      </c>
      <c r="D1682" s="9"/>
      <c r="E1682" s="9">
        <v>10.5</v>
      </c>
      <c r="F1682" s="10">
        <f>IF(AND(NOT(ISBLANK(C1682)), NOT(ISBLANK(H1682)), NOT(ISBLANK(Q1682))), C1682-H1682-Q1682, "")</f>
        <v>35.43</v>
      </c>
      <c r="G1682" s="11">
        <f>IF(AND(F1682&lt;&gt;"", C1682&lt;&gt;"", C1682&lt;&gt;0), F1682*100/C1682, "")</f>
        <v>58.369028006589787</v>
      </c>
      <c r="H1682" s="10">
        <v>19.184999999999999</v>
      </c>
      <c r="I1682" s="12"/>
      <c r="J1682" s="11">
        <f>IF(AND(H1682&lt;&gt;"", C1682&lt;&gt;"", C1682&lt;&gt;0), H1682*100/C1682, "")</f>
        <v>31.606260296540356</v>
      </c>
      <c r="K1682" s="9"/>
      <c r="L1682" s="9"/>
      <c r="M1682" s="13"/>
      <c r="N1682" s="9"/>
      <c r="O1682" s="14"/>
      <c r="P1682" s="15">
        <v>4.59</v>
      </c>
      <c r="Q1682" s="13">
        <v>6.085</v>
      </c>
      <c r="R1682" s="15">
        <v>0.38</v>
      </c>
      <c r="S1682" s="11">
        <f>IF(AND(Q1682&lt;&gt;"", C1682&lt;&gt;"", C1682&lt;&gt;0), Q1682*100/C1682, "")</f>
        <v>10.024711696869851</v>
      </c>
      <c r="T1682" s="22">
        <v>3</v>
      </c>
      <c r="U1682" s="17" t="s">
        <v>32</v>
      </c>
      <c r="V1682" s="11">
        <v>58.76</v>
      </c>
      <c r="W1682" s="11">
        <v>43.8</v>
      </c>
      <c r="X1682" s="11">
        <f>IF(AND(W1682&lt;&gt;"", V1682&lt;&gt;"", V1682&lt;&gt;0), (W1682/V1682)*100, "")</f>
        <v>74.540503744043562</v>
      </c>
      <c r="Y1682" s="8" t="str">
        <f>IF(X1682&lt;72,"Pontiagudo",IF(X1682&lt;=76,"Padrão","Redondo"))</f>
        <v>Padrão</v>
      </c>
      <c r="Z1682" s="11">
        <f>IF(AND(W1682&lt;&gt;"", V1682&lt;&gt;"", V1682&lt;&gt;0), (0.6057-0.0018*W1682)*V1682*(W1682^2)/1000, "")</f>
        <v>59.391628773983989</v>
      </c>
      <c r="AA1682" s="11">
        <v>62.379865847519994</v>
      </c>
      <c r="AB1682" s="14"/>
      <c r="AC1682" s="12">
        <v>21</v>
      </c>
      <c r="AD1682" s="18" t="s">
        <v>18</v>
      </c>
    </row>
    <row r="1683" spans="1:30" ht="15.6" x14ac:dyDescent="0.3">
      <c r="A1683" s="8">
        <v>1682</v>
      </c>
      <c r="B1683" s="20" t="s">
        <v>47</v>
      </c>
      <c r="C1683" s="9">
        <v>62.1</v>
      </c>
      <c r="D1683" s="9"/>
      <c r="E1683" s="9">
        <v>10.5</v>
      </c>
      <c r="F1683" s="10">
        <f>IF(AND(NOT(ISBLANK(C1683)), NOT(ISBLANK(H1683)), NOT(ISBLANK(Q1683))), C1683-H1683-Q1683, "")</f>
        <v>35.347000000000001</v>
      </c>
      <c r="G1683" s="11">
        <f>IF(AND(F1683&lt;&gt;"", C1683&lt;&gt;"", C1683&lt;&gt;0), F1683*100/C1683, "")</f>
        <v>56.919484702093399</v>
      </c>
      <c r="H1683" s="10">
        <v>20.082999999999998</v>
      </c>
      <c r="I1683" s="12"/>
      <c r="J1683" s="11">
        <f>IF(AND(H1683&lt;&gt;"", C1683&lt;&gt;"", C1683&lt;&gt;0), H1683*100/C1683, "")</f>
        <v>32.339774557165853</v>
      </c>
      <c r="K1683" s="9"/>
      <c r="L1683" s="9"/>
      <c r="M1683" s="13"/>
      <c r="N1683" s="9"/>
      <c r="O1683" s="14"/>
      <c r="P1683" s="15">
        <v>3.37</v>
      </c>
      <c r="Q1683" s="13">
        <v>6.67</v>
      </c>
      <c r="R1683" s="15">
        <v>0.37</v>
      </c>
      <c r="S1683" s="11">
        <f>IF(AND(Q1683&lt;&gt;"", C1683&lt;&gt;"", C1683&lt;&gt;0), Q1683*100/C1683, "")</f>
        <v>10.74074074074074</v>
      </c>
      <c r="T1683" s="22">
        <v>3</v>
      </c>
      <c r="U1683" s="17" t="s">
        <v>32</v>
      </c>
      <c r="V1683" s="11">
        <v>58.42</v>
      </c>
      <c r="W1683" s="11">
        <v>44.45</v>
      </c>
      <c r="X1683" s="11">
        <f>IF(AND(W1683&lt;&gt;"", V1683&lt;&gt;"", V1683&lt;&gt;0), (W1683/V1683)*100, "")</f>
        <v>76.08695652173914</v>
      </c>
      <c r="Y1683" s="8" t="str">
        <f>IF(X1683&lt;72,"Pontiagudo",IF(X1683&lt;=76,"Padrão","Redondo"))</f>
        <v>Redondo</v>
      </c>
      <c r="Z1683" s="11">
        <f>IF(AND(W1683&lt;&gt;"", V1683&lt;&gt;"", V1683&lt;&gt;0), (0.6057-0.0018*W1683)*V1683*(W1683^2)/1000, "")</f>
        <v>60.678494779864508</v>
      </c>
      <c r="AA1683" s="11">
        <v>63.085529554494997</v>
      </c>
      <c r="AB1683" s="14"/>
      <c r="AC1683" s="12">
        <v>21</v>
      </c>
      <c r="AD1683" s="18" t="s">
        <v>18</v>
      </c>
    </row>
    <row r="1684" spans="1:30" ht="15.6" x14ac:dyDescent="0.3">
      <c r="A1684" s="8">
        <v>1683</v>
      </c>
      <c r="B1684" s="20" t="s">
        <v>47</v>
      </c>
      <c r="C1684" s="9">
        <v>61.3</v>
      </c>
      <c r="D1684" s="9"/>
      <c r="E1684" s="9">
        <v>9</v>
      </c>
      <c r="F1684" s="10"/>
      <c r="G1684" s="11" t="str">
        <f>IF(AND(F1684&lt;&gt;"", C1684&lt;&gt;"", C1684&lt;&gt;0), F1684*100/C1684, "")</f>
        <v/>
      </c>
      <c r="H1684" s="10"/>
      <c r="I1684" s="12"/>
      <c r="J1684" s="11" t="str">
        <f>IF(AND(H1684&lt;&gt;"", C1684&lt;&gt;"", C1684&lt;&gt;0), H1684*100/C1684, "")</f>
        <v/>
      </c>
      <c r="K1684" s="9"/>
      <c r="L1684" s="9"/>
      <c r="M1684" s="13"/>
      <c r="N1684" s="9"/>
      <c r="O1684" s="14"/>
      <c r="P1684" s="15">
        <v>4.49</v>
      </c>
      <c r="Q1684" s="13">
        <v>6.9640000000000004</v>
      </c>
      <c r="R1684" s="15">
        <v>0.42</v>
      </c>
      <c r="S1684" s="11">
        <f>IF(AND(Q1684&lt;&gt;"", C1684&lt;&gt;"", C1684&lt;&gt;0), Q1684*100/C1684, "")</f>
        <v>11.3605220228385</v>
      </c>
      <c r="T1684" s="22">
        <v>1</v>
      </c>
      <c r="U1684" s="17" t="s">
        <v>32</v>
      </c>
      <c r="V1684" s="11">
        <v>57.77</v>
      </c>
      <c r="W1684" s="11">
        <v>44.23</v>
      </c>
      <c r="X1684" s="11">
        <f>IF(AND(W1684&lt;&gt;"", V1684&lt;&gt;"", V1684&lt;&gt;0), (W1684/V1684)*100, "")</f>
        <v>76.562229530898378</v>
      </c>
      <c r="Y1684" s="8" t="str">
        <f>IF(X1684&lt;72,"Pontiagudo",IF(X1684&lt;=76,"Padrão","Redondo"))</f>
        <v>Redondo</v>
      </c>
      <c r="Z1684" s="11">
        <f>IF(AND(W1684&lt;&gt;"", V1684&lt;&gt;"", V1684&lt;&gt;0), (0.6057-0.0018*W1684)*V1684*(W1684^2)/1000, "")</f>
        <v>59.45563077166964</v>
      </c>
      <c r="AA1684" s="11">
        <v>62.292022679999498</v>
      </c>
      <c r="AB1684" s="14"/>
      <c r="AC1684" s="12">
        <v>21</v>
      </c>
      <c r="AD1684" s="18" t="s">
        <v>18</v>
      </c>
    </row>
    <row r="1685" spans="1:30" ht="15.6" x14ac:dyDescent="0.3">
      <c r="A1685" s="8">
        <v>1684</v>
      </c>
      <c r="B1685" s="20" t="s">
        <v>47</v>
      </c>
      <c r="C1685" s="9">
        <v>70.099999999999994</v>
      </c>
      <c r="D1685" s="9"/>
      <c r="E1685" s="9">
        <v>10</v>
      </c>
      <c r="F1685" s="10">
        <f>IF(AND(NOT(ISBLANK(C1685)), NOT(ISBLANK(H1685)), NOT(ISBLANK(Q1685))), C1685-H1685-Q1685, "")</f>
        <v>45.021999999999991</v>
      </c>
      <c r="G1685" s="11">
        <f>IF(AND(F1685&lt;&gt;"", C1685&lt;&gt;"", C1685&lt;&gt;0), F1685*100/C1685, "")</f>
        <v>64.225392296718965</v>
      </c>
      <c r="H1685" s="10">
        <v>17.928999999999998</v>
      </c>
      <c r="I1685" s="12"/>
      <c r="J1685" s="11">
        <f>IF(AND(H1685&lt;&gt;"", C1685&lt;&gt;"", C1685&lt;&gt;0), H1685*100/C1685, "")</f>
        <v>25.576319543509271</v>
      </c>
      <c r="K1685" s="9"/>
      <c r="L1685" s="9"/>
      <c r="M1685" s="13"/>
      <c r="N1685" s="9"/>
      <c r="O1685" s="14"/>
      <c r="P1685" s="15">
        <v>3.8</v>
      </c>
      <c r="Q1685" s="13">
        <v>7.149</v>
      </c>
      <c r="R1685" s="15">
        <v>0.38</v>
      </c>
      <c r="S1685" s="11">
        <f>IF(AND(Q1685&lt;&gt;"", C1685&lt;&gt;"", C1685&lt;&gt;0), Q1685*100/C1685, "")</f>
        <v>10.198288159771755</v>
      </c>
      <c r="T1685" s="22">
        <v>3</v>
      </c>
      <c r="U1685" s="17" t="s">
        <v>34</v>
      </c>
      <c r="V1685" s="11">
        <v>60.26</v>
      </c>
      <c r="W1685" s="11">
        <v>46.39</v>
      </c>
      <c r="X1685" s="11">
        <f>IF(AND(W1685&lt;&gt;"", V1685&lt;&gt;"", V1685&lt;&gt;0), (W1685/V1685)*100, "")</f>
        <v>76.983073348821776</v>
      </c>
      <c r="Y1685" s="8" t="str">
        <f>IF(X1685&lt;72,"Pontiagudo",IF(X1685&lt;=76,"Padrão","Redondo"))</f>
        <v>Redondo</v>
      </c>
      <c r="Z1685" s="11">
        <f>IF(AND(W1685&lt;&gt;"", V1685&lt;&gt;"", V1685&lt;&gt;0), (0.6057-0.0018*W1685)*V1685*(W1685^2)/1000, "")</f>
        <v>67.71939609657251</v>
      </c>
      <c r="AA1685" s="11">
        <v>67.297057173259006</v>
      </c>
      <c r="AB1685" s="14"/>
      <c r="AC1685" s="12">
        <v>21</v>
      </c>
      <c r="AD1685" s="18" t="s">
        <v>18</v>
      </c>
    </row>
    <row r="1686" spans="1:30" ht="15.6" x14ac:dyDescent="0.3">
      <c r="A1686" s="8">
        <v>1685</v>
      </c>
      <c r="B1686" s="20" t="s">
        <v>47</v>
      </c>
      <c r="C1686" s="9">
        <v>64.2</v>
      </c>
      <c r="D1686" s="9">
        <v>4.9000000000000004</v>
      </c>
      <c r="E1686" s="9">
        <v>10.1</v>
      </c>
      <c r="F1686" s="10">
        <f>IF(AND(NOT(ISBLANK(C1686)), NOT(ISBLANK(H1686)), NOT(ISBLANK(Q1686))), C1686-H1686-Q1686, "")</f>
        <v>38.978000000000009</v>
      </c>
      <c r="G1686" s="11">
        <f>IF(AND(F1686&lt;&gt;"", C1686&lt;&gt;"", C1686&lt;&gt;0), F1686*100/C1686, "")</f>
        <v>60.713395638629301</v>
      </c>
      <c r="H1686" s="10">
        <v>18.867999999999999</v>
      </c>
      <c r="I1686" s="12">
        <v>6</v>
      </c>
      <c r="J1686" s="11">
        <f>IF(AND(H1686&lt;&gt;"", C1686&lt;&gt;"", C1686&lt;&gt;0), H1686*100/C1686, "")</f>
        <v>29.38940809968847</v>
      </c>
      <c r="K1686" s="9">
        <v>13.5</v>
      </c>
      <c r="L1686" s="9">
        <v>47.3</v>
      </c>
      <c r="M1686" s="13">
        <v>0.28499999999999998</v>
      </c>
      <c r="N1686" s="9">
        <v>66</v>
      </c>
      <c r="O1686" s="14" t="s">
        <v>21</v>
      </c>
      <c r="P1686" s="15">
        <v>3.92</v>
      </c>
      <c r="Q1686" s="13">
        <v>6.3540000000000001</v>
      </c>
      <c r="R1686" s="15">
        <v>0.4</v>
      </c>
      <c r="S1686" s="11">
        <f>IF(AND(Q1686&lt;&gt;"", C1686&lt;&gt;"", C1686&lt;&gt;0), Q1686*100/C1686, "")</f>
        <v>9.8971962616822413</v>
      </c>
      <c r="T1686" s="22">
        <v>2</v>
      </c>
      <c r="U1686" s="17" t="s">
        <v>32</v>
      </c>
      <c r="V1686" s="11">
        <v>59.3</v>
      </c>
      <c r="W1686" s="11">
        <v>44.35</v>
      </c>
      <c r="X1686" s="11">
        <f>IF(AND(W1686&lt;&gt;"", V1686&lt;&gt;"", V1686&lt;&gt;0), (W1686/V1686)*100, "")</f>
        <v>74.78920741989883</v>
      </c>
      <c r="Y1686" s="8" t="str">
        <f>IF(X1686&lt;72,"Pontiagudo",IF(X1686&lt;=76,"Padrão","Redondo"))</f>
        <v>Padrão</v>
      </c>
      <c r="Z1686" s="11">
        <f>IF(AND(W1686&lt;&gt;"", V1686&lt;&gt;"", V1686&lt;&gt;0), (0.6057-0.0018*W1686)*V1686*(W1686^2)/1000, "")</f>
        <v>61.336690229947514</v>
      </c>
      <c r="AA1686" s="11">
        <v>63.572915981874992</v>
      </c>
      <c r="AB1686" s="14"/>
      <c r="AC1686" s="12">
        <v>21</v>
      </c>
      <c r="AD1686" s="18" t="s">
        <v>18</v>
      </c>
    </row>
    <row r="1687" spans="1:30" ht="15.6" x14ac:dyDescent="0.3">
      <c r="A1687" s="8">
        <v>1686</v>
      </c>
      <c r="B1687" s="20" t="s">
        <v>47</v>
      </c>
      <c r="C1687" s="9">
        <v>62.7</v>
      </c>
      <c r="D1687" s="9">
        <v>6.8</v>
      </c>
      <c r="E1687" s="9"/>
      <c r="F1687" s="10">
        <f>IF(AND(NOT(ISBLANK(C1687)), NOT(ISBLANK(H1687)), NOT(ISBLANK(Q1687))), C1687-H1687-Q1687, "")</f>
        <v>36.533999999999999</v>
      </c>
      <c r="G1687" s="11">
        <f>IF(AND(F1687&lt;&gt;"", C1687&lt;&gt;"", C1687&lt;&gt;0), F1687*100/C1687, "")</f>
        <v>58.267942583732058</v>
      </c>
      <c r="H1687" s="10">
        <v>19.73</v>
      </c>
      <c r="I1687" s="12">
        <v>6</v>
      </c>
      <c r="J1687" s="11">
        <f>IF(AND(H1687&lt;&gt;"", C1687&lt;&gt;"", C1687&lt;&gt;0), H1687*100/C1687, "")</f>
        <v>31.467304625199361</v>
      </c>
      <c r="K1687" s="9">
        <v>13.6</v>
      </c>
      <c r="L1687" s="9"/>
      <c r="M1687" s="13"/>
      <c r="N1687" s="9">
        <v>81.599999999999994</v>
      </c>
      <c r="O1687" s="14" t="s">
        <v>16</v>
      </c>
      <c r="P1687" s="15">
        <v>4.3600000000000003</v>
      </c>
      <c r="Q1687" s="13">
        <v>6.4359999999999999</v>
      </c>
      <c r="R1687" s="15">
        <v>0.44</v>
      </c>
      <c r="S1687" s="11">
        <f>IF(AND(Q1687&lt;&gt;"", C1687&lt;&gt;"", C1687&lt;&gt;0), Q1687*100/C1687, "")</f>
        <v>10.264752791068581</v>
      </c>
      <c r="T1687" s="22">
        <v>2</v>
      </c>
      <c r="U1687" s="17" t="s">
        <v>32</v>
      </c>
      <c r="V1687" s="11">
        <v>57.82</v>
      </c>
      <c r="W1687" s="11">
        <v>44.73</v>
      </c>
      <c r="X1687" s="11">
        <f>IF(AND(W1687&lt;&gt;"", V1687&lt;&gt;"", V1687&lt;&gt;0), (W1687/V1687)*100, "")</f>
        <v>77.360774818401936</v>
      </c>
      <c r="Y1687" s="8" t="str">
        <f>IF(X1687&lt;72,"Pontiagudo",IF(X1687&lt;=76,"Padrão","Redondo"))</f>
        <v>Redondo</v>
      </c>
      <c r="Z1687" s="11">
        <f>IF(AND(W1687&lt;&gt;"", V1687&lt;&gt;"", V1687&lt;&gt;0), (0.6057-0.0018*W1687)*V1687*(W1687^2)/1000, "")</f>
        <v>60.755979118118496</v>
      </c>
      <c r="AA1687" s="11">
        <v>63.053185878836992</v>
      </c>
      <c r="AB1687" s="14"/>
      <c r="AC1687" s="12">
        <v>21</v>
      </c>
      <c r="AD1687" s="18" t="s">
        <v>18</v>
      </c>
    </row>
    <row r="1688" spans="1:30" ht="15.6" x14ac:dyDescent="0.3">
      <c r="A1688" s="8">
        <v>1687</v>
      </c>
      <c r="B1688" s="20" t="s">
        <v>47</v>
      </c>
      <c r="C1688" s="9">
        <v>65</v>
      </c>
      <c r="D1688" s="9">
        <v>5.0999999999999996</v>
      </c>
      <c r="E1688" s="9">
        <v>10.6</v>
      </c>
      <c r="F1688" s="10">
        <f>IF(AND(NOT(ISBLANK(C1688)), NOT(ISBLANK(H1688)), NOT(ISBLANK(Q1688))), C1688-H1688-Q1688, "")</f>
        <v>38.679000000000002</v>
      </c>
      <c r="G1688" s="11">
        <f>IF(AND(F1688&lt;&gt;"", C1688&lt;&gt;"", C1688&lt;&gt;0), F1688*100/C1688, "")</f>
        <v>59.50615384615385</v>
      </c>
      <c r="H1688" s="10">
        <v>19.753</v>
      </c>
      <c r="I1688" s="12">
        <v>6</v>
      </c>
      <c r="J1688" s="11">
        <f>IF(AND(H1688&lt;&gt;"", C1688&lt;&gt;"", C1688&lt;&gt;0), H1688*100/C1688, "")</f>
        <v>30.389230769230767</v>
      </c>
      <c r="K1688" s="9">
        <v>12.3</v>
      </c>
      <c r="L1688" s="9">
        <v>49.3</v>
      </c>
      <c r="M1688" s="13">
        <v>0.249</v>
      </c>
      <c r="N1688" s="9">
        <v>67.5</v>
      </c>
      <c r="O1688" s="14" t="s">
        <v>21</v>
      </c>
      <c r="P1688" s="15">
        <v>4.47</v>
      </c>
      <c r="Q1688" s="13">
        <v>6.5679999999999996</v>
      </c>
      <c r="R1688" s="15">
        <v>0.41</v>
      </c>
      <c r="S1688" s="11">
        <f>IF(AND(Q1688&lt;&gt;"", C1688&lt;&gt;"", C1688&lt;&gt;0), Q1688*100/C1688, "")</f>
        <v>10.104615384615384</v>
      </c>
      <c r="T1688" s="22">
        <v>3</v>
      </c>
      <c r="U1688" s="17" t="s">
        <v>32</v>
      </c>
      <c r="V1688" s="11">
        <v>59.98</v>
      </c>
      <c r="W1688" s="11">
        <v>44.92</v>
      </c>
      <c r="X1688" s="11">
        <f>IF(AND(W1688&lt;&gt;"", V1688&lt;&gt;"", V1688&lt;&gt;0), (W1688/V1688)*100, "")</f>
        <v>74.891630543514509</v>
      </c>
      <c r="Y1688" s="8" t="str">
        <f>IF(X1688&lt;72,"Pontiagudo",IF(X1688&lt;=76,"Padrão","Redondo"))</f>
        <v>Padrão</v>
      </c>
      <c r="Z1688" s="11">
        <f>IF(AND(W1688&lt;&gt;"", V1688&lt;&gt;"", V1688&lt;&gt;0), (0.6057-0.0018*W1688)*V1688*(W1688^2)/1000, "")</f>
        <v>63.52083426045197</v>
      </c>
      <c r="AA1688" s="11">
        <v>64.902977356367998</v>
      </c>
      <c r="AB1688" s="14"/>
      <c r="AC1688" s="12">
        <v>21</v>
      </c>
      <c r="AD1688" s="18" t="s">
        <v>18</v>
      </c>
    </row>
    <row r="1689" spans="1:30" ht="15.6" x14ac:dyDescent="0.3">
      <c r="A1689" s="8">
        <v>1688</v>
      </c>
      <c r="B1689" s="20" t="s">
        <v>47</v>
      </c>
      <c r="C1689" s="9">
        <v>59.6</v>
      </c>
      <c r="D1689" s="9">
        <v>6</v>
      </c>
      <c r="E1689" s="9">
        <v>10.4</v>
      </c>
      <c r="F1689" s="10">
        <f>IF(AND(NOT(ISBLANK(C1689)), NOT(ISBLANK(H1689)), NOT(ISBLANK(Q1689))), C1689-H1689-Q1689, "")</f>
        <v>34.180999999999997</v>
      </c>
      <c r="G1689" s="11">
        <f>IF(AND(F1689&lt;&gt;"", C1689&lt;&gt;"", C1689&lt;&gt;0), F1689*100/C1689, "")</f>
        <v>57.350671140939596</v>
      </c>
      <c r="H1689" s="10">
        <v>19.035</v>
      </c>
      <c r="I1689" s="12">
        <v>6</v>
      </c>
      <c r="J1689" s="11">
        <f>IF(AND(H1689&lt;&gt;"", C1689&lt;&gt;"", C1689&lt;&gt;0), H1689*100/C1689, "")</f>
        <v>31.937919463087248</v>
      </c>
      <c r="K1689" s="9">
        <v>13.3</v>
      </c>
      <c r="L1689" s="9"/>
      <c r="M1689" s="13"/>
      <c r="N1689" s="9">
        <v>77</v>
      </c>
      <c r="O1689" s="14" t="s">
        <v>16</v>
      </c>
      <c r="P1689" s="15">
        <v>4.9000000000000004</v>
      </c>
      <c r="Q1689" s="13">
        <v>6.3840000000000003</v>
      </c>
      <c r="R1689" s="15">
        <v>0.38</v>
      </c>
      <c r="S1689" s="11">
        <f>IF(AND(Q1689&lt;&gt;"", C1689&lt;&gt;"", C1689&lt;&gt;0), Q1689*100/C1689, "")</f>
        <v>10.711409395973156</v>
      </c>
      <c r="T1689" s="22">
        <v>2</v>
      </c>
      <c r="U1689" s="17" t="s">
        <v>32</v>
      </c>
      <c r="V1689" s="11">
        <v>56.18</v>
      </c>
      <c r="W1689" s="11">
        <v>44.04</v>
      </c>
      <c r="X1689" s="11">
        <f>IF(AND(W1689&lt;&gt;"", V1689&lt;&gt;"", V1689&lt;&gt;0), (W1689/V1689)*100, "")</f>
        <v>78.390886436454252</v>
      </c>
      <c r="Y1689" s="8" t="str">
        <f>IF(X1689&lt;72,"Pontiagudo",IF(X1689&lt;=76,"Padrão","Redondo"))</f>
        <v>Redondo</v>
      </c>
      <c r="Z1689" s="11">
        <f>IF(AND(W1689&lt;&gt;"", V1689&lt;&gt;"", V1689&lt;&gt;0), (0.6057-0.0018*W1689)*V1689*(W1689^2)/1000, "")</f>
        <v>57.360818029140866</v>
      </c>
      <c r="AA1689" s="11">
        <v>60.845066165807999</v>
      </c>
      <c r="AB1689" s="14"/>
      <c r="AC1689" s="12">
        <v>21</v>
      </c>
      <c r="AD1689" s="18" t="s">
        <v>18</v>
      </c>
    </row>
    <row r="1690" spans="1:30" ht="15.6" x14ac:dyDescent="0.3">
      <c r="A1690" s="8">
        <v>1689</v>
      </c>
      <c r="B1690" s="20" t="s">
        <v>47</v>
      </c>
      <c r="C1690" s="9">
        <v>59.7</v>
      </c>
      <c r="D1690" s="9">
        <v>5.0999999999999996</v>
      </c>
      <c r="E1690" s="9">
        <v>9.6</v>
      </c>
      <c r="F1690" s="10">
        <f>IF(AND(NOT(ISBLANK(C1690)), NOT(ISBLANK(H1690)), NOT(ISBLANK(Q1690))), C1690-H1690-Q1690, "")</f>
        <v>36.662999999999997</v>
      </c>
      <c r="G1690" s="11">
        <f>IF(AND(F1690&lt;&gt;"", C1690&lt;&gt;"", C1690&lt;&gt;0), F1690*100/C1690, "")</f>
        <v>61.41206030150753</v>
      </c>
      <c r="H1690" s="10">
        <v>16.974</v>
      </c>
      <c r="I1690" s="12">
        <v>6</v>
      </c>
      <c r="J1690" s="11">
        <f>IF(AND(H1690&lt;&gt;"", C1690&lt;&gt;"", C1690&lt;&gt;0), H1690*100/C1690, "")</f>
        <v>28.4321608040201</v>
      </c>
      <c r="K1690" s="9">
        <v>16.5</v>
      </c>
      <c r="L1690" s="9">
        <v>41.3</v>
      </c>
      <c r="M1690" s="13">
        <v>0.4</v>
      </c>
      <c r="N1690" s="9">
        <v>69.7</v>
      </c>
      <c r="O1690" s="14" t="s">
        <v>21</v>
      </c>
      <c r="P1690" s="15">
        <v>3.57</v>
      </c>
      <c r="Q1690" s="13">
        <v>6.0629999999999997</v>
      </c>
      <c r="R1690" s="15">
        <v>0.37</v>
      </c>
      <c r="S1690" s="11">
        <f>IF(AND(Q1690&lt;&gt;"", C1690&lt;&gt;"", C1690&lt;&gt;0), Q1690*100/C1690, "")</f>
        <v>10.155778894472361</v>
      </c>
      <c r="T1690" s="22">
        <v>2</v>
      </c>
      <c r="U1690" s="17" t="s">
        <v>32</v>
      </c>
      <c r="V1690" s="11">
        <v>56.59</v>
      </c>
      <c r="W1690" s="11">
        <v>45.31</v>
      </c>
      <c r="X1690" s="11">
        <f>IF(AND(W1690&lt;&gt;"", V1690&lt;&gt;"", V1690&lt;&gt;0), (W1690/V1690)*100, "")</f>
        <v>80.067149673087116</v>
      </c>
      <c r="Y1690" s="8" t="str">
        <f>IF(X1690&lt;72,"Pontiagudo",IF(X1690&lt;=76,"Padrão","Redondo"))</f>
        <v>Redondo</v>
      </c>
      <c r="Z1690" s="11">
        <f>IF(AND(W1690&lt;&gt;"", V1690&lt;&gt;"", V1690&lt;&gt;0), (0.6057-0.0018*W1690)*V1690*(W1690^2)/1000, "")</f>
        <v>60.894319257676464</v>
      </c>
      <c r="AA1690" s="11">
        <v>62.964031918438508</v>
      </c>
      <c r="AB1690" s="14"/>
      <c r="AC1690" s="12">
        <v>21</v>
      </c>
      <c r="AD1690" s="18" t="s">
        <v>18</v>
      </c>
    </row>
    <row r="1691" spans="1:30" ht="15.6" x14ac:dyDescent="0.3">
      <c r="A1691" s="8">
        <v>1690</v>
      </c>
      <c r="B1691" s="20" t="s">
        <v>47</v>
      </c>
      <c r="C1691" s="9">
        <v>71.2</v>
      </c>
      <c r="D1691" s="9">
        <v>5.6</v>
      </c>
      <c r="E1691" s="9">
        <v>10.7</v>
      </c>
      <c r="F1691" s="10">
        <f>IF(AND(NOT(ISBLANK(C1691)), NOT(ISBLANK(H1691)), NOT(ISBLANK(Q1691))), C1691-H1691-Q1691, "")</f>
        <v>44.597000000000001</v>
      </c>
      <c r="G1691" s="11">
        <f>IF(AND(F1691&lt;&gt;"", C1691&lt;&gt;"", C1691&lt;&gt;0), F1691*100/C1691, "")</f>
        <v>62.636235955056172</v>
      </c>
      <c r="H1691" s="10">
        <v>19.64</v>
      </c>
      <c r="I1691" s="12">
        <v>6</v>
      </c>
      <c r="J1691" s="11">
        <f>IF(AND(H1691&lt;&gt;"", C1691&lt;&gt;"", C1691&lt;&gt;0), H1691*100/C1691, "")</f>
        <v>27.584269662921347</v>
      </c>
      <c r="K1691" s="9">
        <v>12.9</v>
      </c>
      <c r="L1691" s="9">
        <v>48.3</v>
      </c>
      <c r="M1691" s="13">
        <v>0.26700000000000002</v>
      </c>
      <c r="N1691" s="9">
        <v>69.599999999999994</v>
      </c>
      <c r="O1691" s="14" t="s">
        <v>21</v>
      </c>
      <c r="P1691" s="15">
        <v>3.59</v>
      </c>
      <c r="Q1691" s="13">
        <v>6.9630000000000001</v>
      </c>
      <c r="R1691" s="15">
        <v>0.41</v>
      </c>
      <c r="S1691" s="11">
        <f>IF(AND(Q1691&lt;&gt;"", C1691&lt;&gt;"", C1691&lt;&gt;0), Q1691*100/C1691, "")</f>
        <v>9.7794943820224702</v>
      </c>
      <c r="T1691" s="22">
        <v>3</v>
      </c>
      <c r="U1691" s="17" t="s">
        <v>34</v>
      </c>
      <c r="V1691" s="11">
        <v>63.49</v>
      </c>
      <c r="W1691" s="11">
        <v>46.05</v>
      </c>
      <c r="X1691" s="11">
        <f>IF(AND(W1691&lt;&gt;"", V1691&lt;&gt;"", V1691&lt;&gt;0), (W1691/V1691)*100, "")</f>
        <v>72.531107260985976</v>
      </c>
      <c r="Y1691" s="8" t="str">
        <f>IF(X1691&lt;72,"Pontiagudo",IF(X1691&lt;=76,"Padrão","Redondo"))</f>
        <v>Padrão</v>
      </c>
      <c r="Z1691" s="11">
        <f>IF(AND(W1691&lt;&gt;"", V1691&lt;&gt;"", V1691&lt;&gt;0), (0.6057-0.0018*W1691)*V1691*(W1691^2)/1000, "")</f>
        <v>70.389597535157236</v>
      </c>
      <c r="AA1691" s="11">
        <v>69.084844621957501</v>
      </c>
      <c r="AB1691" s="14"/>
      <c r="AC1691" s="12">
        <v>21</v>
      </c>
      <c r="AD1691" s="18" t="s">
        <v>18</v>
      </c>
    </row>
    <row r="1692" spans="1:30" ht="15.6" x14ac:dyDescent="0.3">
      <c r="A1692" s="8">
        <v>1691</v>
      </c>
      <c r="B1692" s="20" t="s">
        <v>47</v>
      </c>
      <c r="C1692" s="9">
        <v>56.1</v>
      </c>
      <c r="D1692" s="9">
        <v>5.9</v>
      </c>
      <c r="E1692" s="9">
        <v>10.4</v>
      </c>
      <c r="F1692" s="10">
        <f>IF(AND(NOT(ISBLANK(C1692)), NOT(ISBLANK(H1692)), NOT(ISBLANK(Q1692))), C1692-H1692-Q1692, "")</f>
        <v>34.127000000000002</v>
      </c>
      <c r="G1692" s="11">
        <f>IF(AND(F1692&lt;&gt;"", C1692&lt;&gt;"", C1692&lt;&gt;0), F1692*100/C1692, "")</f>
        <v>60.832442067736189</v>
      </c>
      <c r="H1692" s="10">
        <v>16.213000000000001</v>
      </c>
      <c r="I1692" s="12">
        <v>7</v>
      </c>
      <c r="J1692" s="11">
        <f>IF(AND(H1692&lt;&gt;"", C1692&lt;&gt;"", C1692&lt;&gt;0), H1692*100/C1692, "")</f>
        <v>28.900178253119432</v>
      </c>
      <c r="K1692" s="9">
        <v>12.4</v>
      </c>
      <c r="L1692" s="9"/>
      <c r="M1692" s="13"/>
      <c r="N1692" s="9">
        <v>77.5</v>
      </c>
      <c r="O1692" s="14" t="s">
        <v>16</v>
      </c>
      <c r="P1692" s="15">
        <v>1.51</v>
      </c>
      <c r="Q1692" s="13">
        <v>5.76</v>
      </c>
      <c r="R1692" s="15">
        <v>0.39</v>
      </c>
      <c r="S1692" s="11">
        <f>IF(AND(Q1692&lt;&gt;"", C1692&lt;&gt;"", C1692&lt;&gt;0), Q1692*100/C1692, "")</f>
        <v>10.267379679144385</v>
      </c>
      <c r="T1692" s="22">
        <v>3</v>
      </c>
      <c r="U1692" s="17" t="s">
        <v>36</v>
      </c>
      <c r="V1692" s="11">
        <v>55</v>
      </c>
      <c r="W1692" s="11">
        <v>43.41</v>
      </c>
      <c r="X1692" s="11">
        <f>IF(AND(W1692&lt;&gt;"", V1692&lt;&gt;"", V1692&lt;&gt;0), (W1692/V1692)*100, "")</f>
        <v>78.927272727272722</v>
      </c>
      <c r="Y1692" s="8" t="str">
        <f>IF(X1692&lt;72,"Pontiagudo",IF(X1692&lt;=76,"Padrão","Redondo"))</f>
        <v>Redondo</v>
      </c>
      <c r="Z1692" s="11">
        <f>IF(AND(W1692&lt;&gt;"", V1692&lt;&gt;"", V1692&lt;&gt;0), (0.6057-0.0018*W1692)*V1692*(W1692^2)/1000, "")</f>
        <v>54.678396151070999</v>
      </c>
      <c r="AA1692" s="11">
        <v>59.074803455249992</v>
      </c>
      <c r="AB1692" s="14"/>
      <c r="AC1692" s="12">
        <v>21</v>
      </c>
      <c r="AD1692" s="18" t="s">
        <v>18</v>
      </c>
    </row>
    <row r="1693" spans="1:30" ht="15.6" x14ac:dyDescent="0.3">
      <c r="A1693" s="8">
        <v>1692</v>
      </c>
      <c r="B1693" s="20" t="s">
        <v>47</v>
      </c>
      <c r="C1693" s="9">
        <v>59.4</v>
      </c>
      <c r="D1693" s="9">
        <v>5.9</v>
      </c>
      <c r="E1693" s="9">
        <v>10.7</v>
      </c>
      <c r="F1693" s="10">
        <f>IF(AND(NOT(ISBLANK(C1693)), NOT(ISBLANK(H1693)), NOT(ISBLANK(Q1693))), C1693-H1693-Q1693, "")</f>
        <v>35.553999999999995</v>
      </c>
      <c r="G1693" s="11">
        <f>IF(AND(F1693&lt;&gt;"", C1693&lt;&gt;"", C1693&lt;&gt;0), F1693*100/C1693, "")</f>
        <v>59.855218855218851</v>
      </c>
      <c r="H1693" s="10">
        <v>17.286000000000001</v>
      </c>
      <c r="I1693" s="12">
        <v>6</v>
      </c>
      <c r="J1693" s="11">
        <f>IF(AND(H1693&lt;&gt;"", C1693&lt;&gt;"", C1693&lt;&gt;0), H1693*100/C1693, "")</f>
        <v>29.101010101010104</v>
      </c>
      <c r="K1693" s="9">
        <v>11.6</v>
      </c>
      <c r="L1693" s="9"/>
      <c r="M1693" s="13"/>
      <c r="N1693" s="9">
        <v>76.3</v>
      </c>
      <c r="O1693" s="14" t="s">
        <v>16</v>
      </c>
      <c r="P1693" s="15">
        <v>3.81</v>
      </c>
      <c r="Q1693" s="13">
        <v>6.56</v>
      </c>
      <c r="R1693" s="15">
        <v>0.4</v>
      </c>
      <c r="S1693" s="11">
        <f>IF(AND(Q1693&lt;&gt;"", C1693&lt;&gt;"", C1693&lt;&gt;0), Q1693*100/C1693, "")</f>
        <v>11.043771043771043</v>
      </c>
      <c r="T1693" s="22">
        <v>1</v>
      </c>
      <c r="U1693" s="17" t="s">
        <v>32</v>
      </c>
      <c r="V1693" s="11">
        <v>56.03</v>
      </c>
      <c r="W1693" s="11">
        <v>44.28</v>
      </c>
      <c r="X1693" s="11">
        <f>IF(AND(W1693&lt;&gt;"", V1693&lt;&gt;"", V1693&lt;&gt;0), (W1693/V1693)*100, "")</f>
        <v>79.029091558093882</v>
      </c>
      <c r="Y1693" s="8" t="str">
        <f>IF(X1693&lt;72,"Pontiagudo",IF(X1693&lt;=76,"Padrão","Redondo"))</f>
        <v>Redondo</v>
      </c>
      <c r="Z1693" s="11">
        <f>IF(AND(W1693&lt;&gt;"", V1693&lt;&gt;"", V1693&lt;&gt;0), (0.6057-0.0018*W1693)*V1693*(W1693^2)/1000, "")</f>
        <v>57.785421890544193</v>
      </c>
      <c r="AA1693" s="11">
        <v>61.073147836583985</v>
      </c>
      <c r="AB1693" s="14"/>
      <c r="AC1693" s="12">
        <v>21</v>
      </c>
      <c r="AD1693" s="18" t="s">
        <v>18</v>
      </c>
    </row>
    <row r="1694" spans="1:30" ht="15.6" x14ac:dyDescent="0.3">
      <c r="A1694" s="8">
        <v>1693</v>
      </c>
      <c r="B1694" s="20" t="s">
        <v>47</v>
      </c>
      <c r="C1694" s="9">
        <v>71.7</v>
      </c>
      <c r="D1694" s="9">
        <v>5.5</v>
      </c>
      <c r="E1694" s="9">
        <v>10.7</v>
      </c>
      <c r="F1694" s="10">
        <f>IF(AND(NOT(ISBLANK(C1694)), NOT(ISBLANK(H1694)), NOT(ISBLANK(Q1694))), C1694-H1694-Q1694, "")</f>
        <v>45.618000000000009</v>
      </c>
      <c r="G1694" s="11">
        <f>IF(AND(F1694&lt;&gt;"", C1694&lt;&gt;"", C1694&lt;&gt;0), F1694*100/C1694, "")</f>
        <v>63.623430962343107</v>
      </c>
      <c r="H1694" s="10">
        <v>18.276</v>
      </c>
      <c r="I1694" s="12">
        <v>6</v>
      </c>
      <c r="J1694" s="11">
        <f>IF(AND(H1694&lt;&gt;"", C1694&lt;&gt;"", C1694&lt;&gt;0), H1694*100/C1694, "")</f>
        <v>25.489539748953973</v>
      </c>
      <c r="K1694" s="9">
        <v>14</v>
      </c>
      <c r="L1694" s="9">
        <v>45.7</v>
      </c>
      <c r="M1694" s="13">
        <v>0.30599999999999999</v>
      </c>
      <c r="N1694" s="9">
        <v>68.5</v>
      </c>
      <c r="O1694" s="14" t="s">
        <v>21</v>
      </c>
      <c r="P1694" s="15">
        <v>2.69</v>
      </c>
      <c r="Q1694" s="13">
        <v>7.806</v>
      </c>
      <c r="R1694" s="15">
        <v>0.42</v>
      </c>
      <c r="S1694" s="11">
        <f>IF(AND(Q1694&lt;&gt;"", C1694&lt;&gt;"", C1694&lt;&gt;0), Q1694*100/C1694, "")</f>
        <v>10.887029288702928</v>
      </c>
      <c r="T1694" s="22">
        <v>4</v>
      </c>
      <c r="U1694" s="17" t="s">
        <v>34</v>
      </c>
      <c r="V1694" s="11">
        <v>62.95</v>
      </c>
      <c r="W1694" s="11">
        <v>45.96</v>
      </c>
      <c r="X1694" s="11">
        <f>IF(AND(W1694&lt;&gt;"", V1694&lt;&gt;"", V1694&lt;&gt;0), (W1694/V1694)*100, "")</f>
        <v>73.010325655281974</v>
      </c>
      <c r="Y1694" s="8" t="str">
        <f>IF(X1694&lt;72,"Pontiagudo",IF(X1694&lt;=76,"Padrão","Redondo"))</f>
        <v>Padrão</v>
      </c>
      <c r="Z1694" s="11">
        <f>IF(AND(W1694&lt;&gt;"", V1694&lt;&gt;"", V1694&lt;&gt;0), (0.6057-0.0018*W1694)*V1694*(W1694^2)/1000, "")</f>
        <v>69.539924010507832</v>
      </c>
      <c r="AA1694" s="11">
        <v>68.571827354760003</v>
      </c>
      <c r="AB1694" s="14"/>
      <c r="AC1694" s="12">
        <v>21</v>
      </c>
      <c r="AD1694" s="18" t="s">
        <v>18</v>
      </c>
    </row>
    <row r="1695" spans="1:30" ht="15.6" x14ac:dyDescent="0.3">
      <c r="A1695" s="8">
        <v>1694</v>
      </c>
      <c r="B1695" s="20" t="s">
        <v>47</v>
      </c>
      <c r="C1695" s="9">
        <v>63.1</v>
      </c>
      <c r="D1695" s="9">
        <v>7.5</v>
      </c>
      <c r="E1695" s="9">
        <v>10.1</v>
      </c>
      <c r="F1695" s="10">
        <f>IF(AND(NOT(ISBLANK(C1695)), NOT(ISBLANK(H1695)), NOT(ISBLANK(Q1695))), C1695-H1695-Q1695, "")</f>
        <v>35.720999999999997</v>
      </c>
      <c r="G1695" s="11">
        <f>IF(AND(F1695&lt;&gt;"", C1695&lt;&gt;"", C1695&lt;&gt;0), F1695*100/C1695, "")</f>
        <v>56.610142630744839</v>
      </c>
      <c r="H1695" s="10">
        <v>20.94</v>
      </c>
      <c r="I1695" s="12">
        <v>1</v>
      </c>
      <c r="J1695" s="11">
        <f>IF(AND(H1695&lt;&gt;"", C1695&lt;&gt;"", C1695&lt;&gt;0), H1695*100/C1695, "")</f>
        <v>33.185419968304281</v>
      </c>
      <c r="K1695" s="9">
        <v>18.100000000000001</v>
      </c>
      <c r="L1695" s="9">
        <v>46.3</v>
      </c>
      <c r="M1695" s="13">
        <v>0.39100000000000001</v>
      </c>
      <c r="N1695" s="9">
        <v>85.9</v>
      </c>
      <c r="O1695" s="14" t="s">
        <v>16</v>
      </c>
      <c r="P1695" s="15">
        <v>3.99</v>
      </c>
      <c r="Q1695" s="13">
        <v>6.4390000000000001</v>
      </c>
      <c r="R1695" s="15">
        <v>0.37</v>
      </c>
      <c r="S1695" s="11">
        <f>IF(AND(Q1695&lt;&gt;"", C1695&lt;&gt;"", C1695&lt;&gt;0), Q1695*100/C1695, "")</f>
        <v>10.204437400950871</v>
      </c>
      <c r="T1695" s="22">
        <v>2</v>
      </c>
      <c r="U1695" s="17" t="s">
        <v>32</v>
      </c>
      <c r="V1695" s="11">
        <v>58.81</v>
      </c>
      <c r="W1695" s="11">
        <v>45.09</v>
      </c>
      <c r="X1695" s="11">
        <f>IF(AND(W1695&lt;&gt;"", V1695&lt;&gt;"", V1695&lt;&gt;0), (W1695/V1695)*100, "")</f>
        <v>76.670634245876556</v>
      </c>
      <c r="Y1695" s="8" t="str">
        <f>IF(X1695&lt;72,"Pontiagudo",IF(X1695&lt;=76,"Padrão","Redondo"))</f>
        <v>Redondo</v>
      </c>
      <c r="Z1695" s="11">
        <f>IF(AND(W1695&lt;&gt;"", V1695&lt;&gt;"", V1695&lt;&gt;0), (0.6057-0.0018*W1695)*V1695*(W1695^2)/1000, "")</f>
        <v>62.717480870164238</v>
      </c>
      <c r="AA1695" s="11">
        <v>64.306714356031506</v>
      </c>
      <c r="AB1695" s="14"/>
      <c r="AC1695" s="12">
        <v>21</v>
      </c>
      <c r="AD1695" s="18" t="s">
        <v>18</v>
      </c>
    </row>
    <row r="1696" spans="1:30" ht="15.6" x14ac:dyDescent="0.3">
      <c r="A1696" s="8">
        <v>1695</v>
      </c>
      <c r="B1696" s="20" t="s">
        <v>47</v>
      </c>
      <c r="C1696" s="9">
        <v>60.2</v>
      </c>
      <c r="D1696" s="9">
        <v>4.5999999999999996</v>
      </c>
      <c r="E1696" s="9">
        <v>10.5</v>
      </c>
      <c r="F1696" s="10">
        <f>IF(AND(NOT(ISBLANK(C1696)), NOT(ISBLANK(H1696)), NOT(ISBLANK(Q1696))), C1696-H1696-Q1696, "")</f>
        <v>34.929000000000002</v>
      </c>
      <c r="G1696" s="11">
        <f>IF(AND(F1696&lt;&gt;"", C1696&lt;&gt;"", C1696&lt;&gt;0), F1696*100/C1696, "")</f>
        <v>58.021594684385384</v>
      </c>
      <c r="H1696" s="10">
        <v>18.672999999999998</v>
      </c>
      <c r="I1696" s="12">
        <v>6</v>
      </c>
      <c r="J1696" s="11">
        <f>IF(AND(H1696&lt;&gt;"", C1696&lt;&gt;"", C1696&lt;&gt;0), H1696*100/C1696, "")</f>
        <v>31.018272425249162</v>
      </c>
      <c r="K1696" s="9">
        <v>13.8</v>
      </c>
      <c r="L1696" s="9">
        <v>45</v>
      </c>
      <c r="M1696" s="13">
        <v>0.307</v>
      </c>
      <c r="N1696" s="9">
        <v>64.900000000000006</v>
      </c>
      <c r="O1696" s="14" t="s">
        <v>21</v>
      </c>
      <c r="P1696" s="15">
        <v>4.2</v>
      </c>
      <c r="Q1696" s="13">
        <v>6.5979999999999999</v>
      </c>
      <c r="R1696" s="15">
        <v>0.39</v>
      </c>
      <c r="S1696" s="11">
        <f>IF(AND(Q1696&lt;&gt;"", C1696&lt;&gt;"", C1696&lt;&gt;0), Q1696*100/C1696, "")</f>
        <v>10.960132890365447</v>
      </c>
      <c r="T1696" s="22">
        <v>3</v>
      </c>
      <c r="U1696" s="17" t="s">
        <v>32</v>
      </c>
      <c r="V1696" s="11">
        <v>60.73</v>
      </c>
      <c r="W1696" s="11">
        <v>42.65</v>
      </c>
      <c r="X1696" s="11">
        <f>IF(AND(W1696&lt;&gt;"", V1696&lt;&gt;"", V1696&lt;&gt;0), (W1696/V1696)*100, "")</f>
        <v>70.228881936439976</v>
      </c>
      <c r="Y1696" s="8" t="str">
        <f>IF(X1696&lt;72,"Pontiagudo",IF(X1696&lt;=76,"Padrão","Redondo"))</f>
        <v>Pontiagudo</v>
      </c>
      <c r="Z1696" s="11">
        <f>IF(AND(W1696&lt;&gt;"", V1696&lt;&gt;"", V1696&lt;&gt;0), (0.6057-0.0018*W1696)*V1696*(W1696^2)/1000, "")</f>
        <v>58.430493222275238</v>
      </c>
      <c r="AA1696" s="11">
        <v>62.038370566427496</v>
      </c>
      <c r="AB1696" s="14"/>
      <c r="AC1696" s="12">
        <v>21</v>
      </c>
      <c r="AD1696" s="18" t="s">
        <v>18</v>
      </c>
    </row>
    <row r="1697" spans="1:30" ht="15.6" x14ac:dyDescent="0.3">
      <c r="A1697" s="8">
        <v>1696</v>
      </c>
      <c r="B1697" s="20" t="s">
        <v>47</v>
      </c>
      <c r="C1697" s="9">
        <v>59.4</v>
      </c>
      <c r="D1697" s="9">
        <v>4.3</v>
      </c>
      <c r="E1697" s="9">
        <v>10.6</v>
      </c>
      <c r="F1697" s="10">
        <f>IF(AND(NOT(ISBLANK(C1697)), NOT(ISBLANK(H1697)), NOT(ISBLANK(Q1697))), C1697-H1697-Q1697, "")</f>
        <v>33.475999999999999</v>
      </c>
      <c r="G1697" s="11">
        <f>IF(AND(F1697&lt;&gt;"", C1697&lt;&gt;"", C1697&lt;&gt;0), F1697*100/C1697, "")</f>
        <v>56.35690235690236</v>
      </c>
      <c r="H1697" s="10">
        <v>19.97</v>
      </c>
      <c r="I1697" s="12">
        <v>6</v>
      </c>
      <c r="J1697" s="11">
        <f>IF(AND(H1697&lt;&gt;"", C1697&lt;&gt;"", C1697&lt;&gt;0), H1697*100/C1697, "")</f>
        <v>33.619528619528623</v>
      </c>
      <c r="K1697" s="9">
        <v>15.6</v>
      </c>
      <c r="L1697" s="9">
        <v>46.3</v>
      </c>
      <c r="M1697" s="13">
        <v>0.33700000000000002</v>
      </c>
      <c r="N1697" s="9">
        <v>62.3</v>
      </c>
      <c r="O1697" s="14" t="s">
        <v>21</v>
      </c>
      <c r="P1697" s="15">
        <v>2.89</v>
      </c>
      <c r="Q1697" s="13">
        <v>5.9539999999999997</v>
      </c>
      <c r="R1697" s="15">
        <v>0.37</v>
      </c>
      <c r="S1697" s="11">
        <f>IF(AND(Q1697&lt;&gt;"", C1697&lt;&gt;"", C1697&lt;&gt;0), Q1697*100/C1697, "")</f>
        <v>10.023569023569024</v>
      </c>
      <c r="T1697" s="22">
        <v>3</v>
      </c>
      <c r="U1697" s="17" t="s">
        <v>32</v>
      </c>
      <c r="V1697" s="11">
        <v>55.78</v>
      </c>
      <c r="W1697" s="11">
        <v>44.71</v>
      </c>
      <c r="X1697" s="11">
        <f>IF(AND(W1697&lt;&gt;"", V1697&lt;&gt;"", V1697&lt;&gt;0), (W1697/V1697)*100, "")</f>
        <v>80.154177124417359</v>
      </c>
      <c r="Y1697" s="8" t="str">
        <f>IF(X1697&lt;72,"Pontiagudo",IF(X1697&lt;=76,"Padrão","Redondo"))</f>
        <v>Redondo</v>
      </c>
      <c r="Z1697" s="11">
        <f>IF(AND(W1697&lt;&gt;"", V1697&lt;&gt;"", V1697&lt;&gt;0), (0.6057-0.0018*W1697)*V1697*(W1697^2)/1000, "")</f>
        <v>58.564003616397763</v>
      </c>
      <c r="AA1697" s="11">
        <v>61.492492092315004</v>
      </c>
      <c r="AB1697" s="14"/>
      <c r="AC1697" s="12">
        <v>21</v>
      </c>
      <c r="AD1697" s="18" t="s">
        <v>18</v>
      </c>
    </row>
    <row r="1698" spans="1:30" ht="15.6" x14ac:dyDescent="0.3">
      <c r="A1698" s="8">
        <v>1697</v>
      </c>
      <c r="B1698" s="20" t="s">
        <v>47</v>
      </c>
      <c r="C1698" s="9">
        <v>59.4</v>
      </c>
      <c r="D1698" s="9">
        <v>3.3</v>
      </c>
      <c r="E1698" s="9">
        <v>10.7</v>
      </c>
      <c r="F1698" s="10">
        <f>IF(AND(NOT(ISBLANK(C1698)), NOT(ISBLANK(H1698)), NOT(ISBLANK(Q1698))), C1698-H1698-Q1698, "")</f>
        <v>34.955999999999996</v>
      </c>
      <c r="G1698" s="11">
        <f>IF(AND(F1698&lt;&gt;"", C1698&lt;&gt;"", C1698&lt;&gt;0), F1698*100/C1698, "")</f>
        <v>58.848484848484844</v>
      </c>
      <c r="H1698" s="10">
        <v>17.809000000000001</v>
      </c>
      <c r="I1698" s="12">
        <v>6</v>
      </c>
      <c r="J1698" s="11">
        <f>IF(AND(H1698&lt;&gt;"", C1698&lt;&gt;"", C1698&lt;&gt;0), H1698*100/C1698, "")</f>
        <v>29.981481481481485</v>
      </c>
      <c r="K1698" s="9">
        <v>11.4</v>
      </c>
      <c r="L1698" s="9">
        <v>42.3</v>
      </c>
      <c r="M1698" s="13">
        <v>0.27</v>
      </c>
      <c r="N1698" s="9">
        <v>50.5</v>
      </c>
      <c r="O1698" s="14" t="s">
        <v>23</v>
      </c>
      <c r="P1698" s="15">
        <v>4.47</v>
      </c>
      <c r="Q1698" s="13">
        <v>6.6349999999999998</v>
      </c>
      <c r="R1698" s="15">
        <v>0.4</v>
      </c>
      <c r="S1698" s="11">
        <f>IF(AND(Q1698&lt;&gt;"", C1698&lt;&gt;"", C1698&lt;&gt;0), Q1698*100/C1698, "")</f>
        <v>11.17003367003367</v>
      </c>
      <c r="T1698" s="22">
        <v>3</v>
      </c>
      <c r="U1698" s="17" t="s">
        <v>32</v>
      </c>
      <c r="V1698" s="11">
        <v>56.67</v>
      </c>
      <c r="W1698" s="11">
        <v>43.59</v>
      </c>
      <c r="X1698" s="11">
        <f>IF(AND(W1698&lt;&gt;"", V1698&lt;&gt;"", V1698&lt;&gt;0), (W1698/V1698)*100, "")</f>
        <v>76.919004764425623</v>
      </c>
      <c r="Y1698" s="8" t="str">
        <f>IF(X1698&lt;72,"Pontiagudo",IF(X1698&lt;=76,"Padrão","Redondo"))</f>
        <v>Redondo</v>
      </c>
      <c r="Z1698" s="11">
        <f>IF(AND(W1698&lt;&gt;"", V1698&lt;&gt;"", V1698&lt;&gt;0), (0.6057-0.0018*W1698)*V1698*(W1698^2)/1000, "")</f>
        <v>56.771929476674238</v>
      </c>
      <c r="AA1698" s="11">
        <v>60.566771144182503</v>
      </c>
      <c r="AB1698" s="14"/>
      <c r="AC1698" s="12">
        <v>21</v>
      </c>
      <c r="AD1698" s="18" t="s">
        <v>18</v>
      </c>
    </row>
    <row r="1699" spans="1:30" ht="15.6" x14ac:dyDescent="0.3">
      <c r="A1699" s="8">
        <v>1698</v>
      </c>
      <c r="B1699" s="20" t="s">
        <v>47</v>
      </c>
      <c r="C1699" s="9">
        <v>68.400000000000006</v>
      </c>
      <c r="D1699" s="9">
        <v>6.4</v>
      </c>
      <c r="E1699" s="9">
        <v>10.6</v>
      </c>
      <c r="F1699" s="10">
        <f>IF(AND(NOT(ISBLANK(C1699)), NOT(ISBLANK(H1699)), NOT(ISBLANK(Q1699))), C1699-H1699-Q1699, "")</f>
        <v>40.213000000000001</v>
      </c>
      <c r="G1699" s="11">
        <f>IF(AND(F1699&lt;&gt;"", C1699&lt;&gt;"", C1699&lt;&gt;0), F1699*100/C1699, "")</f>
        <v>58.790935672514621</v>
      </c>
      <c r="H1699" s="10">
        <v>20.879000000000001</v>
      </c>
      <c r="I1699" s="12">
        <v>6</v>
      </c>
      <c r="J1699" s="11">
        <f>IF(AND(H1699&lt;&gt;"", C1699&lt;&gt;"", C1699&lt;&gt;0), H1699*100/C1699, "")</f>
        <v>30.524853801169588</v>
      </c>
      <c r="K1699" s="9">
        <v>13</v>
      </c>
      <c r="L1699" s="9">
        <v>71.8</v>
      </c>
      <c r="M1699" s="13">
        <v>0.18099999999999999</v>
      </c>
      <c r="N1699" s="9">
        <v>77</v>
      </c>
      <c r="O1699" s="14" t="s">
        <v>16</v>
      </c>
      <c r="P1699" s="15">
        <v>3.71</v>
      </c>
      <c r="Q1699" s="13">
        <v>7.3079999999999998</v>
      </c>
      <c r="R1699" s="15">
        <v>0.41</v>
      </c>
      <c r="S1699" s="11">
        <f>IF(AND(Q1699&lt;&gt;"", C1699&lt;&gt;"", C1699&lt;&gt;0), Q1699*100/C1699, "")</f>
        <v>10.684210526315788</v>
      </c>
      <c r="T1699" s="22">
        <v>3</v>
      </c>
      <c r="U1699" s="17" t="s">
        <v>34</v>
      </c>
      <c r="V1699" s="11">
        <v>60.36</v>
      </c>
      <c r="W1699" s="11">
        <v>46</v>
      </c>
      <c r="X1699" s="11">
        <f>IF(AND(W1699&lt;&gt;"", V1699&lt;&gt;"", V1699&lt;&gt;0), (W1699/V1699)*100, "")</f>
        <v>76.209410205434054</v>
      </c>
      <c r="Y1699" s="8" t="str">
        <f>IF(X1699&lt;72,"Pontiagudo",IF(X1699&lt;=76,"Padrão","Redondo"))</f>
        <v>Redondo</v>
      </c>
      <c r="Z1699" s="11">
        <f>IF(AND(W1699&lt;&gt;"", V1699&lt;&gt;"", V1699&lt;&gt;0), (0.6057-0.0018*W1699)*V1699*(W1699^2)/1000, "")</f>
        <v>66.785708303999996</v>
      </c>
      <c r="AA1699" s="11">
        <v>66.7874853024</v>
      </c>
      <c r="AB1699" s="14"/>
      <c r="AC1699" s="12">
        <v>21</v>
      </c>
      <c r="AD1699" s="18" t="s">
        <v>18</v>
      </c>
    </row>
    <row r="1700" spans="1:30" ht="15.6" x14ac:dyDescent="0.3">
      <c r="A1700" s="8">
        <v>1699</v>
      </c>
      <c r="B1700" s="20" t="s">
        <v>47</v>
      </c>
      <c r="C1700" s="9">
        <v>64.400000000000006</v>
      </c>
      <c r="D1700" s="9">
        <v>6.3</v>
      </c>
      <c r="E1700" s="9">
        <v>10.8</v>
      </c>
      <c r="F1700" s="10">
        <f>IF(AND(NOT(ISBLANK(C1700)), NOT(ISBLANK(H1700)), NOT(ISBLANK(Q1700))), C1700-H1700-Q1700, "")</f>
        <v>38.638000000000005</v>
      </c>
      <c r="G1700" s="11">
        <f>IF(AND(F1700&lt;&gt;"", C1700&lt;&gt;"", C1700&lt;&gt;0), F1700*100/C1700, "")</f>
        <v>59.996894409937894</v>
      </c>
      <c r="H1700" s="10">
        <v>18.945</v>
      </c>
      <c r="I1700" s="12">
        <v>6</v>
      </c>
      <c r="J1700" s="11">
        <f>IF(AND(H1700&lt;&gt;"", C1700&lt;&gt;"", C1700&lt;&gt;0), H1700*100/C1700, "")</f>
        <v>29.417701863354036</v>
      </c>
      <c r="K1700" s="9">
        <v>12.6</v>
      </c>
      <c r="L1700" s="9">
        <v>10.9</v>
      </c>
      <c r="M1700" s="13">
        <v>0.11559999999999999</v>
      </c>
      <c r="N1700" s="9">
        <v>77.5</v>
      </c>
      <c r="O1700" s="14" t="s">
        <v>16</v>
      </c>
      <c r="P1700" s="15">
        <v>3.44</v>
      </c>
      <c r="Q1700" s="13">
        <v>6.8170000000000002</v>
      </c>
      <c r="R1700" s="15">
        <v>0.41</v>
      </c>
      <c r="S1700" s="11">
        <f>IF(AND(Q1700&lt;&gt;"", C1700&lt;&gt;"", C1700&lt;&gt;0), Q1700*100/C1700, "")</f>
        <v>10.585403726708075</v>
      </c>
      <c r="T1700" s="22">
        <v>2</v>
      </c>
      <c r="U1700" s="17" t="s">
        <v>32</v>
      </c>
      <c r="V1700" s="11">
        <v>59.98</v>
      </c>
      <c r="W1700" s="11">
        <v>44.66</v>
      </c>
      <c r="X1700" s="11">
        <f>IF(AND(W1700&lt;&gt;"", V1700&lt;&gt;"", V1700&lt;&gt;0), (W1700/V1700)*100, "")</f>
        <v>74.458152717572517</v>
      </c>
      <c r="Y1700" s="8" t="str">
        <f>IF(X1700&lt;72,"Pontiagudo",IF(X1700&lt;=76,"Padrão","Redondo"))</f>
        <v>Padrão</v>
      </c>
      <c r="Z1700" s="11">
        <f>IF(AND(W1700&lt;&gt;"", V1700&lt;&gt;"", V1700&lt;&gt;0), (0.6057-0.0018*W1700)*V1700*(W1700^2)/1000, "")</f>
        <v>62.843623872454643</v>
      </c>
      <c r="AA1700" s="11">
        <v>64.51651934265999</v>
      </c>
      <c r="AB1700" s="14"/>
      <c r="AC1700" s="12">
        <v>21</v>
      </c>
      <c r="AD1700" s="18" t="s">
        <v>18</v>
      </c>
    </row>
    <row r="1701" spans="1:30" ht="15.6" x14ac:dyDescent="0.3">
      <c r="A1701" s="8">
        <v>1700</v>
      </c>
      <c r="B1701" s="20" t="s">
        <v>47</v>
      </c>
      <c r="C1701" s="9">
        <v>62.2</v>
      </c>
      <c r="D1701" s="9">
        <v>6.4</v>
      </c>
      <c r="E1701" s="9">
        <v>10.7</v>
      </c>
      <c r="F1701" s="10">
        <f>IF(AND(NOT(ISBLANK(C1701)), NOT(ISBLANK(H1701)), NOT(ISBLANK(Q1701))), C1701-H1701-Q1701, "")</f>
        <v>36.643000000000001</v>
      </c>
      <c r="G1701" s="11">
        <f>IF(AND(F1701&lt;&gt;"", C1701&lt;&gt;"", C1701&lt;&gt;0), F1701*100/C1701, "")</f>
        <v>58.911575562700968</v>
      </c>
      <c r="H1701" s="10">
        <v>19.498000000000001</v>
      </c>
      <c r="I1701" s="12">
        <v>6</v>
      </c>
      <c r="J1701" s="11">
        <f>IF(AND(H1701&lt;&gt;"", C1701&lt;&gt;"", C1701&lt;&gt;0), H1701*100/C1701, "")</f>
        <v>31.34726688102894</v>
      </c>
      <c r="K1701" s="9">
        <v>12.6</v>
      </c>
      <c r="L1701" s="9">
        <v>20.399999999999999</v>
      </c>
      <c r="M1701" s="13">
        <v>0.61799999999999999</v>
      </c>
      <c r="N1701" s="9">
        <v>79</v>
      </c>
      <c r="O1701" s="14" t="s">
        <v>16</v>
      </c>
      <c r="P1701" s="15">
        <v>3.92</v>
      </c>
      <c r="Q1701" s="13">
        <v>6.0590000000000002</v>
      </c>
      <c r="R1701" s="15">
        <v>0.37</v>
      </c>
      <c r="S1701" s="11">
        <f>IF(AND(Q1701&lt;&gt;"", C1701&lt;&gt;"", C1701&lt;&gt;0), Q1701*100/C1701, "")</f>
        <v>9.7411575562700961</v>
      </c>
      <c r="T1701" s="22">
        <v>2</v>
      </c>
      <c r="U1701" s="17" t="s">
        <v>32</v>
      </c>
      <c r="V1701" s="11">
        <v>59.33</v>
      </c>
      <c r="W1701" s="11">
        <v>43.75</v>
      </c>
      <c r="X1701" s="11">
        <f>IF(AND(W1701&lt;&gt;"", V1701&lt;&gt;"", V1701&lt;&gt;0), (W1701/V1701)*100, "")</f>
        <v>73.740097758301033</v>
      </c>
      <c r="Y1701" s="8" t="str">
        <f>IF(X1701&lt;72,"Pontiagudo",IF(X1701&lt;=76,"Padrão","Redondo"))</f>
        <v>Padrão</v>
      </c>
      <c r="Z1701" s="11">
        <f>IF(AND(W1701&lt;&gt;"", V1701&lt;&gt;"", V1701&lt;&gt;0), (0.6057-0.0018*W1701)*V1701*(W1701^2)/1000, "")</f>
        <v>59.841141855468749</v>
      </c>
      <c r="AA1701" s="11">
        <v>62.709850255937496</v>
      </c>
      <c r="AB1701" s="14"/>
      <c r="AC1701" s="12">
        <v>21</v>
      </c>
      <c r="AD1701" s="18" t="s">
        <v>18</v>
      </c>
    </row>
    <row r="1702" spans="1:30" ht="15.6" x14ac:dyDescent="0.3">
      <c r="A1702" s="8">
        <v>1701</v>
      </c>
      <c r="B1702" s="20" t="s">
        <v>47</v>
      </c>
      <c r="C1702" s="9">
        <v>66.7</v>
      </c>
      <c r="D1702" s="9">
        <v>5.9</v>
      </c>
      <c r="E1702" s="9">
        <v>10.7</v>
      </c>
      <c r="F1702" s="10">
        <f>IF(AND(NOT(ISBLANK(C1702)), NOT(ISBLANK(H1702)), NOT(ISBLANK(Q1702))), C1702-H1702-Q1702, "")</f>
        <v>41.482000000000006</v>
      </c>
      <c r="G1702" s="11">
        <f>IF(AND(F1702&lt;&gt;"", C1702&lt;&gt;"", C1702&lt;&gt;0), F1702*100/C1702, "")</f>
        <v>62.191904047976017</v>
      </c>
      <c r="H1702" s="10">
        <v>18.638999999999999</v>
      </c>
      <c r="I1702" s="12">
        <v>6</v>
      </c>
      <c r="J1702" s="11">
        <f>IF(AND(H1702&lt;&gt;"", C1702&lt;&gt;"", C1702&lt;&gt;0), H1702*100/C1702, "")</f>
        <v>27.944527736131931</v>
      </c>
      <c r="K1702" s="9">
        <v>11.3</v>
      </c>
      <c r="L1702" s="9"/>
      <c r="M1702" s="13"/>
      <c r="N1702" s="9">
        <v>73.7</v>
      </c>
      <c r="O1702" s="14" t="s">
        <v>16</v>
      </c>
      <c r="P1702" s="15">
        <v>4.2300000000000004</v>
      </c>
      <c r="Q1702" s="13">
        <v>6.5789999999999997</v>
      </c>
      <c r="R1702" s="15">
        <v>0.39</v>
      </c>
      <c r="S1702" s="11">
        <f>IF(AND(Q1702&lt;&gt;"", C1702&lt;&gt;"", C1702&lt;&gt;0), Q1702*100/C1702, "")</f>
        <v>9.8635682158920535</v>
      </c>
      <c r="T1702" s="22">
        <v>3</v>
      </c>
      <c r="U1702" s="17" t="s">
        <v>32</v>
      </c>
      <c r="V1702" s="11">
        <v>60.42</v>
      </c>
      <c r="W1702" s="11">
        <v>45.22</v>
      </c>
      <c r="X1702" s="11">
        <f>IF(AND(W1702&lt;&gt;"", V1702&lt;&gt;"", V1702&lt;&gt;0), (W1702/V1702)*100, "")</f>
        <v>74.842767295597483</v>
      </c>
      <c r="Y1702" s="8" t="str">
        <f>IF(X1702&lt;72,"Pontiagudo",IF(X1702&lt;=76,"Padrão","Redondo"))</f>
        <v>Padrão</v>
      </c>
      <c r="Z1702" s="11">
        <f>IF(AND(W1702&lt;&gt;"", V1702&lt;&gt;"", V1702&lt;&gt;0), (0.6057-0.0018*W1702)*V1702*(W1702^2)/1000, "")</f>
        <v>64.777623052931716</v>
      </c>
      <c r="AA1702" s="11">
        <v>65.664938381195995</v>
      </c>
      <c r="AB1702" s="14" t="s">
        <v>35</v>
      </c>
      <c r="AC1702" s="12">
        <v>21</v>
      </c>
      <c r="AD1702" s="18" t="s">
        <v>18</v>
      </c>
    </row>
    <row r="1703" spans="1:30" ht="15.6" x14ac:dyDescent="0.3">
      <c r="A1703" s="8">
        <v>1702</v>
      </c>
      <c r="B1703" s="20" t="s">
        <v>47</v>
      </c>
      <c r="C1703" s="9">
        <v>68</v>
      </c>
      <c r="D1703" s="9">
        <v>3.4</v>
      </c>
      <c r="E1703" s="9">
        <v>10.4</v>
      </c>
      <c r="F1703" s="10">
        <f>IF(AND(NOT(ISBLANK(C1703)), NOT(ISBLANK(H1703)), NOT(ISBLANK(Q1703))), C1703-H1703-Q1703, "")</f>
        <v>41.82</v>
      </c>
      <c r="G1703" s="11">
        <f>IF(AND(F1703&lt;&gt;"", C1703&lt;&gt;"", C1703&lt;&gt;0), F1703*100/C1703, "")</f>
        <v>61.5</v>
      </c>
      <c r="H1703" s="10">
        <v>19.690999999999999</v>
      </c>
      <c r="I1703" s="12">
        <v>6</v>
      </c>
      <c r="J1703" s="11">
        <f>IF(AND(H1703&lt;&gt;"", C1703&lt;&gt;"", C1703&lt;&gt;0), H1703*100/C1703, "")</f>
        <v>28.95735294117647</v>
      </c>
      <c r="K1703" s="9">
        <v>14.4</v>
      </c>
      <c r="L1703" s="9">
        <v>45.7</v>
      </c>
      <c r="M1703" s="13">
        <v>0.315</v>
      </c>
      <c r="N1703" s="9">
        <v>46.2</v>
      </c>
      <c r="O1703" s="14" t="s">
        <v>23</v>
      </c>
      <c r="P1703" s="15">
        <v>3.73</v>
      </c>
      <c r="Q1703" s="13">
        <v>6.4889999999999999</v>
      </c>
      <c r="R1703" s="15">
        <v>0.39</v>
      </c>
      <c r="S1703" s="11">
        <f>IF(AND(Q1703&lt;&gt;"", C1703&lt;&gt;"", C1703&lt;&gt;0), Q1703*100/C1703, "")</f>
        <v>9.5426470588235297</v>
      </c>
      <c r="T1703" s="22">
        <v>4</v>
      </c>
      <c r="U1703" s="17"/>
      <c r="V1703" s="11">
        <v>62.84</v>
      </c>
      <c r="W1703" s="11">
        <v>45.96</v>
      </c>
      <c r="X1703" s="11">
        <f>IF(AND(W1703&lt;&gt;"", V1703&lt;&gt;"", V1703&lt;&gt;0), (W1703/V1703)*100, "")</f>
        <v>73.138128580521951</v>
      </c>
      <c r="Y1703" s="8" t="str">
        <f>IF(X1703&lt;72,"Pontiagudo",IF(X1703&lt;=76,"Padrão","Redondo"))</f>
        <v>Padrão</v>
      </c>
      <c r="Z1703" s="11">
        <f>IF(AND(W1703&lt;&gt;"", V1703&lt;&gt;"", V1703&lt;&gt;0), (0.6057-0.0018*W1703)*V1703*(W1703^2)/1000, "")</f>
        <v>69.418408654810378</v>
      </c>
      <c r="AA1703" s="11">
        <v>68.495210040096012</v>
      </c>
      <c r="AB1703" s="14"/>
      <c r="AC1703" s="12">
        <v>21</v>
      </c>
      <c r="AD1703" s="18" t="s">
        <v>18</v>
      </c>
    </row>
    <row r="1704" spans="1:30" ht="15.6" x14ac:dyDescent="0.3">
      <c r="A1704" s="8">
        <v>1703</v>
      </c>
      <c r="B1704" s="20" t="s">
        <v>47</v>
      </c>
      <c r="C1704" s="9">
        <v>65.599999999999994</v>
      </c>
      <c r="D1704" s="9"/>
      <c r="E1704" s="9"/>
      <c r="F1704" s="10"/>
      <c r="G1704" s="11" t="str">
        <f>IF(AND(F1704&lt;&gt;"", C1704&lt;&gt;"", C1704&lt;&gt;0), F1704*100/C1704, "")</f>
        <v/>
      </c>
      <c r="H1704" s="10"/>
      <c r="I1704" s="12"/>
      <c r="J1704" s="11" t="str">
        <f>IF(AND(H1704&lt;&gt;"", C1704&lt;&gt;"", C1704&lt;&gt;0), H1704*100/C1704, "")</f>
        <v/>
      </c>
      <c r="K1704" s="9"/>
      <c r="L1704" s="9"/>
      <c r="M1704" s="13"/>
      <c r="N1704" s="9"/>
      <c r="O1704" s="14"/>
      <c r="P1704" s="15">
        <v>4.62</v>
      </c>
      <c r="Q1704" s="13">
        <v>6.508</v>
      </c>
      <c r="R1704" s="15">
        <v>0.39</v>
      </c>
      <c r="S1704" s="11">
        <f>IF(AND(Q1704&lt;&gt;"", C1704&lt;&gt;"", C1704&lt;&gt;0), Q1704*100/C1704, "")</f>
        <v>9.9207317073170742</v>
      </c>
      <c r="T1704" s="22">
        <v>2</v>
      </c>
      <c r="U1704" s="17" t="s">
        <v>32</v>
      </c>
      <c r="V1704" s="11">
        <v>62.13</v>
      </c>
      <c r="W1704" s="11">
        <v>44.73</v>
      </c>
      <c r="X1704" s="11">
        <f>IF(AND(W1704&lt;&gt;"", V1704&lt;&gt;"", V1704&lt;&gt;0), (W1704/V1704)*100, "")</f>
        <v>71.994205697730564</v>
      </c>
      <c r="Y1704" s="8" t="str">
        <f>IF(X1704&lt;72,"Pontiagudo",IF(X1704&lt;=76,"Padrão","Redondo"))</f>
        <v>Pontiagudo</v>
      </c>
      <c r="Z1704" s="11">
        <f>IF(AND(W1704&lt;&gt;"", V1704&lt;&gt;"", V1704&lt;&gt;0), (0.6057-0.0018*W1704)*V1704*(W1704^2)/1000, "")</f>
        <v>65.284831937196515</v>
      </c>
      <c r="AA1704" s="11">
        <v>66.124293808261484</v>
      </c>
      <c r="AB1704" s="14"/>
      <c r="AC1704" s="12">
        <v>21</v>
      </c>
      <c r="AD1704" s="18" t="s">
        <v>18</v>
      </c>
    </row>
    <row r="1705" spans="1:30" ht="15.6" x14ac:dyDescent="0.3">
      <c r="A1705" s="8">
        <v>1704</v>
      </c>
      <c r="B1705" s="20" t="s">
        <v>47</v>
      </c>
      <c r="C1705" s="9">
        <v>73</v>
      </c>
      <c r="D1705" s="9">
        <v>3.6</v>
      </c>
      <c r="E1705" s="9">
        <v>10.7</v>
      </c>
      <c r="F1705" s="10">
        <f>IF(AND(NOT(ISBLANK(C1705)), NOT(ISBLANK(H1705)), NOT(ISBLANK(Q1705))), C1705-H1705-Q1705, "")</f>
        <v>48.300000000000004</v>
      </c>
      <c r="G1705" s="11">
        <f>IF(AND(F1705&lt;&gt;"", C1705&lt;&gt;"", C1705&lt;&gt;0), F1705*100/C1705, "")</f>
        <v>66.164383561643831</v>
      </c>
      <c r="H1705" s="10">
        <v>17.739999999999998</v>
      </c>
      <c r="I1705" s="12">
        <v>6</v>
      </c>
      <c r="J1705" s="11">
        <f>IF(AND(H1705&lt;&gt;"", C1705&lt;&gt;"", C1705&lt;&gt;0), H1705*100/C1705, "")</f>
        <v>24.301369863013697</v>
      </c>
      <c r="K1705" s="9">
        <v>11.3</v>
      </c>
      <c r="L1705" s="9">
        <v>40</v>
      </c>
      <c r="M1705" s="13">
        <v>0.28299999999999997</v>
      </c>
      <c r="N1705" s="9">
        <v>46</v>
      </c>
      <c r="O1705" s="14" t="s">
        <v>23</v>
      </c>
      <c r="P1705" s="15">
        <v>3.59</v>
      </c>
      <c r="Q1705" s="13">
        <v>6.96</v>
      </c>
      <c r="R1705" s="15">
        <v>0.38</v>
      </c>
      <c r="S1705" s="11">
        <f>IF(AND(Q1705&lt;&gt;"", C1705&lt;&gt;"", C1705&lt;&gt;0), Q1705*100/C1705, "")</f>
        <v>9.5342465753424666</v>
      </c>
      <c r="T1705" s="22">
        <v>3</v>
      </c>
      <c r="U1705" s="17" t="s">
        <v>34</v>
      </c>
      <c r="V1705" s="11">
        <v>64.75</v>
      </c>
      <c r="W1705" s="11">
        <v>45.97</v>
      </c>
      <c r="X1705" s="11">
        <f>IF(AND(W1705&lt;&gt;"", V1705&lt;&gt;"", V1705&lt;&gt;0), (W1705/V1705)*100, "")</f>
        <v>70.996138996138995</v>
      </c>
      <c r="Y1705" s="8" t="str">
        <f>IF(X1705&lt;72,"Pontiagudo",IF(X1705&lt;=76,"Padrão","Redondo"))</f>
        <v>Pontiagudo</v>
      </c>
      <c r="Z1705" s="11">
        <f>IF(AND(W1705&lt;&gt;"", V1705&lt;&gt;"", V1705&lt;&gt;0), (0.6057-0.0018*W1705)*V1705*(W1705^2)/1000, "")</f>
        <v>71.557023859804346</v>
      </c>
      <c r="AA1705" s="11">
        <v>69.819725178262502</v>
      </c>
      <c r="AB1705" s="14"/>
      <c r="AC1705" s="12">
        <v>21</v>
      </c>
      <c r="AD1705" s="18" t="s">
        <v>18</v>
      </c>
    </row>
    <row r="1706" spans="1:30" ht="15.6" x14ac:dyDescent="0.3">
      <c r="A1706" s="8">
        <v>1705</v>
      </c>
      <c r="B1706" s="20" t="s">
        <v>47</v>
      </c>
      <c r="C1706" s="9">
        <v>60.6</v>
      </c>
      <c r="D1706" s="9">
        <v>4</v>
      </c>
      <c r="E1706" s="9">
        <v>10.7</v>
      </c>
      <c r="F1706" s="10">
        <f>IF(AND(NOT(ISBLANK(C1706)), NOT(ISBLANK(H1706)), NOT(ISBLANK(Q1706))), C1706-H1706-Q1706, "")</f>
        <v>37.262</v>
      </c>
      <c r="G1706" s="11">
        <f>IF(AND(F1706&lt;&gt;"", C1706&lt;&gt;"", C1706&lt;&gt;0), F1706*100/C1706, "")</f>
        <v>61.488448844884481</v>
      </c>
      <c r="H1706" s="10">
        <v>17.288</v>
      </c>
      <c r="I1706" s="12">
        <v>6</v>
      </c>
      <c r="J1706" s="11">
        <f>IF(AND(H1706&lt;&gt;"", C1706&lt;&gt;"", C1706&lt;&gt;0), H1706*100/C1706, "")</f>
        <v>28.528052805280527</v>
      </c>
      <c r="K1706" s="9">
        <v>11.6</v>
      </c>
      <c r="L1706" s="9">
        <v>50</v>
      </c>
      <c r="M1706" s="13">
        <v>0.23200000000000001</v>
      </c>
      <c r="N1706" s="9">
        <v>58.4</v>
      </c>
      <c r="O1706" s="14" t="s">
        <v>23</v>
      </c>
      <c r="P1706" s="15">
        <v>3.83</v>
      </c>
      <c r="Q1706" s="13">
        <v>6.05</v>
      </c>
      <c r="R1706" s="15">
        <v>0.37</v>
      </c>
      <c r="S1706" s="11">
        <f>IF(AND(Q1706&lt;&gt;"", C1706&lt;&gt;"", C1706&lt;&gt;0), Q1706*100/C1706, "")</f>
        <v>9.9834983498349832</v>
      </c>
      <c r="T1706" s="22">
        <v>3</v>
      </c>
      <c r="U1706" s="17" t="s">
        <v>32</v>
      </c>
      <c r="V1706" s="11">
        <v>57.16</v>
      </c>
      <c r="W1706" s="11">
        <v>43.92</v>
      </c>
      <c r="X1706" s="11">
        <f>IF(AND(W1706&lt;&gt;"", V1706&lt;&gt;"", V1706&lt;&gt;0), (W1706/V1706)*100, "")</f>
        <v>76.836948915325408</v>
      </c>
      <c r="Y1706" s="8" t="str">
        <f>IF(X1706&lt;72,"Pontiagudo",IF(X1706&lt;=76,"Padrão","Redondo"))</f>
        <v>Redondo</v>
      </c>
      <c r="Z1706" s="11">
        <f>IF(AND(W1706&lt;&gt;"", V1706&lt;&gt;"", V1706&lt;&gt;0), (0.6057-0.0018*W1706)*V1706*(W1706^2)/1000, "")</f>
        <v>58.067619676333067</v>
      </c>
      <c r="AA1706" s="11">
        <v>61.398496310400006</v>
      </c>
      <c r="AB1706" s="14"/>
      <c r="AC1706" s="12">
        <v>21</v>
      </c>
      <c r="AD1706" s="18" t="s">
        <v>18</v>
      </c>
    </row>
    <row r="1707" spans="1:30" ht="15.6" x14ac:dyDescent="0.3">
      <c r="A1707" s="8">
        <v>1706</v>
      </c>
      <c r="B1707" s="20" t="s">
        <v>47</v>
      </c>
      <c r="C1707" s="9">
        <v>66.7</v>
      </c>
      <c r="D1707" s="9">
        <v>3.1</v>
      </c>
      <c r="E1707" s="9">
        <v>10.5</v>
      </c>
      <c r="F1707" s="10">
        <f>IF(AND(NOT(ISBLANK(C1707)), NOT(ISBLANK(H1707)), NOT(ISBLANK(Q1707))), C1707-H1707-Q1707, "")</f>
        <v>38.95000000000001</v>
      </c>
      <c r="G1707" s="11">
        <f>IF(AND(F1707&lt;&gt;"", C1707&lt;&gt;"", C1707&lt;&gt;0), F1707*100/C1707, "")</f>
        <v>58.395802098950533</v>
      </c>
      <c r="H1707" s="10">
        <v>21.138999999999999</v>
      </c>
      <c r="I1707" s="12">
        <v>6</v>
      </c>
      <c r="J1707" s="11">
        <f>IF(AND(H1707&lt;&gt;"", C1707&lt;&gt;"", C1707&lt;&gt;0), H1707*100/C1707, "")</f>
        <v>31.69265367316342</v>
      </c>
      <c r="K1707" s="9">
        <v>11.4</v>
      </c>
      <c r="L1707" s="9">
        <v>53.3</v>
      </c>
      <c r="M1707" s="13">
        <v>0.214</v>
      </c>
      <c r="N1707" s="9">
        <v>42.5</v>
      </c>
      <c r="O1707" s="14" t="s">
        <v>23</v>
      </c>
      <c r="P1707" s="15">
        <v>3.48</v>
      </c>
      <c r="Q1707" s="13">
        <v>6.6109999999999998</v>
      </c>
      <c r="R1707" s="15">
        <v>0.39</v>
      </c>
      <c r="S1707" s="11">
        <f>IF(AND(Q1707&lt;&gt;"", C1707&lt;&gt;"", C1707&lt;&gt;0), Q1707*100/C1707, "")</f>
        <v>9.9115442278860577</v>
      </c>
      <c r="T1707" s="22">
        <v>2</v>
      </c>
      <c r="U1707" s="17" t="s">
        <v>32</v>
      </c>
      <c r="V1707" s="11">
        <v>58.63</v>
      </c>
      <c r="W1707" s="11">
        <v>46.07</v>
      </c>
      <c r="X1707" s="11">
        <f>IF(AND(W1707&lt;&gt;"", V1707&lt;&gt;"", V1707&lt;&gt;0), (W1707/V1707)*100, "")</f>
        <v>78.577520040934672</v>
      </c>
      <c r="Y1707" s="8" t="str">
        <f>IF(X1707&lt;72,"Pontiagudo",IF(X1707&lt;=76,"Padrão","Redondo"))</f>
        <v>Redondo</v>
      </c>
      <c r="Z1707" s="11">
        <f>IF(AND(W1707&lt;&gt;"", V1707&lt;&gt;"", V1707&lt;&gt;0), (0.6057-0.0018*W1707)*V1707*(W1707^2)/1000, "")</f>
        <v>65.053444765246951</v>
      </c>
      <c r="AA1707" s="11">
        <v>65.610426728060489</v>
      </c>
      <c r="AB1707" s="14"/>
      <c r="AC1707" s="12">
        <v>21</v>
      </c>
      <c r="AD1707" s="18" t="s">
        <v>18</v>
      </c>
    </row>
    <row r="1708" spans="1:30" ht="15.6" x14ac:dyDescent="0.3">
      <c r="A1708" s="8">
        <v>1707</v>
      </c>
      <c r="B1708" s="20" t="s">
        <v>47</v>
      </c>
      <c r="C1708" s="9">
        <v>67.7</v>
      </c>
      <c r="D1708" s="9">
        <v>2.5</v>
      </c>
      <c r="E1708" s="9">
        <v>10.9</v>
      </c>
      <c r="F1708" s="10">
        <f>IF(AND(NOT(ISBLANK(C1708)), NOT(ISBLANK(H1708)), NOT(ISBLANK(Q1708))), C1708-H1708-Q1708, "")</f>
        <v>40.307000000000009</v>
      </c>
      <c r="G1708" s="11">
        <f>IF(AND(F1708&lt;&gt;"", C1708&lt;&gt;"", C1708&lt;&gt;0), F1708*100/C1708, "")</f>
        <v>59.53766617429838</v>
      </c>
      <c r="H1708" s="10">
        <v>20.513999999999999</v>
      </c>
      <c r="I1708" s="12">
        <v>6</v>
      </c>
      <c r="J1708" s="11">
        <f>IF(AND(H1708&lt;&gt;"", C1708&lt;&gt;"", C1708&lt;&gt;0), H1708*100/C1708, "")</f>
        <v>30.301329394387</v>
      </c>
      <c r="K1708" s="9">
        <v>11.5</v>
      </c>
      <c r="L1708" s="9">
        <v>51.3</v>
      </c>
      <c r="M1708" s="13">
        <v>0.224</v>
      </c>
      <c r="N1708" s="9">
        <v>30.4</v>
      </c>
      <c r="O1708" s="14" t="s">
        <v>26</v>
      </c>
      <c r="P1708" s="15">
        <v>4.43</v>
      </c>
      <c r="Q1708" s="13">
        <v>6.8789999999999996</v>
      </c>
      <c r="R1708" s="15">
        <v>0.4</v>
      </c>
      <c r="S1708" s="11">
        <f>IF(AND(Q1708&lt;&gt;"", C1708&lt;&gt;"", C1708&lt;&gt;0), Q1708*100/C1708, "")</f>
        <v>10.161004431314623</v>
      </c>
      <c r="T1708" s="22">
        <v>3</v>
      </c>
      <c r="U1708" s="17" t="s">
        <v>32</v>
      </c>
      <c r="V1708" s="11">
        <v>59.45</v>
      </c>
      <c r="W1708" s="11">
        <v>45.7</v>
      </c>
      <c r="X1708" s="11">
        <f>IF(AND(W1708&lt;&gt;"", V1708&lt;&gt;"", V1708&lt;&gt;0), (W1708/V1708)*100, "")</f>
        <v>76.871320437342305</v>
      </c>
      <c r="Y1708" s="8" t="str">
        <f>IF(X1708&lt;72,"Pontiagudo",IF(X1708&lt;=76,"Padrão","Redondo"))</f>
        <v>Redondo</v>
      </c>
      <c r="Z1708" s="11">
        <f>IF(AND(W1708&lt;&gt;"", V1708&lt;&gt;"", V1708&lt;&gt;0), (0.6057-0.0018*W1708)*V1708*(W1708^2)/1000, "")</f>
        <v>64.990692772920013</v>
      </c>
      <c r="AA1708" s="11">
        <v>65.675185174749998</v>
      </c>
      <c r="AB1708" s="14"/>
      <c r="AC1708" s="12">
        <v>21</v>
      </c>
      <c r="AD1708" s="18" t="s">
        <v>18</v>
      </c>
    </row>
    <row r="1709" spans="1:30" ht="15.6" x14ac:dyDescent="0.3">
      <c r="A1709" s="8">
        <v>1708</v>
      </c>
      <c r="B1709" s="20" t="s">
        <v>47</v>
      </c>
      <c r="C1709" s="9">
        <v>66.900000000000006</v>
      </c>
      <c r="D1709" s="9">
        <v>3.4</v>
      </c>
      <c r="E1709" s="9">
        <v>10.6</v>
      </c>
      <c r="F1709" s="10">
        <f>IF(AND(NOT(ISBLANK(C1709)), NOT(ISBLANK(H1709)), NOT(ISBLANK(Q1709))), C1709-H1709-Q1709, "")</f>
        <v>41.458000000000006</v>
      </c>
      <c r="G1709" s="11">
        <f>IF(AND(F1709&lt;&gt;"", C1709&lt;&gt;"", C1709&lt;&gt;0), F1709*100/C1709, "")</f>
        <v>61.970104633781759</v>
      </c>
      <c r="H1709" s="10">
        <v>18.943000000000001</v>
      </c>
      <c r="I1709" s="12">
        <v>6</v>
      </c>
      <c r="J1709" s="11">
        <f>IF(AND(H1709&lt;&gt;"", C1709&lt;&gt;"", C1709&lt;&gt;0), H1709*100/C1709, "")</f>
        <v>28.315396113602393</v>
      </c>
      <c r="K1709" s="9">
        <v>12.1</v>
      </c>
      <c r="L1709" s="9">
        <v>39</v>
      </c>
      <c r="M1709" s="13">
        <v>0.31</v>
      </c>
      <c r="N1709" s="9">
        <v>47</v>
      </c>
      <c r="O1709" s="14" t="s">
        <v>23</v>
      </c>
      <c r="P1709" s="15">
        <v>4.8499999999999996</v>
      </c>
      <c r="Q1709" s="13">
        <v>6.4989999999999997</v>
      </c>
      <c r="R1709" s="15">
        <v>0.38</v>
      </c>
      <c r="S1709" s="11">
        <f>IF(AND(Q1709&lt;&gt;"", C1709&lt;&gt;"", C1709&lt;&gt;0), Q1709*100/C1709, "")</f>
        <v>9.7144992526158429</v>
      </c>
      <c r="T1709" s="22">
        <v>3</v>
      </c>
      <c r="U1709" s="17" t="s">
        <v>32</v>
      </c>
      <c r="V1709" s="11">
        <v>57.55</v>
      </c>
      <c r="W1709" s="11">
        <v>46.18</v>
      </c>
      <c r="X1709" s="11">
        <f>IF(AND(W1709&lt;&gt;"", V1709&lt;&gt;"", V1709&lt;&gt;0), (W1709/V1709)*100, "")</f>
        <v>80.243266724587315</v>
      </c>
      <c r="Y1709" s="8" t="str">
        <f>IF(X1709&lt;72,"Pontiagudo",IF(X1709&lt;=76,"Padrão","Redondo"))</f>
        <v>Redondo</v>
      </c>
      <c r="Z1709" s="11">
        <f>IF(AND(W1709&lt;&gt;"", V1709&lt;&gt;"", V1709&lt;&gt;0), (0.6057-0.0018*W1709)*V1709*(W1709^2)/1000, "")</f>
        <v>64.136114426589117</v>
      </c>
      <c r="AA1709" s="11">
        <v>64.950501724409975</v>
      </c>
      <c r="AB1709" s="14"/>
      <c r="AC1709" s="12">
        <v>21</v>
      </c>
      <c r="AD1709" s="18" t="s">
        <v>18</v>
      </c>
    </row>
    <row r="1710" spans="1:30" ht="15.6" x14ac:dyDescent="0.3">
      <c r="A1710" s="8">
        <v>1709</v>
      </c>
      <c r="B1710" s="20" t="s">
        <v>47</v>
      </c>
      <c r="C1710" s="9">
        <v>66.400000000000006</v>
      </c>
      <c r="D1710" s="9">
        <v>5.4</v>
      </c>
      <c r="E1710" s="9">
        <v>10.4</v>
      </c>
      <c r="F1710" s="10">
        <f>IF(AND(NOT(ISBLANK(C1710)), NOT(ISBLANK(H1710)), NOT(ISBLANK(Q1710))), C1710-H1710-Q1710, "")</f>
        <v>39.586000000000013</v>
      </c>
      <c r="G1710" s="11">
        <f>IF(AND(F1710&lt;&gt;"", C1710&lt;&gt;"", C1710&lt;&gt;0), F1710*100/C1710, "")</f>
        <v>59.617469879518083</v>
      </c>
      <c r="H1710" s="10">
        <v>19.992999999999999</v>
      </c>
      <c r="I1710" s="12">
        <v>6</v>
      </c>
      <c r="J1710" s="11">
        <f>IF(AND(H1710&lt;&gt;"", C1710&lt;&gt;"", C1710&lt;&gt;0), H1710*100/C1710, "")</f>
        <v>30.109939759036141</v>
      </c>
      <c r="K1710" s="9">
        <v>13.4</v>
      </c>
      <c r="L1710" s="9">
        <v>47.3</v>
      </c>
      <c r="M1710" s="13">
        <v>0.28299999999999997</v>
      </c>
      <c r="N1710" s="9">
        <v>69.599999999999994</v>
      </c>
      <c r="O1710" s="14" t="s">
        <v>21</v>
      </c>
      <c r="P1710" s="15">
        <v>4</v>
      </c>
      <c r="Q1710" s="13">
        <v>6.8209999999999997</v>
      </c>
      <c r="R1710" s="15">
        <v>0.41</v>
      </c>
      <c r="S1710" s="11">
        <f>IF(AND(Q1710&lt;&gt;"", C1710&lt;&gt;"", C1710&lt;&gt;0), Q1710*100/C1710, "")</f>
        <v>10.272590361445783</v>
      </c>
      <c r="T1710" s="22">
        <v>2</v>
      </c>
      <c r="U1710" s="17" t="s">
        <v>32</v>
      </c>
      <c r="V1710" s="11">
        <v>57.9</v>
      </c>
      <c r="W1710" s="11">
        <v>45.55</v>
      </c>
      <c r="X1710" s="11">
        <f>IF(AND(W1710&lt;&gt;"", V1710&lt;&gt;"", V1710&lt;&gt;0), (W1710/V1710)*100, "")</f>
        <v>78.670120898100166</v>
      </c>
      <c r="Y1710" s="8" t="str">
        <f>IF(X1710&lt;72,"Pontiagudo",IF(X1710&lt;=76,"Padrão","Redondo"))</f>
        <v>Redondo</v>
      </c>
      <c r="Z1710" s="11">
        <f>IF(AND(W1710&lt;&gt;"", V1710&lt;&gt;"", V1710&lt;&gt;0), (0.6057-0.0018*W1710)*V1710*(W1710^2)/1000, "")</f>
        <v>62.913839920222493</v>
      </c>
      <c r="AA1710" s="11">
        <v>64.302756785624993</v>
      </c>
      <c r="AB1710" s="14"/>
      <c r="AC1710" s="12">
        <v>21</v>
      </c>
      <c r="AD1710" s="18" t="s">
        <v>18</v>
      </c>
    </row>
    <row r="1711" spans="1:30" ht="15.6" x14ac:dyDescent="0.3">
      <c r="A1711" s="8">
        <v>1710</v>
      </c>
      <c r="B1711" s="20" t="s">
        <v>47</v>
      </c>
      <c r="C1711" s="9">
        <v>66.599999999999994</v>
      </c>
      <c r="D1711" s="9">
        <v>6</v>
      </c>
      <c r="E1711" s="9">
        <v>10.5</v>
      </c>
      <c r="F1711" s="10">
        <f>IF(AND(NOT(ISBLANK(C1711)), NOT(ISBLANK(H1711)), NOT(ISBLANK(Q1711))), C1711-H1711-Q1711, "")</f>
        <v>39.571999999999996</v>
      </c>
      <c r="G1711" s="11">
        <f>IF(AND(F1711&lt;&gt;"", C1711&lt;&gt;"", C1711&lt;&gt;0), F1711*100/C1711, "")</f>
        <v>59.417417417417411</v>
      </c>
      <c r="H1711" s="10">
        <v>20.222999999999999</v>
      </c>
      <c r="I1711" s="12">
        <v>6</v>
      </c>
      <c r="J1711" s="11">
        <f>IF(AND(H1711&lt;&gt;"", C1711&lt;&gt;"", C1711&lt;&gt;0), H1711*100/C1711, "")</f>
        <v>30.364864864864867</v>
      </c>
      <c r="K1711" s="9">
        <v>13.6</v>
      </c>
      <c r="L1711" s="9"/>
      <c r="M1711" s="13"/>
      <c r="N1711" s="9">
        <v>74.5</v>
      </c>
      <c r="O1711" s="14" t="s">
        <v>16</v>
      </c>
      <c r="P1711" s="15">
        <v>4.6500000000000004</v>
      </c>
      <c r="Q1711" s="13">
        <v>6.8049999999999997</v>
      </c>
      <c r="R1711" s="15">
        <v>0.4</v>
      </c>
      <c r="S1711" s="11">
        <f>IF(AND(Q1711&lt;&gt;"", C1711&lt;&gt;"", C1711&lt;&gt;0), Q1711*100/C1711, "")</f>
        <v>10.217717717717719</v>
      </c>
      <c r="T1711" s="22">
        <v>2</v>
      </c>
      <c r="U1711" s="17" t="s">
        <v>32</v>
      </c>
      <c r="V1711" s="11">
        <v>61.57</v>
      </c>
      <c r="W1711" s="11">
        <v>45.28</v>
      </c>
      <c r="X1711" s="11">
        <f>IF(AND(W1711&lt;&gt;"", V1711&lt;&gt;"", V1711&lt;&gt;0), (W1711/V1711)*100, "")</f>
        <v>73.542309566347257</v>
      </c>
      <c r="Y1711" s="8" t="str">
        <f>IF(X1711&lt;72,"Pontiagudo",IF(X1711&lt;=76,"Padrão","Redondo"))</f>
        <v>Padrão</v>
      </c>
      <c r="Z1711" s="11">
        <f>IF(AND(W1711&lt;&gt;"", V1711&lt;&gt;"", V1711&lt;&gt;0), (0.6057-0.0018*W1711)*V1711*(W1711^2)/1000, "")</f>
        <v>66.172218115765247</v>
      </c>
      <c r="AA1711" s="11">
        <v>66.570119993471991</v>
      </c>
      <c r="AB1711" s="14"/>
      <c r="AC1711" s="12">
        <v>21</v>
      </c>
      <c r="AD1711" s="18" t="s">
        <v>18</v>
      </c>
    </row>
    <row r="1712" spans="1:30" ht="15.6" x14ac:dyDescent="0.3">
      <c r="A1712" s="8">
        <v>1711</v>
      </c>
      <c r="B1712" s="20" t="s">
        <v>47</v>
      </c>
      <c r="C1712" s="9">
        <v>61.4</v>
      </c>
      <c r="D1712" s="9">
        <v>3.4</v>
      </c>
      <c r="E1712" s="9">
        <v>10.5</v>
      </c>
      <c r="F1712" s="10" t="str">
        <f>IF(AND(NOT(ISBLANK(C1712)), NOT(ISBLANK(H1712)), NOT(ISBLANK(Q1712))), C1712-H1712-Q1712, "")</f>
        <v/>
      </c>
      <c r="G1712" s="11" t="str">
        <f>IF(AND(F1712&lt;&gt;"", C1712&lt;&gt;"", C1712&lt;&gt;0), F1712*100/C1712, "")</f>
        <v/>
      </c>
      <c r="H1712" s="10"/>
      <c r="I1712" s="12">
        <v>6</v>
      </c>
      <c r="J1712" s="11" t="str">
        <f>IF(AND(H1712&lt;&gt;"", C1712&lt;&gt;"", C1712&lt;&gt;0), H1712*100/C1712, "")</f>
        <v/>
      </c>
      <c r="K1712" s="9">
        <v>9.6</v>
      </c>
      <c r="L1712" s="9">
        <v>45.3</v>
      </c>
      <c r="M1712" s="13">
        <v>0.21199999999999999</v>
      </c>
      <c r="N1712" s="9">
        <v>50.5</v>
      </c>
      <c r="O1712" s="14" t="s">
        <v>23</v>
      </c>
      <c r="P1712" s="15">
        <v>1.44</v>
      </c>
      <c r="Q1712" s="13">
        <v>6.4930000000000003</v>
      </c>
      <c r="R1712" s="15">
        <v>0.38</v>
      </c>
      <c r="S1712" s="11">
        <f>IF(AND(Q1712&lt;&gt;"", C1712&lt;&gt;"", C1712&lt;&gt;0), Q1712*100/C1712, "")</f>
        <v>10.574918566775246</v>
      </c>
      <c r="T1712" s="22">
        <v>3</v>
      </c>
      <c r="U1712" s="17" t="s">
        <v>32</v>
      </c>
      <c r="V1712" s="11">
        <v>58.8</v>
      </c>
      <c r="W1712" s="11">
        <v>44.14</v>
      </c>
      <c r="X1712" s="11">
        <f>IF(AND(W1712&lt;&gt;"", V1712&lt;&gt;"", V1712&lt;&gt;0), (W1712/V1712)*100, "")</f>
        <v>75.068027210884352</v>
      </c>
      <c r="Y1712" s="8" t="str">
        <f>IF(X1712&lt;72,"Pontiagudo",IF(X1712&lt;=76,"Padrão","Redondo"))</f>
        <v>Padrão</v>
      </c>
      <c r="Z1712" s="11">
        <f>IF(AND(W1712&lt;&gt;"", V1712&lt;&gt;"", V1712&lt;&gt;0), (0.6057-0.0018*W1712)*V1712*(W1712^2)/1000, "")</f>
        <v>60.288217287863041</v>
      </c>
      <c r="AA1712" s="11">
        <v>62.906445693839999</v>
      </c>
      <c r="AB1712" s="14"/>
      <c r="AC1712" s="12">
        <v>21</v>
      </c>
      <c r="AD1712" s="18" t="s">
        <v>18</v>
      </c>
    </row>
    <row r="1713" spans="1:30" ht="15.6" x14ac:dyDescent="0.3">
      <c r="A1713" s="8">
        <v>1712</v>
      </c>
      <c r="B1713" s="20" t="s">
        <v>47</v>
      </c>
      <c r="C1713" s="9">
        <v>60.3</v>
      </c>
      <c r="D1713" s="9">
        <v>4</v>
      </c>
      <c r="E1713" s="9">
        <v>10.7</v>
      </c>
      <c r="F1713" s="10">
        <f>IF(AND(NOT(ISBLANK(C1713)), NOT(ISBLANK(H1713)), NOT(ISBLANK(Q1713))), C1713-H1713-Q1713, "")</f>
        <v>36.515999999999998</v>
      </c>
      <c r="G1713" s="11">
        <f>IF(AND(F1713&lt;&gt;"", C1713&lt;&gt;"", C1713&lt;&gt;0), F1713*100/C1713, "")</f>
        <v>60.557213930348261</v>
      </c>
      <c r="H1713" s="10">
        <v>18.247</v>
      </c>
      <c r="I1713" s="12">
        <v>7</v>
      </c>
      <c r="J1713" s="11">
        <f>IF(AND(H1713&lt;&gt;"", C1713&lt;&gt;"", C1713&lt;&gt;0), H1713*100/C1713, "")</f>
        <v>30.260364842454397</v>
      </c>
      <c r="K1713" s="9">
        <v>12.5</v>
      </c>
      <c r="L1713" s="9">
        <v>46.7</v>
      </c>
      <c r="M1713" s="13">
        <v>0.26800000000000002</v>
      </c>
      <c r="N1713" s="9">
        <v>58.6</v>
      </c>
      <c r="O1713" s="14" t="s">
        <v>23</v>
      </c>
      <c r="P1713" s="15">
        <v>3.78</v>
      </c>
      <c r="Q1713" s="13">
        <v>5.5369999999999999</v>
      </c>
      <c r="R1713" s="15">
        <v>0.37</v>
      </c>
      <c r="S1713" s="11">
        <f>IF(AND(Q1713&lt;&gt;"", C1713&lt;&gt;"", C1713&lt;&gt;0), Q1713*100/C1713, "")</f>
        <v>9.1824212271973487</v>
      </c>
      <c r="T1713" s="22">
        <v>2</v>
      </c>
      <c r="U1713" s="17" t="s">
        <v>32</v>
      </c>
      <c r="V1713" s="11">
        <v>57.52</v>
      </c>
      <c r="W1713" s="11">
        <v>44.16</v>
      </c>
      <c r="X1713" s="11">
        <f>IF(AND(W1713&lt;&gt;"", V1713&lt;&gt;"", V1713&lt;&gt;0), (W1713/V1713)*100, "")</f>
        <v>76.773296244784419</v>
      </c>
      <c r="Y1713" s="8" t="str">
        <f>IF(X1713&lt;72,"Pontiagudo",IF(X1713&lt;=76,"Padrão","Redondo"))</f>
        <v>Redondo</v>
      </c>
      <c r="Z1713" s="11">
        <f>IF(AND(W1713&lt;&gt;"", V1713&lt;&gt;"", V1713&lt;&gt;0), (0.6057-0.0018*W1713)*V1713*(W1713^2)/1000, "")</f>
        <v>59.025239038623738</v>
      </c>
      <c r="AA1713" s="11">
        <v>62.007901458431995</v>
      </c>
      <c r="AB1713" s="14"/>
      <c r="AC1713" s="12">
        <v>21</v>
      </c>
      <c r="AD1713" s="18" t="s">
        <v>18</v>
      </c>
    </row>
    <row r="1714" spans="1:30" ht="15.6" x14ac:dyDescent="0.3">
      <c r="A1714" s="8">
        <v>1713</v>
      </c>
      <c r="B1714" s="20" t="s">
        <v>47</v>
      </c>
      <c r="C1714" s="9">
        <v>57</v>
      </c>
      <c r="D1714" s="9">
        <v>5.6</v>
      </c>
      <c r="E1714" s="9">
        <v>10.5</v>
      </c>
      <c r="F1714" s="10">
        <f>IF(AND(NOT(ISBLANK(C1714)), NOT(ISBLANK(H1714)), NOT(ISBLANK(Q1714))), C1714-H1714-Q1714, "")</f>
        <v>33.881</v>
      </c>
      <c r="G1714" s="11">
        <f>IF(AND(F1714&lt;&gt;"", C1714&lt;&gt;"", C1714&lt;&gt;0), F1714*100/C1714, "")</f>
        <v>59.440350877192984</v>
      </c>
      <c r="H1714" s="10">
        <v>17.28</v>
      </c>
      <c r="I1714" s="12">
        <v>6</v>
      </c>
      <c r="J1714" s="11">
        <f>IF(AND(H1714&lt;&gt;"", C1714&lt;&gt;"", C1714&lt;&gt;0), H1714*100/C1714, "")</f>
        <v>30.315789473684209</v>
      </c>
      <c r="K1714" s="9">
        <v>12</v>
      </c>
      <c r="L1714" s="9">
        <v>84.3</v>
      </c>
      <c r="M1714" s="13">
        <v>0.14199999999999999</v>
      </c>
      <c r="N1714" s="9">
        <v>74.900000000000006</v>
      </c>
      <c r="O1714" s="14" t="s">
        <v>16</v>
      </c>
      <c r="P1714" s="15">
        <v>4.38</v>
      </c>
      <c r="Q1714" s="13">
        <v>5.8390000000000004</v>
      </c>
      <c r="R1714" s="15">
        <v>0.38</v>
      </c>
      <c r="S1714" s="11">
        <f>IF(AND(Q1714&lt;&gt;"", C1714&lt;&gt;"", C1714&lt;&gt;0), Q1714*100/C1714, "")</f>
        <v>10.243859649122809</v>
      </c>
      <c r="T1714" s="22">
        <v>1</v>
      </c>
      <c r="U1714" s="17" t="s">
        <v>36</v>
      </c>
      <c r="V1714" s="11">
        <v>56.07</v>
      </c>
      <c r="W1714" s="11">
        <v>42.87</v>
      </c>
      <c r="X1714" s="11">
        <f>IF(AND(W1714&lt;&gt;"", V1714&lt;&gt;"", V1714&lt;&gt;0), (W1714/V1714)*100, "")</f>
        <v>76.457998929909039</v>
      </c>
      <c r="Y1714" s="8" t="str">
        <f>IF(X1714&lt;72,"Pontiagudo",IF(X1714&lt;=76,"Padrão","Redondo"))</f>
        <v>Redondo</v>
      </c>
      <c r="Z1714" s="11">
        <f>IF(AND(W1714&lt;&gt;"", V1714&lt;&gt;"", V1714&lt;&gt;0), (0.6057-0.0018*W1714)*V1714*(W1714^2)/1000, "")</f>
        <v>54.464115284024921</v>
      </c>
      <c r="AA1714" s="11">
        <v>59.105009079868488</v>
      </c>
      <c r="AB1714" s="14"/>
      <c r="AC1714" s="12">
        <v>21</v>
      </c>
      <c r="AD1714" s="18" t="s">
        <v>18</v>
      </c>
    </row>
    <row r="1715" spans="1:30" ht="15.6" x14ac:dyDescent="0.3">
      <c r="A1715" s="8">
        <v>1714</v>
      </c>
      <c r="B1715" s="20" t="s">
        <v>47</v>
      </c>
      <c r="C1715" s="9">
        <v>53.8</v>
      </c>
      <c r="D1715" s="9">
        <v>3.9</v>
      </c>
      <c r="E1715" s="9">
        <v>10.4</v>
      </c>
      <c r="F1715" s="10">
        <f>IF(AND(NOT(ISBLANK(C1715)), NOT(ISBLANK(H1715)), NOT(ISBLANK(Q1715))), C1715-H1715-Q1715, "")</f>
        <v>30.949000000000002</v>
      </c>
      <c r="G1715" s="11">
        <f>IF(AND(F1715&lt;&gt;"", C1715&lt;&gt;"", C1715&lt;&gt;0), F1715*100/C1715, "")</f>
        <v>57.526022304832722</v>
      </c>
      <c r="H1715" s="10">
        <v>17.242999999999999</v>
      </c>
      <c r="I1715" s="12">
        <v>6</v>
      </c>
      <c r="J1715" s="11">
        <f>IF(AND(H1715&lt;&gt;"", C1715&lt;&gt;"", C1715&lt;&gt;0), H1715*100/C1715, "")</f>
        <v>32.050185873605948</v>
      </c>
      <c r="K1715" s="9">
        <v>11.5</v>
      </c>
      <c r="L1715" s="9">
        <v>47</v>
      </c>
      <c r="M1715" s="13">
        <v>0.245</v>
      </c>
      <c r="N1715" s="9">
        <v>61</v>
      </c>
      <c r="O1715" s="14" t="s">
        <v>21</v>
      </c>
      <c r="P1715" s="15">
        <v>5.1100000000000003</v>
      </c>
      <c r="Q1715" s="13">
        <v>5.6079999999999997</v>
      </c>
      <c r="R1715" s="15">
        <v>0.4</v>
      </c>
      <c r="S1715" s="11">
        <f>IF(AND(Q1715&lt;&gt;"", C1715&lt;&gt;"", C1715&lt;&gt;0), Q1715*100/C1715, "")</f>
        <v>10.423791821561338</v>
      </c>
      <c r="T1715" s="22">
        <v>3</v>
      </c>
      <c r="U1715" s="17" t="s">
        <v>36</v>
      </c>
      <c r="V1715" s="11">
        <v>54.26</v>
      </c>
      <c r="W1715" s="11">
        <v>42.37</v>
      </c>
      <c r="X1715" s="11">
        <f>IF(AND(W1715&lt;&gt;"", V1715&lt;&gt;"", V1715&lt;&gt;0), (W1715/V1715)*100, "")</f>
        <v>78.086988573534839</v>
      </c>
      <c r="Y1715" s="8" t="str">
        <f>IF(X1715&lt;72,"Pontiagudo",IF(X1715&lt;=76,"Padrão","Redondo"))</f>
        <v>Redondo</v>
      </c>
      <c r="Z1715" s="11">
        <f>IF(AND(W1715&lt;&gt;"", V1715&lt;&gt;"", V1715&lt;&gt;0), (0.6057-0.0018*W1715)*V1715*(W1715^2)/1000, "")</f>
        <v>51.5713553733694</v>
      </c>
      <c r="AA1715" s="11">
        <v>57.078040780974995</v>
      </c>
      <c r="AB1715" s="14"/>
      <c r="AC1715" s="12">
        <v>21</v>
      </c>
      <c r="AD1715" s="18" t="s">
        <v>18</v>
      </c>
    </row>
    <row r="1716" spans="1:30" ht="15.6" x14ac:dyDescent="0.3">
      <c r="A1716" s="8">
        <v>1715</v>
      </c>
      <c r="B1716" s="20" t="s">
        <v>47</v>
      </c>
      <c r="C1716" s="9">
        <v>61.9</v>
      </c>
      <c r="D1716" s="9">
        <v>3.1</v>
      </c>
      <c r="E1716" s="9">
        <v>10.5</v>
      </c>
      <c r="F1716" s="10">
        <f>IF(AND(NOT(ISBLANK(C1716)), NOT(ISBLANK(H1716)), NOT(ISBLANK(Q1716))), C1716-H1716-Q1716, "")</f>
        <v>38.668999999999997</v>
      </c>
      <c r="G1716" s="11">
        <f>IF(AND(F1716&lt;&gt;"", C1716&lt;&gt;"", C1716&lt;&gt;0), F1716*100/C1716, "")</f>
        <v>62.470113085621968</v>
      </c>
      <c r="H1716" s="10">
        <v>17.449000000000002</v>
      </c>
      <c r="I1716" s="12">
        <v>6</v>
      </c>
      <c r="J1716" s="11">
        <f>IF(AND(H1716&lt;&gt;"", C1716&lt;&gt;"", C1716&lt;&gt;0), H1716*100/C1716, "")</f>
        <v>28.189014539579968</v>
      </c>
      <c r="K1716" s="9">
        <v>11.4</v>
      </c>
      <c r="L1716" s="9">
        <v>46.7</v>
      </c>
      <c r="M1716" s="13">
        <v>0.24399999999999999</v>
      </c>
      <c r="N1716" s="9">
        <v>45.9</v>
      </c>
      <c r="O1716" s="14" t="s">
        <v>23</v>
      </c>
      <c r="P1716" s="15">
        <v>2.73</v>
      </c>
      <c r="Q1716" s="13">
        <v>5.782</v>
      </c>
      <c r="R1716" s="15">
        <v>0.36</v>
      </c>
      <c r="S1716" s="11">
        <f>IF(AND(Q1716&lt;&gt;"", C1716&lt;&gt;"", C1716&lt;&gt;0), Q1716*100/C1716, "")</f>
        <v>9.340872374798062</v>
      </c>
      <c r="T1716" s="22">
        <v>3</v>
      </c>
      <c r="U1716" s="17" t="s">
        <v>32</v>
      </c>
      <c r="V1716" s="11">
        <v>58.47</v>
      </c>
      <c r="W1716" s="11">
        <v>44.44</v>
      </c>
      <c r="X1716" s="11">
        <f>IF(AND(W1716&lt;&gt;"", V1716&lt;&gt;"", V1716&lt;&gt;0), (W1716/V1716)*100, "")</f>
        <v>76.004788780571232</v>
      </c>
      <c r="Y1716" s="8" t="str">
        <f>IF(X1716&lt;72,"Pontiagudo",IF(X1716&lt;=76,"Padrão","Redondo"))</f>
        <v>Redondo</v>
      </c>
      <c r="Z1716" s="11">
        <f>IF(AND(W1716&lt;&gt;"", V1716&lt;&gt;"", V1716&lt;&gt;0), (0.6057-0.0018*W1716)*V1716*(W1716^2)/1000, "")</f>
        <v>60.705184075119931</v>
      </c>
      <c r="AA1716" s="11">
        <v>63.107246110919988</v>
      </c>
      <c r="AB1716" s="14"/>
      <c r="AC1716" s="12">
        <v>21</v>
      </c>
      <c r="AD1716" s="18" t="s">
        <v>18</v>
      </c>
    </row>
    <row r="1717" spans="1:30" ht="15.6" x14ac:dyDescent="0.3">
      <c r="A1717" s="8">
        <v>1716</v>
      </c>
      <c r="B1717" s="20" t="s">
        <v>47</v>
      </c>
      <c r="C1717" s="9">
        <v>59.1</v>
      </c>
      <c r="D1717" s="9">
        <v>4</v>
      </c>
      <c r="E1717" s="9">
        <v>10.7</v>
      </c>
      <c r="F1717" s="10">
        <f>IF(AND(NOT(ISBLANK(C1717)), NOT(ISBLANK(H1717)), NOT(ISBLANK(Q1717))), C1717-H1717-Q1717, "")</f>
        <v>35.434999999999995</v>
      </c>
      <c r="G1717" s="11">
        <f>IF(AND(F1717&lt;&gt;"", C1717&lt;&gt;"", C1717&lt;&gt;0), F1717*100/C1717, "")</f>
        <v>59.957698815566829</v>
      </c>
      <c r="H1717" s="10">
        <v>17.91</v>
      </c>
      <c r="I1717" s="12">
        <v>7</v>
      </c>
      <c r="J1717" s="11">
        <f>IF(AND(H1717&lt;&gt;"", C1717&lt;&gt;"", C1717&lt;&gt;0), H1717*100/C1717, "")</f>
        <v>30.304568527918782</v>
      </c>
      <c r="K1717" s="9">
        <v>11.1</v>
      </c>
      <c r="L1717" s="9">
        <v>49</v>
      </c>
      <c r="M1717" s="13">
        <v>0.22700000000000001</v>
      </c>
      <c r="N1717" s="9">
        <v>59.2</v>
      </c>
      <c r="O1717" s="14" t="s">
        <v>23</v>
      </c>
      <c r="P1717" s="15">
        <v>3.93</v>
      </c>
      <c r="Q1717" s="13">
        <v>5.7549999999999999</v>
      </c>
      <c r="R1717" s="15">
        <v>0.38</v>
      </c>
      <c r="S1717" s="11">
        <f>IF(AND(Q1717&lt;&gt;"", C1717&lt;&gt;"", C1717&lt;&gt;0), Q1717*100/C1717, "")</f>
        <v>9.7377326565143818</v>
      </c>
      <c r="T1717" s="22">
        <v>2</v>
      </c>
      <c r="U1717" s="17" t="s">
        <v>32</v>
      </c>
      <c r="V1717" s="11">
        <v>58.6</v>
      </c>
      <c r="W1717" s="11">
        <v>43.25</v>
      </c>
      <c r="X1717" s="11">
        <f>IF(AND(W1717&lt;&gt;"", V1717&lt;&gt;"", V1717&lt;&gt;0), (W1717/V1717)*100, "")</f>
        <v>73.805460750853229</v>
      </c>
      <c r="Y1717" s="8" t="str">
        <f>IF(X1717&lt;72,"Pontiagudo",IF(X1717&lt;=76,"Padrão","Redondo"))</f>
        <v>Padrão</v>
      </c>
      <c r="Z1717" s="11">
        <f>IF(AND(W1717&lt;&gt;"", V1717&lt;&gt;"", V1717&lt;&gt;0), (0.6057-0.0018*W1717)*V1717*(W1717^2)/1000, "")</f>
        <v>57.860257955625009</v>
      </c>
      <c r="AA1717" s="11">
        <v>61.462376698750006</v>
      </c>
      <c r="AB1717" s="14"/>
      <c r="AC1717" s="12">
        <v>21</v>
      </c>
      <c r="AD1717" s="18" t="s">
        <v>18</v>
      </c>
    </row>
    <row r="1718" spans="1:30" ht="15.6" x14ac:dyDescent="0.3">
      <c r="A1718" s="8">
        <v>1717</v>
      </c>
      <c r="B1718" s="20" t="s">
        <v>47</v>
      </c>
      <c r="C1718" s="9">
        <v>58.1</v>
      </c>
      <c r="D1718" s="9">
        <v>4.3</v>
      </c>
      <c r="E1718" s="9">
        <v>10.4</v>
      </c>
      <c r="F1718" s="10">
        <f>IF(AND(NOT(ISBLANK(C1718)), NOT(ISBLANK(H1718)), NOT(ISBLANK(Q1718))), C1718-H1718-Q1718, "")</f>
        <v>36.952999999999996</v>
      </c>
      <c r="G1718" s="11">
        <f>IF(AND(F1718&lt;&gt;"", C1718&lt;&gt;"", C1718&lt;&gt;0), F1718*100/C1718, "")</f>
        <v>63.602409638554214</v>
      </c>
      <c r="H1718" s="10">
        <v>15.91</v>
      </c>
      <c r="I1718" s="12">
        <v>6</v>
      </c>
      <c r="J1718" s="11">
        <f>IF(AND(H1718&lt;&gt;"", C1718&lt;&gt;"", C1718&lt;&gt;0), H1718*100/C1718, "")</f>
        <v>27.383820998278829</v>
      </c>
      <c r="K1718" s="9">
        <v>14.5</v>
      </c>
      <c r="L1718" s="9">
        <v>43.7</v>
      </c>
      <c r="M1718" s="13">
        <v>0.33200000000000002</v>
      </c>
      <c r="N1718" s="9">
        <v>62.9</v>
      </c>
      <c r="O1718" s="14" t="s">
        <v>21</v>
      </c>
      <c r="P1718" s="15">
        <v>4.79</v>
      </c>
      <c r="Q1718" s="13">
        <v>5.2370000000000001</v>
      </c>
      <c r="R1718" s="15">
        <v>0.35</v>
      </c>
      <c r="S1718" s="11">
        <f>IF(AND(Q1718&lt;&gt;"", C1718&lt;&gt;"", C1718&lt;&gt;0), Q1718*100/C1718, "")</f>
        <v>9.0137693631669542</v>
      </c>
      <c r="T1718" s="22">
        <v>2</v>
      </c>
      <c r="U1718" s="17" t="s">
        <v>32</v>
      </c>
      <c r="V1718" s="11">
        <v>59.19</v>
      </c>
      <c r="W1718" s="11">
        <v>43.3</v>
      </c>
      <c r="X1718" s="11">
        <f>IF(AND(W1718&lt;&gt;"", V1718&lt;&gt;"", V1718&lt;&gt;0), (W1718/V1718)*100, "")</f>
        <v>73.154249028552115</v>
      </c>
      <c r="Y1718" s="8" t="str">
        <f>IF(X1718&lt;72,"Pontiagudo",IF(X1718&lt;=76,"Padrão","Redondo"))</f>
        <v>Padrão</v>
      </c>
      <c r="Z1718" s="11">
        <f>IF(AND(W1718&lt;&gt;"", V1718&lt;&gt;"", V1718&lt;&gt;0), (0.6057-0.0018*W1718)*V1718*(W1718^2)/1000, "")</f>
        <v>58.568028307415986</v>
      </c>
      <c r="AA1718" s="11">
        <v>61.949303024370003</v>
      </c>
      <c r="AB1718" s="14"/>
      <c r="AC1718" s="12">
        <v>21</v>
      </c>
      <c r="AD1718" s="18" t="s">
        <v>18</v>
      </c>
    </row>
    <row r="1719" spans="1:30" ht="15.6" x14ac:dyDescent="0.3">
      <c r="A1719" s="8">
        <v>1718</v>
      </c>
      <c r="B1719" s="20" t="s">
        <v>47</v>
      </c>
      <c r="C1719" s="9">
        <v>68.900000000000006</v>
      </c>
      <c r="D1719" s="9">
        <v>4</v>
      </c>
      <c r="E1719" s="9">
        <v>10.199999999999999</v>
      </c>
      <c r="F1719" s="10">
        <f>IF(AND(NOT(ISBLANK(C1719)), NOT(ISBLANK(H1719)), NOT(ISBLANK(Q1719))), C1719-H1719-Q1719, "")</f>
        <v>43.617000000000004</v>
      </c>
      <c r="G1719" s="11">
        <f>IF(AND(F1719&lt;&gt;"", C1719&lt;&gt;"", C1719&lt;&gt;0), F1719*100/C1719, "")</f>
        <v>63.304789550072577</v>
      </c>
      <c r="H1719" s="10">
        <v>18.885000000000002</v>
      </c>
      <c r="I1719" s="12">
        <v>6</v>
      </c>
      <c r="J1719" s="11">
        <f>IF(AND(H1719&lt;&gt;"", C1719&lt;&gt;"", C1719&lt;&gt;0), H1719*100/C1719, "")</f>
        <v>27.409288824383164</v>
      </c>
      <c r="K1719" s="9">
        <v>15.8</v>
      </c>
      <c r="L1719" s="9">
        <v>47</v>
      </c>
      <c r="M1719" s="13">
        <v>0.33600000000000002</v>
      </c>
      <c r="N1719" s="9">
        <v>53.9</v>
      </c>
      <c r="O1719" s="14" t="s">
        <v>23</v>
      </c>
      <c r="P1719" s="15">
        <v>3.87</v>
      </c>
      <c r="Q1719" s="13">
        <v>6.3979999999999997</v>
      </c>
      <c r="R1719" s="15">
        <v>0.4</v>
      </c>
      <c r="S1719" s="11">
        <f>IF(AND(Q1719&lt;&gt;"", C1719&lt;&gt;"", C1719&lt;&gt;0), Q1719*100/C1719, "")</f>
        <v>9.2859216255442654</v>
      </c>
      <c r="T1719" s="22">
        <v>2</v>
      </c>
      <c r="U1719" s="17" t="s">
        <v>34</v>
      </c>
      <c r="V1719" s="11">
        <v>61.73</v>
      </c>
      <c r="W1719" s="11">
        <v>45.12</v>
      </c>
      <c r="X1719" s="11">
        <f>IF(AND(W1719&lt;&gt;"", V1719&lt;&gt;"", V1719&lt;&gt;0), (W1719/V1719)*100, "")</f>
        <v>73.092499595010523</v>
      </c>
      <c r="Y1719" s="8" t="str">
        <f>IF(X1719&lt;72,"Pontiagudo",IF(X1719&lt;=76,"Padrão","Redondo"))</f>
        <v>Padrão</v>
      </c>
      <c r="Z1719" s="11">
        <f>IF(AND(W1719&lt;&gt;"", V1719&lt;&gt;"", V1719&lt;&gt;0), (0.6057-0.0018*W1719)*V1719*(W1719^2)/1000, "")</f>
        <v>65.912335884177409</v>
      </c>
      <c r="AA1719" s="11">
        <v>66.439757611007991</v>
      </c>
      <c r="AB1719" s="14"/>
      <c r="AC1719" s="12">
        <v>21</v>
      </c>
      <c r="AD1719" s="18" t="s">
        <v>18</v>
      </c>
    </row>
    <row r="1720" spans="1:30" ht="15.6" x14ac:dyDescent="0.3">
      <c r="A1720" s="8">
        <v>1719</v>
      </c>
      <c r="B1720" s="20" t="s">
        <v>47</v>
      </c>
      <c r="C1720" s="9">
        <v>67</v>
      </c>
      <c r="D1720" s="9">
        <v>5.6</v>
      </c>
      <c r="E1720" s="9">
        <v>10.4</v>
      </c>
      <c r="F1720" s="10">
        <f>IF(AND(NOT(ISBLANK(C1720)), NOT(ISBLANK(H1720)), NOT(ISBLANK(Q1720))), C1720-H1720-Q1720, "")</f>
        <v>40.233999999999995</v>
      </c>
      <c r="G1720" s="11">
        <f>IF(AND(F1720&lt;&gt;"", C1720&lt;&gt;"", C1720&lt;&gt;0), F1720*100/C1720, "")</f>
        <v>60.05074626865671</v>
      </c>
      <c r="H1720" s="10">
        <v>20.51</v>
      </c>
      <c r="I1720" s="12">
        <v>6</v>
      </c>
      <c r="J1720" s="11">
        <f>IF(AND(H1720&lt;&gt;"", C1720&lt;&gt;"", C1720&lt;&gt;0), H1720*100/C1720, "")</f>
        <v>30.611940298507463</v>
      </c>
      <c r="K1720" s="9">
        <v>11.1</v>
      </c>
      <c r="L1720" s="9"/>
      <c r="M1720" s="13"/>
      <c r="N1720" s="9">
        <v>71.099999999999994</v>
      </c>
      <c r="O1720" s="14" t="s">
        <v>21</v>
      </c>
      <c r="P1720" s="15">
        <v>2.56</v>
      </c>
      <c r="Q1720" s="13">
        <v>6.2560000000000002</v>
      </c>
      <c r="R1720" s="15">
        <v>0.39</v>
      </c>
      <c r="S1720" s="11">
        <f>IF(AND(Q1720&lt;&gt;"", C1720&lt;&gt;"", C1720&lt;&gt;0), Q1720*100/C1720, "")</f>
        <v>9.3373134328358205</v>
      </c>
      <c r="T1720" s="22">
        <v>4</v>
      </c>
      <c r="U1720" s="17" t="s">
        <v>32</v>
      </c>
      <c r="V1720" s="11">
        <v>60.18</v>
      </c>
      <c r="W1720" s="11">
        <v>45.67</v>
      </c>
      <c r="X1720" s="11">
        <f>IF(AND(W1720&lt;&gt;"", V1720&lt;&gt;"", V1720&lt;&gt;0), (W1720/V1720)*100, "")</f>
        <v>75.888999667663683</v>
      </c>
      <c r="Y1720" s="8" t="str">
        <f>IF(X1720&lt;72,"Pontiagudo",IF(X1720&lt;=76,"Padrão","Redondo"))</f>
        <v>Padrão</v>
      </c>
      <c r="Z1720" s="11">
        <f>IF(AND(W1720&lt;&gt;"", V1720&lt;&gt;"", V1720&lt;&gt;0), (0.6057-0.0018*W1720)*V1720*(W1720^2)/1000, "")</f>
        <v>65.709159945634198</v>
      </c>
      <c r="AA1720" s="11">
        <v>66.163842214142988</v>
      </c>
      <c r="AB1720" s="14"/>
      <c r="AC1720" s="12">
        <v>21</v>
      </c>
      <c r="AD1720" s="18" t="s">
        <v>18</v>
      </c>
    </row>
    <row r="1721" spans="1:30" ht="15.6" x14ac:dyDescent="0.3">
      <c r="A1721" s="8">
        <v>1720</v>
      </c>
      <c r="B1721" s="20" t="s">
        <v>47</v>
      </c>
      <c r="C1721" s="9">
        <v>60.2</v>
      </c>
      <c r="D1721" s="9">
        <v>6.5</v>
      </c>
      <c r="E1721" s="9">
        <v>10.199999999999999</v>
      </c>
      <c r="F1721" s="10">
        <f>IF(AND(NOT(ISBLANK(C1721)), NOT(ISBLANK(H1721)), NOT(ISBLANK(Q1721))), C1721-H1721-Q1721, "")</f>
        <v>36.866999999999997</v>
      </c>
      <c r="G1721" s="11">
        <f>IF(AND(F1721&lt;&gt;"", C1721&lt;&gt;"", C1721&lt;&gt;0), F1721*100/C1721, "")</f>
        <v>61.24086378737541</v>
      </c>
      <c r="H1721" s="10">
        <v>17.888000000000002</v>
      </c>
      <c r="I1721" s="12">
        <v>6</v>
      </c>
      <c r="J1721" s="11">
        <f>IF(AND(H1721&lt;&gt;"", C1721&lt;&gt;"", C1721&lt;&gt;0), H1721*100/C1721, "")</f>
        <v>29.714285714285715</v>
      </c>
      <c r="K1721" s="9">
        <v>13.4</v>
      </c>
      <c r="L1721" s="9">
        <v>33.5</v>
      </c>
      <c r="M1721" s="13">
        <v>0.4</v>
      </c>
      <c r="N1721" s="9">
        <v>80.3</v>
      </c>
      <c r="O1721" s="14" t="s">
        <v>16</v>
      </c>
      <c r="P1721" s="15">
        <v>3.81</v>
      </c>
      <c r="Q1721" s="13">
        <v>5.4450000000000003</v>
      </c>
      <c r="R1721" s="15">
        <v>0.37</v>
      </c>
      <c r="S1721" s="11">
        <f>IF(AND(Q1721&lt;&gt;"", C1721&lt;&gt;"", C1721&lt;&gt;0), Q1721*100/C1721, "")</f>
        <v>9.0448504983388709</v>
      </c>
      <c r="T1721" s="22">
        <v>3</v>
      </c>
      <c r="U1721" s="17" t="s">
        <v>32</v>
      </c>
      <c r="V1721" s="11">
        <v>58.34</v>
      </c>
      <c r="W1721" s="11">
        <v>43.96</v>
      </c>
      <c r="X1721" s="11">
        <f>IF(AND(W1721&lt;&gt;"", V1721&lt;&gt;"", V1721&lt;&gt;0), (W1721/V1721)*100, "")</f>
        <v>75.351388412752826</v>
      </c>
      <c r="Y1721" s="8" t="str">
        <f>IF(X1721&lt;72,"Pontiagudo",IF(X1721&lt;=76,"Padrão","Redondo"))</f>
        <v>Padrão</v>
      </c>
      <c r="Z1721" s="11">
        <f>IF(AND(W1721&lt;&gt;"", V1721&lt;&gt;"", V1721&lt;&gt;0), (0.6057-0.0018*W1721)*V1721*(W1721^2)/1000, "")</f>
        <v>59.366241500727185</v>
      </c>
      <c r="AA1721" s="11">
        <v>62.313086688495993</v>
      </c>
      <c r="AB1721" s="14"/>
      <c r="AC1721" s="12">
        <v>21</v>
      </c>
      <c r="AD1721" s="18" t="s">
        <v>18</v>
      </c>
    </row>
    <row r="1722" spans="1:30" ht="15.6" x14ac:dyDescent="0.3">
      <c r="A1722" s="8">
        <v>1721</v>
      </c>
      <c r="B1722" s="20" t="s">
        <v>47</v>
      </c>
      <c r="C1722" s="9">
        <v>65.599999999999994</v>
      </c>
      <c r="D1722" s="9">
        <v>4.3</v>
      </c>
      <c r="E1722" s="9">
        <v>10.3</v>
      </c>
      <c r="F1722" s="10">
        <f>IF(AND(NOT(ISBLANK(C1722)), NOT(ISBLANK(H1722)), NOT(ISBLANK(Q1722))), C1722-H1722-Q1722, "")</f>
        <v>38.643999999999998</v>
      </c>
      <c r="G1722" s="11">
        <f>IF(AND(F1722&lt;&gt;"", C1722&lt;&gt;"", C1722&lt;&gt;0), F1722*100/C1722, "")</f>
        <v>58.908536585365852</v>
      </c>
      <c r="H1722" s="10">
        <v>20.140999999999998</v>
      </c>
      <c r="I1722" s="12">
        <v>6</v>
      </c>
      <c r="J1722" s="11">
        <f>IF(AND(H1722&lt;&gt;"", C1722&lt;&gt;"", C1722&lt;&gt;0), H1722*100/C1722, "")</f>
        <v>30.702743902439025</v>
      </c>
      <c r="K1722" s="9">
        <v>15.1</v>
      </c>
      <c r="L1722" s="9">
        <v>46.3</v>
      </c>
      <c r="M1722" s="13">
        <v>0.32600000000000001</v>
      </c>
      <c r="N1722" s="9">
        <v>59.2</v>
      </c>
      <c r="O1722" s="14" t="s">
        <v>23</v>
      </c>
      <c r="P1722" s="15">
        <v>4.8</v>
      </c>
      <c r="Q1722" s="13">
        <v>6.8150000000000004</v>
      </c>
      <c r="R1722" s="15">
        <v>0.4</v>
      </c>
      <c r="S1722" s="11">
        <f>IF(AND(Q1722&lt;&gt;"", C1722&lt;&gt;"", C1722&lt;&gt;0), Q1722*100/C1722, "")</f>
        <v>10.388719512195124</v>
      </c>
      <c r="T1722" s="22">
        <v>2</v>
      </c>
      <c r="U1722" s="17" t="s">
        <v>32</v>
      </c>
      <c r="V1722" s="11">
        <v>60.5</v>
      </c>
      <c r="W1722" s="11">
        <v>44.13</v>
      </c>
      <c r="X1722" s="11">
        <f>IF(AND(W1722&lt;&gt;"", V1722&lt;&gt;"", V1722&lt;&gt;0), (W1722/V1722)*100, "")</f>
        <v>72.942148760330582</v>
      </c>
      <c r="Y1722" s="8" t="str">
        <f>IF(X1722&lt;72,"Pontiagudo",IF(X1722&lt;=76,"Padrão","Redondo"))</f>
        <v>Padrão</v>
      </c>
      <c r="Z1722" s="11">
        <f>IF(AND(W1722&lt;&gt;"", V1722&lt;&gt;"", V1722&lt;&gt;0), (0.6057-0.0018*W1722)*V1722*(W1722^2)/1000, "")</f>
        <v>62.00526135259171</v>
      </c>
      <c r="AA1722" s="11">
        <v>64.092819237974993</v>
      </c>
      <c r="AB1722" s="14" t="s">
        <v>38</v>
      </c>
      <c r="AC1722" s="12">
        <v>21</v>
      </c>
      <c r="AD1722" s="18" t="s">
        <v>20</v>
      </c>
    </row>
    <row r="1723" spans="1:30" ht="15.6" x14ac:dyDescent="0.3">
      <c r="A1723" s="8">
        <v>1722</v>
      </c>
      <c r="B1723" s="20" t="s">
        <v>47</v>
      </c>
      <c r="C1723" s="9">
        <v>59.1</v>
      </c>
      <c r="D1723" s="9">
        <v>2.9</v>
      </c>
      <c r="E1723" s="9">
        <v>10.7</v>
      </c>
      <c r="F1723" s="10">
        <f>IF(AND(NOT(ISBLANK(C1723)), NOT(ISBLANK(H1723)), NOT(ISBLANK(Q1723))), C1723-H1723-Q1723, "")</f>
        <v>38.933999999999997</v>
      </c>
      <c r="G1723" s="11">
        <f>IF(AND(F1723&lt;&gt;"", C1723&lt;&gt;"", C1723&lt;&gt;0), F1723*100/C1723, "")</f>
        <v>65.878172588832484</v>
      </c>
      <c r="H1723" s="10">
        <v>15.919</v>
      </c>
      <c r="I1723" s="12">
        <v>6</v>
      </c>
      <c r="J1723" s="11">
        <f>IF(AND(H1723&lt;&gt;"", C1723&lt;&gt;"", C1723&lt;&gt;0), H1723*100/C1723, "")</f>
        <v>26.935702199661591</v>
      </c>
      <c r="K1723" s="9">
        <v>11</v>
      </c>
      <c r="L1723" s="9">
        <v>46</v>
      </c>
      <c r="M1723" s="13">
        <v>0.23899999999999999</v>
      </c>
      <c r="N1723" s="9">
        <v>44.9</v>
      </c>
      <c r="O1723" s="14" t="s">
        <v>23</v>
      </c>
      <c r="P1723" s="15">
        <v>2.15</v>
      </c>
      <c r="Q1723" s="13">
        <v>4.2469999999999999</v>
      </c>
      <c r="R1723" s="15">
        <v>0.28000000000000003</v>
      </c>
      <c r="S1723" s="11">
        <f>IF(AND(Q1723&lt;&gt;"", C1723&lt;&gt;"", C1723&lt;&gt;0), Q1723*100/C1723, "")</f>
        <v>7.1861252115059218</v>
      </c>
      <c r="T1723" s="22">
        <v>1</v>
      </c>
      <c r="U1723" s="17" t="s">
        <v>32</v>
      </c>
      <c r="V1723" s="11">
        <v>59.71</v>
      </c>
      <c r="W1723" s="11">
        <v>44.27</v>
      </c>
      <c r="X1723" s="11">
        <f>IF(AND(W1723&lt;&gt;"", V1723&lt;&gt;"", V1723&lt;&gt;0), (W1723/V1723)*100, "")</f>
        <v>74.141684809914594</v>
      </c>
      <c r="Y1723" s="8" t="str">
        <f>IF(X1723&lt;72,"Pontiagudo",IF(X1723&lt;=76,"Padrão","Redondo"))</f>
        <v>Padrão</v>
      </c>
      <c r="Z1723" s="11">
        <f>IF(AND(W1723&lt;&gt;"", V1723&lt;&gt;"", V1723&lt;&gt;0), (0.6057-0.0018*W1723)*V1723*(W1723^2)/1000, "")</f>
        <v>61.555011716148428</v>
      </c>
      <c r="AA1723" s="11">
        <v>63.746319496562492</v>
      </c>
      <c r="AB1723" s="14"/>
      <c r="AC1723" s="12">
        <v>21</v>
      </c>
      <c r="AD1723" s="18" t="s">
        <v>18</v>
      </c>
    </row>
    <row r="1724" spans="1:30" ht="15.6" x14ac:dyDescent="0.3">
      <c r="A1724" s="8">
        <v>1723</v>
      </c>
      <c r="B1724" s="20" t="s">
        <v>47</v>
      </c>
      <c r="C1724" s="9">
        <v>63.1</v>
      </c>
      <c r="D1724" s="9">
        <v>6.3</v>
      </c>
      <c r="E1724" s="9">
        <v>10.4</v>
      </c>
      <c r="F1724" s="10">
        <f>IF(AND(NOT(ISBLANK(C1724)), NOT(ISBLANK(H1724)), NOT(ISBLANK(Q1724))), C1724-H1724-Q1724, "")</f>
        <v>39.995000000000005</v>
      </c>
      <c r="G1724" s="11">
        <f>IF(AND(F1724&lt;&gt;"", C1724&lt;&gt;"", C1724&lt;&gt;0), F1724*100/C1724, "")</f>
        <v>63.383518225039623</v>
      </c>
      <c r="H1724" s="10">
        <v>17.440999999999999</v>
      </c>
      <c r="I1724" s="12">
        <v>7</v>
      </c>
      <c r="J1724" s="11">
        <f>IF(AND(H1724&lt;&gt;"", C1724&lt;&gt;"", C1724&lt;&gt;0), H1724*100/C1724, "")</f>
        <v>27.640253565768621</v>
      </c>
      <c r="K1724" s="9">
        <v>12.8</v>
      </c>
      <c r="L1724" s="9"/>
      <c r="M1724" s="13"/>
      <c r="N1724" s="9">
        <v>78</v>
      </c>
      <c r="O1724" s="14" t="s">
        <v>16</v>
      </c>
      <c r="P1724" s="15">
        <v>4.7</v>
      </c>
      <c r="Q1724" s="13">
        <v>5.6639999999999997</v>
      </c>
      <c r="R1724" s="15">
        <v>0.36</v>
      </c>
      <c r="S1724" s="11">
        <f>IF(AND(Q1724&lt;&gt;"", C1724&lt;&gt;"", C1724&lt;&gt;0), Q1724*100/C1724, "")</f>
        <v>8.976228209191758</v>
      </c>
      <c r="T1724" s="22">
        <v>4</v>
      </c>
      <c r="U1724" s="17" t="s">
        <v>32</v>
      </c>
      <c r="V1724" s="11">
        <v>57.68</v>
      </c>
      <c r="W1724" s="11">
        <v>45.34</v>
      </c>
      <c r="X1724" s="11">
        <f>IF(AND(W1724&lt;&gt;"", V1724&lt;&gt;"", V1724&lt;&gt;0), (W1724/V1724)*100, "")</f>
        <v>78.606102635228865</v>
      </c>
      <c r="Y1724" s="8" t="str">
        <f>IF(X1724&lt;72,"Pontiagudo",IF(X1724&lt;=76,"Padrão","Redondo"))</f>
        <v>Redondo</v>
      </c>
      <c r="Z1724" s="11">
        <f>IF(AND(W1724&lt;&gt;"", V1724&lt;&gt;"", V1724&lt;&gt;0), (0.6057-0.0018*W1724)*V1724*(W1724^2)/1000, "")</f>
        <v>62.14304060686311</v>
      </c>
      <c r="AA1724" s="11">
        <v>63.832833380848008</v>
      </c>
      <c r="AB1724" s="14"/>
      <c r="AC1724" s="12">
        <v>21</v>
      </c>
      <c r="AD1724" s="18" t="s">
        <v>18</v>
      </c>
    </row>
    <row r="1725" spans="1:30" ht="15.6" x14ac:dyDescent="0.3">
      <c r="A1725" s="8">
        <v>1724</v>
      </c>
      <c r="B1725" s="20" t="s">
        <v>47</v>
      </c>
      <c r="C1725" s="9">
        <v>58.4</v>
      </c>
      <c r="D1725" s="9">
        <v>5.6</v>
      </c>
      <c r="E1725" s="9">
        <v>10.5</v>
      </c>
      <c r="F1725" s="10">
        <f>IF(AND(NOT(ISBLANK(C1725)), NOT(ISBLANK(H1725)), NOT(ISBLANK(Q1725))), C1725-H1725-Q1725, "")</f>
        <v>35.51</v>
      </c>
      <c r="G1725" s="11">
        <f>IF(AND(F1725&lt;&gt;"", C1725&lt;&gt;"", C1725&lt;&gt;0), F1725*100/C1725, "")</f>
        <v>60.804794520547944</v>
      </c>
      <c r="H1725" s="10">
        <v>16.646999999999998</v>
      </c>
      <c r="I1725" s="12">
        <v>6</v>
      </c>
      <c r="J1725" s="11">
        <f>IF(AND(H1725&lt;&gt;"", C1725&lt;&gt;"", C1725&lt;&gt;0), H1725*100/C1725, "")</f>
        <v>28.505136986301366</v>
      </c>
      <c r="K1725" s="9">
        <v>13</v>
      </c>
      <c r="L1725" s="9">
        <v>47</v>
      </c>
      <c r="M1725" s="13">
        <v>0.27700000000000002</v>
      </c>
      <c r="N1725" s="9">
        <v>74.400000000000006</v>
      </c>
      <c r="O1725" s="14" t="s">
        <v>16</v>
      </c>
      <c r="P1725" s="15">
        <v>3.41</v>
      </c>
      <c r="Q1725" s="13">
        <v>6.2430000000000003</v>
      </c>
      <c r="R1725" s="15">
        <v>0.41</v>
      </c>
      <c r="S1725" s="11">
        <f>IF(AND(Q1725&lt;&gt;"", C1725&lt;&gt;"", C1725&lt;&gt;0), Q1725*100/C1725, "")</f>
        <v>10.690068493150687</v>
      </c>
      <c r="T1725" s="22">
        <v>4</v>
      </c>
      <c r="U1725" s="17" t="s">
        <v>32</v>
      </c>
      <c r="V1725" s="11">
        <v>58.24</v>
      </c>
      <c r="W1725" s="11">
        <v>43.77</v>
      </c>
      <c r="X1725" s="11">
        <f>IF(AND(W1725&lt;&gt;"", V1725&lt;&gt;"", V1725&lt;&gt;0), (W1725/V1725)*100, "")</f>
        <v>75.154532967032978</v>
      </c>
      <c r="Y1725" s="8" t="str">
        <f>IF(X1725&lt;72,"Pontiagudo",IF(X1725&lt;=76,"Padrão","Redondo"))</f>
        <v>Padrão</v>
      </c>
      <c r="Z1725" s="11">
        <f>IF(AND(W1725&lt;&gt;"", V1725&lt;&gt;"", V1725&lt;&gt;0), (0.6057-0.0018*W1725)*V1725*(W1725^2)/1000, "")</f>
        <v>58.791453499868553</v>
      </c>
      <c r="AA1725" s="11">
        <v>61.964575379616001</v>
      </c>
      <c r="AB1725" s="14"/>
      <c r="AC1725" s="12">
        <v>21</v>
      </c>
      <c r="AD1725" s="18" t="s">
        <v>18</v>
      </c>
    </row>
    <row r="1726" spans="1:30" ht="15.6" x14ac:dyDescent="0.3">
      <c r="A1726" s="8">
        <v>1725</v>
      </c>
      <c r="B1726" s="20" t="s">
        <v>47</v>
      </c>
      <c r="C1726" s="9">
        <v>63.9</v>
      </c>
      <c r="D1726" s="9">
        <v>6.6</v>
      </c>
      <c r="E1726" s="9">
        <v>10.199999999999999</v>
      </c>
      <c r="F1726" s="10">
        <f>IF(AND(NOT(ISBLANK(C1726)), NOT(ISBLANK(H1726)), NOT(ISBLANK(Q1726))), C1726-H1726-Q1726, "")</f>
        <v>36.119999999999997</v>
      </c>
      <c r="G1726" s="11">
        <f>IF(AND(F1726&lt;&gt;"", C1726&lt;&gt;"", C1726&lt;&gt;0), F1726*100/C1726, "")</f>
        <v>56.525821596244128</v>
      </c>
      <c r="H1726" s="10">
        <v>21.004999999999999</v>
      </c>
      <c r="I1726" s="12">
        <v>7</v>
      </c>
      <c r="J1726" s="11">
        <f>IF(AND(H1726&lt;&gt;"", C1726&lt;&gt;"", C1726&lt;&gt;0), H1726*100/C1726, "")</f>
        <v>32.871674491392803</v>
      </c>
      <c r="K1726" s="9">
        <v>14</v>
      </c>
      <c r="L1726" s="9">
        <v>48</v>
      </c>
      <c r="M1726" s="13">
        <v>0.29199999999999998</v>
      </c>
      <c r="N1726" s="9">
        <v>79.8</v>
      </c>
      <c r="O1726" s="14" t="s">
        <v>16</v>
      </c>
      <c r="P1726" s="15">
        <v>4.55</v>
      </c>
      <c r="Q1726" s="13">
        <v>6.7750000000000004</v>
      </c>
      <c r="R1726" s="15">
        <v>0.42</v>
      </c>
      <c r="S1726" s="11">
        <f>IF(AND(Q1726&lt;&gt;"", C1726&lt;&gt;"", C1726&lt;&gt;0), Q1726*100/C1726, "")</f>
        <v>10.602503912363067</v>
      </c>
      <c r="T1726" s="22">
        <v>2</v>
      </c>
      <c r="U1726" s="17" t="s">
        <v>32</v>
      </c>
      <c r="V1726" s="11">
        <v>61.31</v>
      </c>
      <c r="W1726" s="11">
        <v>43.94</v>
      </c>
      <c r="X1726" s="11">
        <f>IF(AND(W1726&lt;&gt;"", V1726&lt;&gt;"", V1726&lt;&gt;0), (W1726/V1726)*100, "")</f>
        <v>71.668569564508232</v>
      </c>
      <c r="Y1726" s="8" t="str">
        <f>IF(X1726&lt;72,"Pontiagudo",IF(X1726&lt;=76,"Padrão","Redondo"))</f>
        <v>Pontiagudo</v>
      </c>
      <c r="Z1726" s="11">
        <f>IF(AND(W1726&lt;&gt;"", V1726&lt;&gt;"", V1726&lt;&gt;0), (0.6057-0.0018*W1726)*V1726*(W1726^2)/1000, "")</f>
        <v>62.335991799476915</v>
      </c>
      <c r="AA1726" s="11">
        <v>64.366577273673997</v>
      </c>
      <c r="AB1726" s="14"/>
      <c r="AC1726" s="12">
        <v>21</v>
      </c>
      <c r="AD1726" s="18" t="s">
        <v>18</v>
      </c>
    </row>
    <row r="1727" spans="1:30" ht="15.6" x14ac:dyDescent="0.3">
      <c r="A1727" s="8">
        <v>1726</v>
      </c>
      <c r="B1727" s="20" t="s">
        <v>47</v>
      </c>
      <c r="C1727" s="9">
        <v>60.1</v>
      </c>
      <c r="D1727" s="9">
        <v>3.1</v>
      </c>
      <c r="E1727" s="9">
        <v>10.5</v>
      </c>
      <c r="F1727" s="10">
        <f>IF(AND(NOT(ISBLANK(C1727)), NOT(ISBLANK(H1727)), NOT(ISBLANK(Q1727))), C1727-H1727-Q1727, "")</f>
        <v>35.073</v>
      </c>
      <c r="G1727" s="11">
        <f>IF(AND(F1727&lt;&gt;"", C1727&lt;&gt;"", C1727&lt;&gt;0), F1727*100/C1727, "")</f>
        <v>58.35773710482529</v>
      </c>
      <c r="H1727" s="10">
        <v>17.722000000000001</v>
      </c>
      <c r="I1727" s="12">
        <v>6</v>
      </c>
      <c r="J1727" s="11">
        <f>IF(AND(H1727&lt;&gt;"", C1727&lt;&gt;"", C1727&lt;&gt;0), H1727*100/C1727, "")</f>
        <v>29.487520798668886</v>
      </c>
      <c r="K1727" s="9">
        <v>11.8</v>
      </c>
      <c r="L1727" s="9">
        <v>40</v>
      </c>
      <c r="M1727" s="13">
        <v>0.29499999999999998</v>
      </c>
      <c r="N1727" s="9">
        <v>47.2</v>
      </c>
      <c r="O1727" s="14" t="s">
        <v>23</v>
      </c>
      <c r="P1727" s="15">
        <v>5.2</v>
      </c>
      <c r="Q1727" s="13">
        <v>7.3049999999999997</v>
      </c>
      <c r="R1727" s="15">
        <v>0.41</v>
      </c>
      <c r="S1727" s="11">
        <f>IF(AND(Q1727&lt;&gt;"", C1727&lt;&gt;"", C1727&lt;&gt;0), Q1727*100/C1727, "")</f>
        <v>12.154742096505823</v>
      </c>
      <c r="T1727" s="22">
        <v>3</v>
      </c>
      <c r="U1727" s="17" t="s">
        <v>32</v>
      </c>
      <c r="V1727" s="11">
        <v>57.36</v>
      </c>
      <c r="W1727" s="11">
        <v>43.35</v>
      </c>
      <c r="X1727" s="11">
        <f>IF(AND(W1727&lt;&gt;"", V1727&lt;&gt;"", V1727&lt;&gt;0), (W1727/V1727)*100, "")</f>
        <v>75.575313807531387</v>
      </c>
      <c r="Y1727" s="8" t="str">
        <f>IF(X1727&lt;72,"Pontiagudo",IF(X1727&lt;=76,"Padrão","Redondo"))</f>
        <v>Padrão</v>
      </c>
      <c r="Z1727" s="11">
        <f>IF(AND(W1727&lt;&gt;"", V1727&lt;&gt;"", V1727&lt;&gt;0), (0.6057-0.0018*W1727)*V1727*(W1727^2)/1000, "")</f>
        <v>56.878711545941997</v>
      </c>
      <c r="AA1727" s="11">
        <v>60.724097046540003</v>
      </c>
      <c r="AB1727" s="14"/>
      <c r="AC1727" s="12">
        <v>21</v>
      </c>
      <c r="AD1727" s="18" t="s">
        <v>18</v>
      </c>
    </row>
    <row r="1728" spans="1:30" ht="15.6" x14ac:dyDescent="0.3">
      <c r="A1728" s="8">
        <v>1727</v>
      </c>
      <c r="B1728" s="20" t="s">
        <v>47</v>
      </c>
      <c r="C1728" s="9">
        <v>63.1</v>
      </c>
      <c r="D1728" s="9">
        <v>6.9</v>
      </c>
      <c r="E1728" s="9">
        <v>10.8</v>
      </c>
      <c r="F1728" s="10">
        <f>IF(AND(NOT(ISBLANK(C1728)), NOT(ISBLANK(H1728)), NOT(ISBLANK(Q1728))), C1728-H1728-Q1728, "")</f>
        <v>36.700000000000003</v>
      </c>
      <c r="G1728" s="11">
        <f>IF(AND(F1728&lt;&gt;"", C1728&lt;&gt;"", C1728&lt;&gt;0), F1728*100/C1728, "")</f>
        <v>58.161648177496041</v>
      </c>
      <c r="H1728" s="10">
        <v>20.079000000000001</v>
      </c>
      <c r="I1728" s="12">
        <v>7</v>
      </c>
      <c r="J1728" s="11">
        <f>IF(AND(H1728&lt;&gt;"", C1728&lt;&gt;"", C1728&lt;&gt;0), H1728*100/C1728, "")</f>
        <v>31.820919175911254</v>
      </c>
      <c r="K1728" s="9">
        <v>11.6</v>
      </c>
      <c r="L1728" s="9">
        <v>19.3</v>
      </c>
      <c r="M1728" s="13">
        <v>0.60099999999999998</v>
      </c>
      <c r="N1728" s="9">
        <v>82.1</v>
      </c>
      <c r="O1728" s="14" t="s">
        <v>16</v>
      </c>
      <c r="P1728" s="15">
        <v>4.93</v>
      </c>
      <c r="Q1728" s="13">
        <v>6.3209999999999997</v>
      </c>
      <c r="R1728" s="15">
        <v>0.41</v>
      </c>
      <c r="S1728" s="11">
        <f>IF(AND(Q1728&lt;&gt;"", C1728&lt;&gt;"", C1728&lt;&gt;0), Q1728*100/C1728, "")</f>
        <v>10.017432646592709</v>
      </c>
      <c r="T1728" s="22">
        <v>1</v>
      </c>
      <c r="U1728" s="17" t="s">
        <v>32</v>
      </c>
      <c r="V1728" s="11">
        <v>58.17</v>
      </c>
      <c r="W1728" s="11">
        <v>44.78</v>
      </c>
      <c r="X1728" s="11">
        <f>IF(AND(W1728&lt;&gt;"", V1728&lt;&gt;"", V1728&lt;&gt;0), (W1728/V1728)*100, "")</f>
        <v>76.981261818806942</v>
      </c>
      <c r="Y1728" s="8" t="str">
        <f>IF(X1728&lt;72,"Pontiagudo",IF(X1728&lt;=76,"Padrão","Redondo"))</f>
        <v>Redondo</v>
      </c>
      <c r="Z1728" s="11">
        <f>IF(AND(W1728&lt;&gt;"", V1728&lt;&gt;"", V1728&lt;&gt;0), (0.6057-0.0018*W1728)*V1728*(W1728^2)/1000, "")</f>
        <v>61.249980148445097</v>
      </c>
      <c r="AA1728" s="11">
        <v>63.383800170221996</v>
      </c>
      <c r="AB1728" s="14"/>
      <c r="AC1728" s="12">
        <v>21</v>
      </c>
      <c r="AD1728" s="18" t="s">
        <v>18</v>
      </c>
    </row>
    <row r="1729" spans="1:30" ht="15.6" x14ac:dyDescent="0.3">
      <c r="A1729" s="8">
        <v>1728</v>
      </c>
      <c r="B1729" s="20" t="s">
        <v>47</v>
      </c>
      <c r="C1729" s="9">
        <v>59.9</v>
      </c>
      <c r="D1729" s="9">
        <v>6.3</v>
      </c>
      <c r="E1729" s="9">
        <v>10.4</v>
      </c>
      <c r="F1729" s="10">
        <f>IF(AND(NOT(ISBLANK(C1729)), NOT(ISBLANK(H1729)), NOT(ISBLANK(Q1729))), C1729-H1729-Q1729, "")</f>
        <v>36.236000000000004</v>
      </c>
      <c r="G1729" s="11">
        <f>IF(AND(F1729&lt;&gt;"", C1729&lt;&gt;"", C1729&lt;&gt;0), F1729*100/C1729, "")</f>
        <v>60.494156928213698</v>
      </c>
      <c r="H1729" s="10">
        <v>17.846</v>
      </c>
      <c r="I1729" s="12">
        <v>7</v>
      </c>
      <c r="J1729" s="11">
        <f>IF(AND(H1729&lt;&gt;"", C1729&lt;&gt;"", C1729&lt;&gt;0), H1729*100/C1729, "")</f>
        <v>29.792988313856426</v>
      </c>
      <c r="K1729" s="9">
        <v>13.8</v>
      </c>
      <c r="L1729" s="9">
        <v>45.3</v>
      </c>
      <c r="M1729" s="13">
        <v>0.30499999999999999</v>
      </c>
      <c r="N1729" s="9">
        <v>79</v>
      </c>
      <c r="O1729" s="14" t="s">
        <v>16</v>
      </c>
      <c r="P1729" s="15">
        <v>3.69</v>
      </c>
      <c r="Q1729" s="13">
        <v>5.8179999999999996</v>
      </c>
      <c r="R1729" s="15">
        <v>0.38</v>
      </c>
      <c r="S1729" s="11">
        <f>IF(AND(Q1729&lt;&gt;"", C1729&lt;&gt;"", C1729&lt;&gt;0), Q1729*100/C1729, "")</f>
        <v>9.7128547579298825</v>
      </c>
      <c r="T1729" s="22">
        <v>2</v>
      </c>
      <c r="U1729" s="17" t="s">
        <v>32</v>
      </c>
      <c r="V1729" s="11">
        <v>58.98</v>
      </c>
      <c r="W1729" s="11">
        <v>43.43</v>
      </c>
      <c r="X1729" s="11">
        <f>IF(AND(W1729&lt;&gt;"", V1729&lt;&gt;"", V1729&lt;&gt;0), (W1729/V1729)*100, "")</f>
        <v>73.635130552729748</v>
      </c>
      <c r="Y1729" s="8" t="str">
        <f>IF(X1729&lt;72,"Pontiagudo",IF(X1729&lt;=76,"Padrão","Redondo"))</f>
        <v>Padrão</v>
      </c>
      <c r="Z1729" s="11">
        <f>IF(AND(W1729&lt;&gt;"", V1729&lt;&gt;"", V1729&lt;&gt;0), (0.6057-0.0018*W1729)*V1729*(W1729^2)/1000, "")</f>
        <v>58.685160456705859</v>
      </c>
      <c r="AA1729" s="11">
        <v>61.993162310138999</v>
      </c>
      <c r="AB1729" s="14"/>
      <c r="AC1729" s="12">
        <v>21</v>
      </c>
      <c r="AD1729" s="18" t="s">
        <v>18</v>
      </c>
    </row>
    <row r="1730" spans="1:30" ht="15.6" x14ac:dyDescent="0.3">
      <c r="A1730" s="8">
        <v>1729</v>
      </c>
      <c r="B1730" s="20" t="s">
        <v>47</v>
      </c>
      <c r="C1730" s="9">
        <v>59.5</v>
      </c>
      <c r="D1730" s="9">
        <v>5.0999999999999996</v>
      </c>
      <c r="E1730" s="9">
        <v>10.5</v>
      </c>
      <c r="F1730" s="10">
        <f>IF(AND(NOT(ISBLANK(C1730)), NOT(ISBLANK(H1730)), NOT(ISBLANK(Q1730))), C1730-H1730-Q1730, "")</f>
        <v>37.629999999999995</v>
      </c>
      <c r="G1730" s="11">
        <f>IF(AND(F1730&lt;&gt;"", C1730&lt;&gt;"", C1730&lt;&gt;0), F1730*100/C1730, "")</f>
        <v>63.243697478991592</v>
      </c>
      <c r="H1730" s="10">
        <v>16.042000000000002</v>
      </c>
      <c r="I1730" s="12">
        <v>6</v>
      </c>
      <c r="J1730" s="11">
        <f>IF(AND(H1730&lt;&gt;"", C1730&lt;&gt;"", C1730&lt;&gt;0), H1730*100/C1730, "")</f>
        <v>26.96134453781513</v>
      </c>
      <c r="K1730" s="9">
        <v>12.6</v>
      </c>
      <c r="L1730" s="9">
        <v>47</v>
      </c>
      <c r="M1730" s="13">
        <v>0.26800000000000002</v>
      </c>
      <c r="N1730" s="9">
        <v>69.8</v>
      </c>
      <c r="O1730" s="14" t="s">
        <v>21</v>
      </c>
      <c r="P1730" s="15">
        <v>3.9</v>
      </c>
      <c r="Q1730" s="13">
        <v>5.8280000000000003</v>
      </c>
      <c r="R1730" s="15">
        <v>0.39</v>
      </c>
      <c r="S1730" s="11">
        <f>IF(AND(Q1730&lt;&gt;"", C1730&lt;&gt;"", C1730&lt;&gt;0), Q1730*100/C1730, "")</f>
        <v>9.794957983193278</v>
      </c>
      <c r="T1730" s="22">
        <v>2</v>
      </c>
      <c r="U1730" s="17" t="s">
        <v>32</v>
      </c>
      <c r="V1730" s="11">
        <v>55.1</v>
      </c>
      <c r="W1730" s="11">
        <v>45.07</v>
      </c>
      <c r="X1730" s="11">
        <f>IF(AND(W1730&lt;&gt;"", V1730&lt;&gt;"", V1730&lt;&gt;0), (W1730/V1730)*100, "")</f>
        <v>81.796733212341195</v>
      </c>
      <c r="Y1730" s="8" t="str">
        <f>IF(X1730&lt;72,"Pontiagudo",IF(X1730&lt;=76,"Padrão","Redondo"))</f>
        <v>Redondo</v>
      </c>
      <c r="Z1730" s="11">
        <f>IF(AND(W1730&lt;&gt;"", V1730&lt;&gt;"", V1730&lt;&gt;0), (0.6057-0.0018*W1730)*V1730*(W1730^2)/1000, "")</f>
        <v>58.712892487354267</v>
      </c>
      <c r="AA1730" s="11">
        <v>61.475465284644997</v>
      </c>
      <c r="AB1730" s="14" t="s">
        <v>35</v>
      </c>
      <c r="AC1730" s="12">
        <v>21</v>
      </c>
      <c r="AD1730" s="18" t="s">
        <v>18</v>
      </c>
    </row>
    <row r="1731" spans="1:30" ht="15.6" x14ac:dyDescent="0.3">
      <c r="A1731" s="8">
        <v>1730</v>
      </c>
      <c r="B1731" s="20" t="s">
        <v>47</v>
      </c>
      <c r="C1731" s="9">
        <v>50.2</v>
      </c>
      <c r="D1731" s="9">
        <v>4.0999999999999996</v>
      </c>
      <c r="E1731" s="9">
        <v>10.7</v>
      </c>
      <c r="F1731" s="10">
        <f>IF(AND(NOT(ISBLANK(C1731)), NOT(ISBLANK(H1731)), NOT(ISBLANK(Q1731))), C1731-H1731-Q1731, "")</f>
        <v>29.29</v>
      </c>
      <c r="G1731" s="11">
        <f>IF(AND(F1731&lt;&gt;"", C1731&lt;&gt;"", C1731&lt;&gt;0), F1731*100/C1731, "")</f>
        <v>58.34661354581673</v>
      </c>
      <c r="H1731" s="10">
        <v>16.352</v>
      </c>
      <c r="I1731" s="12">
        <v>7</v>
      </c>
      <c r="J1731" s="11">
        <f>IF(AND(H1731&lt;&gt;"", C1731&lt;&gt;"", C1731&lt;&gt;0), H1731*100/C1731, "")</f>
        <v>32.573705179282868</v>
      </c>
      <c r="K1731" s="9">
        <v>10.4</v>
      </c>
      <c r="L1731" s="9">
        <v>47.7</v>
      </c>
      <c r="M1731" s="13">
        <v>0.218</v>
      </c>
      <c r="N1731" s="9">
        <v>64.900000000000006</v>
      </c>
      <c r="O1731" s="14" t="s">
        <v>21</v>
      </c>
      <c r="P1731" s="15">
        <v>2.68</v>
      </c>
      <c r="Q1731" s="13">
        <v>4.5579999999999998</v>
      </c>
      <c r="R1731" s="15">
        <v>0.35</v>
      </c>
      <c r="S1731" s="11">
        <f>IF(AND(Q1731&lt;&gt;"", C1731&lt;&gt;"", C1731&lt;&gt;0), Q1731*100/C1731, "")</f>
        <v>9.0796812749003966</v>
      </c>
      <c r="T1731" s="22">
        <v>1</v>
      </c>
      <c r="U1731" s="17" t="s">
        <v>36</v>
      </c>
      <c r="V1731" s="11">
        <v>53.61</v>
      </c>
      <c r="W1731" s="11">
        <v>41.92</v>
      </c>
      <c r="X1731" s="11">
        <f>IF(AND(W1731&lt;&gt;"", V1731&lt;&gt;"", V1731&lt;&gt;0), (W1731/V1731)*100, "")</f>
        <v>78.194366722626384</v>
      </c>
      <c r="Y1731" s="8" t="str">
        <f>IF(X1731&lt;72,"Pontiagudo",IF(X1731&lt;=76,"Padrão","Redondo"))</f>
        <v>Redondo</v>
      </c>
      <c r="Z1731" s="11">
        <f>IF(AND(W1731&lt;&gt;"", V1731&lt;&gt;"", V1731&lt;&gt;0), (0.6057-0.0018*W1731)*V1731*(W1731^2)/1000, "")</f>
        <v>49.953292451352588</v>
      </c>
      <c r="AA1731" s="11">
        <v>55.978323394560014</v>
      </c>
      <c r="AB1731" s="14"/>
      <c r="AC1731" s="12">
        <v>21</v>
      </c>
      <c r="AD1731" s="18" t="s">
        <v>18</v>
      </c>
    </row>
    <row r="1732" spans="1:30" ht="15.6" x14ac:dyDescent="0.3">
      <c r="A1732" s="8">
        <v>1731</v>
      </c>
      <c r="B1732" s="20" t="s">
        <v>47</v>
      </c>
      <c r="C1732" s="9">
        <v>67.8</v>
      </c>
      <c r="D1732" s="9">
        <v>6.4</v>
      </c>
      <c r="E1732" s="9">
        <v>10.9</v>
      </c>
      <c r="F1732" s="10">
        <f>IF(AND(NOT(ISBLANK(C1732)), NOT(ISBLANK(H1732)), NOT(ISBLANK(Q1732))), C1732-H1732-Q1732, "")</f>
        <v>42.344999999999999</v>
      </c>
      <c r="G1732" s="11">
        <f>IF(AND(F1732&lt;&gt;"", C1732&lt;&gt;"", C1732&lt;&gt;0), F1732*100/C1732, "")</f>
        <v>62.455752212389385</v>
      </c>
      <c r="H1732" s="10">
        <v>18.663</v>
      </c>
      <c r="I1732" s="12">
        <v>7</v>
      </c>
      <c r="J1732" s="11">
        <f>IF(AND(H1732&lt;&gt;"", C1732&lt;&gt;"", C1732&lt;&gt;0), H1732*100/C1732, "")</f>
        <v>27.526548672566371</v>
      </c>
      <c r="K1732" s="9">
        <v>12.5</v>
      </c>
      <c r="L1732" s="9">
        <v>47.3</v>
      </c>
      <c r="M1732" s="13">
        <v>0.26400000000000001</v>
      </c>
      <c r="N1732" s="9">
        <v>77.2</v>
      </c>
      <c r="O1732" s="14" t="s">
        <v>16</v>
      </c>
      <c r="P1732" s="15">
        <v>3.23</v>
      </c>
      <c r="Q1732" s="13">
        <v>6.7919999999999998</v>
      </c>
      <c r="R1732" s="15">
        <v>0.38</v>
      </c>
      <c r="S1732" s="11">
        <f>IF(AND(Q1732&lt;&gt;"", C1732&lt;&gt;"", C1732&lt;&gt;0), Q1732*100/C1732, "")</f>
        <v>10.017699115044246</v>
      </c>
      <c r="T1732" s="22">
        <v>2</v>
      </c>
      <c r="U1732" s="17" t="s">
        <v>32</v>
      </c>
      <c r="V1732" s="11">
        <v>58.26</v>
      </c>
      <c r="W1732" s="11">
        <v>47.04</v>
      </c>
      <c r="X1732" s="11">
        <f>IF(AND(W1732&lt;&gt;"", V1732&lt;&gt;"", V1732&lt;&gt;0), (W1732/V1732)*100, "")</f>
        <v>80.741503604531417</v>
      </c>
      <c r="Y1732" s="8" t="str">
        <f>IF(X1732&lt;72,"Pontiagudo",IF(X1732&lt;=76,"Padrão","Redondo"))</f>
        <v>Redondo</v>
      </c>
      <c r="Z1732" s="11">
        <f>IF(AND(W1732&lt;&gt;"", V1732&lt;&gt;"", V1732&lt;&gt;0), (0.6057-0.0018*W1732)*V1732*(W1732^2)/1000, "")</f>
        <v>67.168580348878848</v>
      </c>
      <c r="AA1732" s="11">
        <v>66.748187810303989</v>
      </c>
      <c r="AB1732" s="14"/>
      <c r="AC1732" s="12">
        <v>21</v>
      </c>
      <c r="AD1732" s="18" t="s">
        <v>18</v>
      </c>
    </row>
    <row r="1733" spans="1:30" ht="15.6" x14ac:dyDescent="0.3">
      <c r="A1733" s="8">
        <v>1732</v>
      </c>
      <c r="B1733" s="20" t="s">
        <v>47</v>
      </c>
      <c r="C1733" s="9">
        <v>63.8</v>
      </c>
      <c r="D1733" s="9">
        <v>3.3</v>
      </c>
      <c r="E1733" s="9">
        <v>10.6</v>
      </c>
      <c r="F1733" s="10">
        <f>IF(AND(NOT(ISBLANK(C1733)), NOT(ISBLANK(H1733)), NOT(ISBLANK(Q1733))), C1733-H1733-Q1733, "")</f>
        <v>38.693999999999996</v>
      </c>
      <c r="G1733" s="11">
        <f>IF(AND(F1733&lt;&gt;"", C1733&lt;&gt;"", C1733&lt;&gt;0), F1733*100/C1733, "")</f>
        <v>60.648902821316611</v>
      </c>
      <c r="H1733" s="10">
        <v>17.925999999999998</v>
      </c>
      <c r="I1733" s="12">
        <v>7</v>
      </c>
      <c r="J1733" s="11">
        <f>IF(AND(H1733&lt;&gt;"", C1733&lt;&gt;"", C1733&lt;&gt;0), H1733*100/C1733, "")</f>
        <v>28.097178683385579</v>
      </c>
      <c r="K1733" s="9">
        <v>11.6</v>
      </c>
      <c r="L1733" s="9">
        <v>54</v>
      </c>
      <c r="M1733" s="13">
        <v>0.215</v>
      </c>
      <c r="N1733" s="9">
        <v>47.6</v>
      </c>
      <c r="O1733" s="14" t="s">
        <v>23</v>
      </c>
      <c r="P1733" s="15">
        <v>4.21</v>
      </c>
      <c r="Q1733" s="13">
        <v>7.18</v>
      </c>
      <c r="R1733" s="15">
        <v>0.42</v>
      </c>
      <c r="S1733" s="11">
        <f>IF(AND(Q1733&lt;&gt;"", C1733&lt;&gt;"", C1733&lt;&gt;0), Q1733*100/C1733, "")</f>
        <v>11.253918495297807</v>
      </c>
      <c r="T1733" s="22">
        <v>1</v>
      </c>
      <c r="U1733" s="17" t="s">
        <v>32</v>
      </c>
      <c r="V1733" s="11">
        <v>60.92</v>
      </c>
      <c r="W1733" s="11">
        <v>43.34</v>
      </c>
      <c r="X1733" s="11">
        <f>IF(AND(W1733&lt;&gt;"", V1733&lt;&gt;"", V1733&lt;&gt;0), (W1733/V1733)*100, "")</f>
        <v>71.142481943532516</v>
      </c>
      <c r="Y1733" s="8" t="str">
        <f>IF(X1733&lt;72,"Pontiagudo",IF(X1733&lt;=76,"Padrão","Redondo"))</f>
        <v>Pontiagudo</v>
      </c>
      <c r="Z1733" s="11">
        <f>IF(AND(W1733&lt;&gt;"", V1733&lt;&gt;"", V1733&lt;&gt;0), (0.6057-0.0018*W1733)*V1733*(W1733^2)/1000, "")</f>
        <v>60.383033444232581</v>
      </c>
      <c r="AA1733" s="11">
        <v>63.199285918120005</v>
      </c>
      <c r="AB1733" s="14"/>
      <c r="AC1733" s="12">
        <v>21</v>
      </c>
      <c r="AD1733" s="18" t="s">
        <v>18</v>
      </c>
    </row>
    <row r="1734" spans="1:30" ht="15.6" x14ac:dyDescent="0.3">
      <c r="A1734" s="8">
        <v>1733</v>
      </c>
      <c r="B1734" s="20" t="s">
        <v>47</v>
      </c>
      <c r="C1734" s="9">
        <v>61.7</v>
      </c>
      <c r="D1734" s="9">
        <v>4.3</v>
      </c>
      <c r="E1734" s="9">
        <v>10.199999999999999</v>
      </c>
      <c r="F1734" s="10">
        <f>IF(AND(NOT(ISBLANK(C1734)), NOT(ISBLANK(H1734)), NOT(ISBLANK(Q1734))), C1734-H1734-Q1734, "")</f>
        <v>37.156000000000006</v>
      </c>
      <c r="G1734" s="11">
        <f>IF(AND(F1734&lt;&gt;"", C1734&lt;&gt;"", C1734&lt;&gt;0), F1734*100/C1734, "")</f>
        <v>60.220421393841171</v>
      </c>
      <c r="H1734" s="10">
        <v>18.701000000000001</v>
      </c>
      <c r="I1734" s="12">
        <v>6</v>
      </c>
      <c r="J1734" s="11">
        <f>IF(AND(H1734&lt;&gt;"", C1734&lt;&gt;"", C1734&lt;&gt;0), H1734*100/C1734, "")</f>
        <v>30.309562398703406</v>
      </c>
      <c r="K1734" s="9">
        <v>16.399999999999999</v>
      </c>
      <c r="L1734" s="9">
        <v>44</v>
      </c>
      <c r="M1734" s="13">
        <v>0.373</v>
      </c>
      <c r="N1734" s="9">
        <v>61.1</v>
      </c>
      <c r="O1734" s="14" t="s">
        <v>21</v>
      </c>
      <c r="P1734" s="15">
        <v>2.5499999999999998</v>
      </c>
      <c r="Q1734" s="13">
        <v>5.843</v>
      </c>
      <c r="R1734" s="15">
        <v>0.37</v>
      </c>
      <c r="S1734" s="11">
        <f>IF(AND(Q1734&lt;&gt;"", C1734&lt;&gt;"", C1734&lt;&gt;0), Q1734*100/C1734, "")</f>
        <v>9.4700162074554282</v>
      </c>
      <c r="T1734" s="22">
        <v>3</v>
      </c>
      <c r="U1734" s="17" t="s">
        <v>32</v>
      </c>
      <c r="V1734" s="11">
        <v>58.79</v>
      </c>
      <c r="W1734" s="11">
        <v>44.63</v>
      </c>
      <c r="X1734" s="11">
        <f>IF(AND(W1734&lt;&gt;"", V1734&lt;&gt;"", V1734&lt;&gt;0), (W1734/V1734)*100, "")</f>
        <v>75.914271134546695</v>
      </c>
      <c r="Y1734" s="8" t="str">
        <f>IF(X1734&lt;72,"Pontiagudo",IF(X1734&lt;=76,"Padrão","Redondo"))</f>
        <v>Padrão</v>
      </c>
      <c r="Z1734" s="11">
        <f>IF(AND(W1734&lt;&gt;"", V1734&lt;&gt;"", V1734&lt;&gt;0), (0.6057-0.0018*W1734)*V1734*(W1734^2)/1000, "")</f>
        <v>61.520406592709477</v>
      </c>
      <c r="AA1734" s="11">
        <v>63.61745176845249</v>
      </c>
      <c r="AB1734" s="14"/>
      <c r="AC1734" s="12">
        <v>21</v>
      </c>
      <c r="AD1734" s="18" t="s">
        <v>18</v>
      </c>
    </row>
    <row r="1735" spans="1:30" ht="15.6" x14ac:dyDescent="0.3">
      <c r="A1735" s="8">
        <v>1734</v>
      </c>
      <c r="B1735" s="20" t="s">
        <v>47</v>
      </c>
      <c r="C1735" s="9">
        <v>62.2</v>
      </c>
      <c r="D1735" s="9">
        <v>6.5</v>
      </c>
      <c r="E1735" s="9">
        <v>10.5</v>
      </c>
      <c r="F1735" s="10">
        <f>IF(AND(NOT(ISBLANK(C1735)), NOT(ISBLANK(H1735)), NOT(ISBLANK(Q1735))), C1735-H1735-Q1735, "")</f>
        <v>36.713000000000001</v>
      </c>
      <c r="G1735" s="11">
        <f>IF(AND(F1735&lt;&gt;"", C1735&lt;&gt;"", C1735&lt;&gt;0), F1735*100/C1735, "")</f>
        <v>59.024115755627008</v>
      </c>
      <c r="H1735" s="10">
        <v>19.103000000000002</v>
      </c>
      <c r="I1735" s="12">
        <v>6</v>
      </c>
      <c r="J1735" s="11">
        <f>IF(AND(H1735&lt;&gt;"", C1735&lt;&gt;"", C1735&lt;&gt;0), H1735*100/C1735, "")</f>
        <v>30.712218649517688</v>
      </c>
      <c r="K1735" s="9">
        <v>13.3</v>
      </c>
      <c r="L1735" s="9">
        <v>76.2</v>
      </c>
      <c r="M1735" s="13">
        <v>0.17499999999999999</v>
      </c>
      <c r="N1735" s="9">
        <v>79.7</v>
      </c>
      <c r="O1735" s="14" t="s">
        <v>16</v>
      </c>
      <c r="P1735" s="15">
        <v>3.76</v>
      </c>
      <c r="Q1735" s="13">
        <v>6.3840000000000003</v>
      </c>
      <c r="R1735" s="15">
        <v>0.37</v>
      </c>
      <c r="S1735" s="11">
        <f>IF(AND(Q1735&lt;&gt;"", C1735&lt;&gt;"", C1735&lt;&gt;0), Q1735*100/C1735, "")</f>
        <v>10.263665594855306</v>
      </c>
      <c r="T1735" s="22">
        <v>3</v>
      </c>
      <c r="U1735" s="17" t="s">
        <v>32</v>
      </c>
      <c r="V1735" s="11">
        <v>56.89</v>
      </c>
      <c r="W1735" s="11">
        <v>44.52</v>
      </c>
      <c r="X1735" s="11">
        <f>IF(AND(W1735&lt;&gt;"", V1735&lt;&gt;"", V1735&lt;&gt;0), (W1735/V1735)*100, "")</f>
        <v>78.256284056952012</v>
      </c>
      <c r="Y1735" s="8" t="str">
        <f>IF(X1735&lt;72,"Pontiagudo",IF(X1735&lt;=76,"Padrão","Redondo"))</f>
        <v>Redondo</v>
      </c>
      <c r="Z1735" s="11">
        <f>IF(AND(W1735&lt;&gt;"", V1735&lt;&gt;"", V1735&lt;&gt;0), (0.6057-0.0018*W1735)*V1735*(W1735^2)/1000, "")</f>
        <v>59.261392812533195</v>
      </c>
      <c r="AA1735" s="11">
        <v>62.059847483256007</v>
      </c>
      <c r="AB1735" s="14"/>
      <c r="AC1735" s="12">
        <v>21</v>
      </c>
      <c r="AD1735" s="18" t="s">
        <v>18</v>
      </c>
    </row>
    <row r="1736" spans="1:30" ht="15.6" x14ac:dyDescent="0.3">
      <c r="A1736" s="8">
        <v>1735</v>
      </c>
      <c r="B1736" s="20" t="s">
        <v>47</v>
      </c>
      <c r="C1736" s="9">
        <v>71.7</v>
      </c>
      <c r="D1736" s="9">
        <v>7.4</v>
      </c>
      <c r="E1736" s="9">
        <v>10.4</v>
      </c>
      <c r="F1736" s="10">
        <f>IF(AND(NOT(ISBLANK(C1736)), NOT(ISBLANK(H1736)), NOT(ISBLANK(Q1736))), C1736-H1736-Q1736, "")</f>
        <v>43.881</v>
      </c>
      <c r="G1736" s="11">
        <f>IF(AND(F1736&lt;&gt;"", C1736&lt;&gt;"", C1736&lt;&gt;0), F1736*100/C1736, "")</f>
        <v>61.200836820083687</v>
      </c>
      <c r="H1736" s="10">
        <v>21.701000000000001</v>
      </c>
      <c r="I1736" s="12">
        <v>6</v>
      </c>
      <c r="J1736" s="11">
        <f>IF(AND(H1736&lt;&gt;"", C1736&lt;&gt;"", C1736&lt;&gt;0), H1736*100/C1736, "")</f>
        <v>30.266387726638769</v>
      </c>
      <c r="K1736" s="9">
        <v>13.3</v>
      </c>
      <c r="L1736" s="9"/>
      <c r="M1736" s="13"/>
      <c r="N1736" s="9">
        <v>82.9</v>
      </c>
      <c r="O1736" s="14" t="s">
        <v>16</v>
      </c>
      <c r="P1736" s="15">
        <v>2.57</v>
      </c>
      <c r="Q1736" s="13">
        <v>6.1180000000000003</v>
      </c>
      <c r="R1736" s="15">
        <v>0.35</v>
      </c>
      <c r="S1736" s="11">
        <f>IF(AND(Q1736&lt;&gt;"", C1736&lt;&gt;"", C1736&lt;&gt;0), Q1736*100/C1736, "")</f>
        <v>8.5327754532775462</v>
      </c>
      <c r="T1736" s="22">
        <v>3</v>
      </c>
      <c r="U1736" s="17" t="s">
        <v>34</v>
      </c>
      <c r="V1736" s="11">
        <v>62.12</v>
      </c>
      <c r="W1736" s="11">
        <v>46.92</v>
      </c>
      <c r="X1736" s="11">
        <f>IF(AND(W1736&lt;&gt;"", V1736&lt;&gt;"", V1736&lt;&gt;0), (W1736/V1736)*100, "")</f>
        <v>75.531229877656159</v>
      </c>
      <c r="Y1736" s="8" t="str">
        <f>IF(X1736&lt;72,"Pontiagudo",IF(X1736&lt;=76,"Padrão","Redondo"))</f>
        <v>Padrão</v>
      </c>
      <c r="Z1736" s="11">
        <f>IF(AND(W1736&lt;&gt;"", V1736&lt;&gt;"", V1736&lt;&gt;0), (0.6057-0.0018*W1736)*V1736*(W1736^2)/1000, "")</f>
        <v>71.28341916830901</v>
      </c>
      <c r="AA1736" s="11">
        <v>69.453506081376005</v>
      </c>
      <c r="AB1736" s="14"/>
      <c r="AC1736" s="12">
        <v>21</v>
      </c>
      <c r="AD1736" s="18" t="s">
        <v>18</v>
      </c>
    </row>
    <row r="1737" spans="1:30" ht="15.6" x14ac:dyDescent="0.3">
      <c r="A1737" s="8">
        <v>1736</v>
      </c>
      <c r="B1737" s="20" t="s">
        <v>47</v>
      </c>
      <c r="C1737" s="9">
        <v>64.3</v>
      </c>
      <c r="D1737" s="9">
        <v>6.6</v>
      </c>
      <c r="E1737" s="9">
        <v>10.4</v>
      </c>
      <c r="F1737" s="10">
        <f>IF(AND(NOT(ISBLANK(C1737)), NOT(ISBLANK(H1737)), NOT(ISBLANK(Q1737))), C1737-H1737-Q1737, "")</f>
        <v>36.176999999999992</v>
      </c>
      <c r="G1737" s="11">
        <f>IF(AND(F1737&lt;&gt;"", C1737&lt;&gt;"", C1737&lt;&gt;0), F1737*100/C1737, "")</f>
        <v>56.262830482115078</v>
      </c>
      <c r="H1737" s="10">
        <v>21.742000000000001</v>
      </c>
      <c r="I1737" s="12">
        <v>5</v>
      </c>
      <c r="J1737" s="11">
        <f>IF(AND(H1737&lt;&gt;"", C1737&lt;&gt;"", C1737&lt;&gt;0), H1737*100/C1737, "")</f>
        <v>33.813374805598762</v>
      </c>
      <c r="K1737" s="9">
        <v>14.4</v>
      </c>
      <c r="L1737" s="9"/>
      <c r="M1737" s="13"/>
      <c r="N1737" s="9">
        <v>79.7</v>
      </c>
      <c r="O1737" s="14" t="s">
        <v>16</v>
      </c>
      <c r="P1737" s="15">
        <v>3.08</v>
      </c>
      <c r="Q1737" s="13">
        <v>6.3810000000000002</v>
      </c>
      <c r="R1737" s="15">
        <v>0.36</v>
      </c>
      <c r="S1737" s="11">
        <f>IF(AND(Q1737&lt;&gt;"", C1737&lt;&gt;"", C1737&lt;&gt;0), Q1737*100/C1737, "")</f>
        <v>9.9237947122861598</v>
      </c>
      <c r="T1737" s="22">
        <v>4</v>
      </c>
      <c r="U1737" s="17" t="s">
        <v>32</v>
      </c>
      <c r="V1737" s="11">
        <v>56.54</v>
      </c>
      <c r="W1737" s="11">
        <v>46.3</v>
      </c>
      <c r="X1737" s="11">
        <f>IF(AND(W1737&lt;&gt;"", V1737&lt;&gt;"", V1737&lt;&gt;0), (W1737/V1737)*100, "")</f>
        <v>81.888928192430129</v>
      </c>
      <c r="Y1737" s="8" t="str">
        <f>IF(X1737&lt;72,"Pontiagudo",IF(X1737&lt;=76,"Padrão","Redondo"))</f>
        <v>Redondo</v>
      </c>
      <c r="Z1737" s="11">
        <f>IF(AND(W1737&lt;&gt;"", V1737&lt;&gt;"", V1737&lt;&gt;0), (0.6057-0.0018*W1737)*V1737*(W1737^2)/1000, "")</f>
        <v>63.312242940935988</v>
      </c>
      <c r="AA1737" s="11">
        <v>64.34088729442</v>
      </c>
      <c r="AB1737" s="14"/>
      <c r="AC1737" s="12">
        <v>21</v>
      </c>
      <c r="AD1737" s="18" t="s">
        <v>18</v>
      </c>
    </row>
    <row r="1738" spans="1:30" ht="15.6" x14ac:dyDescent="0.3">
      <c r="A1738" s="8">
        <v>1737</v>
      </c>
      <c r="B1738" s="20" t="s">
        <v>47</v>
      </c>
      <c r="C1738" s="9">
        <v>62.9</v>
      </c>
      <c r="D1738" s="9">
        <v>7.5</v>
      </c>
      <c r="E1738" s="9">
        <v>10.5</v>
      </c>
      <c r="F1738" s="10">
        <f>IF(AND(NOT(ISBLANK(C1738)), NOT(ISBLANK(H1738)), NOT(ISBLANK(Q1738))), C1738-H1738-Q1738, "")</f>
        <v>36.309999999999995</v>
      </c>
      <c r="G1738" s="11">
        <f>IF(AND(F1738&lt;&gt;"", C1738&lt;&gt;"", C1738&lt;&gt;0), F1738*100/C1738, "")</f>
        <v>57.726550079491247</v>
      </c>
      <c r="H1738" s="10">
        <v>19.657</v>
      </c>
      <c r="I1738" s="12">
        <v>6</v>
      </c>
      <c r="J1738" s="11">
        <f>IF(AND(H1738&lt;&gt;"", C1738&lt;&gt;"", C1738&lt;&gt;0), H1738*100/C1738, "")</f>
        <v>31.25119236883943</v>
      </c>
      <c r="K1738" s="9">
        <v>12.4</v>
      </c>
      <c r="L1738" s="9">
        <v>23.4</v>
      </c>
      <c r="M1738" s="13">
        <v>0.53</v>
      </c>
      <c r="N1738" s="9">
        <v>85.9</v>
      </c>
      <c r="O1738" s="14" t="s">
        <v>16</v>
      </c>
      <c r="P1738" s="15">
        <v>4.41</v>
      </c>
      <c r="Q1738" s="13">
        <v>6.9329999999999998</v>
      </c>
      <c r="R1738" s="15">
        <v>0.41</v>
      </c>
      <c r="S1738" s="11">
        <f>IF(AND(Q1738&lt;&gt;"", C1738&lt;&gt;"", C1738&lt;&gt;0), Q1738*100/C1738, "")</f>
        <v>11.022257551669316</v>
      </c>
      <c r="T1738" s="22">
        <v>3</v>
      </c>
      <c r="U1738" s="17" t="s">
        <v>32</v>
      </c>
      <c r="V1738" s="11">
        <v>60.37</v>
      </c>
      <c r="W1738" s="11">
        <v>43.98</v>
      </c>
      <c r="X1738" s="11">
        <f>IF(AND(W1738&lt;&gt;"", V1738&lt;&gt;"", V1738&lt;&gt;0), (W1738/V1738)*100, "")</f>
        <v>72.850753685605426</v>
      </c>
      <c r="Y1738" s="8" t="str">
        <f>IF(X1738&lt;72,"Pontiagudo",IF(X1738&lt;=76,"Padrão","Redondo"))</f>
        <v>Padrão</v>
      </c>
      <c r="Z1738" s="11">
        <f>IF(AND(W1738&lt;&gt;"", V1738&lt;&gt;"", V1738&lt;&gt;0), (0.6057-0.0018*W1738)*V1738*(W1738^2)/1000, "")</f>
        <v>61.483657660468118</v>
      </c>
      <c r="AA1738" s="11">
        <v>63.778481301461994</v>
      </c>
      <c r="AB1738" s="14"/>
      <c r="AC1738" s="12">
        <v>21</v>
      </c>
      <c r="AD1738" s="18" t="s">
        <v>18</v>
      </c>
    </row>
    <row r="1739" spans="1:30" ht="15.6" x14ac:dyDescent="0.3">
      <c r="A1739" s="8">
        <v>1738</v>
      </c>
      <c r="B1739" s="20" t="s">
        <v>47</v>
      </c>
      <c r="C1739" s="9"/>
      <c r="D1739" s="9"/>
      <c r="E1739" s="9"/>
      <c r="F1739" s="10" t="str">
        <f>IF(AND(NOT(ISBLANK(C1739)), NOT(ISBLANK(H1739)), NOT(ISBLANK(Q1739))), C1739-H1739-Q1739, "")</f>
        <v/>
      </c>
      <c r="G1739" s="11" t="str">
        <f>IF(AND(F1739&lt;&gt;"", C1739&lt;&gt;"", C1739&lt;&gt;0), F1739*100/C1739, "")</f>
        <v/>
      </c>
      <c r="H1739" s="10"/>
      <c r="I1739" s="12"/>
      <c r="J1739" s="11" t="str">
        <f>IF(AND(H1739&lt;&gt;"", C1739&lt;&gt;"", C1739&lt;&gt;0), H1739*100/C1739, "")</f>
        <v/>
      </c>
      <c r="K1739" s="9"/>
      <c r="L1739" s="9"/>
      <c r="M1739" s="13"/>
      <c r="N1739" s="9"/>
      <c r="O1739" s="14"/>
      <c r="P1739" s="15"/>
      <c r="Q1739" s="13"/>
      <c r="R1739" s="15"/>
      <c r="S1739" s="11" t="str">
        <f>IF(AND(Q1739&lt;&gt;"", C1739&lt;&gt;"", C1739&lt;&gt;0), Q1739*100/C1739, "")</f>
        <v/>
      </c>
      <c r="T1739" s="46"/>
      <c r="U1739" s="17"/>
      <c r="V1739" s="11">
        <v>52.28</v>
      </c>
      <c r="W1739" s="11">
        <v>43.59</v>
      </c>
      <c r="X1739" s="11">
        <f>IF(AND(W1739&lt;&gt;"", V1739&lt;&gt;"", V1739&lt;&gt;0), (W1739/V1739)*100, "")</f>
        <v>83.377964804896706</v>
      </c>
      <c r="Y1739" s="8" t="str">
        <f>IF(X1739&lt;72,"Pontiagudo",IF(X1739&lt;=76,"Padrão","Redondo"))</f>
        <v>Redondo</v>
      </c>
      <c r="Z1739" s="11">
        <f>IF(AND(W1739&lt;&gt;"", V1739&lt;&gt;"", V1739&lt;&gt;0), (0.6057-0.0018*W1739)*V1739*(W1739^2)/1000, "")</f>
        <v>52.374033404632591</v>
      </c>
      <c r="AA1739" s="11">
        <v>57.235489368137998</v>
      </c>
      <c r="AB1739" s="14"/>
      <c r="AC1739" s="12">
        <v>21</v>
      </c>
      <c r="AD1739" s="18" t="s">
        <v>18</v>
      </c>
    </row>
    <row r="1740" spans="1:30" ht="15.6" x14ac:dyDescent="0.3">
      <c r="A1740" s="8">
        <v>1739</v>
      </c>
      <c r="B1740" s="20" t="s">
        <v>47</v>
      </c>
      <c r="C1740" s="9">
        <v>60.5</v>
      </c>
      <c r="D1740" s="9">
        <v>4.4000000000000004</v>
      </c>
      <c r="E1740" s="9">
        <v>10.7</v>
      </c>
      <c r="F1740" s="10">
        <f>IF(AND(NOT(ISBLANK(C1740)), NOT(ISBLANK(H1740)), NOT(ISBLANK(Q1740))), C1740-H1740-Q1740, "")</f>
        <v>35.350999999999999</v>
      </c>
      <c r="G1740" s="11">
        <f>IF(AND(F1740&lt;&gt;"", C1740&lt;&gt;"", C1740&lt;&gt;0), F1740*100/C1740, "")</f>
        <v>58.431404958677682</v>
      </c>
      <c r="H1740" s="10">
        <v>18.233000000000001</v>
      </c>
      <c r="I1740" s="12">
        <v>6</v>
      </c>
      <c r="J1740" s="11">
        <f>IF(AND(H1740&lt;&gt;"", C1740&lt;&gt;"", C1740&lt;&gt;0), H1740*100/C1740, "")</f>
        <v>30.137190082644626</v>
      </c>
      <c r="K1740" s="9">
        <v>13.6</v>
      </c>
      <c r="L1740" s="9">
        <v>45.3</v>
      </c>
      <c r="M1740" s="13">
        <v>0.3</v>
      </c>
      <c r="N1740" s="9">
        <v>62.8</v>
      </c>
      <c r="O1740" s="14" t="s">
        <v>21</v>
      </c>
      <c r="P1740" s="15">
        <v>4.75</v>
      </c>
      <c r="Q1740" s="13">
        <v>6.9160000000000004</v>
      </c>
      <c r="R1740" s="15">
        <v>0.4</v>
      </c>
      <c r="S1740" s="11">
        <f>IF(AND(Q1740&lt;&gt;"", C1740&lt;&gt;"", C1740&lt;&gt;0), Q1740*100/C1740, "")</f>
        <v>11.431404958677687</v>
      </c>
      <c r="T1740" s="22">
        <v>2</v>
      </c>
      <c r="U1740" s="17" t="s">
        <v>32</v>
      </c>
      <c r="V1740" s="11">
        <v>55.39</v>
      </c>
      <c r="W1740" s="11">
        <v>44.69</v>
      </c>
      <c r="X1740" s="11">
        <f>IF(AND(W1740&lt;&gt;"", V1740&lt;&gt;"", V1740&lt;&gt;0), (W1740/V1740)*100, "")</f>
        <v>80.682433652283805</v>
      </c>
      <c r="Y1740" s="8" t="str">
        <f>IF(X1740&lt;72,"Pontiagudo",IF(X1740&lt;=76,"Padrão","Redondo"))</f>
        <v>Redondo</v>
      </c>
      <c r="Z1740" s="11">
        <f>IF(AND(W1740&lt;&gt;"", V1740&lt;&gt;"", V1740&lt;&gt;0), (0.6057-0.0018*W1740)*V1740*(W1740^2)/1000, "")</f>
        <v>58.10650445950558</v>
      </c>
      <c r="AA1740" s="11">
        <v>61.165763555210489</v>
      </c>
      <c r="AB1740" s="14"/>
      <c r="AC1740" s="12">
        <v>21</v>
      </c>
      <c r="AD1740" s="18" t="s">
        <v>18</v>
      </c>
    </row>
    <row r="1741" spans="1:30" ht="15.6" x14ac:dyDescent="0.3">
      <c r="A1741" s="8">
        <v>1740</v>
      </c>
      <c r="B1741" s="20" t="s">
        <v>47</v>
      </c>
      <c r="C1741" s="9">
        <v>64.400000000000006</v>
      </c>
      <c r="D1741" s="9">
        <v>6.6</v>
      </c>
      <c r="E1741" s="9">
        <v>10.5</v>
      </c>
      <c r="F1741" s="10">
        <f>IF(AND(NOT(ISBLANK(C1741)), NOT(ISBLANK(H1741)), NOT(ISBLANK(Q1741))), C1741-H1741-Q1741, "")</f>
        <v>40.918000000000006</v>
      </c>
      <c r="G1741" s="11">
        <f>IF(AND(F1741&lt;&gt;"", C1741&lt;&gt;"", C1741&lt;&gt;0), F1741*100/C1741, "")</f>
        <v>63.537267080745345</v>
      </c>
      <c r="H1741" s="10">
        <v>16.866</v>
      </c>
      <c r="I1741" s="12">
        <v>7</v>
      </c>
      <c r="J1741" s="11">
        <f>IF(AND(H1741&lt;&gt;"", C1741&lt;&gt;"", C1741&lt;&gt;0), H1741*100/C1741, "")</f>
        <v>26.189440993788818</v>
      </c>
      <c r="K1741" s="9">
        <v>13.1</v>
      </c>
      <c r="L1741" s="9">
        <v>47</v>
      </c>
      <c r="M1741" s="13">
        <v>0.27900000000000003</v>
      </c>
      <c r="N1741" s="9">
        <v>79.7</v>
      </c>
      <c r="O1741" s="14" t="s">
        <v>16</v>
      </c>
      <c r="P1741" s="15">
        <v>3.5</v>
      </c>
      <c r="Q1741" s="13">
        <v>6.6159999999999997</v>
      </c>
      <c r="R1741" s="15">
        <v>0.39</v>
      </c>
      <c r="S1741" s="11">
        <f>IF(AND(Q1741&lt;&gt;"", C1741&lt;&gt;"", C1741&lt;&gt;0), Q1741*100/C1741, "")</f>
        <v>10.273291925465836</v>
      </c>
      <c r="T1741" s="22">
        <v>1</v>
      </c>
      <c r="U1741" s="17" t="s">
        <v>32</v>
      </c>
      <c r="V1741" s="11">
        <v>57.94</v>
      </c>
      <c r="W1741" s="11">
        <v>45.19</v>
      </c>
      <c r="X1741" s="11">
        <f>IF(AND(W1741&lt;&gt;"", V1741&lt;&gt;"", V1741&lt;&gt;0), (W1741/V1741)*100, "")</f>
        <v>77.994477045219185</v>
      </c>
      <c r="Y1741" s="8" t="str">
        <f>IF(X1741&lt;72,"Pontiagudo",IF(X1741&lt;=76,"Padrão","Redondo"))</f>
        <v>Redondo</v>
      </c>
      <c r="Z1741" s="11">
        <f>IF(AND(W1741&lt;&gt;"", V1741&lt;&gt;"", V1741&lt;&gt;0), (0.6057-0.0018*W1741)*V1741*(W1741^2)/1000, "")</f>
        <v>62.042754641112957</v>
      </c>
      <c r="AA1741" s="11">
        <v>63.809764658702989</v>
      </c>
      <c r="AB1741" s="14"/>
      <c r="AC1741" s="12">
        <v>21</v>
      </c>
      <c r="AD1741" s="18" t="s">
        <v>18</v>
      </c>
    </row>
    <row r="1742" spans="1:30" ht="15.6" x14ac:dyDescent="0.3">
      <c r="A1742" s="8">
        <v>1741</v>
      </c>
      <c r="B1742" s="20" t="s">
        <v>47</v>
      </c>
      <c r="C1742" s="9">
        <v>57</v>
      </c>
      <c r="D1742" s="9">
        <v>6.3</v>
      </c>
      <c r="E1742" s="9">
        <v>10.6</v>
      </c>
      <c r="F1742" s="10">
        <f>IF(AND(NOT(ISBLANK(C1742)), NOT(ISBLANK(H1742)), NOT(ISBLANK(Q1742))), C1742-H1742-Q1742, "")</f>
        <v>33.441000000000003</v>
      </c>
      <c r="G1742" s="11">
        <f>IF(AND(F1742&lt;&gt;"", C1742&lt;&gt;"", C1742&lt;&gt;0), F1742*100/C1742, "")</f>
        <v>58.668421052631587</v>
      </c>
      <c r="H1742" s="10">
        <v>17.943000000000001</v>
      </c>
      <c r="I1742" s="12">
        <v>7</v>
      </c>
      <c r="J1742" s="11">
        <f>IF(AND(H1742&lt;&gt;"", C1742&lt;&gt;"", C1742&lt;&gt;0), H1742*100/C1742, "")</f>
        <v>31.478947368421057</v>
      </c>
      <c r="K1742" s="9">
        <v>13.5</v>
      </c>
      <c r="L1742" s="9">
        <v>48.3</v>
      </c>
      <c r="M1742" s="13">
        <v>0.28000000000000003</v>
      </c>
      <c r="N1742" s="9">
        <v>80</v>
      </c>
      <c r="O1742" s="14" t="s">
        <v>16</v>
      </c>
      <c r="P1742" s="15">
        <v>4.1500000000000004</v>
      </c>
      <c r="Q1742" s="13">
        <v>5.6159999999999997</v>
      </c>
      <c r="R1742" s="15">
        <v>0.39</v>
      </c>
      <c r="S1742" s="11">
        <f>IF(AND(Q1742&lt;&gt;"", C1742&lt;&gt;"", C1742&lt;&gt;0), Q1742*100/C1742, "")</f>
        <v>9.8526315789473671</v>
      </c>
      <c r="T1742" s="22">
        <v>2</v>
      </c>
      <c r="U1742" s="17" t="s">
        <v>36</v>
      </c>
      <c r="V1742" s="11">
        <v>56.17</v>
      </c>
      <c r="W1742" s="11">
        <v>42.88</v>
      </c>
      <c r="X1742" s="11">
        <f>IF(AND(W1742&lt;&gt;"", V1742&lt;&gt;"", V1742&lt;&gt;0), (W1742/V1742)*100, "")</f>
        <v>76.339683104860242</v>
      </c>
      <c r="Y1742" s="8" t="str">
        <f>IF(X1742&lt;72,"Pontiagudo",IF(X1742&lt;=76,"Padrão","Redondo"))</f>
        <v>Redondo</v>
      </c>
      <c r="Z1742" s="11">
        <f>IF(AND(W1742&lt;&gt;"", V1742&lt;&gt;"", V1742&lt;&gt;0), (0.6057-0.0018*W1742)*V1742*(W1742^2)/1000, "")</f>
        <v>54.584849432199178</v>
      </c>
      <c r="AA1742" s="11">
        <v>59.191850376191994</v>
      </c>
      <c r="AB1742" s="14"/>
      <c r="AC1742" s="12">
        <v>21</v>
      </c>
      <c r="AD1742" s="18" t="s">
        <v>18</v>
      </c>
    </row>
    <row r="1743" spans="1:30" ht="15.6" x14ac:dyDescent="0.3">
      <c r="A1743" s="8">
        <v>1742</v>
      </c>
      <c r="B1743" s="20" t="s">
        <v>47</v>
      </c>
      <c r="C1743" s="9">
        <v>68.8</v>
      </c>
      <c r="D1743" s="9">
        <v>6.1</v>
      </c>
      <c r="E1743" s="9">
        <v>10.8</v>
      </c>
      <c r="F1743" s="10">
        <f>IF(AND(NOT(ISBLANK(C1743)), NOT(ISBLANK(H1743)), NOT(ISBLANK(Q1743))), C1743-H1743-Q1743, "")</f>
        <v>43.782999999999994</v>
      </c>
      <c r="G1743" s="11">
        <f>IF(AND(F1743&lt;&gt;"", C1743&lt;&gt;"", C1743&lt;&gt;0), F1743*100/C1743, "")</f>
        <v>63.638081395348827</v>
      </c>
      <c r="H1743" s="10">
        <v>18.209</v>
      </c>
      <c r="I1743" s="12">
        <v>6</v>
      </c>
      <c r="J1743" s="11">
        <f>IF(AND(H1743&lt;&gt;"", C1743&lt;&gt;"", C1743&lt;&gt;0), H1743*100/C1743, "")</f>
        <v>26.466569767441861</v>
      </c>
      <c r="K1743" s="9">
        <v>12.1</v>
      </c>
      <c r="L1743" s="9">
        <v>93</v>
      </c>
      <c r="M1743" s="13">
        <v>0.13</v>
      </c>
      <c r="N1743" s="9">
        <v>74.5</v>
      </c>
      <c r="O1743" s="14" t="s">
        <v>16</v>
      </c>
      <c r="P1743" s="15">
        <v>3.42</v>
      </c>
      <c r="Q1743" s="13">
        <v>6.8079999999999998</v>
      </c>
      <c r="R1743" s="15">
        <v>0.38</v>
      </c>
      <c r="S1743" s="11">
        <f>IF(AND(Q1743&lt;&gt;"", C1743&lt;&gt;"", C1743&lt;&gt;0), Q1743*100/C1743, "")</f>
        <v>9.8953488372093013</v>
      </c>
      <c r="T1743" s="22">
        <v>2</v>
      </c>
      <c r="U1743" s="17" t="s">
        <v>34</v>
      </c>
      <c r="V1743" s="11">
        <v>62.85</v>
      </c>
      <c r="W1743" s="11">
        <v>44.95</v>
      </c>
      <c r="X1743" s="11">
        <f>IF(AND(W1743&lt;&gt;"", V1743&lt;&gt;"", V1743&lt;&gt;0), (W1743/V1743)*100, "")</f>
        <v>71.519490851233101</v>
      </c>
      <c r="Y1743" s="8" t="str">
        <f>IF(X1743&lt;72,"Pontiagudo",IF(X1743&lt;=76,"Padrão","Redondo"))</f>
        <v>Pontiagudo</v>
      </c>
      <c r="Z1743" s="11">
        <f>IF(AND(W1743&lt;&gt;"", V1743&lt;&gt;"", V1743&lt;&gt;0), (0.6057-0.0018*W1743)*V1743*(W1743^2)/1000, "")</f>
        <v>66.642338013378762</v>
      </c>
      <c r="AA1743" s="11">
        <v>66.95257578093748</v>
      </c>
      <c r="AB1743" s="14"/>
      <c r="AC1743" s="12">
        <v>21</v>
      </c>
      <c r="AD1743" s="18" t="s">
        <v>18</v>
      </c>
    </row>
    <row r="1744" spans="1:30" ht="15.6" x14ac:dyDescent="0.3">
      <c r="A1744" s="8">
        <v>1743</v>
      </c>
      <c r="B1744" s="20" t="s">
        <v>47</v>
      </c>
      <c r="C1744" s="9">
        <v>59.6</v>
      </c>
      <c r="D1744" s="9">
        <v>6.3</v>
      </c>
      <c r="E1744" s="9">
        <v>10.7</v>
      </c>
      <c r="F1744" s="10">
        <f>IF(AND(NOT(ISBLANK(C1744)), NOT(ISBLANK(H1744)), NOT(ISBLANK(Q1744))), C1744-H1744-Q1744, "")</f>
        <v>36.341000000000001</v>
      </c>
      <c r="G1744" s="11">
        <f>IF(AND(F1744&lt;&gt;"", C1744&lt;&gt;"", C1744&lt;&gt;0), F1744*100/C1744, "")</f>
        <v>60.974832214765101</v>
      </c>
      <c r="H1744" s="10">
        <v>17.07</v>
      </c>
      <c r="I1744" s="12">
        <v>6</v>
      </c>
      <c r="J1744" s="11">
        <f>IF(AND(H1744&lt;&gt;"", C1744&lt;&gt;"", C1744&lt;&gt;0), H1744*100/C1744, "")</f>
        <v>28.640939597315434</v>
      </c>
      <c r="K1744" s="9">
        <v>12.6</v>
      </c>
      <c r="L1744" s="9">
        <v>46.7</v>
      </c>
      <c r="M1744" s="13">
        <v>0.27</v>
      </c>
      <c r="N1744" s="9">
        <v>79.099999999999994</v>
      </c>
      <c r="O1744" s="14" t="s">
        <v>16</v>
      </c>
      <c r="P1744" s="15">
        <v>4.58</v>
      </c>
      <c r="Q1744" s="13">
        <v>6.1890000000000001</v>
      </c>
      <c r="R1744" s="15">
        <v>0.39</v>
      </c>
      <c r="S1744" s="11">
        <f>IF(AND(Q1744&lt;&gt;"", C1744&lt;&gt;"", C1744&lt;&gt;0), Q1744*100/C1744, "")</f>
        <v>10.384228187919463</v>
      </c>
      <c r="T1744" s="22">
        <v>1</v>
      </c>
      <c r="U1744" s="17" t="s">
        <v>32</v>
      </c>
      <c r="V1744" s="11">
        <v>56.83</v>
      </c>
      <c r="W1744" s="11">
        <v>44.34</v>
      </c>
      <c r="X1744" s="11">
        <f>IF(AND(W1744&lt;&gt;"", V1744&lt;&gt;"", V1744&lt;&gt;0), (W1744/V1744)*100, "")</f>
        <v>78.022171388351239</v>
      </c>
      <c r="Y1744" s="8" t="str">
        <f>IF(X1744&lt;72,"Pontiagudo",IF(X1744&lt;=76,"Padrão","Redondo"))</f>
        <v>Redondo</v>
      </c>
      <c r="Z1744" s="11">
        <f>IF(AND(W1744&lt;&gt;"", V1744&lt;&gt;"", V1744&lt;&gt;0), (0.6057-0.0018*W1744)*V1744*(W1744^2)/1000, "")</f>
        <v>58.757362717895433</v>
      </c>
      <c r="AA1744" s="11">
        <v>61.757275376057997</v>
      </c>
      <c r="AB1744" s="14"/>
      <c r="AC1744" s="12">
        <v>21</v>
      </c>
      <c r="AD1744" s="18" t="s">
        <v>18</v>
      </c>
    </row>
    <row r="1745" spans="1:30" ht="15.6" x14ac:dyDescent="0.3">
      <c r="A1745" s="8">
        <v>1744</v>
      </c>
      <c r="B1745" s="20" t="s">
        <v>47</v>
      </c>
      <c r="C1745" s="9">
        <v>60.6</v>
      </c>
      <c r="D1745" s="9">
        <v>3</v>
      </c>
      <c r="E1745" s="9">
        <v>10.6</v>
      </c>
      <c r="F1745" s="10">
        <f>IF(AND(NOT(ISBLANK(C1745)), NOT(ISBLANK(H1745)), NOT(ISBLANK(Q1745))), C1745-H1745-Q1745, "")</f>
        <v>36.813000000000002</v>
      </c>
      <c r="G1745" s="11">
        <f>IF(AND(F1745&lt;&gt;"", C1745&lt;&gt;"", C1745&lt;&gt;0), F1745*100/C1745, "")</f>
        <v>60.74752475247525</v>
      </c>
      <c r="H1745" s="10">
        <v>16.997</v>
      </c>
      <c r="I1745" s="12">
        <v>6</v>
      </c>
      <c r="J1745" s="11">
        <f>IF(AND(H1745&lt;&gt;"", C1745&lt;&gt;"", C1745&lt;&gt;0), H1745*100/C1745, "")</f>
        <v>28.047854785478549</v>
      </c>
      <c r="K1745" s="9">
        <v>11.5</v>
      </c>
      <c r="L1745" s="9">
        <v>50.3</v>
      </c>
      <c r="M1745" s="13">
        <v>0.22900000000000001</v>
      </c>
      <c r="N1745" s="9">
        <v>45.3</v>
      </c>
      <c r="O1745" s="14" t="s">
        <v>23</v>
      </c>
      <c r="P1745" s="15">
        <v>2.71</v>
      </c>
      <c r="Q1745" s="13">
        <v>6.79</v>
      </c>
      <c r="R1745" s="15">
        <v>0.39</v>
      </c>
      <c r="S1745" s="11">
        <f>IF(AND(Q1745&lt;&gt;"", C1745&lt;&gt;"", C1745&lt;&gt;0), Q1745*100/C1745, "")</f>
        <v>11.204620462046204</v>
      </c>
      <c r="T1745" s="22">
        <v>3</v>
      </c>
      <c r="U1745" s="17" t="s">
        <v>32</v>
      </c>
      <c r="V1745" s="11">
        <v>58.26</v>
      </c>
      <c r="W1745" s="11">
        <v>43.85</v>
      </c>
      <c r="X1745" s="11">
        <f>IF(AND(W1745&lt;&gt;"", V1745&lt;&gt;"", V1745&lt;&gt;0), (W1745/V1745)*100, "")</f>
        <v>75.266048746996233</v>
      </c>
      <c r="Y1745" s="8" t="str">
        <f>IF(X1745&lt;72,"Pontiagudo",IF(X1745&lt;=76,"Padrão","Redondo"))</f>
        <v>Padrão</v>
      </c>
      <c r="Z1745" s="11">
        <f>IF(AND(W1745&lt;&gt;"", V1745&lt;&gt;"", V1745&lt;&gt;0), (0.6057-0.0018*W1745)*V1745*(W1745^2)/1000, "")</f>
        <v>59.010692237014503</v>
      </c>
      <c r="AA1745" s="11">
        <v>62.095367236814994</v>
      </c>
      <c r="AB1745" s="14"/>
      <c r="AC1745" s="12">
        <v>21</v>
      </c>
      <c r="AD1745" s="18" t="s">
        <v>18</v>
      </c>
    </row>
    <row r="1746" spans="1:30" ht="15.6" x14ac:dyDescent="0.3">
      <c r="A1746" s="8">
        <v>1745</v>
      </c>
      <c r="B1746" s="20" t="s">
        <v>47</v>
      </c>
      <c r="C1746" s="9">
        <v>67.099999999999994</v>
      </c>
      <c r="D1746" s="9">
        <v>5.4</v>
      </c>
      <c r="E1746" s="9"/>
      <c r="F1746" s="10" t="str">
        <f>IF(AND(NOT(ISBLANK(C1746)), NOT(ISBLANK(H1746)), NOT(ISBLANK(Q1746))), C1746-H1746-Q1746, "")</f>
        <v/>
      </c>
      <c r="G1746" s="11" t="str">
        <f>IF(AND(F1746&lt;&gt;"", C1746&lt;&gt;"", C1746&lt;&gt;0), F1746*100/C1746, "")</f>
        <v/>
      </c>
      <c r="H1746" s="10"/>
      <c r="I1746" s="12">
        <v>6</v>
      </c>
      <c r="J1746" s="11" t="str">
        <f>IF(AND(H1746&lt;&gt;"", C1746&lt;&gt;"", C1746&lt;&gt;0), H1746*100/C1746, "")</f>
        <v/>
      </c>
      <c r="K1746" s="9">
        <v>13.8</v>
      </c>
      <c r="L1746" s="9">
        <v>48.3</v>
      </c>
      <c r="M1746" s="13">
        <v>0.28599999999999998</v>
      </c>
      <c r="N1746" s="9">
        <v>69.400000000000006</v>
      </c>
      <c r="O1746" s="14" t="s">
        <v>21</v>
      </c>
      <c r="P1746" s="15">
        <v>2.57</v>
      </c>
      <c r="Q1746" s="13">
        <v>7.4089999999999998</v>
      </c>
      <c r="R1746" s="15">
        <v>0.37</v>
      </c>
      <c r="S1746" s="11">
        <f>IF(AND(Q1746&lt;&gt;"", C1746&lt;&gt;"", C1746&lt;&gt;0), Q1746*100/C1746, "")</f>
        <v>11.04172876304024</v>
      </c>
      <c r="T1746" s="22">
        <v>2</v>
      </c>
      <c r="U1746" s="17" t="s">
        <v>32</v>
      </c>
      <c r="V1746" s="11">
        <v>59.88</v>
      </c>
      <c r="W1746" s="11">
        <v>45.4</v>
      </c>
      <c r="X1746" s="11">
        <f>IF(AND(W1746&lt;&gt;"", V1746&lt;&gt;"", V1746&lt;&gt;0), (W1746/V1746)*100, "")</f>
        <v>75.81830327321309</v>
      </c>
      <c r="Y1746" s="8" t="str">
        <f>IF(X1746&lt;72,"Pontiagudo",IF(X1746&lt;=76,"Padrão","Redondo"))</f>
        <v>Padrão</v>
      </c>
      <c r="Z1746" s="11">
        <f>IF(AND(W1746&lt;&gt;"", V1746&lt;&gt;"", V1746&lt;&gt;0), (0.6057-0.0018*W1746)*V1746*(W1746^2)/1000, "")</f>
        <v>64.670796213983991</v>
      </c>
      <c r="AA1746" s="11">
        <v>65.544343091040005</v>
      </c>
      <c r="AB1746" s="14"/>
      <c r="AC1746" s="12">
        <v>21</v>
      </c>
      <c r="AD1746" s="18" t="s">
        <v>18</v>
      </c>
    </row>
    <row r="1747" spans="1:30" ht="15.6" x14ac:dyDescent="0.3">
      <c r="A1747" s="8">
        <v>1746</v>
      </c>
      <c r="B1747" s="20" t="s">
        <v>47</v>
      </c>
      <c r="C1747" s="9">
        <v>66.7</v>
      </c>
      <c r="D1747" s="9">
        <v>7.4</v>
      </c>
      <c r="E1747" s="9">
        <v>10.6</v>
      </c>
      <c r="F1747" s="10">
        <f>IF(AND(NOT(ISBLANK(C1747)), NOT(ISBLANK(H1747)), NOT(ISBLANK(Q1747))), C1747-H1747-Q1747, "")</f>
        <v>40.713999999999999</v>
      </c>
      <c r="G1747" s="11">
        <f>IF(AND(F1747&lt;&gt;"", C1747&lt;&gt;"", C1747&lt;&gt;0), F1747*100/C1747, "")</f>
        <v>61.040479760119929</v>
      </c>
      <c r="H1747" s="10">
        <v>19.260000000000002</v>
      </c>
      <c r="I1747" s="12">
        <v>6</v>
      </c>
      <c r="J1747" s="11">
        <f>IF(AND(H1747&lt;&gt;"", C1747&lt;&gt;"", C1747&lt;&gt;0), H1747*100/C1747, "")</f>
        <v>28.875562218890558</v>
      </c>
      <c r="K1747" s="9">
        <v>12</v>
      </c>
      <c r="L1747" s="9"/>
      <c r="M1747" s="13"/>
      <c r="N1747" s="9">
        <v>84.2</v>
      </c>
      <c r="O1747" s="14" t="s">
        <v>16</v>
      </c>
      <c r="P1747" s="15">
        <v>3.98</v>
      </c>
      <c r="Q1747" s="13">
        <v>6.726</v>
      </c>
      <c r="R1747" s="15">
        <v>0.38</v>
      </c>
      <c r="S1747" s="11">
        <f>IF(AND(Q1747&lt;&gt;"", C1747&lt;&gt;"", C1747&lt;&gt;0), Q1747*100/C1747, "")</f>
        <v>10.083958020989504</v>
      </c>
      <c r="T1747" s="22">
        <v>3</v>
      </c>
      <c r="U1747" s="17" t="s">
        <v>32</v>
      </c>
      <c r="V1747" s="11">
        <v>60.25</v>
      </c>
      <c r="W1747" s="11">
        <v>45.59</v>
      </c>
      <c r="X1747" s="11">
        <f>IF(AND(W1747&lt;&gt;"", V1747&lt;&gt;"", V1747&lt;&gt;0), (W1747/V1747)*100, "")</f>
        <v>75.668049792531122</v>
      </c>
      <c r="Y1747" s="8" t="str">
        <f>IF(X1747&lt;72,"Pontiagudo",IF(X1747&lt;=76,"Padrão","Redondo"))</f>
        <v>Padrão</v>
      </c>
      <c r="Z1747" s="11">
        <f>IF(AND(W1747&lt;&gt;"", V1747&lt;&gt;"", V1747&lt;&gt;0), (0.6057-0.0018*W1747)*V1747*(W1747^2)/1000, "")</f>
        <v>65.573352972814973</v>
      </c>
      <c r="AA1747" s="11">
        <v>66.095213129387503</v>
      </c>
      <c r="AB1747" s="14" t="s">
        <v>35</v>
      </c>
      <c r="AC1747" s="12">
        <v>21</v>
      </c>
      <c r="AD1747" s="18" t="s">
        <v>18</v>
      </c>
    </row>
    <row r="1748" spans="1:30" ht="15.6" x14ac:dyDescent="0.3">
      <c r="A1748" s="8">
        <v>1747</v>
      </c>
      <c r="B1748" s="20" t="s">
        <v>47</v>
      </c>
      <c r="C1748" s="9">
        <v>53</v>
      </c>
      <c r="D1748" s="9">
        <v>3.5</v>
      </c>
      <c r="E1748" s="9">
        <v>10.6</v>
      </c>
      <c r="F1748" s="10">
        <f>IF(AND(NOT(ISBLANK(C1748)), NOT(ISBLANK(H1748)), NOT(ISBLANK(Q1748))), C1748-H1748-Q1748, "")</f>
        <v>32.297000000000004</v>
      </c>
      <c r="G1748" s="11">
        <f>IF(AND(F1748&lt;&gt;"", C1748&lt;&gt;"", C1748&lt;&gt;0), F1748*100/C1748, "")</f>
        <v>60.937735849056608</v>
      </c>
      <c r="H1748" s="10">
        <v>15.266999999999999</v>
      </c>
      <c r="I1748" s="12">
        <v>5</v>
      </c>
      <c r="J1748" s="11">
        <f>IF(AND(H1748&lt;&gt;"", C1748&lt;&gt;"", C1748&lt;&gt;0), H1748*100/C1748, "")</f>
        <v>28.805660377358492</v>
      </c>
      <c r="K1748" s="9">
        <v>11.5</v>
      </c>
      <c r="L1748" s="9">
        <v>45.3</v>
      </c>
      <c r="M1748" s="13">
        <v>0.254</v>
      </c>
      <c r="N1748" s="9">
        <v>57</v>
      </c>
      <c r="O1748" s="14" t="s">
        <v>23</v>
      </c>
      <c r="P1748" s="15">
        <v>4.55</v>
      </c>
      <c r="Q1748" s="13">
        <v>5.4359999999999999</v>
      </c>
      <c r="R1748" s="15">
        <v>0.37</v>
      </c>
      <c r="S1748" s="11">
        <f>IF(AND(Q1748&lt;&gt;"", C1748&lt;&gt;"", C1748&lt;&gt;0), Q1748*100/C1748, "")</f>
        <v>10.256603773584906</v>
      </c>
      <c r="T1748" s="22">
        <v>2</v>
      </c>
      <c r="U1748" s="17" t="s">
        <v>36</v>
      </c>
      <c r="V1748" s="11">
        <v>54.27</v>
      </c>
      <c r="W1748" s="11">
        <v>42.33</v>
      </c>
      <c r="X1748" s="11">
        <f>IF(AND(W1748&lt;&gt;"", V1748&lt;&gt;"", V1748&lt;&gt;0), (W1748/V1748)*100, "")</f>
        <v>77.998894416804859</v>
      </c>
      <c r="Y1748" s="8" t="str">
        <f>IF(X1748&lt;72,"Pontiagudo",IF(X1748&lt;=76,"Padrão","Redondo"))</f>
        <v>Redondo</v>
      </c>
      <c r="Z1748" s="11">
        <f>IF(AND(W1748&lt;&gt;"", V1748&lt;&gt;"", V1748&lt;&gt;0), (0.6057-0.0018*W1748)*V1748*(W1748^2)/1000, "")</f>
        <v>51.490516011714917</v>
      </c>
      <c r="AA1748" s="11">
        <v>57.030116320894507</v>
      </c>
      <c r="AB1748" s="14"/>
      <c r="AC1748" s="12">
        <v>21</v>
      </c>
      <c r="AD1748" s="18" t="s">
        <v>18</v>
      </c>
    </row>
    <row r="1749" spans="1:30" ht="15.6" x14ac:dyDescent="0.3">
      <c r="A1749" s="8">
        <v>1748</v>
      </c>
      <c r="B1749" s="20" t="s">
        <v>47</v>
      </c>
      <c r="C1749" s="9">
        <v>57.5</v>
      </c>
      <c r="D1749" s="9">
        <v>7</v>
      </c>
      <c r="E1749" s="9">
        <v>10.5</v>
      </c>
      <c r="F1749" s="10">
        <f>IF(AND(NOT(ISBLANK(C1749)), NOT(ISBLANK(H1749)), NOT(ISBLANK(Q1749))), C1749-H1749-Q1749, "")</f>
        <v>32.093000000000004</v>
      </c>
      <c r="G1749" s="11">
        <f>IF(AND(F1749&lt;&gt;"", C1749&lt;&gt;"", C1749&lt;&gt;0), F1749*100/C1749, "")</f>
        <v>55.813913043478266</v>
      </c>
      <c r="H1749" s="10">
        <v>19.515999999999998</v>
      </c>
      <c r="I1749" s="12">
        <v>6</v>
      </c>
      <c r="J1749" s="11">
        <f>IF(AND(H1749&lt;&gt;"", C1749&lt;&gt;"", C1749&lt;&gt;0), H1749*100/C1749, "")</f>
        <v>33.94086956521739</v>
      </c>
      <c r="K1749" s="9">
        <v>11.8</v>
      </c>
      <c r="L1749" s="9"/>
      <c r="M1749" s="13"/>
      <c r="N1749" s="9">
        <v>84.4</v>
      </c>
      <c r="O1749" s="14" t="s">
        <v>16</v>
      </c>
      <c r="P1749" s="15">
        <v>4.68</v>
      </c>
      <c r="Q1749" s="13">
        <v>5.891</v>
      </c>
      <c r="R1749" s="15">
        <v>0.38</v>
      </c>
      <c r="S1749" s="11">
        <f>IF(AND(Q1749&lt;&gt;"", C1749&lt;&gt;"", C1749&lt;&gt;0), Q1749*100/C1749, "")</f>
        <v>10.245217391304347</v>
      </c>
      <c r="T1749" s="22">
        <v>1</v>
      </c>
      <c r="U1749" s="17" t="s">
        <v>36</v>
      </c>
      <c r="V1749" s="11">
        <v>58.77</v>
      </c>
      <c r="W1749" s="11">
        <v>42.42</v>
      </c>
      <c r="X1749" s="11">
        <f>IF(AND(W1749&lt;&gt;"", V1749&lt;&gt;"", V1749&lt;&gt;0), (W1749/V1749)*100, "")</f>
        <v>72.179683511995918</v>
      </c>
      <c r="Y1749" s="8" t="str">
        <f>IF(X1749&lt;72,"Pontiagudo",IF(X1749&lt;=76,"Padrão","Redondo"))</f>
        <v>Padrão</v>
      </c>
      <c r="Z1749" s="11">
        <f>IF(AND(W1749&lt;&gt;"", V1749&lt;&gt;"", V1749&lt;&gt;0), (0.6057-0.0018*W1749)*V1749*(W1749^2)/1000, "")</f>
        <v>55.980273234316044</v>
      </c>
      <c r="AA1749" s="11">
        <v>60.368038096086011</v>
      </c>
      <c r="AB1749" s="14"/>
      <c r="AC1749" s="12">
        <v>21</v>
      </c>
      <c r="AD1749" s="18" t="s">
        <v>18</v>
      </c>
    </row>
    <row r="1750" spans="1:30" ht="15.6" x14ac:dyDescent="0.3">
      <c r="A1750" s="8">
        <v>1749</v>
      </c>
      <c r="B1750" s="20" t="s">
        <v>47</v>
      </c>
      <c r="C1750" s="9">
        <v>65.400000000000006</v>
      </c>
      <c r="D1750" s="9">
        <v>6.3</v>
      </c>
      <c r="E1750" s="9">
        <v>10.6</v>
      </c>
      <c r="F1750" s="10">
        <f>IF(AND(NOT(ISBLANK(C1750)), NOT(ISBLANK(H1750)), NOT(ISBLANK(Q1750))), C1750-H1750-Q1750, "")</f>
        <v>41.544000000000004</v>
      </c>
      <c r="G1750" s="11">
        <f>IF(AND(F1750&lt;&gt;"", C1750&lt;&gt;"", C1750&lt;&gt;0), F1750*100/C1750, "")</f>
        <v>63.522935779816514</v>
      </c>
      <c r="H1750" s="10">
        <v>18.219000000000001</v>
      </c>
      <c r="I1750" s="12">
        <v>6</v>
      </c>
      <c r="J1750" s="11">
        <f>IF(AND(H1750&lt;&gt;"", C1750&lt;&gt;"", C1750&lt;&gt;0), H1750*100/C1750, "")</f>
        <v>27.857798165137613</v>
      </c>
      <c r="K1750" s="9">
        <v>13.4</v>
      </c>
      <c r="L1750" s="9">
        <v>47</v>
      </c>
      <c r="M1750" s="13">
        <v>0.28499999999999998</v>
      </c>
      <c r="N1750" s="9">
        <v>77.2</v>
      </c>
      <c r="O1750" s="14" t="s">
        <v>16</v>
      </c>
      <c r="P1750" s="15">
        <v>5.05</v>
      </c>
      <c r="Q1750" s="13">
        <v>5.6369999999999996</v>
      </c>
      <c r="R1750" s="15">
        <v>0.39</v>
      </c>
      <c r="S1750" s="11">
        <f>IF(AND(Q1750&lt;&gt;"", C1750&lt;&gt;"", C1750&lt;&gt;0), Q1750*100/C1750, "")</f>
        <v>8.6192660550458697</v>
      </c>
      <c r="T1750" s="22">
        <v>2</v>
      </c>
      <c r="U1750" s="17" t="s">
        <v>32</v>
      </c>
      <c r="V1750" s="11">
        <v>60.86</v>
      </c>
      <c r="W1750" s="11">
        <v>44.41</v>
      </c>
      <c r="X1750" s="11">
        <f>IF(AND(W1750&lt;&gt;"", V1750&lt;&gt;"", V1750&lt;&gt;0), (W1750/V1750)*100, "")</f>
        <v>72.970752546828791</v>
      </c>
      <c r="Y1750" s="8" t="str">
        <f>IF(X1750&lt;72,"Pontiagudo",IF(X1750&lt;=76,"Padrão","Redondo"))</f>
        <v>Padrão</v>
      </c>
      <c r="Z1750" s="11">
        <f>IF(AND(W1750&lt;&gt;"", V1750&lt;&gt;"", V1750&lt;&gt;0), (0.6057-0.0018*W1750)*V1750*(W1750^2)/1000, "")</f>
        <v>63.107748803906894</v>
      </c>
      <c r="AA1750" s="11">
        <v>64.762681091676995</v>
      </c>
      <c r="AB1750" s="14"/>
      <c r="AC1750" s="12">
        <v>21</v>
      </c>
      <c r="AD1750" s="18" t="s">
        <v>18</v>
      </c>
    </row>
    <row r="1751" spans="1:30" ht="15.6" x14ac:dyDescent="0.3">
      <c r="A1751" s="8">
        <v>1750</v>
      </c>
      <c r="B1751" s="20" t="s">
        <v>47</v>
      </c>
      <c r="C1751" s="9">
        <v>62.8</v>
      </c>
      <c r="D1751" s="9">
        <v>6.3</v>
      </c>
      <c r="E1751" s="9">
        <v>10.199999999999999</v>
      </c>
      <c r="F1751" s="10">
        <f>IF(AND(NOT(ISBLANK(C1751)), NOT(ISBLANK(H1751)), NOT(ISBLANK(Q1751))), C1751-H1751-Q1751, "")</f>
        <v>36.642999999999994</v>
      </c>
      <c r="G1751" s="11">
        <f>IF(AND(F1751&lt;&gt;"", C1751&lt;&gt;"", C1751&lt;&gt;0), F1751*100/C1751, "")</f>
        <v>58.348726114649672</v>
      </c>
      <c r="H1751" s="10">
        <v>20.053999999999998</v>
      </c>
      <c r="I1751" s="12">
        <v>6</v>
      </c>
      <c r="J1751" s="11">
        <f>IF(AND(H1751&lt;&gt;"", C1751&lt;&gt;"", C1751&lt;&gt;0), H1751*100/C1751, "")</f>
        <v>31.933121019108281</v>
      </c>
      <c r="K1751" s="9">
        <v>13.5</v>
      </c>
      <c r="L1751" s="9">
        <v>49.3</v>
      </c>
      <c r="M1751" s="13">
        <v>0.27400000000000002</v>
      </c>
      <c r="N1751" s="9">
        <v>78.099999999999994</v>
      </c>
      <c r="O1751" s="14" t="s">
        <v>16</v>
      </c>
      <c r="P1751" s="15">
        <v>3.54</v>
      </c>
      <c r="Q1751" s="13">
        <v>6.1029999999999998</v>
      </c>
      <c r="R1751" s="15">
        <v>0.39</v>
      </c>
      <c r="S1751" s="11">
        <f>IF(AND(Q1751&lt;&gt;"", C1751&lt;&gt;"", C1751&lt;&gt;0), Q1751*100/C1751, "")</f>
        <v>9.718152866242038</v>
      </c>
      <c r="T1751" s="22">
        <v>2</v>
      </c>
      <c r="U1751" s="17" t="s">
        <v>32</v>
      </c>
      <c r="V1751" s="11">
        <v>58.5</v>
      </c>
      <c r="W1751" s="11">
        <v>44.65</v>
      </c>
      <c r="X1751" s="11">
        <f>IF(AND(W1751&lt;&gt;"", V1751&lt;&gt;"", V1751&lt;&gt;0), (W1751/V1751)*100, "")</f>
        <v>76.324786324786317</v>
      </c>
      <c r="Y1751" s="8" t="str">
        <f>IF(X1751&lt;72,"Pontiagudo",IF(X1751&lt;=76,"Padrão","Redondo"))</f>
        <v>Redondo</v>
      </c>
      <c r="Z1751" s="11">
        <f>IF(AND(W1751&lt;&gt;"", V1751&lt;&gt;"", V1751&lt;&gt;0), (0.6057-0.0018*W1751)*V1751*(W1751^2)/1000, "")</f>
        <v>61.267617913612504</v>
      </c>
      <c r="AA1751" s="11">
        <v>63.435835051875003</v>
      </c>
      <c r="AB1751" s="14" t="s">
        <v>35</v>
      </c>
      <c r="AC1751" s="12">
        <v>21</v>
      </c>
      <c r="AD1751" s="18" t="s">
        <v>18</v>
      </c>
    </row>
    <row r="1752" spans="1:30" ht="15.6" x14ac:dyDescent="0.3">
      <c r="A1752" s="8">
        <v>1751</v>
      </c>
      <c r="B1752" s="20" t="s">
        <v>47</v>
      </c>
      <c r="C1752" s="9">
        <v>63.2</v>
      </c>
      <c r="D1752" s="9">
        <v>6.1</v>
      </c>
      <c r="E1752" s="9">
        <v>10.6</v>
      </c>
      <c r="F1752" s="10">
        <f>IF(AND(NOT(ISBLANK(C1752)), NOT(ISBLANK(H1752)), NOT(ISBLANK(Q1752))), C1752-H1752-Q1752, "")</f>
        <v>38.003999999999998</v>
      </c>
      <c r="G1752" s="11">
        <f>IF(AND(F1752&lt;&gt;"", C1752&lt;&gt;"", C1752&lt;&gt;0), F1752*100/C1752, "")</f>
        <v>60.132911392405056</v>
      </c>
      <c r="H1752" s="10">
        <v>19.215</v>
      </c>
      <c r="I1752" s="12">
        <v>7</v>
      </c>
      <c r="J1752" s="11">
        <f>IF(AND(H1752&lt;&gt;"", C1752&lt;&gt;"", C1752&lt;&gt;0), H1752*100/C1752, "")</f>
        <v>30.403481012658226</v>
      </c>
      <c r="K1752" s="9">
        <v>13.6</v>
      </c>
      <c r="L1752" s="9">
        <v>47.3</v>
      </c>
      <c r="M1752" s="13">
        <v>0.28799999999999998</v>
      </c>
      <c r="N1752" s="9">
        <v>76.5</v>
      </c>
      <c r="O1752" s="14" t="s">
        <v>16</v>
      </c>
      <c r="P1752" s="15">
        <v>4.7</v>
      </c>
      <c r="Q1752" s="13">
        <v>5.9809999999999999</v>
      </c>
      <c r="R1752" s="15">
        <v>0.37</v>
      </c>
      <c r="S1752" s="11">
        <f>IF(AND(Q1752&lt;&gt;"", C1752&lt;&gt;"", C1752&lt;&gt;0), Q1752*100/C1752, "")</f>
        <v>9.4636075949367093</v>
      </c>
      <c r="T1752" s="22">
        <v>2</v>
      </c>
      <c r="U1752" s="17" t="s">
        <v>32</v>
      </c>
      <c r="V1752" s="11">
        <v>60.22</v>
      </c>
      <c r="W1752" s="11">
        <v>44.27</v>
      </c>
      <c r="X1752" s="11">
        <f>IF(AND(W1752&lt;&gt;"", V1752&lt;&gt;"", V1752&lt;&gt;0), (W1752/V1752)*100, "")</f>
        <v>73.513782796413167</v>
      </c>
      <c r="Y1752" s="8" t="str">
        <f>IF(X1752&lt;72,"Pontiagudo",IF(X1752&lt;=76,"Padrão","Redondo"))</f>
        <v>Padrão</v>
      </c>
      <c r="Z1752" s="11">
        <f>IF(AND(W1752&lt;&gt;"", V1752&lt;&gt;"", V1752&lt;&gt;0), (0.6057-0.0018*W1752)*V1752*(W1752^2)/1000, "")</f>
        <v>62.080770483109333</v>
      </c>
      <c r="AA1752" s="11">
        <v>64.105885286340992</v>
      </c>
      <c r="AB1752" s="14"/>
      <c r="AC1752" s="12">
        <v>21</v>
      </c>
      <c r="AD1752" s="18" t="s">
        <v>18</v>
      </c>
    </row>
    <row r="1753" spans="1:30" ht="15.6" x14ac:dyDescent="0.3">
      <c r="A1753" s="8">
        <v>1752</v>
      </c>
      <c r="B1753" s="20" t="s">
        <v>47</v>
      </c>
      <c r="C1753" s="9">
        <v>61.7</v>
      </c>
      <c r="D1753" s="9">
        <v>3.1</v>
      </c>
      <c r="E1753" s="9">
        <v>10.5</v>
      </c>
      <c r="F1753" s="10">
        <f>IF(AND(NOT(ISBLANK(C1753)), NOT(ISBLANK(H1753)), NOT(ISBLANK(Q1753))), C1753-H1753-Q1753, "")</f>
        <v>36.518999999999998</v>
      </c>
      <c r="G1753" s="11">
        <f>IF(AND(F1753&lt;&gt;"", C1753&lt;&gt;"", C1753&lt;&gt;0), F1753*100/C1753, "")</f>
        <v>59.188006482982161</v>
      </c>
      <c r="H1753" s="10">
        <v>19.225000000000001</v>
      </c>
      <c r="I1753" s="12">
        <v>7</v>
      </c>
      <c r="J1753" s="11">
        <f>IF(AND(H1753&lt;&gt;"", C1753&lt;&gt;"", C1753&lt;&gt;0), H1753*100/C1753, "")</f>
        <v>31.15883306320908</v>
      </c>
      <c r="K1753" s="9">
        <v>11.8</v>
      </c>
      <c r="L1753" s="9">
        <v>50.3</v>
      </c>
      <c r="M1753" s="13">
        <v>0.23499999999999999</v>
      </c>
      <c r="N1753" s="9">
        <v>46</v>
      </c>
      <c r="O1753" s="14" t="s">
        <v>23</v>
      </c>
      <c r="P1753" s="15">
        <v>1.69</v>
      </c>
      <c r="Q1753" s="13">
        <v>5.9560000000000004</v>
      </c>
      <c r="R1753" s="15">
        <v>0.36</v>
      </c>
      <c r="S1753" s="11">
        <f>IF(AND(Q1753&lt;&gt;"", C1753&lt;&gt;"", C1753&lt;&gt;0), Q1753*100/C1753, "")</f>
        <v>9.6531604538087521</v>
      </c>
      <c r="T1753" s="22">
        <v>4</v>
      </c>
      <c r="U1753" s="17" t="s">
        <v>32</v>
      </c>
      <c r="V1753" s="11">
        <v>60.72</v>
      </c>
      <c r="W1753" s="11">
        <v>40.21</v>
      </c>
      <c r="X1753" s="11">
        <f>IF(AND(W1753&lt;&gt;"", V1753&lt;&gt;"", V1753&lt;&gt;0), (W1753/V1753)*100, "")</f>
        <v>66.222002635046124</v>
      </c>
      <c r="Y1753" s="8" t="str">
        <f>IF(X1753&lt;72,"Pontiagudo",IF(X1753&lt;=76,"Padrão","Redondo"))</f>
        <v>Pontiagudo</v>
      </c>
      <c r="Z1753" s="11">
        <f>IF(AND(W1753&lt;&gt;"", V1753&lt;&gt;"", V1753&lt;&gt;0), (0.6057-0.0018*W1753)*V1753*(W1753^2)/1000, "")</f>
        <v>52.358766686964152</v>
      </c>
      <c r="AA1753" s="11">
        <v>58.390514867652001</v>
      </c>
      <c r="AB1753" s="14" t="s">
        <v>38</v>
      </c>
      <c r="AC1753" s="12">
        <v>21</v>
      </c>
      <c r="AD1753" s="18" t="s">
        <v>20</v>
      </c>
    </row>
    <row r="1754" spans="1:30" ht="15.6" x14ac:dyDescent="0.3">
      <c r="A1754" s="8">
        <v>1753</v>
      </c>
      <c r="B1754" s="20" t="s">
        <v>47</v>
      </c>
      <c r="C1754" s="9">
        <v>59.2</v>
      </c>
      <c r="D1754" s="9">
        <v>5.5</v>
      </c>
      <c r="E1754" s="9">
        <v>10.6</v>
      </c>
      <c r="F1754" s="10">
        <f>IF(AND(NOT(ISBLANK(C1754)), NOT(ISBLANK(H1754)), NOT(ISBLANK(Q1754))), C1754-H1754-Q1754, "")</f>
        <v>36.673000000000002</v>
      </c>
      <c r="G1754" s="11">
        <f>IF(AND(F1754&lt;&gt;"", C1754&lt;&gt;"", C1754&lt;&gt;0), F1754*100/C1754, "")</f>
        <v>61.947635135135137</v>
      </c>
      <c r="H1754" s="10">
        <v>16.574999999999999</v>
      </c>
      <c r="I1754" s="12">
        <v>6</v>
      </c>
      <c r="J1754" s="11">
        <f>IF(AND(H1754&lt;&gt;"", C1754&lt;&gt;"", C1754&lt;&gt;0), H1754*100/C1754, "")</f>
        <v>27.998310810810811</v>
      </c>
      <c r="K1754" s="9">
        <v>12.3</v>
      </c>
      <c r="L1754" s="9">
        <v>110.5</v>
      </c>
      <c r="M1754" s="13">
        <v>0.111</v>
      </c>
      <c r="N1754" s="9">
        <v>73.3</v>
      </c>
      <c r="O1754" s="14" t="s">
        <v>16</v>
      </c>
      <c r="P1754" s="15">
        <v>1.65</v>
      </c>
      <c r="Q1754" s="13">
        <v>5.952</v>
      </c>
      <c r="R1754" s="15">
        <v>0.39</v>
      </c>
      <c r="S1754" s="11">
        <f>IF(AND(Q1754&lt;&gt;"", C1754&lt;&gt;"", C1754&lt;&gt;0), Q1754*100/C1754, "")</f>
        <v>10.054054054054054</v>
      </c>
      <c r="T1754" s="22">
        <v>2</v>
      </c>
      <c r="U1754" s="17" t="s">
        <v>32</v>
      </c>
      <c r="V1754" s="11">
        <v>57.42</v>
      </c>
      <c r="W1754" s="11">
        <v>44.03</v>
      </c>
      <c r="X1754" s="11">
        <f>IF(AND(W1754&lt;&gt;"", V1754&lt;&gt;"", V1754&lt;&gt;0), (W1754/V1754)*100, "")</f>
        <v>76.680599094392193</v>
      </c>
      <c r="Y1754" s="8" t="str">
        <f>IF(X1754&lt;72,"Pontiagudo",IF(X1754&lt;=76,"Padrão","Redondo"))</f>
        <v>Redondo</v>
      </c>
      <c r="Z1754" s="11">
        <f>IF(AND(W1754&lt;&gt;"", V1754&lt;&gt;"", V1754&lt;&gt;0), (0.6057-0.0018*W1754)*V1754*(W1754^2)/1000, "")</f>
        <v>58.602263286601193</v>
      </c>
      <c r="AA1754" s="11">
        <v>61.747164329697</v>
      </c>
      <c r="AB1754" s="14"/>
      <c r="AC1754" s="12">
        <v>21</v>
      </c>
      <c r="AD1754" s="18" t="s">
        <v>18</v>
      </c>
    </row>
    <row r="1755" spans="1:30" ht="15.6" x14ac:dyDescent="0.3">
      <c r="A1755" s="8">
        <v>1754</v>
      </c>
      <c r="B1755" s="20" t="s">
        <v>47</v>
      </c>
      <c r="C1755" s="9">
        <v>56.4</v>
      </c>
      <c r="D1755" s="9">
        <v>4.0999999999999996</v>
      </c>
      <c r="E1755" s="9">
        <v>10.7</v>
      </c>
      <c r="F1755" s="10">
        <f>IF(AND(NOT(ISBLANK(C1755)), NOT(ISBLANK(H1755)), NOT(ISBLANK(Q1755))), C1755-H1755-Q1755, "")</f>
        <v>34.356999999999999</v>
      </c>
      <c r="G1755" s="11">
        <f>IF(AND(F1755&lt;&gt;"", C1755&lt;&gt;"", C1755&lt;&gt;0), F1755*100/C1755, "")</f>
        <v>60.916666666666664</v>
      </c>
      <c r="H1755" s="10">
        <v>15.82</v>
      </c>
      <c r="I1755" s="12">
        <v>6</v>
      </c>
      <c r="J1755" s="11">
        <f>IF(AND(H1755&lt;&gt;"", C1755&lt;&gt;"", C1755&lt;&gt;0), H1755*100/C1755, "")</f>
        <v>28.049645390070921</v>
      </c>
      <c r="K1755" s="9">
        <v>11.6</v>
      </c>
      <c r="L1755" s="9">
        <v>44.3</v>
      </c>
      <c r="M1755" s="13">
        <v>0.26200000000000001</v>
      </c>
      <c r="N1755" s="9">
        <v>61.7</v>
      </c>
      <c r="O1755" s="14" t="s">
        <v>21</v>
      </c>
      <c r="P1755" s="15">
        <v>5.19</v>
      </c>
      <c r="Q1755" s="13">
        <v>6.2229999999999999</v>
      </c>
      <c r="R1755" s="15">
        <v>0.39</v>
      </c>
      <c r="S1755" s="11">
        <f>IF(AND(Q1755&lt;&gt;"", C1755&lt;&gt;"", C1755&lt;&gt;0), Q1755*100/C1755, "")</f>
        <v>11.033687943262411</v>
      </c>
      <c r="T1755" s="22">
        <v>1</v>
      </c>
      <c r="U1755" s="17" t="s">
        <v>36</v>
      </c>
      <c r="V1755" s="11">
        <v>55.89</v>
      </c>
      <c r="W1755" s="11">
        <v>42.98</v>
      </c>
      <c r="X1755" s="11">
        <f>IF(AND(W1755&lt;&gt;"", V1755&lt;&gt;"", V1755&lt;&gt;0), (W1755/V1755)*100, "")</f>
        <v>76.901055645016996</v>
      </c>
      <c r="Y1755" s="8" t="str">
        <f>IF(X1755&lt;72,"Pontiagudo",IF(X1755&lt;=76,"Padrão","Redondo"))</f>
        <v>Redondo</v>
      </c>
      <c r="Z1755" s="11">
        <f>IF(AND(W1755&lt;&gt;"", V1755&lt;&gt;"", V1755&lt;&gt;0), (0.6057-0.0018*W1755)*V1755*(W1755^2)/1000, "")</f>
        <v>54.547786974090812</v>
      </c>
      <c r="AA1755" s="11">
        <v>59.129336725829987</v>
      </c>
      <c r="AB1755" s="14"/>
      <c r="AC1755" s="12">
        <v>21</v>
      </c>
      <c r="AD1755" s="18" t="s">
        <v>18</v>
      </c>
    </row>
    <row r="1756" spans="1:30" ht="15.6" x14ac:dyDescent="0.3">
      <c r="A1756" s="8">
        <v>1755</v>
      </c>
      <c r="B1756" s="20" t="s">
        <v>47</v>
      </c>
      <c r="C1756" s="9">
        <v>65</v>
      </c>
      <c r="D1756" s="9">
        <v>5.4</v>
      </c>
      <c r="E1756" s="9">
        <v>10.8</v>
      </c>
      <c r="F1756" s="10">
        <f>IF(AND(NOT(ISBLANK(C1756)), NOT(ISBLANK(H1756)), NOT(ISBLANK(Q1756))), C1756-H1756-Q1756, "")</f>
        <v>42.404000000000003</v>
      </c>
      <c r="G1756" s="11">
        <f>IF(AND(F1756&lt;&gt;"", C1756&lt;&gt;"", C1756&lt;&gt;0), F1756*100/C1756, "")</f>
        <v>65.236923076923091</v>
      </c>
      <c r="H1756" s="10">
        <v>16.658999999999999</v>
      </c>
      <c r="I1756" s="12">
        <v>6</v>
      </c>
      <c r="J1756" s="11">
        <f>IF(AND(H1756&lt;&gt;"", C1756&lt;&gt;"", C1756&lt;&gt;0), H1756*100/C1756, "")</f>
        <v>25.629230769230766</v>
      </c>
      <c r="K1756" s="9">
        <v>12.5</v>
      </c>
      <c r="L1756" s="9"/>
      <c r="M1756" s="13"/>
      <c r="N1756" s="9">
        <v>70.2</v>
      </c>
      <c r="O1756" s="14" t="s">
        <v>21</v>
      </c>
      <c r="P1756" s="15">
        <v>3.84</v>
      </c>
      <c r="Q1756" s="13">
        <v>5.9370000000000003</v>
      </c>
      <c r="R1756" s="15">
        <v>0.37</v>
      </c>
      <c r="S1756" s="11">
        <f>IF(AND(Q1756&lt;&gt;"", C1756&lt;&gt;"", C1756&lt;&gt;0), Q1756*100/C1756, "")</f>
        <v>9.1338461538461537</v>
      </c>
      <c r="T1756" s="22">
        <v>2</v>
      </c>
      <c r="U1756" s="17" t="s">
        <v>32</v>
      </c>
      <c r="V1756" s="11">
        <v>61.39</v>
      </c>
      <c r="W1756" s="11">
        <v>44.39</v>
      </c>
      <c r="X1756" s="11">
        <f>IF(AND(W1756&lt;&gt;"", V1756&lt;&gt;"", V1756&lt;&gt;0), (W1756/V1756)*100, "")</f>
        <v>72.308193516859419</v>
      </c>
      <c r="Y1756" s="8" t="str">
        <f>IF(X1756&lt;72,"Pontiagudo",IF(X1756&lt;=76,"Padrão","Redondo"))</f>
        <v>Padrão</v>
      </c>
      <c r="Z1756" s="11">
        <f>IF(AND(W1756&lt;&gt;"", V1756&lt;&gt;"", V1756&lt;&gt;0), (0.6057-0.0018*W1756)*V1756*(W1756^2)/1000, "")</f>
        <v>63.604355056185753</v>
      </c>
      <c r="AA1756" s="11">
        <v>65.099977692410505</v>
      </c>
      <c r="AB1756" s="14"/>
      <c r="AC1756" s="12">
        <v>21</v>
      </c>
      <c r="AD1756" s="18" t="s">
        <v>18</v>
      </c>
    </row>
    <row r="1757" spans="1:30" ht="15.6" x14ac:dyDescent="0.3">
      <c r="A1757" s="8">
        <v>1756</v>
      </c>
      <c r="B1757" s="20" t="s">
        <v>47</v>
      </c>
      <c r="C1757" s="9">
        <v>63.2</v>
      </c>
      <c r="D1757" s="9">
        <v>3.6</v>
      </c>
      <c r="E1757" s="9">
        <v>10.6</v>
      </c>
      <c r="F1757" s="10">
        <f>IF(AND(NOT(ISBLANK(C1757)), NOT(ISBLANK(H1757)), NOT(ISBLANK(Q1757))), C1757-H1757-Q1757, "")</f>
        <v>38.649000000000001</v>
      </c>
      <c r="G1757" s="11">
        <f>IF(AND(F1757&lt;&gt;"", C1757&lt;&gt;"", C1757&lt;&gt;0), F1757*100/C1757, "")</f>
        <v>61.153481012658226</v>
      </c>
      <c r="H1757" s="10">
        <v>18.972000000000001</v>
      </c>
      <c r="I1757" s="12">
        <v>6</v>
      </c>
      <c r="J1757" s="11">
        <f>IF(AND(H1757&lt;&gt;"", C1757&lt;&gt;"", C1757&lt;&gt;0), H1757*100/C1757, "")</f>
        <v>30.018987341772153</v>
      </c>
      <c r="K1757" s="9">
        <v>10.8</v>
      </c>
      <c r="L1757" s="9">
        <v>35</v>
      </c>
      <c r="M1757" s="13">
        <v>0.309</v>
      </c>
      <c r="N1757" s="9">
        <v>52.1</v>
      </c>
      <c r="O1757" s="14" t="s">
        <v>23</v>
      </c>
      <c r="P1757" s="15">
        <v>2.38</v>
      </c>
      <c r="Q1757" s="13">
        <v>5.5789999999999997</v>
      </c>
      <c r="R1757" s="15">
        <v>0.35</v>
      </c>
      <c r="S1757" s="11">
        <f>IF(AND(Q1757&lt;&gt;"", C1757&lt;&gt;"", C1757&lt;&gt;0), Q1757*100/C1757, "")</f>
        <v>8.8275316455696196</v>
      </c>
      <c r="T1757" s="22">
        <v>2</v>
      </c>
      <c r="U1757" s="17" t="s">
        <v>32</v>
      </c>
      <c r="V1757" s="11">
        <v>58.65</v>
      </c>
      <c r="W1757" s="11">
        <v>46.11</v>
      </c>
      <c r="X1757" s="11">
        <f>IF(AND(W1757&lt;&gt;"", V1757&lt;&gt;"", V1757&lt;&gt;0), (W1757/V1757)*100, "")</f>
        <v>78.618925831202048</v>
      </c>
      <c r="Y1757" s="8" t="str">
        <f>IF(X1757&lt;72,"Pontiagudo",IF(X1757&lt;=76,"Padrão","Redondo"))</f>
        <v>Redondo</v>
      </c>
      <c r="Z1757" s="11">
        <f>IF(AND(W1757&lt;&gt;"", V1757&lt;&gt;"", V1757&lt;&gt;0), (0.6057-0.0018*W1757)*V1757*(W1757^2)/1000, "")</f>
        <v>65.179709829790824</v>
      </c>
      <c r="AA1757" s="11">
        <v>65.684114059207502</v>
      </c>
      <c r="AB1757" s="14"/>
      <c r="AC1757" s="12">
        <v>21</v>
      </c>
      <c r="AD1757" s="18" t="s">
        <v>18</v>
      </c>
    </row>
    <row r="1758" spans="1:30" ht="15.6" x14ac:dyDescent="0.3">
      <c r="A1758" s="8">
        <v>1757</v>
      </c>
      <c r="B1758" s="20" t="s">
        <v>47</v>
      </c>
      <c r="C1758" s="9">
        <v>64</v>
      </c>
      <c r="D1758" s="9">
        <v>6.6</v>
      </c>
      <c r="E1758" s="9">
        <v>10.6</v>
      </c>
      <c r="F1758" s="10">
        <f>IF(AND(NOT(ISBLANK(C1758)), NOT(ISBLANK(H1758)), NOT(ISBLANK(Q1758))), C1758-H1758-Q1758, "")</f>
        <v>37.76</v>
      </c>
      <c r="G1758" s="11">
        <f>IF(AND(F1758&lt;&gt;"", C1758&lt;&gt;"", C1758&lt;&gt;0), F1758*100/C1758, "")</f>
        <v>59</v>
      </c>
      <c r="H1758" s="10">
        <v>19.850999999999999</v>
      </c>
      <c r="I1758" s="12">
        <v>7</v>
      </c>
      <c r="J1758" s="11">
        <f>IF(AND(H1758&lt;&gt;"", C1758&lt;&gt;"", C1758&lt;&gt;0), H1758*100/C1758, "")</f>
        <v>31.017187499999999</v>
      </c>
      <c r="K1758" s="9">
        <v>12.1</v>
      </c>
      <c r="L1758" s="9">
        <v>27.8</v>
      </c>
      <c r="M1758" s="13">
        <v>0.435</v>
      </c>
      <c r="N1758" s="9">
        <v>79.8</v>
      </c>
      <c r="O1758" s="14" t="s">
        <v>16</v>
      </c>
      <c r="P1758" s="15">
        <v>3.28</v>
      </c>
      <c r="Q1758" s="13">
        <v>6.3890000000000002</v>
      </c>
      <c r="R1758" s="15">
        <v>0.39</v>
      </c>
      <c r="S1758" s="11">
        <f>IF(AND(Q1758&lt;&gt;"", C1758&lt;&gt;"", C1758&lt;&gt;0), Q1758*100/C1758, "")</f>
        <v>9.9828124999999996</v>
      </c>
      <c r="T1758" s="22">
        <v>3</v>
      </c>
      <c r="U1758" s="17" t="s">
        <v>32</v>
      </c>
      <c r="V1758" s="11">
        <v>61.65</v>
      </c>
      <c r="W1758" s="11">
        <v>44.16</v>
      </c>
      <c r="X1758" s="11">
        <f>IF(AND(W1758&lt;&gt;"", V1758&lt;&gt;"", V1758&lt;&gt;0), (W1758/V1758)*100, "")</f>
        <v>71.630170316301701</v>
      </c>
      <c r="Y1758" s="8" t="str">
        <f>IF(X1758&lt;72,"Pontiagudo",IF(X1758&lt;=76,"Padrão","Redondo"))</f>
        <v>Pontiagudo</v>
      </c>
      <c r="Z1758" s="11">
        <f>IF(AND(W1758&lt;&gt;"", V1758&lt;&gt;"", V1758&lt;&gt;0), (0.6057-0.0018*W1758)*V1758*(W1758^2)/1000, "")</f>
        <v>63.263316876410862</v>
      </c>
      <c r="AA1758" s="11">
        <v>64.930984197119983</v>
      </c>
      <c r="AB1758" s="14"/>
      <c r="AC1758" s="12">
        <v>21</v>
      </c>
      <c r="AD1758" s="18" t="s">
        <v>18</v>
      </c>
    </row>
    <row r="1759" spans="1:30" ht="15.6" x14ac:dyDescent="0.3">
      <c r="A1759" s="8">
        <v>1758</v>
      </c>
      <c r="B1759" s="20" t="s">
        <v>47</v>
      </c>
      <c r="C1759" s="9">
        <v>60.2</v>
      </c>
      <c r="D1759" s="9">
        <v>5.8</v>
      </c>
      <c r="E1759" s="9">
        <v>10.1</v>
      </c>
      <c r="F1759" s="10">
        <f>IF(AND(NOT(ISBLANK(C1759)), NOT(ISBLANK(H1759)), NOT(ISBLANK(Q1759))), C1759-H1759-Q1759, "")</f>
        <v>36.304000000000002</v>
      </c>
      <c r="G1759" s="11">
        <f>IF(AND(F1759&lt;&gt;"", C1759&lt;&gt;"", C1759&lt;&gt;0), F1759*100/C1759, "")</f>
        <v>60.305647840531563</v>
      </c>
      <c r="H1759" s="10">
        <v>18.332999999999998</v>
      </c>
      <c r="I1759" s="12">
        <v>7</v>
      </c>
      <c r="J1759" s="11">
        <f>IF(AND(H1759&lt;&gt;"", C1759&lt;&gt;"", C1759&lt;&gt;0), H1759*100/C1759, "")</f>
        <v>30.453488372093016</v>
      </c>
      <c r="K1759" s="9">
        <v>12.8</v>
      </c>
      <c r="L1759" s="9"/>
      <c r="M1759" s="13"/>
      <c r="N1759" s="9">
        <v>75.3</v>
      </c>
      <c r="O1759" s="14" t="s">
        <v>16</v>
      </c>
      <c r="P1759" s="15">
        <v>3.16</v>
      </c>
      <c r="Q1759" s="13">
        <v>5.5629999999999997</v>
      </c>
      <c r="R1759" s="15">
        <v>0.34</v>
      </c>
      <c r="S1759" s="11">
        <f>IF(AND(Q1759&lt;&gt;"", C1759&lt;&gt;"", C1759&lt;&gt;0), Q1759*100/C1759, "")</f>
        <v>9.2408637873754138</v>
      </c>
      <c r="T1759" s="22">
        <v>3</v>
      </c>
      <c r="U1759" s="17" t="s">
        <v>32</v>
      </c>
      <c r="V1759" s="11">
        <v>59.06</v>
      </c>
      <c r="W1759" s="11">
        <v>44.05</v>
      </c>
      <c r="X1759" s="11">
        <f>IF(AND(W1759&lt;&gt;"", V1759&lt;&gt;"", V1759&lt;&gt;0), (W1759/V1759)*100, "")</f>
        <v>74.585167626142905</v>
      </c>
      <c r="Y1759" s="8" t="str">
        <f>IF(X1759&lt;72,"Pontiagudo",IF(X1759&lt;=76,"Padrão","Redondo"))</f>
        <v>Padrão</v>
      </c>
      <c r="Z1759" s="11">
        <f>IF(AND(W1759&lt;&gt;"", V1759&lt;&gt;"", V1759&lt;&gt;0), (0.6057-0.0018*W1759)*V1759*(W1759^2)/1000, "")</f>
        <v>60.326676358276501</v>
      </c>
      <c r="AA1759" s="11">
        <v>62.960150579695004</v>
      </c>
      <c r="AB1759" s="14"/>
      <c r="AC1759" s="12">
        <v>21</v>
      </c>
      <c r="AD1759" s="18" t="s">
        <v>18</v>
      </c>
    </row>
    <row r="1760" spans="1:30" ht="15.6" x14ac:dyDescent="0.3">
      <c r="A1760" s="8">
        <v>1759</v>
      </c>
      <c r="B1760" s="20" t="s">
        <v>47</v>
      </c>
      <c r="C1760" s="9">
        <v>58</v>
      </c>
      <c r="D1760" s="9">
        <v>5</v>
      </c>
      <c r="E1760" s="9">
        <v>9.8000000000000007</v>
      </c>
      <c r="F1760" s="10">
        <f>IF(AND(NOT(ISBLANK(C1760)), NOT(ISBLANK(H1760)), NOT(ISBLANK(Q1760))), C1760-H1760-Q1760, "")</f>
        <v>33.503999999999998</v>
      </c>
      <c r="G1760" s="11">
        <f>IF(AND(F1760&lt;&gt;"", C1760&lt;&gt;"", C1760&lt;&gt;0), F1760*100/C1760, "")</f>
        <v>57.765517241379307</v>
      </c>
      <c r="H1760" s="10">
        <v>17.939</v>
      </c>
      <c r="I1760" s="12">
        <v>6</v>
      </c>
      <c r="J1760" s="11">
        <f>IF(AND(H1760&lt;&gt;"", C1760&lt;&gt;"", C1760&lt;&gt;0), H1760*100/C1760, "")</f>
        <v>30.929310344827588</v>
      </c>
      <c r="K1760" s="9">
        <v>14.8</v>
      </c>
      <c r="L1760" s="9">
        <v>45</v>
      </c>
      <c r="M1760" s="13">
        <v>0.32900000000000001</v>
      </c>
      <c r="N1760" s="9">
        <v>69.599999999999994</v>
      </c>
      <c r="O1760" s="14" t="s">
        <v>21</v>
      </c>
      <c r="P1760" s="15">
        <v>4.37</v>
      </c>
      <c r="Q1760" s="13">
        <v>6.5570000000000004</v>
      </c>
      <c r="R1760" s="15">
        <v>0.38</v>
      </c>
      <c r="S1760" s="11">
        <f>IF(AND(Q1760&lt;&gt;"", C1760&lt;&gt;"", C1760&lt;&gt;0), Q1760*100/C1760, "")</f>
        <v>11.305172413793104</v>
      </c>
      <c r="T1760" s="22">
        <v>3</v>
      </c>
      <c r="U1760" s="17" t="s">
        <v>32</v>
      </c>
      <c r="V1760" s="11">
        <v>58.85</v>
      </c>
      <c r="W1760" s="11">
        <v>43.04</v>
      </c>
      <c r="X1760" s="11">
        <f>IF(AND(W1760&lt;&gt;"", V1760&lt;&gt;"", V1760&lt;&gt;0), (W1760/V1760)*100, "")</f>
        <v>73.135089209855565</v>
      </c>
      <c r="Y1760" s="8" t="str">
        <f>IF(X1760&lt;72,"Pontiagudo",IF(X1760&lt;=76,"Padrão","Redondo"))</f>
        <v>Padrão</v>
      </c>
      <c r="Z1760" s="11">
        <f>IF(AND(W1760&lt;&gt;"", V1760&lt;&gt;"", V1760&lt;&gt;0), (0.6057-0.0018*W1760)*V1760*(W1760^2)/1000, "")</f>
        <v>57.585403039380488</v>
      </c>
      <c r="AA1760" s="11">
        <v>61.330521662079988</v>
      </c>
      <c r="AB1760" s="14"/>
      <c r="AC1760" s="12">
        <v>21</v>
      </c>
      <c r="AD1760" s="18" t="s">
        <v>18</v>
      </c>
    </row>
    <row r="1761" spans="1:30" ht="15.6" x14ac:dyDescent="0.3">
      <c r="A1761" s="8">
        <v>1760</v>
      </c>
      <c r="B1761" s="20" t="s">
        <v>47</v>
      </c>
      <c r="C1761" s="9">
        <v>62.8</v>
      </c>
      <c r="D1761" s="9">
        <v>4.9000000000000004</v>
      </c>
      <c r="E1761" s="9">
        <v>10.4</v>
      </c>
      <c r="F1761" s="10">
        <f>IF(AND(NOT(ISBLANK(C1761)), NOT(ISBLANK(H1761)), NOT(ISBLANK(Q1761))), C1761-H1761-Q1761, "")</f>
        <v>40.341999999999992</v>
      </c>
      <c r="G1761" s="11">
        <f>IF(AND(F1761&lt;&gt;"", C1761&lt;&gt;"", C1761&lt;&gt;0), F1761*100/C1761, "")</f>
        <v>64.2388535031847</v>
      </c>
      <c r="H1761" s="10">
        <v>16.45</v>
      </c>
      <c r="I1761" s="12">
        <v>7</v>
      </c>
      <c r="J1761" s="11">
        <f>IF(AND(H1761&lt;&gt;"", C1761&lt;&gt;"", C1761&lt;&gt;0), H1761*100/C1761, "")</f>
        <v>26.194267515923567</v>
      </c>
      <c r="K1761" s="9">
        <v>10.8</v>
      </c>
      <c r="L1761" s="9">
        <v>43</v>
      </c>
      <c r="M1761" s="13">
        <v>0.251</v>
      </c>
      <c r="N1761" s="9">
        <v>66.599999999999994</v>
      </c>
      <c r="O1761" s="14" t="s">
        <v>21</v>
      </c>
      <c r="P1761" s="15">
        <v>2.61</v>
      </c>
      <c r="Q1761" s="13">
        <v>6.008</v>
      </c>
      <c r="R1761" s="15">
        <v>0.36</v>
      </c>
      <c r="S1761" s="11">
        <f>IF(AND(Q1761&lt;&gt;"", C1761&lt;&gt;"", C1761&lt;&gt;0), Q1761*100/C1761, "")</f>
        <v>9.566878980891719</v>
      </c>
      <c r="T1761" s="22">
        <v>2</v>
      </c>
      <c r="U1761" s="17" t="s">
        <v>32</v>
      </c>
      <c r="V1761" s="11">
        <v>60.04</v>
      </c>
      <c r="W1761" s="11">
        <v>44.54</v>
      </c>
      <c r="X1761" s="11">
        <f>IF(AND(W1761&lt;&gt;"", V1761&lt;&gt;"", V1761&lt;&gt;0), (W1761/V1761)*100, "")</f>
        <v>74.183877415056628</v>
      </c>
      <c r="Y1761" s="8" t="str">
        <f>IF(X1761&lt;72,"Pontiagudo",IF(X1761&lt;=76,"Padrão","Redondo"))</f>
        <v>Padrão</v>
      </c>
      <c r="Z1761" s="11">
        <f>IF(AND(W1761&lt;&gt;"", V1761&lt;&gt;"", V1761&lt;&gt;0), (0.6057-0.0018*W1761)*V1761*(W1761^2)/1000, "")</f>
        <v>62.594614493188985</v>
      </c>
      <c r="AA1761" s="11">
        <v>64.380734827287995</v>
      </c>
      <c r="AB1761" s="14"/>
      <c r="AC1761" s="12">
        <v>21</v>
      </c>
      <c r="AD1761" s="18" t="s">
        <v>18</v>
      </c>
    </row>
    <row r="1762" spans="1:30" ht="15.6" x14ac:dyDescent="0.3">
      <c r="A1762" s="8">
        <v>1761</v>
      </c>
      <c r="B1762" s="20" t="s">
        <v>47</v>
      </c>
      <c r="C1762" s="9">
        <v>59.3</v>
      </c>
      <c r="D1762" s="9">
        <v>2.6</v>
      </c>
      <c r="E1762" s="9">
        <v>10.4</v>
      </c>
      <c r="F1762" s="10">
        <f>IF(AND(NOT(ISBLANK(C1762)), NOT(ISBLANK(H1762)), NOT(ISBLANK(Q1762))), C1762-H1762-Q1762, "")</f>
        <v>35.936999999999998</v>
      </c>
      <c r="G1762" s="11">
        <f>IF(AND(F1762&lt;&gt;"", C1762&lt;&gt;"", C1762&lt;&gt;0), F1762*100/C1762, "")</f>
        <v>60.602023608768974</v>
      </c>
      <c r="H1762" s="10">
        <v>16.882999999999999</v>
      </c>
      <c r="I1762" s="12">
        <v>6</v>
      </c>
      <c r="J1762" s="11">
        <f>IF(AND(H1762&lt;&gt;"", C1762&lt;&gt;"", C1762&lt;&gt;0), H1762*100/C1762, "")</f>
        <v>28.470489038785836</v>
      </c>
      <c r="K1762" s="9">
        <v>12.8</v>
      </c>
      <c r="L1762" s="9">
        <v>41</v>
      </c>
      <c r="M1762" s="13">
        <v>0.312</v>
      </c>
      <c r="N1762" s="9">
        <v>39.799999999999997</v>
      </c>
      <c r="O1762" s="14" t="s">
        <v>23</v>
      </c>
      <c r="P1762" s="15">
        <v>4.82</v>
      </c>
      <c r="Q1762" s="13">
        <v>6.48</v>
      </c>
      <c r="R1762" s="15">
        <v>0.4</v>
      </c>
      <c r="S1762" s="11">
        <f>IF(AND(Q1762&lt;&gt;"", C1762&lt;&gt;"", C1762&lt;&gt;0), Q1762*100/C1762, "")</f>
        <v>10.927487352445194</v>
      </c>
      <c r="T1762" s="22">
        <v>2</v>
      </c>
      <c r="U1762" s="17" t="s">
        <v>32</v>
      </c>
      <c r="V1762" s="11">
        <v>55.81</v>
      </c>
      <c r="W1762" s="11">
        <v>44.22</v>
      </c>
      <c r="X1762" s="11">
        <f>IF(AND(W1762&lt;&gt;"", V1762&lt;&gt;"", V1762&lt;&gt;0), (W1762/V1762)*100, "")</f>
        <v>79.233112345457798</v>
      </c>
      <c r="Y1762" s="8" t="str">
        <f>IF(X1762&lt;72,"Pontiagudo",IF(X1762&lt;=76,"Padrão","Redondo"))</f>
        <v>Redondo</v>
      </c>
      <c r="Z1762" s="11">
        <f>IF(AND(W1762&lt;&gt;"", V1762&lt;&gt;"", V1762&lt;&gt;0), (0.6057-0.0018*W1762)*V1762*(W1762^2)/1000, "")</f>
        <v>57.414435974555616</v>
      </c>
      <c r="AA1762" s="11">
        <v>60.822461018550001</v>
      </c>
      <c r="AB1762" s="14"/>
      <c r="AC1762" s="12">
        <v>21</v>
      </c>
      <c r="AD1762" s="18" t="s">
        <v>18</v>
      </c>
    </row>
    <row r="1763" spans="1:30" ht="15.6" x14ac:dyDescent="0.3">
      <c r="A1763" s="8">
        <v>1762</v>
      </c>
      <c r="B1763" s="20" t="s">
        <v>47</v>
      </c>
      <c r="C1763" s="9">
        <v>60</v>
      </c>
      <c r="D1763" s="9">
        <v>4.8</v>
      </c>
      <c r="E1763" s="9">
        <v>10.6</v>
      </c>
      <c r="F1763" s="10">
        <f>IF(AND(NOT(ISBLANK(C1763)), NOT(ISBLANK(H1763)), NOT(ISBLANK(Q1763))), C1763-H1763-Q1763, "")</f>
        <v>36.591000000000001</v>
      </c>
      <c r="G1763" s="11">
        <f>IF(AND(F1763&lt;&gt;"", C1763&lt;&gt;"", C1763&lt;&gt;0), F1763*100/C1763, "")</f>
        <v>60.984999999999999</v>
      </c>
      <c r="H1763" s="10">
        <v>17.393999999999998</v>
      </c>
      <c r="I1763" s="12">
        <v>6</v>
      </c>
      <c r="J1763" s="11">
        <f>IF(AND(H1763&lt;&gt;"", C1763&lt;&gt;"", C1763&lt;&gt;0), H1763*100/C1763, "")</f>
        <v>28.99</v>
      </c>
      <c r="K1763" s="9">
        <v>10.9</v>
      </c>
      <c r="L1763" s="9">
        <v>38.299999999999997</v>
      </c>
      <c r="M1763" s="13">
        <v>0.28499999999999998</v>
      </c>
      <c r="N1763" s="9">
        <v>66.900000000000006</v>
      </c>
      <c r="O1763" s="14" t="s">
        <v>21</v>
      </c>
      <c r="P1763" s="15">
        <v>3.66</v>
      </c>
      <c r="Q1763" s="13">
        <v>6.0149999999999997</v>
      </c>
      <c r="R1763" s="15">
        <v>0.39</v>
      </c>
      <c r="S1763" s="11">
        <f>IF(AND(Q1763&lt;&gt;"", C1763&lt;&gt;"", C1763&lt;&gt;0), Q1763*100/C1763, "")</f>
        <v>10.025</v>
      </c>
      <c r="T1763" s="22">
        <v>2</v>
      </c>
      <c r="U1763" s="17" t="s">
        <v>32</v>
      </c>
      <c r="V1763" s="11">
        <v>60.27</v>
      </c>
      <c r="W1763" s="11">
        <v>42.8</v>
      </c>
      <c r="X1763" s="11">
        <f>IF(AND(W1763&lt;&gt;"", V1763&lt;&gt;"", V1763&lt;&gt;0), (W1763/V1763)*100, "")</f>
        <v>71.013771362203414</v>
      </c>
      <c r="Y1763" s="8" t="str">
        <f>IF(X1763&lt;72,"Pontiagudo",IF(X1763&lt;=76,"Padrão","Redondo"))</f>
        <v>Pontiagudo</v>
      </c>
      <c r="Z1763" s="11">
        <f>IF(AND(W1763&lt;&gt;"", V1763&lt;&gt;"", V1763&lt;&gt;0), (0.6057-0.0018*W1763)*V1763*(W1763^2)/1000, "")</f>
        <v>58.366705608287994</v>
      </c>
      <c r="AA1763" s="11">
        <v>61.952370994079992</v>
      </c>
      <c r="AB1763" s="14"/>
      <c r="AC1763" s="12">
        <v>21</v>
      </c>
      <c r="AD1763" s="18" t="s">
        <v>18</v>
      </c>
    </row>
    <row r="1764" spans="1:30" ht="15.6" x14ac:dyDescent="0.3">
      <c r="A1764" s="8">
        <v>1763</v>
      </c>
      <c r="B1764" s="20" t="s">
        <v>47</v>
      </c>
      <c r="C1764" s="9">
        <v>75</v>
      </c>
      <c r="D1764" s="9">
        <v>7.3</v>
      </c>
      <c r="E1764" s="9">
        <v>10.8</v>
      </c>
      <c r="F1764" s="10">
        <f>IF(AND(NOT(ISBLANK(C1764)), NOT(ISBLANK(H1764)), NOT(ISBLANK(Q1764))), C1764-H1764-Q1764, "")</f>
        <v>49.124000000000002</v>
      </c>
      <c r="G1764" s="11">
        <f>IF(AND(F1764&lt;&gt;"", C1764&lt;&gt;"", C1764&lt;&gt;0), F1764*100/C1764, "")</f>
        <v>65.498666666666679</v>
      </c>
      <c r="H1764" s="10">
        <v>19.141999999999999</v>
      </c>
      <c r="I1764" s="12">
        <v>6</v>
      </c>
      <c r="J1764" s="11">
        <f>IF(AND(H1764&lt;&gt;"", C1764&lt;&gt;"", C1764&lt;&gt;0), H1764*100/C1764, "")</f>
        <v>25.522666666666666</v>
      </c>
      <c r="K1764" s="9">
        <v>12.8</v>
      </c>
      <c r="L1764" s="9">
        <v>112.1</v>
      </c>
      <c r="M1764" s="13">
        <v>0.114</v>
      </c>
      <c r="N1764" s="9">
        <v>81.3</v>
      </c>
      <c r="O1764" s="14" t="s">
        <v>16</v>
      </c>
      <c r="P1764" s="15">
        <v>4.4400000000000004</v>
      </c>
      <c r="Q1764" s="13">
        <v>6.734</v>
      </c>
      <c r="R1764" s="15">
        <v>0.38</v>
      </c>
      <c r="S1764" s="11">
        <f>IF(AND(Q1764&lt;&gt;"", C1764&lt;&gt;"", C1764&lt;&gt;0), Q1764*100/C1764, "")</f>
        <v>8.9786666666666672</v>
      </c>
      <c r="T1764" s="22">
        <v>2</v>
      </c>
      <c r="U1764" s="17" t="s">
        <v>34</v>
      </c>
      <c r="V1764" s="11">
        <v>62.61</v>
      </c>
      <c r="W1764" s="11">
        <v>47.18</v>
      </c>
      <c r="X1764" s="11">
        <f>IF(AND(W1764&lt;&gt;"", V1764&lt;&gt;"", V1764&lt;&gt;0), (W1764/V1764)*100, "")</f>
        <v>75.355374540808171</v>
      </c>
      <c r="Y1764" s="8" t="str">
        <f>IF(X1764&lt;72,"Pontiagudo",IF(X1764&lt;=76,"Padrão","Redondo"))</f>
        <v>Padrão</v>
      </c>
      <c r="Z1764" s="11">
        <f>IF(AND(W1764&lt;&gt;"", V1764&lt;&gt;"", V1764&lt;&gt;0), (0.6057-0.0018*W1764)*V1764*(W1764^2)/1000, "")</f>
        <v>72.578926175976875</v>
      </c>
      <c r="AA1764" s="11">
        <v>70.204308086933992</v>
      </c>
      <c r="AB1764" s="14"/>
      <c r="AC1764" s="12">
        <v>21</v>
      </c>
      <c r="AD1764" s="18" t="s">
        <v>18</v>
      </c>
    </row>
    <row r="1765" spans="1:30" ht="15.6" x14ac:dyDescent="0.3">
      <c r="A1765" s="8">
        <v>1764</v>
      </c>
      <c r="B1765" s="20" t="s">
        <v>47</v>
      </c>
      <c r="C1765" s="9">
        <v>61</v>
      </c>
      <c r="D1765" s="9">
        <v>7.3</v>
      </c>
      <c r="E1765" s="9">
        <v>10.3</v>
      </c>
      <c r="F1765" s="10">
        <f>IF(AND(NOT(ISBLANK(C1765)), NOT(ISBLANK(H1765)), NOT(ISBLANK(Q1765))), C1765-H1765-Q1765, "")</f>
        <v>36.305999999999997</v>
      </c>
      <c r="G1765" s="11">
        <f>IF(AND(F1765&lt;&gt;"", C1765&lt;&gt;"", C1765&lt;&gt;0), F1765*100/C1765, "")</f>
        <v>59.518032786885243</v>
      </c>
      <c r="H1765" s="10">
        <v>18.917999999999999</v>
      </c>
      <c r="I1765" s="12">
        <v>6</v>
      </c>
      <c r="J1765" s="11">
        <f>IF(AND(H1765&lt;&gt;"", C1765&lt;&gt;"", C1765&lt;&gt;0), H1765*100/C1765, "")</f>
        <v>31.01311475409836</v>
      </c>
      <c r="K1765" s="9">
        <v>12</v>
      </c>
      <c r="L1765" s="9">
        <v>49.2</v>
      </c>
      <c r="M1765" s="13">
        <v>0.24399999999999999</v>
      </c>
      <c r="N1765" s="9">
        <v>85.2</v>
      </c>
      <c r="O1765" s="14" t="s">
        <v>16</v>
      </c>
      <c r="P1765" s="15">
        <v>4.08</v>
      </c>
      <c r="Q1765" s="13">
        <v>5.7759999999999998</v>
      </c>
      <c r="R1765" s="15">
        <v>0.36</v>
      </c>
      <c r="S1765" s="11">
        <f>IF(AND(Q1765&lt;&gt;"", C1765&lt;&gt;"", C1765&lt;&gt;0), Q1765*100/C1765, "")</f>
        <v>9.4688524590163929</v>
      </c>
      <c r="T1765" s="22">
        <v>1</v>
      </c>
      <c r="U1765" s="17" t="s">
        <v>32</v>
      </c>
      <c r="V1765" s="11">
        <v>57.9</v>
      </c>
      <c r="W1765" s="11">
        <v>44.37</v>
      </c>
      <c r="X1765" s="11">
        <f>IF(AND(W1765&lt;&gt;"", V1765&lt;&gt;"", V1765&lt;&gt;0), (W1765/V1765)*100, "")</f>
        <v>76.632124352331601</v>
      </c>
      <c r="Y1765" s="8" t="str">
        <f>IF(X1765&lt;72,"Pontiagudo",IF(X1765&lt;=76,"Padrão","Redondo"))</f>
        <v>Redondo</v>
      </c>
      <c r="Z1765" s="11">
        <f>IF(AND(W1765&lt;&gt;"", V1765&lt;&gt;"", V1765&lt;&gt;0), (0.6057-0.0018*W1765)*V1765*(W1765^2)/1000, "")</f>
        <v>59.93852963487533</v>
      </c>
      <c r="AA1765" s="11">
        <v>62.589967971704993</v>
      </c>
      <c r="AB1765" s="14"/>
      <c r="AC1765" s="12">
        <v>21</v>
      </c>
      <c r="AD1765" s="18" t="s">
        <v>18</v>
      </c>
    </row>
    <row r="1766" spans="1:30" ht="15.6" x14ac:dyDescent="0.3">
      <c r="A1766" s="8">
        <v>1765</v>
      </c>
      <c r="B1766" s="20" t="s">
        <v>47</v>
      </c>
      <c r="C1766" s="9">
        <v>64.7</v>
      </c>
      <c r="D1766" s="9">
        <v>2.5</v>
      </c>
      <c r="E1766" s="9">
        <v>10.5</v>
      </c>
      <c r="F1766" s="10">
        <f>IF(AND(NOT(ISBLANK(C1766)), NOT(ISBLANK(H1766)), NOT(ISBLANK(Q1766))), C1766-H1766-Q1766, "")</f>
        <v>40.747</v>
      </c>
      <c r="G1766" s="11">
        <f>IF(AND(F1766&lt;&gt;"", C1766&lt;&gt;"", C1766&lt;&gt;0), F1766*100/C1766, "")</f>
        <v>62.978361669242652</v>
      </c>
      <c r="H1766" s="10">
        <v>17.03</v>
      </c>
      <c r="I1766" s="12">
        <v>6</v>
      </c>
      <c r="J1766" s="11">
        <f>IF(AND(H1766&lt;&gt;"", C1766&lt;&gt;"", C1766&lt;&gt;0), H1766*100/C1766, "")</f>
        <v>26.321483771251931</v>
      </c>
      <c r="K1766" s="9">
        <v>11.4</v>
      </c>
      <c r="L1766" s="9">
        <v>44</v>
      </c>
      <c r="M1766" s="13">
        <v>0.25900000000000001</v>
      </c>
      <c r="N1766" s="9">
        <v>33.200000000000003</v>
      </c>
      <c r="O1766" s="14" t="s">
        <v>23</v>
      </c>
      <c r="P1766" s="15">
        <v>5.91</v>
      </c>
      <c r="Q1766" s="13">
        <v>6.923</v>
      </c>
      <c r="R1766" s="15">
        <v>0.41</v>
      </c>
      <c r="S1766" s="11">
        <f>IF(AND(Q1766&lt;&gt;"", C1766&lt;&gt;"", C1766&lt;&gt;0), Q1766*100/C1766, "")</f>
        <v>10.700154559505409</v>
      </c>
      <c r="T1766" s="22">
        <v>2</v>
      </c>
      <c r="U1766" s="17" t="s">
        <v>32</v>
      </c>
      <c r="V1766" s="11">
        <v>59.02</v>
      </c>
      <c r="W1766" s="11">
        <v>44.74</v>
      </c>
      <c r="X1766" s="11">
        <f>IF(AND(W1766&lt;&gt;"", V1766&lt;&gt;"", V1766&lt;&gt;0), (W1766/V1766)*100, "")</f>
        <v>75.80481192815995</v>
      </c>
      <c r="Y1766" s="8" t="str">
        <f>IF(X1766&lt;72,"Pontiagudo",IF(X1766&lt;=76,"Padrão","Redondo"))</f>
        <v>Padrão</v>
      </c>
      <c r="Z1766" s="11">
        <f>IF(AND(W1766&lt;&gt;"", V1766&lt;&gt;"", V1766&lt;&gt;0), (0.6057-0.0018*W1766)*V1766*(W1766^2)/1000, "")</f>
        <v>62.042518674654339</v>
      </c>
      <c r="AA1766" s="11">
        <v>63.945655452900013</v>
      </c>
      <c r="AB1766" s="14"/>
      <c r="AC1766" s="12">
        <v>21</v>
      </c>
      <c r="AD1766" s="18" t="s">
        <v>18</v>
      </c>
    </row>
    <row r="1767" spans="1:30" ht="15.6" x14ac:dyDescent="0.3">
      <c r="A1767" s="8">
        <v>1766</v>
      </c>
      <c r="B1767" s="20" t="s">
        <v>47</v>
      </c>
      <c r="C1767" s="9">
        <v>63.4</v>
      </c>
      <c r="D1767" s="9">
        <v>4.9000000000000004</v>
      </c>
      <c r="E1767" s="9">
        <v>10.1</v>
      </c>
      <c r="F1767" s="10">
        <f>IF(AND(NOT(ISBLANK(C1767)), NOT(ISBLANK(H1767)), NOT(ISBLANK(Q1767))), C1767-H1767-Q1767, "")</f>
        <v>36.988999999999997</v>
      </c>
      <c r="G1767" s="11">
        <f>IF(AND(F1767&lt;&gt;"", C1767&lt;&gt;"", C1767&lt;&gt;0), F1767*100/C1767, "")</f>
        <v>58.34227129337539</v>
      </c>
      <c r="H1767" s="10">
        <v>19.725000000000001</v>
      </c>
      <c r="I1767" s="12">
        <v>6</v>
      </c>
      <c r="J1767" s="11">
        <f>IF(AND(H1767&lt;&gt;"", C1767&lt;&gt;"", C1767&lt;&gt;0), H1767*100/C1767, "")</f>
        <v>31.111987381703475</v>
      </c>
      <c r="K1767" s="9">
        <v>14.5</v>
      </c>
      <c r="L1767" s="9">
        <v>40</v>
      </c>
      <c r="M1767" s="13">
        <v>0.36299999999999999</v>
      </c>
      <c r="N1767" s="9">
        <v>66.3</v>
      </c>
      <c r="O1767" s="14" t="s">
        <v>21</v>
      </c>
      <c r="P1767" s="15">
        <v>3.42</v>
      </c>
      <c r="Q1767" s="13">
        <v>6.6859999999999999</v>
      </c>
      <c r="R1767" s="15">
        <v>0.39</v>
      </c>
      <c r="S1767" s="11">
        <f>IF(AND(Q1767&lt;&gt;"", C1767&lt;&gt;"", C1767&lt;&gt;0), Q1767*100/C1767, "")</f>
        <v>10.545741324921137</v>
      </c>
      <c r="T1767" s="22">
        <v>2</v>
      </c>
      <c r="U1767" s="17" t="s">
        <v>32</v>
      </c>
      <c r="V1767" s="11">
        <v>62.32</v>
      </c>
      <c r="W1767" s="11">
        <v>44.8</v>
      </c>
      <c r="X1767" s="11">
        <f>IF(AND(W1767&lt;&gt;"", V1767&lt;&gt;"", V1767&lt;&gt;0), (W1767/V1767)*100, "")</f>
        <v>71.887034659820287</v>
      </c>
      <c r="Y1767" s="8" t="str">
        <f>IF(X1767&lt;72,"Pontiagudo",IF(X1767&lt;=76,"Padrão","Redondo"))</f>
        <v>Pontiagudo</v>
      </c>
      <c r="Z1767" s="11">
        <f>IF(AND(W1767&lt;&gt;"", V1767&lt;&gt;"", V1767&lt;&gt;0), (0.6057-0.0018*W1767)*V1767*(W1767^2)/1000, "")</f>
        <v>65.673839443967992</v>
      </c>
      <c r="AA1767" s="11">
        <v>66.361191751679996</v>
      </c>
      <c r="AB1767" s="14"/>
      <c r="AC1767" s="12">
        <v>21</v>
      </c>
      <c r="AD1767" s="18" t="s">
        <v>18</v>
      </c>
    </row>
    <row r="1768" spans="1:30" ht="15.6" x14ac:dyDescent="0.3">
      <c r="A1768" s="8">
        <v>1767</v>
      </c>
      <c r="B1768" s="20" t="s">
        <v>47</v>
      </c>
      <c r="C1768" s="9">
        <v>76.400000000000006</v>
      </c>
      <c r="D1768" s="9">
        <v>7.4</v>
      </c>
      <c r="E1768" s="9">
        <v>10.7</v>
      </c>
      <c r="F1768" s="10">
        <f>IF(AND(NOT(ISBLANK(C1768)), NOT(ISBLANK(H1768)), NOT(ISBLANK(Q1768))), C1768-H1768-Q1768, "")</f>
        <v>48.874000000000002</v>
      </c>
      <c r="G1768" s="11">
        <f>IF(AND(F1768&lt;&gt;"", C1768&lt;&gt;"", C1768&lt;&gt;0), F1768*100/C1768, "")</f>
        <v>63.971204188481678</v>
      </c>
      <c r="H1768" s="10">
        <v>20.242000000000001</v>
      </c>
      <c r="I1768" s="12">
        <v>6</v>
      </c>
      <c r="J1768" s="11">
        <f>IF(AND(H1768&lt;&gt;"", C1768&lt;&gt;"", C1768&lt;&gt;0), H1768*100/C1768, "")</f>
        <v>26.494764397905758</v>
      </c>
      <c r="K1768" s="9">
        <v>11.6</v>
      </c>
      <c r="L1768" s="9">
        <v>71.3</v>
      </c>
      <c r="M1768" s="13">
        <v>0.16300000000000001</v>
      </c>
      <c r="N1768" s="9">
        <v>81.599999999999994</v>
      </c>
      <c r="O1768" s="14" t="s">
        <v>16</v>
      </c>
      <c r="P1768" s="15">
        <v>1.77</v>
      </c>
      <c r="Q1768" s="13">
        <v>7.2839999999999998</v>
      </c>
      <c r="R1768" s="15">
        <v>0.37</v>
      </c>
      <c r="S1768" s="11">
        <f>IF(AND(Q1768&lt;&gt;"", C1768&lt;&gt;"", C1768&lt;&gt;0), Q1768*100/C1768, "")</f>
        <v>9.5340314136125652</v>
      </c>
      <c r="T1768" s="22">
        <v>2</v>
      </c>
      <c r="U1768" s="17" t="s">
        <v>34</v>
      </c>
      <c r="V1768" s="11">
        <v>63.72</v>
      </c>
      <c r="W1768" s="11">
        <v>47.77</v>
      </c>
      <c r="X1768" s="11">
        <f>IF(AND(W1768&lt;&gt;"", V1768&lt;&gt;"", V1768&lt;&gt;0), (W1768/V1768)*100, "")</f>
        <v>74.968612680477094</v>
      </c>
      <c r="Y1768" s="8" t="str">
        <f>IF(X1768&lt;72,"Pontiagudo",IF(X1768&lt;=76,"Padrão","Redondo"))</f>
        <v>Padrão</v>
      </c>
      <c r="Z1768" s="11">
        <f>IF(AND(W1768&lt;&gt;"", V1768&lt;&gt;"", V1768&lt;&gt;0), (0.6057-0.0018*W1768)*V1768*(W1768^2)/1000, "")</f>
        <v>75.570216366188248</v>
      </c>
      <c r="AA1768" s="11">
        <v>71.910765156366011</v>
      </c>
      <c r="AB1768" s="14"/>
      <c r="AC1768" s="12">
        <v>21</v>
      </c>
      <c r="AD1768" s="18" t="s">
        <v>18</v>
      </c>
    </row>
    <row r="1769" spans="1:30" ht="15.6" x14ac:dyDescent="0.3">
      <c r="A1769" s="8">
        <v>1768</v>
      </c>
      <c r="B1769" s="20" t="s">
        <v>47</v>
      </c>
      <c r="C1769" s="9">
        <v>65.7</v>
      </c>
      <c r="D1769" s="9">
        <v>6</v>
      </c>
      <c r="E1769" s="9">
        <v>10.6</v>
      </c>
      <c r="F1769" s="10">
        <f>IF(AND(NOT(ISBLANK(C1769)), NOT(ISBLANK(H1769)), NOT(ISBLANK(Q1769))), C1769-H1769-Q1769, "")</f>
        <v>38.673999999999999</v>
      </c>
      <c r="G1769" s="11">
        <f>IF(AND(F1769&lt;&gt;"", C1769&lt;&gt;"", C1769&lt;&gt;0), F1769*100/C1769, "")</f>
        <v>58.864535768645354</v>
      </c>
      <c r="H1769" s="10">
        <v>19.667000000000002</v>
      </c>
      <c r="I1769" s="12">
        <v>6</v>
      </c>
      <c r="J1769" s="11">
        <f>IF(AND(H1769&lt;&gt;"", C1769&lt;&gt;"", C1769&lt;&gt;0), H1769*100/C1769, "")</f>
        <v>29.934550989345514</v>
      </c>
      <c r="K1769" s="9">
        <v>11.4</v>
      </c>
      <c r="L1769" s="9">
        <v>109.2</v>
      </c>
      <c r="M1769" s="13">
        <v>0.104</v>
      </c>
      <c r="N1769" s="9">
        <v>74.8</v>
      </c>
      <c r="O1769" s="14" t="s">
        <v>16</v>
      </c>
      <c r="P1769" s="15">
        <v>3.99</v>
      </c>
      <c r="Q1769" s="13">
        <v>7.359</v>
      </c>
      <c r="R1769" s="15">
        <v>0.4</v>
      </c>
      <c r="S1769" s="11">
        <f>IF(AND(Q1769&lt;&gt;"", C1769&lt;&gt;"", C1769&lt;&gt;0), Q1769*100/C1769, "")</f>
        <v>11.200913242009131</v>
      </c>
      <c r="T1769" s="22">
        <v>3</v>
      </c>
      <c r="U1769" s="17" t="s">
        <v>32</v>
      </c>
      <c r="V1769" s="11">
        <v>61.72</v>
      </c>
      <c r="W1769" s="11">
        <v>44.87</v>
      </c>
      <c r="X1769" s="11">
        <f>IF(AND(W1769&lt;&gt;"", V1769&lt;&gt;"", V1769&lt;&gt;0), (W1769/V1769)*100, "")</f>
        <v>72.699287103046004</v>
      </c>
      <c r="Y1769" s="8" t="str">
        <f>IF(X1769&lt;72,"Pontiagudo",IF(X1769&lt;=76,"Padrão","Redondo"))</f>
        <v>Padrão</v>
      </c>
      <c r="Z1769" s="11">
        <f>IF(AND(W1769&lt;&gt;"", V1769&lt;&gt;"", V1769&lt;&gt;0), (0.6057-0.0018*W1769)*V1769*(W1769^2)/1000, "")</f>
        <v>65.229306224041508</v>
      </c>
      <c r="AA1769" s="11">
        <v>66.053961214066007</v>
      </c>
      <c r="AB1769" s="14"/>
      <c r="AC1769" s="12">
        <v>21</v>
      </c>
      <c r="AD1769" s="18" t="s">
        <v>18</v>
      </c>
    </row>
    <row r="1770" spans="1:30" ht="15.6" x14ac:dyDescent="0.3">
      <c r="A1770" s="8">
        <v>1769</v>
      </c>
      <c r="B1770" s="20" t="s">
        <v>47</v>
      </c>
      <c r="C1770" s="9">
        <v>58.2</v>
      </c>
      <c r="D1770" s="9">
        <v>5.9</v>
      </c>
      <c r="E1770" s="9">
        <v>10.5</v>
      </c>
      <c r="F1770" s="10">
        <f>IF(AND(NOT(ISBLANK(C1770)), NOT(ISBLANK(H1770)), NOT(ISBLANK(Q1770))), C1770-H1770-Q1770, "")</f>
        <v>34.461000000000006</v>
      </c>
      <c r="G1770" s="11">
        <f>IF(AND(F1770&lt;&gt;"", C1770&lt;&gt;"", C1770&lt;&gt;0), F1770*100/C1770, "")</f>
        <v>59.211340206185568</v>
      </c>
      <c r="H1770" s="10">
        <v>17.440000000000001</v>
      </c>
      <c r="I1770" s="12">
        <v>7</v>
      </c>
      <c r="J1770" s="11">
        <f>IF(AND(H1770&lt;&gt;"", C1770&lt;&gt;"", C1770&lt;&gt;0), H1770*100/C1770, "")</f>
        <v>29.965635738831619</v>
      </c>
      <c r="K1770" s="9">
        <v>12.3</v>
      </c>
      <c r="L1770" s="9">
        <v>92.3</v>
      </c>
      <c r="M1770" s="13">
        <v>0.13300000000000001</v>
      </c>
      <c r="N1770" s="9">
        <v>76.7</v>
      </c>
      <c r="O1770" s="14" t="s">
        <v>16</v>
      </c>
      <c r="P1770" s="15">
        <v>5.05</v>
      </c>
      <c r="Q1770" s="13">
        <v>6.2990000000000004</v>
      </c>
      <c r="R1770" s="15">
        <v>0.39</v>
      </c>
      <c r="S1770" s="11">
        <f>IF(AND(Q1770&lt;&gt;"", C1770&lt;&gt;"", C1770&lt;&gt;0), Q1770*100/C1770, "")</f>
        <v>10.823024054982818</v>
      </c>
      <c r="T1770" s="22">
        <v>2</v>
      </c>
      <c r="U1770" s="17" t="s">
        <v>32</v>
      </c>
      <c r="V1770" s="11">
        <v>55.86</v>
      </c>
      <c r="W1770" s="11">
        <v>43.99</v>
      </c>
      <c r="X1770" s="11">
        <f>IF(AND(W1770&lt;&gt;"", V1770&lt;&gt;"", V1770&lt;&gt;0), (W1770/V1770)*100, "")</f>
        <v>78.750447547440032</v>
      </c>
      <c r="Y1770" s="8" t="str">
        <f>IF(X1770&lt;72,"Pontiagudo",IF(X1770&lt;=76,"Padrão","Redondo"))</f>
        <v>Redondo</v>
      </c>
      <c r="Z1770" s="11">
        <f>IF(AND(W1770&lt;&gt;"", V1770&lt;&gt;"", V1770&lt;&gt;0), (0.6057-0.0018*W1770)*V1770*(W1770^2)/1000, "")</f>
        <v>56.914389050387157</v>
      </c>
      <c r="AA1770" s="11">
        <v>60.534844701639003</v>
      </c>
      <c r="AB1770" s="14"/>
      <c r="AC1770" s="12">
        <v>21</v>
      </c>
      <c r="AD1770" s="18" t="s">
        <v>18</v>
      </c>
    </row>
    <row r="1771" spans="1:30" ht="15.6" x14ac:dyDescent="0.3">
      <c r="A1771" s="8">
        <v>1770</v>
      </c>
      <c r="B1771" s="20" t="s">
        <v>47</v>
      </c>
      <c r="C1771" s="9">
        <v>60.3</v>
      </c>
      <c r="D1771" s="9">
        <v>3</v>
      </c>
      <c r="E1771" s="9">
        <v>10.4</v>
      </c>
      <c r="F1771" s="10">
        <f>IF(AND(NOT(ISBLANK(C1771)), NOT(ISBLANK(H1771)), NOT(ISBLANK(Q1771))), C1771-H1771-Q1771, "")</f>
        <v>35.475999999999999</v>
      </c>
      <c r="G1771" s="11">
        <f>IF(AND(F1771&lt;&gt;"", C1771&lt;&gt;"", C1771&lt;&gt;0), F1771*100/C1771, "")</f>
        <v>58.83250414593698</v>
      </c>
      <c r="H1771" s="10">
        <v>19.292999999999999</v>
      </c>
      <c r="I1771" s="12">
        <v>6</v>
      </c>
      <c r="J1771" s="11">
        <f>IF(AND(H1771&lt;&gt;"", C1771&lt;&gt;"", C1771&lt;&gt;0), H1771*100/C1771, "")</f>
        <v>31.99502487562189</v>
      </c>
      <c r="K1771" s="9">
        <v>11.3</v>
      </c>
      <c r="L1771" s="9">
        <v>51</v>
      </c>
      <c r="M1771" s="13">
        <v>0.222</v>
      </c>
      <c r="N1771" s="9">
        <v>45.5</v>
      </c>
      <c r="O1771" s="14" t="s">
        <v>23</v>
      </c>
      <c r="P1771" s="15">
        <v>4.2300000000000004</v>
      </c>
      <c r="Q1771" s="13">
        <v>5.5309999999999997</v>
      </c>
      <c r="R1771" s="15">
        <v>0.36</v>
      </c>
      <c r="S1771" s="11">
        <f>IF(AND(Q1771&lt;&gt;"", C1771&lt;&gt;"", C1771&lt;&gt;0), Q1771*100/C1771, "")</f>
        <v>9.1724709784411278</v>
      </c>
      <c r="T1771" s="22">
        <v>2</v>
      </c>
      <c r="U1771" s="17" t="s">
        <v>32</v>
      </c>
      <c r="V1771" s="11">
        <v>59.6</v>
      </c>
      <c r="W1771" s="11">
        <v>43.71</v>
      </c>
      <c r="X1771" s="11">
        <f>IF(AND(W1771&lt;&gt;"", V1771&lt;&gt;"", V1771&lt;&gt;0), (W1771/V1771)*100, "")</f>
        <v>73.338926174496649</v>
      </c>
      <c r="Y1771" s="8" t="str">
        <f>IF(X1771&lt;72,"Pontiagudo",IF(X1771&lt;=76,"Padrão","Redondo"))</f>
        <v>Padrão</v>
      </c>
      <c r="Z1771" s="11">
        <f>IF(AND(W1771&lt;&gt;"", V1771&lt;&gt;"", V1771&lt;&gt;0), (0.6057-0.0018*W1771)*V1771*(W1771^2)/1000, "")</f>
        <v>60.01179506136792</v>
      </c>
      <c r="AA1771" s="11">
        <v>62.840360665979986</v>
      </c>
      <c r="AB1771" s="14"/>
      <c r="AC1771" s="12">
        <v>21</v>
      </c>
      <c r="AD1771" s="18" t="s">
        <v>18</v>
      </c>
    </row>
    <row r="1772" spans="1:30" ht="15.6" x14ac:dyDescent="0.3">
      <c r="A1772" s="8">
        <v>1771</v>
      </c>
      <c r="B1772" s="20" t="s">
        <v>47</v>
      </c>
      <c r="C1772" s="9">
        <v>61.7</v>
      </c>
      <c r="D1772" s="9">
        <v>3.5</v>
      </c>
      <c r="E1772" s="9">
        <v>10.4</v>
      </c>
      <c r="F1772" s="10" t="str">
        <f>IF(AND(NOT(ISBLANK(C1772)), NOT(ISBLANK(H1772)), NOT(ISBLANK(Q1772))), C1772-H1772-Q1772, "")</f>
        <v/>
      </c>
      <c r="G1772" s="11" t="str">
        <f>IF(AND(F1772&lt;&gt;"", C1772&lt;&gt;"", C1772&lt;&gt;0), F1772*100/C1772, "")</f>
        <v/>
      </c>
      <c r="H1772" s="10"/>
      <c r="I1772" s="12">
        <v>6</v>
      </c>
      <c r="J1772" s="11" t="str">
        <f>IF(AND(H1772&lt;&gt;"", C1772&lt;&gt;"", C1772&lt;&gt;0), H1772*100/C1772, "")</f>
        <v/>
      </c>
      <c r="K1772" s="9">
        <v>8.3000000000000007</v>
      </c>
      <c r="L1772" s="9">
        <v>42</v>
      </c>
      <c r="M1772" s="13">
        <v>0.19800000000000001</v>
      </c>
      <c r="N1772" s="9">
        <v>51.7</v>
      </c>
      <c r="O1772" s="14" t="s">
        <v>23</v>
      </c>
      <c r="P1772" s="15">
        <v>3.38</v>
      </c>
      <c r="Q1772" s="13">
        <v>6.1390000000000002</v>
      </c>
      <c r="R1772" s="15">
        <v>0.39</v>
      </c>
      <c r="S1772" s="11">
        <f>IF(AND(Q1772&lt;&gt;"", C1772&lt;&gt;"", C1772&lt;&gt;0), Q1772*100/C1772, "")</f>
        <v>9.9497568881685563</v>
      </c>
      <c r="T1772" s="22">
        <v>2</v>
      </c>
      <c r="U1772" s="17" t="s">
        <v>32</v>
      </c>
      <c r="V1772" s="11">
        <v>57.87</v>
      </c>
      <c r="W1772" s="11">
        <v>44.71</v>
      </c>
      <c r="X1772" s="11">
        <f>IF(AND(W1772&lt;&gt;"", V1772&lt;&gt;"", V1772&lt;&gt;0), (W1772/V1772)*100, "")</f>
        <v>77.25937445999655</v>
      </c>
      <c r="Y1772" s="8" t="str">
        <f>IF(X1772&lt;72,"Pontiagudo",IF(X1772&lt;=76,"Padrão","Redondo"))</f>
        <v>Redondo</v>
      </c>
      <c r="Z1772" s="11">
        <f>IF(AND(W1772&lt;&gt;"", V1772&lt;&gt;"", V1772&lt;&gt;0), (0.6057-0.0018*W1772)*V1772*(W1772^2)/1000, "")</f>
        <v>60.758316408765481</v>
      </c>
      <c r="AA1772" s="11">
        <v>63.06109793127451</v>
      </c>
      <c r="AB1772" s="14" t="s">
        <v>35</v>
      </c>
      <c r="AC1772" s="12">
        <v>21</v>
      </c>
      <c r="AD1772" s="18" t="s">
        <v>18</v>
      </c>
    </row>
    <row r="1773" spans="1:30" ht="15.6" x14ac:dyDescent="0.3">
      <c r="A1773" s="8">
        <v>1772</v>
      </c>
      <c r="B1773" s="20" t="s">
        <v>47</v>
      </c>
      <c r="C1773" s="9">
        <v>60.5</v>
      </c>
      <c r="D1773" s="9">
        <v>3.8</v>
      </c>
      <c r="E1773" s="9">
        <v>10.5</v>
      </c>
      <c r="F1773" s="10">
        <f>IF(AND(NOT(ISBLANK(C1773)), NOT(ISBLANK(H1773)), NOT(ISBLANK(Q1773))), C1773-H1773-Q1773, "")</f>
        <v>38.198999999999998</v>
      </c>
      <c r="G1773" s="11">
        <f>IF(AND(F1773&lt;&gt;"", C1773&lt;&gt;"", C1773&lt;&gt;0), F1773*100/C1773, "")</f>
        <v>63.138842975206607</v>
      </c>
      <c r="H1773" s="10">
        <v>16</v>
      </c>
      <c r="I1773" s="12">
        <v>6</v>
      </c>
      <c r="J1773" s="11">
        <f>IF(AND(H1773&lt;&gt;"", C1773&lt;&gt;"", C1773&lt;&gt;0), H1773*100/C1773, "")</f>
        <v>26.446280991735538</v>
      </c>
      <c r="K1773" s="9">
        <v>11.4</v>
      </c>
      <c r="L1773" s="9">
        <v>44</v>
      </c>
      <c r="M1773" s="13">
        <v>0.25900000000000001</v>
      </c>
      <c r="N1773" s="9">
        <v>56.1</v>
      </c>
      <c r="O1773" s="14" t="s">
        <v>23</v>
      </c>
      <c r="P1773" s="15">
        <v>4.82</v>
      </c>
      <c r="Q1773" s="13">
        <v>6.3010000000000002</v>
      </c>
      <c r="R1773" s="15">
        <v>0.41</v>
      </c>
      <c r="S1773" s="11">
        <f>IF(AND(Q1773&lt;&gt;"", C1773&lt;&gt;"", C1773&lt;&gt;0), Q1773*100/C1773, "")</f>
        <v>10.414876033057851</v>
      </c>
      <c r="T1773" s="22">
        <v>2</v>
      </c>
      <c r="U1773" s="17" t="s">
        <v>32</v>
      </c>
      <c r="V1773" s="11">
        <v>57.81</v>
      </c>
      <c r="W1773" s="11">
        <v>43.63</v>
      </c>
      <c r="X1773" s="11">
        <f>IF(AND(W1773&lt;&gt;"", V1773&lt;&gt;"", V1773&lt;&gt;0), (W1773/V1773)*100, "")</f>
        <v>75.471371734993937</v>
      </c>
      <c r="Y1773" s="8" t="str">
        <f>IF(X1773&lt;72,"Pontiagudo",IF(X1773&lt;=76,"Padrão","Redondo"))</f>
        <v>Padrão</v>
      </c>
      <c r="Z1773" s="11">
        <f>IF(AND(W1773&lt;&gt;"", V1773&lt;&gt;"", V1773&lt;&gt;0), (0.6057-0.0018*W1773)*V1773*(W1773^2)/1000, "")</f>
        <v>58.012393969980792</v>
      </c>
      <c r="AA1773" s="11">
        <v>61.452371145481493</v>
      </c>
      <c r="AB1773" s="14"/>
      <c r="AC1773" s="12">
        <v>21</v>
      </c>
      <c r="AD1773" s="18" t="s">
        <v>18</v>
      </c>
    </row>
    <row r="1774" spans="1:30" ht="15.6" x14ac:dyDescent="0.3">
      <c r="A1774" s="8">
        <v>1773</v>
      </c>
      <c r="B1774" s="20" t="s">
        <v>47</v>
      </c>
      <c r="C1774" s="9">
        <v>60</v>
      </c>
      <c r="D1774" s="9">
        <v>4.5999999999999996</v>
      </c>
      <c r="E1774" s="9">
        <v>10.6</v>
      </c>
      <c r="F1774" s="10">
        <f>IF(AND(NOT(ISBLANK(C1774)), NOT(ISBLANK(H1774)), NOT(ISBLANK(Q1774))), C1774-H1774-Q1774, "")</f>
        <v>34.024999999999999</v>
      </c>
      <c r="G1774" s="11">
        <f>IF(AND(F1774&lt;&gt;"", C1774&lt;&gt;"", C1774&lt;&gt;0), F1774*100/C1774, "")</f>
        <v>56.708333333333336</v>
      </c>
      <c r="H1774" s="10">
        <v>19.64</v>
      </c>
      <c r="I1774" s="12">
        <v>6</v>
      </c>
      <c r="J1774" s="11">
        <f>IF(AND(H1774&lt;&gt;"", C1774&lt;&gt;"", C1774&lt;&gt;0), H1774*100/C1774, "")</f>
        <v>32.733333333333334</v>
      </c>
      <c r="K1774" s="9">
        <v>11.3</v>
      </c>
      <c r="L1774" s="9">
        <v>47.3</v>
      </c>
      <c r="M1774" s="13">
        <v>0.23899999999999999</v>
      </c>
      <c r="N1774" s="9">
        <v>65</v>
      </c>
      <c r="O1774" s="14" t="s">
        <v>21</v>
      </c>
      <c r="P1774" s="15">
        <v>4.88</v>
      </c>
      <c r="Q1774" s="13">
        <v>6.335</v>
      </c>
      <c r="R1774" s="15">
        <v>0.37</v>
      </c>
      <c r="S1774" s="11">
        <f>IF(AND(Q1774&lt;&gt;"", C1774&lt;&gt;"", C1774&lt;&gt;0), Q1774*100/C1774, "")</f>
        <v>10.558333333333334</v>
      </c>
      <c r="T1774" s="22">
        <v>1</v>
      </c>
      <c r="U1774" s="17" t="s">
        <v>32</v>
      </c>
      <c r="V1774" s="11">
        <v>56.13</v>
      </c>
      <c r="W1774" s="11">
        <v>44.21</v>
      </c>
      <c r="X1774" s="11">
        <f>IF(AND(W1774&lt;&gt;"", V1774&lt;&gt;"", V1774&lt;&gt;0), (W1774/V1774)*100, "")</f>
        <v>78.763584535898801</v>
      </c>
      <c r="Y1774" s="8" t="str">
        <f>IF(X1774&lt;72,"Pontiagudo",IF(X1774&lt;=76,"Padrão","Redondo"))</f>
        <v>Redondo</v>
      </c>
      <c r="Z1774" s="11">
        <f>IF(AND(W1774&lt;&gt;"", V1774&lt;&gt;"", V1774&lt;&gt;0), (0.6057-0.0018*W1774)*V1774*(W1774^2)/1000, "")</f>
        <v>57.719496554961431</v>
      </c>
      <c r="AA1774" s="11">
        <v>61.048987953997496</v>
      </c>
      <c r="AB1774" s="14"/>
      <c r="AC1774" s="12">
        <v>21</v>
      </c>
      <c r="AD1774" s="18" t="s">
        <v>18</v>
      </c>
    </row>
    <row r="1775" spans="1:30" ht="15.6" x14ac:dyDescent="0.3">
      <c r="A1775" s="8">
        <v>1774</v>
      </c>
      <c r="B1775" s="20" t="s">
        <v>47</v>
      </c>
      <c r="C1775" s="9">
        <v>68.400000000000006</v>
      </c>
      <c r="D1775" s="9">
        <v>7</v>
      </c>
      <c r="E1775" s="9">
        <v>10.8</v>
      </c>
      <c r="F1775" s="10">
        <f>IF(AND(NOT(ISBLANK(C1775)), NOT(ISBLANK(H1775)), NOT(ISBLANK(Q1775))), C1775-H1775-Q1775, "")</f>
        <v>43.578000000000003</v>
      </c>
      <c r="G1775" s="11">
        <f>IF(AND(F1775&lt;&gt;"", C1775&lt;&gt;"", C1775&lt;&gt;0), F1775*100/C1775, "")</f>
        <v>63.710526315789473</v>
      </c>
      <c r="H1775" s="10">
        <v>18.672999999999998</v>
      </c>
      <c r="I1775" s="12">
        <v>7</v>
      </c>
      <c r="J1775" s="11">
        <f>IF(AND(H1775&lt;&gt;"", C1775&lt;&gt;"", C1775&lt;&gt;0), H1775*100/C1775, "")</f>
        <v>27.299707602339176</v>
      </c>
      <c r="K1775" s="9">
        <v>11.9</v>
      </c>
      <c r="L1775" s="9">
        <v>41.2</v>
      </c>
      <c r="M1775" s="13">
        <v>0.28899999999999998</v>
      </c>
      <c r="N1775" s="9">
        <v>81.2</v>
      </c>
      <c r="O1775" s="14" t="s">
        <v>16</v>
      </c>
      <c r="P1775" s="15">
        <v>3.61</v>
      </c>
      <c r="Q1775" s="13">
        <v>6.149</v>
      </c>
      <c r="R1775" s="15">
        <v>0.38</v>
      </c>
      <c r="S1775" s="11">
        <f>IF(AND(Q1775&lt;&gt;"", C1775&lt;&gt;"", C1775&lt;&gt;0), Q1775*100/C1775, "")</f>
        <v>8.9897660818713447</v>
      </c>
      <c r="T1775" s="22">
        <v>3</v>
      </c>
      <c r="U1775" s="17" t="s">
        <v>34</v>
      </c>
      <c r="V1775" s="11">
        <v>61.33</v>
      </c>
      <c r="W1775" s="11">
        <v>46.04</v>
      </c>
      <c r="X1775" s="11">
        <f>IF(AND(W1775&lt;&gt;"", V1775&lt;&gt;"", V1775&lt;&gt;0), (W1775/V1775)*100, "")</f>
        <v>75.069297244415452</v>
      </c>
      <c r="Y1775" s="8" t="str">
        <f>IF(X1775&lt;72,"Pontiagudo",IF(X1775&lt;=76,"Padrão","Redondo"))</f>
        <v>Padrão</v>
      </c>
      <c r="Z1775" s="11">
        <f>IF(AND(W1775&lt;&gt;"", V1775&lt;&gt;"", V1775&lt;&gt;0), (0.6057-0.0018*W1775)*V1775*(W1775^2)/1000, "")</f>
        <v>67.9676779196692</v>
      </c>
      <c r="AA1775" s="11">
        <v>67.549042898967997</v>
      </c>
      <c r="AB1775" s="14"/>
      <c r="AC1775" s="12">
        <v>21</v>
      </c>
      <c r="AD1775" s="18" t="s">
        <v>18</v>
      </c>
    </row>
    <row r="1776" spans="1:30" ht="15.6" x14ac:dyDescent="0.3">
      <c r="A1776" s="8">
        <v>1775</v>
      </c>
      <c r="B1776" s="20" t="s">
        <v>47</v>
      </c>
      <c r="C1776" s="9">
        <v>56.6</v>
      </c>
      <c r="D1776" s="9">
        <v>5.5</v>
      </c>
      <c r="E1776" s="9">
        <v>10.7</v>
      </c>
      <c r="F1776" s="10">
        <f>IF(AND(NOT(ISBLANK(C1776)), NOT(ISBLANK(H1776)), NOT(ISBLANK(Q1776))), C1776-H1776-Q1776, "")</f>
        <v>33.631</v>
      </c>
      <c r="G1776" s="11">
        <f>IF(AND(F1776&lt;&gt;"", C1776&lt;&gt;"", C1776&lt;&gt;0), F1776*100/C1776, "")</f>
        <v>59.418727915194346</v>
      </c>
      <c r="H1776" s="10">
        <v>17.364000000000001</v>
      </c>
      <c r="I1776" s="12">
        <v>6</v>
      </c>
      <c r="J1776" s="11">
        <f>IF(AND(H1776&lt;&gt;"", C1776&lt;&gt;"", C1776&lt;&gt;0), H1776*100/C1776, "")</f>
        <v>30.67844522968198</v>
      </c>
      <c r="K1776" s="9">
        <v>11.6</v>
      </c>
      <c r="L1776" s="9">
        <v>56</v>
      </c>
      <c r="M1776" s="13">
        <v>0.20699999999999999</v>
      </c>
      <c r="N1776" s="9">
        <v>74.3</v>
      </c>
      <c r="O1776" s="14" t="s">
        <v>16</v>
      </c>
      <c r="P1776" s="15">
        <v>4.37</v>
      </c>
      <c r="Q1776" s="13">
        <v>5.6050000000000004</v>
      </c>
      <c r="R1776" s="15">
        <v>0.38</v>
      </c>
      <c r="S1776" s="11">
        <f>IF(AND(Q1776&lt;&gt;"", C1776&lt;&gt;"", C1776&lt;&gt;0), Q1776*100/C1776, "")</f>
        <v>9.9028268551236742</v>
      </c>
      <c r="T1776" s="22">
        <v>2</v>
      </c>
      <c r="U1776" s="17" t="s">
        <v>36</v>
      </c>
      <c r="V1776" s="11">
        <v>55.62</v>
      </c>
      <c r="W1776" s="11">
        <v>43.65</v>
      </c>
      <c r="X1776" s="11">
        <f>IF(AND(W1776&lt;&gt;"", V1776&lt;&gt;"", V1776&lt;&gt;0), (W1776/V1776)*100, "")</f>
        <v>78.478964401294505</v>
      </c>
      <c r="Y1776" s="8" t="str">
        <f>IF(X1776&lt;72,"Pontiagudo",IF(X1776&lt;=76,"Padrão","Redondo"))</f>
        <v>Redondo</v>
      </c>
      <c r="Z1776" s="11">
        <f>IF(AND(W1776&lt;&gt;"", V1776&lt;&gt;"", V1776&lt;&gt;0), (0.6057-0.0018*W1776)*V1776*(W1776^2)/1000, "")</f>
        <v>55.862094361018485</v>
      </c>
      <c r="AA1776" s="11">
        <v>59.875343298315002</v>
      </c>
      <c r="AB1776" s="14"/>
      <c r="AC1776" s="12">
        <v>21</v>
      </c>
      <c r="AD1776" s="18" t="s">
        <v>18</v>
      </c>
    </row>
    <row r="1777" spans="1:30" ht="15.6" x14ac:dyDescent="0.3">
      <c r="A1777" s="8">
        <v>1776</v>
      </c>
      <c r="B1777" s="20" t="s">
        <v>47</v>
      </c>
      <c r="C1777" s="9">
        <v>62.2</v>
      </c>
      <c r="D1777" s="9">
        <v>6.9</v>
      </c>
      <c r="E1777" s="9">
        <v>10.5</v>
      </c>
      <c r="F1777" s="10">
        <f>IF(AND(NOT(ISBLANK(C1777)), NOT(ISBLANK(H1777)), NOT(ISBLANK(Q1777))), C1777-H1777-Q1777, "")</f>
        <v>37.735000000000007</v>
      </c>
      <c r="G1777" s="11">
        <f>IF(AND(F1777&lt;&gt;"", C1777&lt;&gt;"", C1777&lt;&gt;0), F1777*100/C1777, "")</f>
        <v>60.667202572347271</v>
      </c>
      <c r="H1777" s="10">
        <v>18.344999999999999</v>
      </c>
      <c r="I1777" s="12">
        <v>6</v>
      </c>
      <c r="J1777" s="11">
        <f>IF(AND(H1777&lt;&gt;"", C1777&lt;&gt;"", C1777&lt;&gt;0), H1777*100/C1777, "")</f>
        <v>29.493569131832796</v>
      </c>
      <c r="K1777" s="9">
        <v>11.9</v>
      </c>
      <c r="L1777" s="9">
        <v>81.3</v>
      </c>
      <c r="M1777" s="13">
        <v>0.14599999999999999</v>
      </c>
      <c r="N1777" s="9">
        <v>82.4</v>
      </c>
      <c r="O1777" s="14" t="s">
        <v>16</v>
      </c>
      <c r="P1777" s="15">
        <v>5.0999999999999996</v>
      </c>
      <c r="Q1777" s="13">
        <v>6.12</v>
      </c>
      <c r="R1777" s="15">
        <v>0.38</v>
      </c>
      <c r="S1777" s="11">
        <f>IF(AND(Q1777&lt;&gt;"", C1777&lt;&gt;"", C1777&lt;&gt;0), Q1777*100/C1777, "")</f>
        <v>9.839228295819936</v>
      </c>
      <c r="T1777" s="22">
        <v>3</v>
      </c>
      <c r="U1777" s="17" t="s">
        <v>32</v>
      </c>
      <c r="V1777" s="11">
        <v>58.81</v>
      </c>
      <c r="W1777" s="11">
        <v>44.35</v>
      </c>
      <c r="X1777" s="11">
        <f>IF(AND(W1777&lt;&gt;"", V1777&lt;&gt;"", V1777&lt;&gt;0), (W1777/V1777)*100, "")</f>
        <v>75.412344839313036</v>
      </c>
      <c r="Y1777" s="8" t="str">
        <f>IF(X1777&lt;72,"Pontiagudo",IF(X1777&lt;=76,"Padrão","Redondo"))</f>
        <v>Padrão</v>
      </c>
      <c r="Z1777" s="11">
        <f>IF(AND(W1777&lt;&gt;"", V1777&lt;&gt;"", V1777&lt;&gt;0), (0.6057-0.0018*W1777)*V1777*(W1777^2)/1000, "")</f>
        <v>60.829860917760762</v>
      </c>
      <c r="AA1777" s="11">
        <v>63.221420595727501</v>
      </c>
      <c r="AB1777" s="14"/>
      <c r="AC1777" s="12">
        <v>21</v>
      </c>
      <c r="AD1777" s="18" t="s">
        <v>18</v>
      </c>
    </row>
    <row r="1778" spans="1:30" ht="15.6" x14ac:dyDescent="0.3">
      <c r="A1778" s="8">
        <v>1777</v>
      </c>
      <c r="B1778" s="20" t="s">
        <v>47</v>
      </c>
      <c r="C1778" s="9">
        <v>61</v>
      </c>
      <c r="D1778" s="9">
        <v>3.1</v>
      </c>
      <c r="E1778" s="9">
        <v>10.5</v>
      </c>
      <c r="F1778" s="10">
        <f>IF(AND(NOT(ISBLANK(C1778)), NOT(ISBLANK(H1778)), NOT(ISBLANK(Q1778))), C1778-H1778-Q1778, "")</f>
        <v>37.017000000000003</v>
      </c>
      <c r="G1778" s="11">
        <f>IF(AND(F1778&lt;&gt;"", C1778&lt;&gt;"", C1778&lt;&gt;0), F1778*100/C1778, "")</f>
        <v>60.683606557377054</v>
      </c>
      <c r="H1778" s="10">
        <v>17.927</v>
      </c>
      <c r="I1778" s="12">
        <v>6</v>
      </c>
      <c r="J1778" s="11">
        <f>IF(AND(H1778&lt;&gt;"", C1778&lt;&gt;"", C1778&lt;&gt;0), H1778*100/C1778, "")</f>
        <v>29.388524590163936</v>
      </c>
      <c r="K1778" s="9">
        <v>11.3</v>
      </c>
      <c r="L1778" s="9">
        <v>49</v>
      </c>
      <c r="M1778" s="13">
        <v>0.23100000000000001</v>
      </c>
      <c r="N1778" s="9">
        <v>46.5</v>
      </c>
      <c r="O1778" s="14" t="s">
        <v>23</v>
      </c>
      <c r="P1778" s="15">
        <v>4.8899999999999997</v>
      </c>
      <c r="Q1778" s="13">
        <v>6.056</v>
      </c>
      <c r="R1778" s="15">
        <v>0.38</v>
      </c>
      <c r="S1778" s="11">
        <f>IF(AND(Q1778&lt;&gt;"", C1778&lt;&gt;"", C1778&lt;&gt;0), Q1778*100/C1778, "")</f>
        <v>9.9278688524590173</v>
      </c>
      <c r="T1778" s="22">
        <v>2</v>
      </c>
      <c r="U1778" s="17" t="s">
        <v>32</v>
      </c>
      <c r="V1778" s="11">
        <v>57.84</v>
      </c>
      <c r="W1778" s="11">
        <v>44.13</v>
      </c>
      <c r="X1778" s="11">
        <f>IF(AND(W1778&lt;&gt;"", V1778&lt;&gt;"", V1778&lt;&gt;0), (W1778/V1778)*100, "")</f>
        <v>76.296680497925308</v>
      </c>
      <c r="Y1778" s="8" t="str">
        <f>IF(X1778&lt;72,"Pontiagudo",IF(X1778&lt;=76,"Padrão","Redondo"))</f>
        <v>Redondo</v>
      </c>
      <c r="Z1778" s="11">
        <f>IF(AND(W1778&lt;&gt;"", V1778&lt;&gt;"", V1778&lt;&gt;0), (0.6057-0.0018*W1778)*V1778*(W1778^2)/1000, "")</f>
        <v>59.279079613783544</v>
      </c>
      <c r="AA1778" s="11">
        <v>62.198238837779996</v>
      </c>
      <c r="AB1778" s="14"/>
      <c r="AC1778" s="12">
        <v>21</v>
      </c>
      <c r="AD1778" s="18" t="s">
        <v>18</v>
      </c>
    </row>
    <row r="1779" spans="1:30" ht="15.6" x14ac:dyDescent="0.3">
      <c r="A1779" s="8">
        <v>1778</v>
      </c>
      <c r="B1779" s="20" t="s">
        <v>47</v>
      </c>
      <c r="C1779" s="9">
        <v>55.9</v>
      </c>
      <c r="D1779" s="9">
        <v>5.6</v>
      </c>
      <c r="E1779" s="9">
        <v>9.9</v>
      </c>
      <c r="F1779" s="10">
        <f>IF(AND(NOT(ISBLANK(C1779)), NOT(ISBLANK(H1779)), NOT(ISBLANK(Q1779))), C1779-H1779-Q1779, "")</f>
        <v>33.061</v>
      </c>
      <c r="G1779" s="11">
        <f>IF(AND(F1779&lt;&gt;"", C1779&lt;&gt;"", C1779&lt;&gt;0), F1779*100/C1779, "")</f>
        <v>59.143112701252235</v>
      </c>
      <c r="H1779" s="10">
        <v>17.137</v>
      </c>
      <c r="I1779" s="12">
        <v>6</v>
      </c>
      <c r="J1779" s="11">
        <f>IF(AND(H1779&lt;&gt;"", C1779&lt;&gt;"", C1779&lt;&gt;0), H1779*100/C1779, "")</f>
        <v>30.656529516994635</v>
      </c>
      <c r="K1779" s="9">
        <v>13.3</v>
      </c>
      <c r="L1779" s="9">
        <v>49.3</v>
      </c>
      <c r="M1779" s="13">
        <v>0.27</v>
      </c>
      <c r="N1779" s="9">
        <v>75.3</v>
      </c>
      <c r="O1779" s="14" t="s">
        <v>16</v>
      </c>
      <c r="P1779" s="15">
        <v>3.53</v>
      </c>
      <c r="Q1779" s="13">
        <v>5.702</v>
      </c>
      <c r="R1779" s="15">
        <v>0.38</v>
      </c>
      <c r="S1779" s="11">
        <f>IF(AND(Q1779&lt;&gt;"", C1779&lt;&gt;"", C1779&lt;&gt;0), Q1779*100/C1779, "")</f>
        <v>10.200357781753132</v>
      </c>
      <c r="T1779" s="22">
        <v>2</v>
      </c>
      <c r="U1779" s="17" t="s">
        <v>36</v>
      </c>
      <c r="V1779" s="11">
        <v>57.36</v>
      </c>
      <c r="W1779" s="11">
        <v>42.62</v>
      </c>
      <c r="X1779" s="11">
        <f>IF(AND(W1779&lt;&gt;"", V1779&lt;&gt;"", V1779&lt;&gt;0), (W1779/V1779)*100, "")</f>
        <v>74.302649930264991</v>
      </c>
      <c r="Y1779" s="8" t="str">
        <f>IF(X1779&lt;72,"Pontiagudo",IF(X1779&lt;=76,"Padrão","Redondo"))</f>
        <v>Padrão</v>
      </c>
      <c r="Z1779" s="11">
        <f>IF(AND(W1779&lt;&gt;"", V1779&lt;&gt;"", V1779&lt;&gt;0), (0.6057-0.0018*W1779)*V1779*(W1779^2)/1000, "")</f>
        <v>55.116111455168252</v>
      </c>
      <c r="AA1779" s="11">
        <v>59.673861272879996</v>
      </c>
      <c r="AB1779" s="14"/>
      <c r="AC1779" s="12">
        <v>21</v>
      </c>
      <c r="AD1779" s="18" t="s">
        <v>18</v>
      </c>
    </row>
    <row r="1780" spans="1:30" ht="15.6" x14ac:dyDescent="0.3">
      <c r="A1780" s="8">
        <v>1779</v>
      </c>
      <c r="B1780" s="20" t="s">
        <v>47</v>
      </c>
      <c r="C1780" s="9">
        <v>67.7</v>
      </c>
      <c r="D1780" s="9">
        <v>5.8</v>
      </c>
      <c r="E1780" s="9">
        <v>10.1</v>
      </c>
      <c r="F1780" s="10">
        <f>IF(AND(NOT(ISBLANK(C1780)), NOT(ISBLANK(H1780)), NOT(ISBLANK(Q1780))), C1780-H1780-Q1780, "")</f>
        <v>40.755000000000003</v>
      </c>
      <c r="G1780" s="11">
        <f>IF(AND(F1780&lt;&gt;"", C1780&lt;&gt;"", C1780&lt;&gt;0), F1780*100/C1780, "")</f>
        <v>60.199409158050223</v>
      </c>
      <c r="H1780" s="10">
        <v>20.545000000000002</v>
      </c>
      <c r="I1780" s="12">
        <v>6</v>
      </c>
      <c r="J1780" s="11">
        <f>IF(AND(H1780&lt;&gt;"", C1780&lt;&gt;"", C1780&lt;&gt;0), H1780*100/C1780, "")</f>
        <v>30.347119645494828</v>
      </c>
      <c r="K1780" s="9">
        <v>14.5</v>
      </c>
      <c r="L1780" s="9">
        <v>48.3</v>
      </c>
      <c r="M1780" s="13">
        <v>0.3</v>
      </c>
      <c r="N1780" s="9">
        <v>72.5</v>
      </c>
      <c r="O1780" s="14" t="s">
        <v>16</v>
      </c>
      <c r="P1780" s="15">
        <v>3.98</v>
      </c>
      <c r="Q1780" s="13">
        <v>6.4</v>
      </c>
      <c r="R1780" s="15">
        <v>0.41</v>
      </c>
      <c r="S1780" s="11">
        <f>IF(AND(Q1780&lt;&gt;"", C1780&lt;&gt;"", C1780&lt;&gt;0), Q1780*100/C1780, "")</f>
        <v>9.4534711964549487</v>
      </c>
      <c r="T1780" s="22">
        <v>2</v>
      </c>
      <c r="U1780" s="17" t="s">
        <v>32</v>
      </c>
      <c r="V1780" s="11">
        <v>57.58</v>
      </c>
      <c r="W1780" s="11">
        <v>46.88</v>
      </c>
      <c r="X1780" s="11">
        <f>IF(AND(W1780&lt;&gt;"", V1780&lt;&gt;"", V1780&lt;&gt;0), (W1780/V1780)*100, "")</f>
        <v>81.417158735672118</v>
      </c>
      <c r="Y1780" s="8" t="str">
        <f>IF(X1780&lt;72,"Pontiagudo",IF(X1780&lt;=76,"Padrão","Redondo"))</f>
        <v>Redondo</v>
      </c>
      <c r="Z1780" s="11">
        <f>IF(AND(W1780&lt;&gt;"", V1780&lt;&gt;"", V1780&lt;&gt;0), (0.6057-0.0018*W1780)*V1780*(W1780^2)/1000, "")</f>
        <v>65.970218250565637</v>
      </c>
      <c r="AA1780" s="11">
        <v>65.987672034303998</v>
      </c>
      <c r="AB1780" s="14"/>
      <c r="AC1780" s="12">
        <v>21</v>
      </c>
      <c r="AD1780" s="18" t="s">
        <v>18</v>
      </c>
    </row>
    <row r="1781" spans="1:30" ht="15.6" x14ac:dyDescent="0.3">
      <c r="A1781" s="8">
        <v>1780</v>
      </c>
      <c r="B1781" s="20" t="s">
        <v>47</v>
      </c>
      <c r="C1781" s="9">
        <v>56.5</v>
      </c>
      <c r="D1781" s="9">
        <v>3.1</v>
      </c>
      <c r="E1781" s="9">
        <v>10.199999999999999</v>
      </c>
      <c r="F1781" s="10">
        <f>IF(AND(NOT(ISBLANK(C1781)), NOT(ISBLANK(H1781)), NOT(ISBLANK(Q1781))), C1781-H1781-Q1781, "")</f>
        <v>34.030999999999999</v>
      </c>
      <c r="G1781" s="11">
        <f>IF(AND(F1781&lt;&gt;"", C1781&lt;&gt;"", C1781&lt;&gt;0), F1781*100/C1781, "")</f>
        <v>60.231858407079642</v>
      </c>
      <c r="H1781" s="10">
        <v>16.875</v>
      </c>
      <c r="I1781" s="12">
        <v>6</v>
      </c>
      <c r="J1781" s="11">
        <f>IF(AND(H1781&lt;&gt;"", C1781&lt;&gt;"", C1781&lt;&gt;0), H1781*100/C1781, "")</f>
        <v>29.86725663716814</v>
      </c>
      <c r="K1781" s="9">
        <v>11.4</v>
      </c>
      <c r="L1781" s="9">
        <v>44</v>
      </c>
      <c r="M1781" s="13">
        <v>0.25900000000000001</v>
      </c>
      <c r="N1781" s="9">
        <v>49.6</v>
      </c>
      <c r="O1781" s="14" t="s">
        <v>23</v>
      </c>
      <c r="P1781" s="15">
        <v>2.94</v>
      </c>
      <c r="Q1781" s="13">
        <v>5.5940000000000003</v>
      </c>
      <c r="R1781" s="15">
        <v>0.39</v>
      </c>
      <c r="S1781" s="11">
        <f>IF(AND(Q1781&lt;&gt;"", C1781&lt;&gt;"", C1781&lt;&gt;0), Q1781*100/C1781, "")</f>
        <v>9.9008849557522112</v>
      </c>
      <c r="T1781" s="22">
        <v>2</v>
      </c>
      <c r="U1781" s="17" t="s">
        <v>36</v>
      </c>
      <c r="V1781" s="11">
        <v>56.1</v>
      </c>
      <c r="W1781" s="11">
        <v>48.43</v>
      </c>
      <c r="X1781" s="11">
        <f>IF(AND(W1781&lt;&gt;"", V1781&lt;&gt;"", V1781&lt;&gt;0), (W1781/V1781)*100, "")</f>
        <v>86.327985739750446</v>
      </c>
      <c r="Y1781" s="8" t="str">
        <f>IF(X1781&lt;72,"Pontiagudo",IF(X1781&lt;=76,"Padrão","Redondo"))</f>
        <v>Redondo</v>
      </c>
      <c r="Z1781" s="11">
        <f>IF(AND(W1781&lt;&gt;"", V1781&lt;&gt;"", V1781&lt;&gt;0), (0.6057-0.0018*W1781)*V1781*(W1781^2)/1000, "")</f>
        <v>68.227952286568154</v>
      </c>
      <c r="AA1781" s="11">
        <v>67.029383932995003</v>
      </c>
      <c r="AB1781" s="14"/>
      <c r="AC1781" s="12">
        <v>21</v>
      </c>
      <c r="AD1781" s="18" t="s">
        <v>18</v>
      </c>
    </row>
    <row r="1782" spans="1:30" ht="15.6" x14ac:dyDescent="0.3">
      <c r="A1782" s="8">
        <v>1781</v>
      </c>
      <c r="B1782" s="20" t="s">
        <v>47</v>
      </c>
      <c r="C1782" s="9">
        <v>63.4</v>
      </c>
      <c r="D1782" s="9">
        <v>5.6</v>
      </c>
      <c r="E1782" s="9">
        <v>10</v>
      </c>
      <c r="F1782" s="10" t="str">
        <f>IF(AND(NOT(ISBLANK(C1782)), NOT(ISBLANK(H1782)), NOT(ISBLANK(Q1782))), C1782-H1782-Q1782, "")</f>
        <v/>
      </c>
      <c r="G1782" s="11" t="str">
        <f>IF(AND(F1782&lt;&gt;"", C1782&lt;&gt;"", C1782&lt;&gt;0), F1782*100/C1782, "")</f>
        <v/>
      </c>
      <c r="H1782" s="10"/>
      <c r="I1782" s="12">
        <v>6</v>
      </c>
      <c r="J1782" s="11" t="str">
        <f>IF(AND(H1782&lt;&gt;"", C1782&lt;&gt;"", C1782&lt;&gt;0), H1782*100/C1782, "")</f>
        <v/>
      </c>
      <c r="K1782" s="9">
        <v>14</v>
      </c>
      <c r="L1782" s="9">
        <v>44.3</v>
      </c>
      <c r="M1782" s="13">
        <v>0.316</v>
      </c>
      <c r="N1782" s="9">
        <v>72.5</v>
      </c>
      <c r="O1782" s="14" t="s">
        <v>16</v>
      </c>
      <c r="P1782" s="15">
        <v>3.53</v>
      </c>
      <c r="Q1782" s="13">
        <v>6.1660000000000004</v>
      </c>
      <c r="R1782" s="15">
        <v>0.38</v>
      </c>
      <c r="S1782" s="11">
        <f>IF(AND(Q1782&lt;&gt;"", C1782&lt;&gt;"", C1782&lt;&gt;0), Q1782*100/C1782, "")</f>
        <v>9.7255520504731869</v>
      </c>
      <c r="T1782" s="22">
        <v>3</v>
      </c>
      <c r="U1782" s="17" t="s">
        <v>32</v>
      </c>
      <c r="V1782" s="11">
        <v>58.8</v>
      </c>
      <c r="W1782" s="11">
        <v>45.11</v>
      </c>
      <c r="X1782" s="11">
        <f>IF(AND(W1782&lt;&gt;"", V1782&lt;&gt;"", V1782&lt;&gt;0), (W1782/V1782)*100, "")</f>
        <v>76.717687074829939</v>
      </c>
      <c r="Y1782" s="8" t="str">
        <f>IF(X1782&lt;72,"Pontiagudo",IF(X1782&lt;=76,"Padrão","Redondo"))</f>
        <v>Redondo</v>
      </c>
      <c r="Z1782" s="11">
        <f>IF(AND(W1782&lt;&gt;"", V1782&lt;&gt;"", V1782&lt;&gt;0), (0.6057-0.0018*W1782)*V1782*(W1782^2)/1000, "")</f>
        <v>62.758149416922961</v>
      </c>
      <c r="AA1782" s="11">
        <v>64.328728185539987</v>
      </c>
      <c r="AB1782" s="14"/>
      <c r="AC1782" s="12">
        <v>21</v>
      </c>
      <c r="AD1782" s="18" t="s">
        <v>18</v>
      </c>
    </row>
    <row r="1783" spans="1:30" ht="15.6" x14ac:dyDescent="0.3">
      <c r="A1783" s="8">
        <v>1782</v>
      </c>
      <c r="B1783" s="20" t="s">
        <v>47</v>
      </c>
      <c r="C1783" s="9">
        <v>57.8</v>
      </c>
      <c r="D1783" s="9">
        <v>5</v>
      </c>
      <c r="E1783" s="9">
        <v>10.1</v>
      </c>
      <c r="F1783" s="10">
        <f>IF(AND(NOT(ISBLANK(C1783)), NOT(ISBLANK(H1783)), NOT(ISBLANK(Q1783))), C1783-H1783-Q1783, "")</f>
        <v>35.588999999999999</v>
      </c>
      <c r="G1783" s="11">
        <f>IF(AND(F1783&lt;&gt;"", C1783&lt;&gt;"", C1783&lt;&gt;0), F1783*100/C1783, "")</f>
        <v>61.572664359861591</v>
      </c>
      <c r="H1783" s="10">
        <v>15.913</v>
      </c>
      <c r="I1783" s="12">
        <v>7</v>
      </c>
      <c r="J1783" s="11">
        <f>IF(AND(H1783&lt;&gt;"", C1783&lt;&gt;"", C1783&lt;&gt;0), H1783*100/C1783, "")</f>
        <v>27.531141868512112</v>
      </c>
      <c r="K1783" s="9">
        <v>13.6</v>
      </c>
      <c r="L1783" s="9">
        <v>43.7</v>
      </c>
      <c r="M1783" s="13">
        <v>0.311</v>
      </c>
      <c r="N1783" s="9">
        <v>69.7</v>
      </c>
      <c r="O1783" s="14" t="s">
        <v>21</v>
      </c>
      <c r="P1783" s="15">
        <v>5.86</v>
      </c>
      <c r="Q1783" s="13">
        <v>6.298</v>
      </c>
      <c r="R1783" s="15">
        <v>0.42</v>
      </c>
      <c r="S1783" s="11">
        <f>IF(AND(Q1783&lt;&gt;"", C1783&lt;&gt;"", C1783&lt;&gt;0), Q1783*100/C1783, "")</f>
        <v>10.896193771626297</v>
      </c>
      <c r="T1783" s="22">
        <v>2</v>
      </c>
      <c r="U1783" s="17" t="s">
        <v>36</v>
      </c>
      <c r="V1783" s="11">
        <v>56.61</v>
      </c>
      <c r="W1783" s="11">
        <v>43.34</v>
      </c>
      <c r="X1783" s="11">
        <f>IF(AND(W1783&lt;&gt;"", V1783&lt;&gt;"", V1783&lt;&gt;0), (W1783/V1783)*100, "")</f>
        <v>76.558911853029514</v>
      </c>
      <c r="Y1783" s="8" t="str">
        <f>IF(X1783&lt;72,"Pontiagudo",IF(X1783&lt;=76,"Padrão","Redondo"))</f>
        <v>Redondo</v>
      </c>
      <c r="Z1783" s="11">
        <f>IF(AND(W1783&lt;&gt;"", V1783&lt;&gt;"", V1783&lt;&gt;0), (0.6057-0.0018*W1783)*V1783*(W1783^2)/1000, "")</f>
        <v>56.111023034767022</v>
      </c>
      <c r="AA1783" s="11">
        <v>60.166160119494009</v>
      </c>
      <c r="AB1783" s="14"/>
      <c r="AC1783" s="12">
        <v>21</v>
      </c>
      <c r="AD1783" s="18" t="s">
        <v>18</v>
      </c>
    </row>
    <row r="1784" spans="1:30" ht="15.6" x14ac:dyDescent="0.3">
      <c r="A1784" s="8">
        <v>1783</v>
      </c>
      <c r="B1784" s="20" t="s">
        <v>47</v>
      </c>
      <c r="C1784" s="9">
        <v>57.2</v>
      </c>
      <c r="D1784" s="9">
        <v>5.4</v>
      </c>
      <c r="E1784" s="9">
        <v>10.6</v>
      </c>
      <c r="F1784" s="10">
        <f>IF(AND(NOT(ISBLANK(C1784)), NOT(ISBLANK(H1784)), NOT(ISBLANK(Q1784))), C1784-H1784-Q1784, "")</f>
        <v>33.046000000000006</v>
      </c>
      <c r="G1784" s="11">
        <f>IF(AND(F1784&lt;&gt;"", C1784&lt;&gt;"", C1784&lt;&gt;0), F1784*100/C1784, "")</f>
        <v>57.772727272727288</v>
      </c>
      <c r="H1784" s="10">
        <v>17.949000000000002</v>
      </c>
      <c r="I1784" s="12">
        <v>6</v>
      </c>
      <c r="J1784" s="11">
        <f>IF(AND(H1784&lt;&gt;"", C1784&lt;&gt;"", C1784&lt;&gt;0), H1784*100/C1784, "")</f>
        <v>31.37937062937063</v>
      </c>
      <c r="K1784" s="9">
        <v>14.3</v>
      </c>
      <c r="L1784" s="9">
        <v>47.3</v>
      </c>
      <c r="M1784" s="13">
        <v>0.30199999999999999</v>
      </c>
      <c r="N1784" s="9">
        <v>73.3</v>
      </c>
      <c r="O1784" s="14" t="s">
        <v>16</v>
      </c>
      <c r="P1784" s="15">
        <v>4.4800000000000004</v>
      </c>
      <c r="Q1784" s="13">
        <v>6.2050000000000001</v>
      </c>
      <c r="R1784" s="15">
        <v>0.39</v>
      </c>
      <c r="S1784" s="11">
        <f>IF(AND(Q1784&lt;&gt;"", C1784&lt;&gt;"", C1784&lt;&gt;0), Q1784*100/C1784, "")</f>
        <v>10.847902097902097</v>
      </c>
      <c r="T1784" s="22">
        <v>2</v>
      </c>
      <c r="U1784" s="17" t="s">
        <v>36</v>
      </c>
      <c r="V1784" s="11">
        <v>57.73</v>
      </c>
      <c r="W1784" s="11">
        <v>43.43</v>
      </c>
      <c r="X1784" s="11">
        <f>IF(AND(W1784&lt;&gt;"", V1784&lt;&gt;"", V1784&lt;&gt;0), (W1784/V1784)*100, "")</f>
        <v>75.229516715745717</v>
      </c>
      <c r="Y1784" s="8" t="str">
        <f>IF(X1784&lt;72,"Pontiagudo",IF(X1784&lt;=76,"Padrão","Redondo"))</f>
        <v>Padrão</v>
      </c>
      <c r="Z1784" s="11">
        <f>IF(AND(W1784&lt;&gt;"", V1784&lt;&gt;"", V1784&lt;&gt;0), (0.6057-0.0018*W1784)*V1784*(W1784^2)/1000, "")</f>
        <v>57.441409175409106</v>
      </c>
      <c r="AA1784" s="11">
        <v>61.105528841201505</v>
      </c>
      <c r="AB1784" s="14"/>
      <c r="AC1784" s="12">
        <v>21</v>
      </c>
      <c r="AD1784" s="18" t="s">
        <v>18</v>
      </c>
    </row>
    <row r="1785" spans="1:30" ht="15.6" x14ac:dyDescent="0.3">
      <c r="A1785" s="8">
        <v>1784</v>
      </c>
      <c r="B1785" s="20" t="s">
        <v>47</v>
      </c>
      <c r="C1785" s="9">
        <v>61.8</v>
      </c>
      <c r="D1785" s="9">
        <v>8.9</v>
      </c>
      <c r="E1785" s="9">
        <v>9.3000000000000007</v>
      </c>
      <c r="F1785" s="10">
        <f>IF(AND(NOT(ISBLANK(C1785)), NOT(ISBLANK(H1785)), NOT(ISBLANK(Q1785))), C1785-H1785-Q1785, "")</f>
        <v>37.450999999999993</v>
      </c>
      <c r="G1785" s="11">
        <f>IF(AND(F1785&lt;&gt;"", C1785&lt;&gt;"", C1785&lt;&gt;0), F1785*100/C1785, "")</f>
        <v>60.600323624595461</v>
      </c>
      <c r="H1785" s="10">
        <v>19.259</v>
      </c>
      <c r="I1785" s="12">
        <v>6</v>
      </c>
      <c r="J1785" s="11">
        <f>IF(AND(H1785&lt;&gt;"", C1785&lt;&gt;"", C1785&lt;&gt;0), H1785*100/C1785, "")</f>
        <v>31.163430420711975</v>
      </c>
      <c r="K1785" s="9">
        <v>15.9</v>
      </c>
      <c r="L1785" s="9">
        <v>43.7</v>
      </c>
      <c r="M1785" s="13">
        <v>0.36399999999999999</v>
      </c>
      <c r="N1785" s="9">
        <v>93.9</v>
      </c>
      <c r="O1785" s="14" t="s">
        <v>16</v>
      </c>
      <c r="P1785" s="15">
        <v>1.27</v>
      </c>
      <c r="Q1785" s="13">
        <v>5.09</v>
      </c>
      <c r="R1785" s="15">
        <v>0.33</v>
      </c>
      <c r="S1785" s="11">
        <f>IF(AND(Q1785&lt;&gt;"", C1785&lt;&gt;"", C1785&lt;&gt;0), Q1785*100/C1785, "")</f>
        <v>8.2362459546925564</v>
      </c>
      <c r="T1785" s="22">
        <v>2</v>
      </c>
      <c r="U1785" s="17" t="s">
        <v>32</v>
      </c>
      <c r="V1785" s="11">
        <v>57.67</v>
      </c>
      <c r="W1785" s="11">
        <v>45.98</v>
      </c>
      <c r="X1785" s="11">
        <f>IF(AND(W1785&lt;&gt;"", V1785&lt;&gt;"", V1785&lt;&gt;0), (W1785/V1785)*100, "")</f>
        <v>79.729495404889889</v>
      </c>
      <c r="Y1785" s="8" t="str">
        <f>IF(X1785&lt;72,"Pontiagudo",IF(X1785&lt;=76,"Padrão","Redondo"))</f>
        <v>Redondo</v>
      </c>
      <c r="Z1785" s="11">
        <f>IF(AND(W1785&lt;&gt;"", V1785&lt;&gt;"", V1785&lt;&gt;0), (0.6057-0.0018*W1785)*V1785*(W1785^2)/1000, "")</f>
        <v>63.758255517826854</v>
      </c>
      <c r="AA1785" s="11">
        <v>64.752558155361996</v>
      </c>
      <c r="AB1785" s="14"/>
      <c r="AC1785" s="12">
        <v>21</v>
      </c>
      <c r="AD1785" s="18" t="s">
        <v>18</v>
      </c>
    </row>
    <row r="1786" spans="1:30" ht="15.6" x14ac:dyDescent="0.3">
      <c r="A1786" s="8">
        <v>1785</v>
      </c>
      <c r="B1786" s="20" t="s">
        <v>47</v>
      </c>
      <c r="C1786" s="9">
        <v>57.9</v>
      </c>
      <c r="D1786" s="9">
        <v>6.5</v>
      </c>
      <c r="E1786" s="9">
        <v>10.3</v>
      </c>
      <c r="F1786" s="10">
        <f>IF(AND(NOT(ISBLANK(C1786)), NOT(ISBLANK(H1786)), NOT(ISBLANK(Q1786))), C1786-H1786-Q1786, "")</f>
        <v>35.149000000000001</v>
      </c>
      <c r="G1786" s="11">
        <f>IF(AND(F1786&lt;&gt;"", C1786&lt;&gt;"", C1786&lt;&gt;0), F1786*100/C1786, "")</f>
        <v>60.70639032815199</v>
      </c>
      <c r="H1786" s="10">
        <v>16.297999999999998</v>
      </c>
      <c r="I1786" s="12">
        <v>6</v>
      </c>
      <c r="J1786" s="11">
        <f>IF(AND(H1786&lt;&gt;"", C1786&lt;&gt;"", C1786&lt;&gt;0), H1786*100/C1786, "")</f>
        <v>28.148531951640756</v>
      </c>
      <c r="K1786" s="9">
        <v>12.5</v>
      </c>
      <c r="L1786" s="9"/>
      <c r="M1786" s="13"/>
      <c r="N1786" s="9">
        <v>81.099999999999994</v>
      </c>
      <c r="O1786" s="14" t="s">
        <v>16</v>
      </c>
      <c r="P1786" s="15">
        <v>3.76</v>
      </c>
      <c r="Q1786" s="13">
        <v>6.4530000000000003</v>
      </c>
      <c r="R1786" s="15">
        <v>0.41</v>
      </c>
      <c r="S1786" s="11">
        <f>IF(AND(Q1786&lt;&gt;"", C1786&lt;&gt;"", C1786&lt;&gt;0), Q1786*100/C1786, "")</f>
        <v>11.145077720207256</v>
      </c>
      <c r="T1786" s="22">
        <v>2</v>
      </c>
      <c r="U1786" s="17" t="s">
        <v>36</v>
      </c>
      <c r="V1786" s="11">
        <v>58.53</v>
      </c>
      <c r="W1786" s="11">
        <v>43.15</v>
      </c>
      <c r="X1786" s="11">
        <f>IF(AND(W1786&lt;&gt;"", V1786&lt;&gt;"", V1786&lt;&gt;0), (W1786/V1786)*100, "")</f>
        <v>73.722877157013485</v>
      </c>
      <c r="Y1786" s="8" t="str">
        <f>IF(X1786&lt;72,"Pontiagudo",IF(X1786&lt;=76,"Padrão","Redondo"))</f>
        <v>Padrão</v>
      </c>
      <c r="Z1786" s="11">
        <f>IF(AND(W1786&lt;&gt;"", V1786&lt;&gt;"", V1786&lt;&gt;0), (0.6057-0.0018*W1786)*V1786*(W1786^2)/1000, "")</f>
        <v>57.543824382117755</v>
      </c>
      <c r="AA1786" s="11">
        <v>61.267146480277496</v>
      </c>
      <c r="AB1786" s="14"/>
      <c r="AC1786" s="12">
        <v>21</v>
      </c>
      <c r="AD1786" s="18" t="s">
        <v>18</v>
      </c>
    </row>
    <row r="1787" spans="1:30" ht="15.6" x14ac:dyDescent="0.3">
      <c r="A1787" s="8">
        <v>1786</v>
      </c>
      <c r="B1787" s="20" t="s">
        <v>47</v>
      </c>
      <c r="C1787" s="9"/>
      <c r="D1787" s="9"/>
      <c r="E1787" s="9"/>
      <c r="F1787" s="10" t="str">
        <f>IF(AND(NOT(ISBLANK(C1787)), NOT(ISBLANK(H1787)), NOT(ISBLANK(Q1787))), C1787-H1787-Q1787, "")</f>
        <v/>
      </c>
      <c r="G1787" s="11" t="str">
        <f>IF(AND(F1787&lt;&gt;"", C1787&lt;&gt;"", C1787&lt;&gt;0), F1787*100/C1787, "")</f>
        <v/>
      </c>
      <c r="H1787" s="10"/>
      <c r="I1787" s="12"/>
      <c r="J1787" s="11" t="str">
        <f>IF(AND(H1787&lt;&gt;"", C1787&lt;&gt;"", C1787&lt;&gt;0), H1787*100/C1787, "")</f>
        <v/>
      </c>
      <c r="K1787" s="9"/>
      <c r="L1787" s="9"/>
      <c r="M1787" s="13"/>
      <c r="N1787" s="9"/>
      <c r="O1787" s="14"/>
      <c r="P1787" s="15"/>
      <c r="Q1787" s="13"/>
      <c r="R1787" s="15"/>
      <c r="S1787" s="11" t="str">
        <f>IF(AND(Q1787&lt;&gt;"", C1787&lt;&gt;"", C1787&lt;&gt;0), Q1787*100/C1787, "")</f>
        <v/>
      </c>
      <c r="T1787" s="22"/>
      <c r="U1787" s="17"/>
      <c r="V1787" s="11">
        <v>57.9</v>
      </c>
      <c r="W1787" s="11">
        <v>46.14</v>
      </c>
      <c r="X1787" s="11">
        <f>IF(AND(W1787&lt;&gt;"", V1787&lt;&gt;"", V1787&lt;&gt;0), (W1787/V1787)*100, "")</f>
        <v>79.689119170984455</v>
      </c>
      <c r="Y1787" s="8" t="str">
        <f>IF(X1787&lt;72,"Pontiagudo",IF(X1787&lt;=76,"Padrão","Redondo"))</f>
        <v>Redondo</v>
      </c>
      <c r="Z1787" s="11">
        <f>IF(AND(W1787&lt;&gt;"", V1787&lt;&gt;"", V1787&lt;&gt;0), (0.6057-0.0018*W1787)*V1787*(W1787^2)/1000, "")</f>
        <v>64.42331034035233</v>
      </c>
      <c r="AA1787" s="11">
        <v>65.160088399619994</v>
      </c>
      <c r="AB1787" s="14"/>
      <c r="AC1787" s="12">
        <v>21</v>
      </c>
      <c r="AD1787" s="18" t="s">
        <v>18</v>
      </c>
    </row>
    <row r="1788" spans="1:30" ht="15.6" x14ac:dyDescent="0.3">
      <c r="A1788" s="8">
        <v>1787</v>
      </c>
      <c r="B1788" s="20" t="s">
        <v>47</v>
      </c>
      <c r="C1788" s="9">
        <v>64.599999999999994</v>
      </c>
      <c r="D1788" s="9">
        <v>2.8</v>
      </c>
      <c r="E1788" s="9">
        <v>10.4</v>
      </c>
      <c r="F1788" s="10">
        <f>IF(AND(NOT(ISBLANK(C1788)), NOT(ISBLANK(H1788)), NOT(ISBLANK(Q1788))), C1788-H1788-Q1788, "")</f>
        <v>38.54999999999999</v>
      </c>
      <c r="G1788" s="11">
        <f>IF(AND(F1788&lt;&gt;"", C1788&lt;&gt;"", C1788&lt;&gt;0), F1788*100/C1788, "")</f>
        <v>59.674922600619183</v>
      </c>
      <c r="H1788" s="10">
        <v>19.312999999999999</v>
      </c>
      <c r="I1788" s="12">
        <v>7</v>
      </c>
      <c r="J1788" s="11">
        <f>IF(AND(H1788&lt;&gt;"", C1788&lt;&gt;"", C1788&lt;&gt;0), H1788*100/C1788, "")</f>
        <v>29.896284829721363</v>
      </c>
      <c r="K1788" s="9">
        <v>11.3</v>
      </c>
      <c r="L1788" s="9">
        <v>49</v>
      </c>
      <c r="M1788" s="13">
        <v>0.23100000000000001</v>
      </c>
      <c r="N1788" s="9">
        <v>39</v>
      </c>
      <c r="O1788" s="14" t="s">
        <v>23</v>
      </c>
      <c r="P1788" s="15">
        <v>4.26</v>
      </c>
      <c r="Q1788" s="13">
        <v>6.7370000000000001</v>
      </c>
      <c r="R1788" s="15">
        <v>0.42</v>
      </c>
      <c r="S1788" s="11">
        <f>IF(AND(Q1788&lt;&gt;"", C1788&lt;&gt;"", C1788&lt;&gt;0), Q1788*100/C1788, "")</f>
        <v>10.428792569659445</v>
      </c>
      <c r="T1788" s="22">
        <v>2</v>
      </c>
      <c r="U1788" s="17" t="s">
        <v>32</v>
      </c>
      <c r="V1788" s="11">
        <v>61.48</v>
      </c>
      <c r="W1788" s="11">
        <v>44.03</v>
      </c>
      <c r="X1788" s="11">
        <f>IF(AND(W1788&lt;&gt;"", V1788&lt;&gt;"", V1788&lt;&gt;0), (W1788/V1788)*100, "")</f>
        <v>71.616785946649316</v>
      </c>
      <c r="Y1788" s="8" t="str">
        <f>IF(X1788&lt;72,"Pontiagudo",IF(X1788&lt;=76,"Padrão","Redondo"))</f>
        <v>Pontiagudo</v>
      </c>
      <c r="Z1788" s="11">
        <f>IF(AND(W1788&lt;&gt;"", V1788&lt;&gt;"", V1788&lt;&gt;0), (0.6057-0.0018*W1788)*V1788*(W1788^2)/1000, "")</f>
        <v>62.745857660401271</v>
      </c>
      <c r="AA1788" s="11">
        <v>64.618447980813983</v>
      </c>
      <c r="AB1788" s="14"/>
      <c r="AC1788" s="12">
        <v>21</v>
      </c>
      <c r="AD1788" s="18" t="s">
        <v>18</v>
      </c>
    </row>
    <row r="1789" spans="1:30" ht="15.6" x14ac:dyDescent="0.3">
      <c r="A1789" s="8">
        <v>1788</v>
      </c>
      <c r="B1789" s="20" t="s">
        <v>47</v>
      </c>
      <c r="C1789" s="9">
        <v>69.3</v>
      </c>
      <c r="D1789" s="9"/>
      <c r="E1789" s="9"/>
      <c r="F1789" s="10"/>
      <c r="G1789" s="11" t="str">
        <f>IF(AND(F1789&lt;&gt;"", C1789&lt;&gt;"", C1789&lt;&gt;0), F1789*100/C1789, "")</f>
        <v/>
      </c>
      <c r="H1789" s="10"/>
      <c r="I1789" s="12"/>
      <c r="J1789" s="11" t="str">
        <f>IF(AND(H1789&lt;&gt;"", C1789&lt;&gt;"", C1789&lt;&gt;0), H1789*100/C1789, "")</f>
        <v/>
      </c>
      <c r="K1789" s="9"/>
      <c r="L1789" s="9"/>
      <c r="M1789" s="13"/>
      <c r="N1789" s="9"/>
      <c r="O1789" s="14"/>
      <c r="P1789" s="15">
        <v>3.87</v>
      </c>
      <c r="Q1789" s="13">
        <v>6.258</v>
      </c>
      <c r="R1789" s="15">
        <v>0.4</v>
      </c>
      <c r="S1789" s="11">
        <f>IF(AND(Q1789&lt;&gt;"", C1789&lt;&gt;"", C1789&lt;&gt;0), Q1789*100/C1789, "")</f>
        <v>9.0303030303030294</v>
      </c>
      <c r="T1789" s="22">
        <v>4</v>
      </c>
      <c r="U1789" s="17" t="s">
        <v>34</v>
      </c>
      <c r="V1789" s="11">
        <v>60.59</v>
      </c>
      <c r="W1789" s="11">
        <v>46.62</v>
      </c>
      <c r="X1789" s="11">
        <f>IF(AND(W1789&lt;&gt;"", V1789&lt;&gt;"", V1789&lt;&gt;0), (W1789/V1789)*100, "")</f>
        <v>76.943389998349559</v>
      </c>
      <c r="Y1789" s="8" t="str">
        <f>IF(X1789&lt;72,"Pontiagudo",IF(X1789&lt;=76,"Padrão","Redondo"))</f>
        <v>Redondo</v>
      </c>
      <c r="Z1789" s="11">
        <f>IF(AND(W1789&lt;&gt;"", V1789&lt;&gt;"", V1789&lt;&gt;0), (0.6057-0.0018*W1789)*V1789*(W1789^2)/1000, "")</f>
        <v>68.712578893282469</v>
      </c>
      <c r="AA1789" s="11">
        <v>67.884374926745991</v>
      </c>
      <c r="AB1789" s="14"/>
      <c r="AC1789" s="12">
        <v>21</v>
      </c>
      <c r="AD1789" s="18" t="s">
        <v>18</v>
      </c>
    </row>
    <row r="1790" spans="1:30" ht="15.6" x14ac:dyDescent="0.3">
      <c r="A1790" s="8">
        <v>1789</v>
      </c>
      <c r="B1790" s="20" t="s">
        <v>47</v>
      </c>
      <c r="C1790" s="9">
        <v>63.1</v>
      </c>
      <c r="D1790" s="9">
        <v>3.6</v>
      </c>
      <c r="E1790" s="9">
        <v>10</v>
      </c>
      <c r="F1790" s="10">
        <f>IF(AND(NOT(ISBLANK(C1790)), NOT(ISBLANK(H1790)), NOT(ISBLANK(Q1790))), C1790-H1790-Q1790, "")</f>
        <v>36.925000000000004</v>
      </c>
      <c r="G1790" s="11">
        <f>IF(AND(F1790&lt;&gt;"", C1790&lt;&gt;"", C1790&lt;&gt;0), F1790*100/C1790, "")</f>
        <v>58.518225039619658</v>
      </c>
      <c r="H1790" s="10">
        <v>20.062999999999999</v>
      </c>
      <c r="I1790" s="12">
        <v>6</v>
      </c>
      <c r="J1790" s="11">
        <f>IF(AND(H1790&lt;&gt;"", C1790&lt;&gt;"", C1790&lt;&gt;0), H1790*100/C1790, "")</f>
        <v>31.795562599049127</v>
      </c>
      <c r="K1790" s="9">
        <v>14.9</v>
      </c>
      <c r="L1790" s="9">
        <v>42</v>
      </c>
      <c r="M1790" s="13">
        <v>0.35499999999999998</v>
      </c>
      <c r="N1790" s="9">
        <v>52.1</v>
      </c>
      <c r="O1790" s="14" t="s">
        <v>23</v>
      </c>
      <c r="P1790" s="15">
        <v>1.49</v>
      </c>
      <c r="Q1790" s="13">
        <v>6.1120000000000001</v>
      </c>
      <c r="R1790" s="15">
        <v>0.38</v>
      </c>
      <c r="S1790" s="11">
        <f>IF(AND(Q1790&lt;&gt;"", C1790&lt;&gt;"", C1790&lt;&gt;0), Q1790*100/C1790, "")</f>
        <v>9.6862123613312203</v>
      </c>
      <c r="T1790" s="22">
        <v>2</v>
      </c>
      <c r="U1790" s="17" t="s">
        <v>32</v>
      </c>
      <c r="V1790" s="11">
        <v>59.2</v>
      </c>
      <c r="W1790" s="11">
        <v>45.59</v>
      </c>
      <c r="X1790" s="11">
        <f>IF(AND(W1790&lt;&gt;"", V1790&lt;&gt;"", V1790&lt;&gt;0), (W1790/V1790)*100, "")</f>
        <v>77.010135135135144</v>
      </c>
      <c r="Y1790" s="8" t="str">
        <f>IF(X1790&lt;72,"Pontiagudo",IF(X1790&lt;=76,"Padrão","Redondo"))</f>
        <v>Redondo</v>
      </c>
      <c r="Z1790" s="11">
        <f>IF(AND(W1790&lt;&gt;"", V1790&lt;&gt;"", V1790&lt;&gt;0), (0.6057-0.0018*W1790)*V1790*(W1790^2)/1000, "")</f>
        <v>64.430580846317795</v>
      </c>
      <c r="AA1790" s="11">
        <v>65.328753262959992</v>
      </c>
      <c r="AB1790" s="14"/>
      <c r="AC1790" s="12">
        <v>21</v>
      </c>
      <c r="AD1790" s="18" t="s">
        <v>18</v>
      </c>
    </row>
    <row r="1791" spans="1:30" ht="15.6" x14ac:dyDescent="0.3">
      <c r="A1791" s="8">
        <v>1790</v>
      </c>
      <c r="B1791" s="20" t="s">
        <v>47</v>
      </c>
      <c r="C1791" s="9">
        <v>63.3</v>
      </c>
      <c r="D1791" s="9">
        <v>3.8</v>
      </c>
      <c r="E1791" s="9">
        <v>9.9</v>
      </c>
      <c r="F1791" s="10">
        <f>IF(AND(NOT(ISBLANK(C1791)), NOT(ISBLANK(H1791)), NOT(ISBLANK(Q1791))), C1791-H1791-Q1791, "")</f>
        <v>36.235999999999997</v>
      </c>
      <c r="G1791" s="11">
        <f>IF(AND(F1791&lt;&gt;"", C1791&lt;&gt;"", C1791&lt;&gt;0), F1791*100/C1791, "")</f>
        <v>57.244865718799367</v>
      </c>
      <c r="H1791" s="10">
        <v>20.988</v>
      </c>
      <c r="I1791" s="12">
        <v>6</v>
      </c>
      <c r="J1791" s="11">
        <f>IF(AND(H1791&lt;&gt;"", C1791&lt;&gt;"", C1791&lt;&gt;0), H1791*100/C1791, "")</f>
        <v>33.156398104265406</v>
      </c>
      <c r="K1791" s="9">
        <v>14.3</v>
      </c>
      <c r="L1791" s="9">
        <v>41.3</v>
      </c>
      <c r="M1791" s="13">
        <v>0.34599999999999997</v>
      </c>
      <c r="N1791" s="9">
        <v>54.6</v>
      </c>
      <c r="O1791" s="14" t="s">
        <v>23</v>
      </c>
      <c r="P1791" s="15">
        <v>4.79</v>
      </c>
      <c r="Q1791" s="13">
        <v>6.0759999999999996</v>
      </c>
      <c r="R1791" s="15">
        <v>0.4</v>
      </c>
      <c r="S1791" s="11">
        <f>IF(AND(Q1791&lt;&gt;"", C1791&lt;&gt;"", C1791&lt;&gt;0), Q1791*100/C1791, "")</f>
        <v>9.598736176935228</v>
      </c>
      <c r="T1791" s="22">
        <v>3</v>
      </c>
      <c r="U1791" s="17" t="s">
        <v>32</v>
      </c>
      <c r="V1791" s="11">
        <v>58.88</v>
      </c>
      <c r="W1791" s="11">
        <v>44.34</v>
      </c>
      <c r="X1791" s="11">
        <f>IF(AND(W1791&lt;&gt;"", V1791&lt;&gt;"", V1791&lt;&gt;0), (W1791/V1791)*100, "")</f>
        <v>75.30570652173914</v>
      </c>
      <c r="Y1791" s="8" t="str">
        <f>IF(X1791&lt;72,"Pontiagudo",IF(X1791&lt;=76,"Padrão","Redondo"))</f>
        <v>Padrão</v>
      </c>
      <c r="Z1791" s="11">
        <f>IF(AND(W1791&lt;&gt;"", V1791&lt;&gt;"", V1791&lt;&gt;0), (0.6057-0.0018*W1791)*V1791*(W1791^2)/1000, "")</f>
        <v>60.876887503601679</v>
      </c>
      <c r="AA1791" s="11">
        <v>63.257140412928003</v>
      </c>
      <c r="AB1791" s="14"/>
      <c r="AC1791" s="12">
        <v>21</v>
      </c>
      <c r="AD1791" s="18" t="s">
        <v>18</v>
      </c>
    </row>
    <row r="1792" spans="1:30" ht="15.6" x14ac:dyDescent="0.3">
      <c r="A1792" s="8">
        <v>1791</v>
      </c>
      <c r="B1792" s="20" t="s">
        <v>47</v>
      </c>
      <c r="C1792" s="9">
        <v>62.9</v>
      </c>
      <c r="D1792" s="9">
        <v>2.6</v>
      </c>
      <c r="E1792" s="9">
        <v>10.4</v>
      </c>
      <c r="F1792" s="10">
        <f>IF(AND(NOT(ISBLANK(C1792)), NOT(ISBLANK(H1792)), NOT(ISBLANK(Q1792))), C1792-H1792-Q1792, "")</f>
        <v>37.262999999999998</v>
      </c>
      <c r="G1792" s="11">
        <f>IF(AND(F1792&lt;&gt;"", C1792&lt;&gt;"", C1792&lt;&gt;0), F1792*100/C1792, "")</f>
        <v>59.241653418124002</v>
      </c>
      <c r="H1792" s="10">
        <v>19.376999999999999</v>
      </c>
      <c r="I1792" s="12">
        <v>6</v>
      </c>
      <c r="J1792" s="11">
        <f>IF(AND(H1792&lt;&gt;"", C1792&lt;&gt;"", C1792&lt;&gt;0), H1792*100/C1792, "")</f>
        <v>30.806041335453099</v>
      </c>
      <c r="K1792" s="9">
        <v>10.9</v>
      </c>
      <c r="L1792" s="9">
        <v>49.3</v>
      </c>
      <c r="M1792" s="13">
        <v>0.221</v>
      </c>
      <c r="N1792" s="9">
        <v>36.700000000000003</v>
      </c>
      <c r="O1792" s="14" t="s">
        <v>23</v>
      </c>
      <c r="P1792" s="15">
        <v>3.41</v>
      </c>
      <c r="Q1792" s="13">
        <v>6.26</v>
      </c>
      <c r="R1792" s="15">
        <v>0.38</v>
      </c>
      <c r="S1792" s="11">
        <f>IF(AND(Q1792&lt;&gt;"", C1792&lt;&gt;"", C1792&lt;&gt;0), Q1792*100/C1792, "")</f>
        <v>9.9523052464228936</v>
      </c>
      <c r="T1792" s="22">
        <v>2</v>
      </c>
      <c r="U1792" s="17" t="s">
        <v>32</v>
      </c>
      <c r="V1792" s="11">
        <v>59.35</v>
      </c>
      <c r="W1792" s="11">
        <v>44.53</v>
      </c>
      <c r="X1792" s="11">
        <f>IF(AND(W1792&lt;&gt;"", V1792&lt;&gt;"", V1792&lt;&gt;0), (W1792/V1792)*100, "")</f>
        <v>75.029486099410278</v>
      </c>
      <c r="Y1792" s="8" t="str">
        <f>IF(X1792&lt;72,"Pontiagudo",IF(X1792&lt;=76,"Padrão","Redondo"))</f>
        <v>Padrão</v>
      </c>
      <c r="Z1792" s="11">
        <f>IF(AND(W1792&lt;&gt;"", V1792&lt;&gt;"", V1792&lt;&gt;0), (0.6057-0.0018*W1792)*V1792*(W1792^2)/1000, "")</f>
        <v>61.849593342931598</v>
      </c>
      <c r="AA1792" s="11">
        <v>63.874157080132491</v>
      </c>
      <c r="AB1792" s="14"/>
      <c r="AC1792" s="12">
        <v>21</v>
      </c>
      <c r="AD1792" s="18" t="s">
        <v>18</v>
      </c>
    </row>
    <row r="1793" spans="1:30" ht="15.6" x14ac:dyDescent="0.3">
      <c r="A1793" s="8">
        <v>1792</v>
      </c>
      <c r="B1793" s="20" t="s">
        <v>47</v>
      </c>
      <c r="C1793" s="9">
        <v>62.7</v>
      </c>
      <c r="D1793" s="9">
        <v>7.6</v>
      </c>
      <c r="E1793" s="9"/>
      <c r="F1793" s="10" t="str">
        <f>IF(AND(NOT(ISBLANK(C1793)), NOT(ISBLANK(H1793)), NOT(ISBLANK(Q1793))), C1793-H1793-Q1793, "")</f>
        <v/>
      </c>
      <c r="G1793" s="11" t="str">
        <f>IF(AND(F1793&lt;&gt;"", C1793&lt;&gt;"", C1793&lt;&gt;0), F1793*100/C1793, "")</f>
        <v/>
      </c>
      <c r="H1793" s="10"/>
      <c r="I1793" s="12">
        <v>6</v>
      </c>
      <c r="J1793" s="11" t="str">
        <f>IF(AND(H1793&lt;&gt;"", C1793&lt;&gt;"", C1793&lt;&gt;0), H1793*100/C1793, "")</f>
        <v/>
      </c>
      <c r="K1793" s="9">
        <v>13.6</v>
      </c>
      <c r="L1793" s="9">
        <v>42</v>
      </c>
      <c r="M1793" s="13">
        <v>0.32400000000000001</v>
      </c>
      <c r="N1793" s="9">
        <v>86.6</v>
      </c>
      <c r="O1793" s="14" t="s">
        <v>16</v>
      </c>
      <c r="P1793" s="15">
        <v>2.37</v>
      </c>
      <c r="Q1793" s="13">
        <v>5.6710000000000003</v>
      </c>
      <c r="R1793" s="15">
        <v>0.32</v>
      </c>
      <c r="S1793" s="11">
        <f>IF(AND(Q1793&lt;&gt;"", C1793&lt;&gt;"", C1793&lt;&gt;0), Q1793*100/C1793, "")</f>
        <v>9.0446570972886757</v>
      </c>
      <c r="T1793" s="22">
        <v>2</v>
      </c>
      <c r="U1793" s="17" t="s">
        <v>32</v>
      </c>
      <c r="V1793" s="11">
        <v>58.79</v>
      </c>
      <c r="W1793" s="11">
        <v>44.87</v>
      </c>
      <c r="X1793" s="11">
        <f>IF(AND(W1793&lt;&gt;"", V1793&lt;&gt;"", V1793&lt;&gt;0), (W1793/V1793)*100, "")</f>
        <v>76.322503827181492</v>
      </c>
      <c r="Y1793" s="8" t="str">
        <f>IF(X1793&lt;72,"Pontiagudo",IF(X1793&lt;=76,"Padrão","Redondo"))</f>
        <v>Redondo</v>
      </c>
      <c r="Z1793" s="11">
        <f>IF(AND(W1793&lt;&gt;"", V1793&lt;&gt;"", V1793&lt;&gt;0), (0.6057-0.0018*W1793)*V1793*(W1793^2)/1000, "")</f>
        <v>62.13271083783863</v>
      </c>
      <c r="AA1793" s="11">
        <v>63.969370730828487</v>
      </c>
      <c r="AB1793" s="14"/>
      <c r="AC1793" s="12">
        <v>21</v>
      </c>
      <c r="AD1793" s="18" t="s">
        <v>18</v>
      </c>
    </row>
    <row r="1794" spans="1:30" ht="15.6" x14ac:dyDescent="0.3">
      <c r="A1794" s="8">
        <v>1793</v>
      </c>
      <c r="B1794" s="20" t="s">
        <v>47</v>
      </c>
      <c r="C1794" s="9">
        <v>64.400000000000006</v>
      </c>
      <c r="D1794" s="9">
        <v>4.9000000000000004</v>
      </c>
      <c r="E1794" s="9">
        <v>10.1</v>
      </c>
      <c r="F1794" s="10" t="str">
        <f>IF(AND(NOT(ISBLANK(C1794)), NOT(ISBLANK(H1794)), NOT(ISBLANK(Q1794))), C1794-H1794-Q1794, "")</f>
        <v/>
      </c>
      <c r="G1794" s="11" t="str">
        <f>IF(AND(F1794&lt;&gt;"", C1794&lt;&gt;"", C1794&lt;&gt;0), F1794*100/C1794, "")</f>
        <v/>
      </c>
      <c r="H1794" s="10"/>
      <c r="I1794" s="12">
        <v>6</v>
      </c>
      <c r="J1794" s="11" t="str">
        <f>IF(AND(H1794&lt;&gt;"", C1794&lt;&gt;"", C1794&lt;&gt;0), H1794*100/C1794, "")</f>
        <v/>
      </c>
      <c r="K1794" s="9">
        <v>9.3000000000000007</v>
      </c>
      <c r="L1794" s="9">
        <v>30.3</v>
      </c>
      <c r="M1794" s="13">
        <v>0.307</v>
      </c>
      <c r="N1794" s="9">
        <v>65.900000000000006</v>
      </c>
      <c r="O1794" s="14" t="s">
        <v>21</v>
      </c>
      <c r="P1794" s="15">
        <v>3.48</v>
      </c>
      <c r="Q1794" s="13">
        <v>6.43</v>
      </c>
      <c r="R1794" s="15">
        <v>0.4</v>
      </c>
      <c r="S1794" s="11">
        <f>IF(AND(Q1794&lt;&gt;"", C1794&lt;&gt;"", C1794&lt;&gt;0), Q1794*100/C1794, "")</f>
        <v>9.9844720496894404</v>
      </c>
      <c r="T1794" s="22">
        <v>2</v>
      </c>
      <c r="U1794" s="17" t="s">
        <v>32</v>
      </c>
      <c r="V1794" s="11">
        <v>57.93</v>
      </c>
      <c r="W1794" s="11">
        <v>45.78</v>
      </c>
      <c r="X1794" s="11">
        <f>IF(AND(W1794&lt;&gt;"", V1794&lt;&gt;"", V1794&lt;&gt;0), (W1794/V1794)*100, "")</f>
        <v>79.026411185914043</v>
      </c>
      <c r="Y1794" s="8" t="str">
        <f>IF(X1794&lt;72,"Pontiagudo",IF(X1794&lt;=76,"Padrão","Redondo"))</f>
        <v>Redondo</v>
      </c>
      <c r="Z1794" s="11">
        <f>IF(AND(W1794&lt;&gt;"", V1794&lt;&gt;"", V1794&lt;&gt;0), (0.6057-0.0018*W1794)*V1794*(W1794^2)/1000, "")</f>
        <v>63.533461873537149</v>
      </c>
      <c r="AA1794" s="11">
        <v>64.659566811294013</v>
      </c>
      <c r="AB1794" s="14" t="s">
        <v>35</v>
      </c>
      <c r="AC1794" s="12">
        <v>21</v>
      </c>
      <c r="AD1794" s="18" t="s">
        <v>18</v>
      </c>
    </row>
    <row r="1795" spans="1:30" ht="15.6" x14ac:dyDescent="0.3">
      <c r="A1795" s="8">
        <v>1794</v>
      </c>
      <c r="B1795" s="20" t="s">
        <v>47</v>
      </c>
      <c r="C1795" s="9">
        <v>52.9</v>
      </c>
      <c r="D1795" s="9">
        <v>6.4</v>
      </c>
      <c r="E1795" s="9">
        <v>9.9</v>
      </c>
      <c r="F1795" s="10">
        <f>IF(AND(NOT(ISBLANK(C1795)), NOT(ISBLANK(H1795)), NOT(ISBLANK(Q1795))), C1795-H1795-Q1795, "")</f>
        <v>29.274999999999999</v>
      </c>
      <c r="G1795" s="11">
        <f>IF(AND(F1795&lt;&gt;"", C1795&lt;&gt;"", C1795&lt;&gt;0), F1795*100/C1795, "")</f>
        <v>55.340264650283558</v>
      </c>
      <c r="H1795" s="10">
        <v>16.747</v>
      </c>
      <c r="I1795" s="12">
        <v>6</v>
      </c>
      <c r="J1795" s="11">
        <f>IF(AND(H1795&lt;&gt;"", C1795&lt;&gt;"", C1795&lt;&gt;0), H1795*100/C1795, "")</f>
        <v>31.657844990548206</v>
      </c>
      <c r="K1795" s="9">
        <v>12.4</v>
      </c>
      <c r="L1795" s="9">
        <v>103.1</v>
      </c>
      <c r="M1795" s="13">
        <v>0.12</v>
      </c>
      <c r="N1795" s="9">
        <v>82.1</v>
      </c>
      <c r="O1795" s="14" t="s">
        <v>16</v>
      </c>
      <c r="P1795" s="15">
        <v>3.56</v>
      </c>
      <c r="Q1795" s="13">
        <v>6.8780000000000001</v>
      </c>
      <c r="R1795" s="15">
        <v>0.37</v>
      </c>
      <c r="S1795" s="11">
        <f>IF(AND(Q1795&lt;&gt;"", C1795&lt;&gt;"", C1795&lt;&gt;0), Q1795*100/C1795, "")</f>
        <v>13.001890359168241</v>
      </c>
      <c r="T1795" s="22">
        <v>2</v>
      </c>
      <c r="U1795" s="17" t="s">
        <v>36</v>
      </c>
      <c r="V1795" s="11">
        <v>53.73</v>
      </c>
      <c r="W1795" s="11">
        <v>42.61</v>
      </c>
      <c r="X1795" s="11">
        <f>IF(AND(W1795&lt;&gt;"", V1795&lt;&gt;"", V1795&lt;&gt;0), (W1795/V1795)*100, "")</f>
        <v>79.303927042620515</v>
      </c>
      <c r="Y1795" s="8" t="str">
        <f>IF(X1795&lt;72,"Pontiagudo",IF(X1795&lt;=76,"Padrão","Redondo"))</f>
        <v>Redondo</v>
      </c>
      <c r="Z1795" s="11">
        <f>IF(AND(W1795&lt;&gt;"", V1795&lt;&gt;"", V1795&lt;&gt;0), (0.6057-0.0018*W1795)*V1795*(W1795^2)/1000, "")</f>
        <v>51.605646478033258</v>
      </c>
      <c r="AA1795" s="11">
        <v>57.014207927077486</v>
      </c>
      <c r="AB1795" s="14"/>
      <c r="AC1795" s="12">
        <v>21</v>
      </c>
      <c r="AD1795" s="18" t="s">
        <v>18</v>
      </c>
    </row>
    <row r="1796" spans="1:30" ht="15.6" x14ac:dyDescent="0.3">
      <c r="A1796" s="8">
        <v>1795</v>
      </c>
      <c r="B1796" s="20" t="s">
        <v>47</v>
      </c>
      <c r="C1796" s="9">
        <v>59.8</v>
      </c>
      <c r="D1796" s="9">
        <v>6.9</v>
      </c>
      <c r="E1796" s="9">
        <v>10.199999999999999</v>
      </c>
      <c r="F1796" s="10">
        <f>IF(AND(NOT(ISBLANK(C1796)), NOT(ISBLANK(H1796)), NOT(ISBLANK(Q1796))), C1796-H1796-Q1796, "")</f>
        <v>35.417999999999992</v>
      </c>
      <c r="G1796" s="11">
        <f>IF(AND(F1796&lt;&gt;"", C1796&lt;&gt;"", C1796&lt;&gt;0), F1796*100/C1796, "")</f>
        <v>59.227424749163873</v>
      </c>
      <c r="H1796" s="10">
        <v>18.48</v>
      </c>
      <c r="I1796" s="12">
        <v>6</v>
      </c>
      <c r="J1796" s="11">
        <f>IF(AND(H1796&lt;&gt;"", C1796&lt;&gt;"", C1796&lt;&gt;0), H1796*100/C1796, "")</f>
        <v>30.903010033444819</v>
      </c>
      <c r="K1796" s="9">
        <v>13.5</v>
      </c>
      <c r="L1796" s="9">
        <v>48.7</v>
      </c>
      <c r="M1796" s="13">
        <v>0.27700000000000002</v>
      </c>
      <c r="N1796" s="9">
        <v>83.1</v>
      </c>
      <c r="O1796" s="14" t="s">
        <v>16</v>
      </c>
      <c r="P1796" s="15">
        <v>2.7</v>
      </c>
      <c r="Q1796" s="13">
        <v>5.9020000000000001</v>
      </c>
      <c r="R1796" s="15">
        <v>0.35</v>
      </c>
      <c r="S1796" s="11">
        <f>IF(AND(Q1796&lt;&gt;"", C1796&lt;&gt;"", C1796&lt;&gt;0), Q1796*100/C1796, "")</f>
        <v>9.8695652173913064</v>
      </c>
      <c r="T1796" s="22">
        <v>3</v>
      </c>
      <c r="U1796" s="17" t="s">
        <v>32</v>
      </c>
      <c r="V1796" s="11">
        <v>58.72</v>
      </c>
      <c r="W1796" s="11">
        <v>43.76</v>
      </c>
      <c r="X1796" s="11">
        <f>IF(AND(W1796&lt;&gt;"", V1796&lt;&gt;"", V1796&lt;&gt;0), (W1796/V1796)*100, "")</f>
        <v>74.52316076294278</v>
      </c>
      <c r="Y1796" s="8" t="str">
        <f>IF(X1796&lt;72,"Pontiagudo",IF(X1796&lt;=76,"Padrão","Redondo"))</f>
        <v>Padrão</v>
      </c>
      <c r="Z1796" s="11">
        <f>IF(AND(W1796&lt;&gt;"", V1796&lt;&gt;"", V1796&lt;&gt;0), (0.6057-0.0018*W1796)*V1796*(W1796^2)/1000, "")</f>
        <v>59.250940335304705</v>
      </c>
      <c r="AA1796" s="11">
        <v>62.292857953792002</v>
      </c>
      <c r="AB1796" s="14"/>
      <c r="AC1796" s="12">
        <v>21</v>
      </c>
      <c r="AD1796" s="18" t="s">
        <v>18</v>
      </c>
    </row>
    <row r="1797" spans="1:30" ht="15.6" x14ac:dyDescent="0.3">
      <c r="A1797" s="8">
        <v>1796</v>
      </c>
      <c r="B1797" s="20" t="s">
        <v>47</v>
      </c>
      <c r="C1797" s="9">
        <v>60.2</v>
      </c>
      <c r="D1797" s="9">
        <v>5.3</v>
      </c>
      <c r="E1797" s="9">
        <v>10.3</v>
      </c>
      <c r="F1797" s="10">
        <f>IF(AND(NOT(ISBLANK(C1797)), NOT(ISBLANK(H1797)), NOT(ISBLANK(Q1797))), C1797-H1797-Q1797, "")</f>
        <v>36.271000000000001</v>
      </c>
      <c r="G1797" s="11">
        <f>IF(AND(F1797&lt;&gt;"", C1797&lt;&gt;"", C1797&lt;&gt;0), F1797*100/C1797, "")</f>
        <v>60.250830564784046</v>
      </c>
      <c r="H1797" s="10">
        <v>17.466999999999999</v>
      </c>
      <c r="I1797" s="12">
        <v>6</v>
      </c>
      <c r="J1797" s="11">
        <f>IF(AND(H1797&lt;&gt;"", C1797&lt;&gt;"", C1797&lt;&gt;0), H1797*100/C1797, "")</f>
        <v>29.014950166112953</v>
      </c>
      <c r="K1797" s="9">
        <v>13.1</v>
      </c>
      <c r="L1797" s="9">
        <v>47</v>
      </c>
      <c r="M1797" s="13">
        <v>0.27900000000000003</v>
      </c>
      <c r="N1797" s="9">
        <v>71.2</v>
      </c>
      <c r="O1797" s="14" t="s">
        <v>21</v>
      </c>
      <c r="P1797" s="15">
        <v>4.7300000000000004</v>
      </c>
      <c r="Q1797" s="13">
        <v>6.4619999999999997</v>
      </c>
      <c r="R1797" s="15">
        <v>0.4</v>
      </c>
      <c r="S1797" s="11">
        <f>IF(AND(Q1797&lt;&gt;"", C1797&lt;&gt;"", C1797&lt;&gt;0), Q1797*100/C1797, "")</f>
        <v>10.734219269102988</v>
      </c>
      <c r="T1797" s="22">
        <v>1</v>
      </c>
      <c r="U1797" s="17" t="s">
        <v>32</v>
      </c>
      <c r="V1797" s="11">
        <v>58.41</v>
      </c>
      <c r="W1797" s="11">
        <v>43.18</v>
      </c>
      <c r="X1797" s="11">
        <f>IF(AND(W1797&lt;&gt;"", V1797&lt;&gt;"", V1797&lt;&gt;0), (W1797/V1797)*100, "")</f>
        <v>73.925697654511211</v>
      </c>
      <c r="Y1797" s="8" t="str">
        <f>IF(X1797&lt;72,"Pontiagudo",IF(X1797&lt;=76,"Padrão","Redondo"))</f>
        <v>Padrão</v>
      </c>
      <c r="Z1797" s="11">
        <f>IF(AND(W1797&lt;&gt;"", V1797&lt;&gt;"", V1797&lt;&gt;0), (0.6057-0.0018*W1797)*V1797*(W1797^2)/1000, "")</f>
        <v>57.499843633889185</v>
      </c>
      <c r="AA1797" s="11">
        <v>61.226377481213994</v>
      </c>
      <c r="AB1797" s="14"/>
      <c r="AC1797" s="12">
        <v>21</v>
      </c>
      <c r="AD1797" s="18" t="s">
        <v>18</v>
      </c>
    </row>
    <row r="1798" spans="1:30" ht="15.6" x14ac:dyDescent="0.3">
      <c r="A1798" s="8">
        <v>1797</v>
      </c>
      <c r="B1798" s="20" t="s">
        <v>47</v>
      </c>
      <c r="C1798" s="9">
        <v>61.6</v>
      </c>
      <c r="D1798" s="9">
        <v>2.6</v>
      </c>
      <c r="E1798" s="9">
        <v>10.5</v>
      </c>
      <c r="F1798" s="10">
        <f>IF(AND(NOT(ISBLANK(C1798)), NOT(ISBLANK(H1798)), NOT(ISBLANK(Q1798))), C1798-H1798-Q1798, "")</f>
        <v>39.167000000000002</v>
      </c>
      <c r="G1798" s="11">
        <f>IF(AND(F1798&lt;&gt;"", C1798&lt;&gt;"", C1798&lt;&gt;0), F1798*100/C1798, "")</f>
        <v>63.58279220779221</v>
      </c>
      <c r="H1798" s="10">
        <v>16.390999999999998</v>
      </c>
      <c r="I1798" s="12">
        <v>6</v>
      </c>
      <c r="J1798" s="11">
        <f>IF(AND(H1798&lt;&gt;"", C1798&lt;&gt;"", C1798&lt;&gt;0), H1798*100/C1798, "")</f>
        <v>26.608766233766232</v>
      </c>
      <c r="K1798" s="9">
        <v>11</v>
      </c>
      <c r="L1798" s="9">
        <v>47.7</v>
      </c>
      <c r="M1798" s="13">
        <v>0.23100000000000001</v>
      </c>
      <c r="N1798" s="9">
        <v>37.9</v>
      </c>
      <c r="O1798" s="14" t="s">
        <v>23</v>
      </c>
      <c r="P1798" s="15">
        <v>4.0599999999999996</v>
      </c>
      <c r="Q1798" s="13">
        <v>6.0419999999999998</v>
      </c>
      <c r="R1798" s="15">
        <v>0.4</v>
      </c>
      <c r="S1798" s="11">
        <f>IF(AND(Q1798&lt;&gt;"", C1798&lt;&gt;"", C1798&lt;&gt;0), Q1798*100/C1798, "")</f>
        <v>9.8084415584415563</v>
      </c>
      <c r="T1798" s="22">
        <v>2</v>
      </c>
      <c r="U1798" s="17" t="s">
        <v>32</v>
      </c>
      <c r="V1798" s="11">
        <v>57.4</v>
      </c>
      <c r="W1798" s="11">
        <v>44.47</v>
      </c>
      <c r="X1798" s="11">
        <f>IF(AND(W1798&lt;&gt;"", V1798&lt;&gt;"", V1798&lt;&gt;0), (W1798/V1798)*100, "")</f>
        <v>77.473867595818817</v>
      </c>
      <c r="Y1798" s="8" t="str">
        <f>IF(X1798&lt;72,"Pontiagudo",IF(X1798&lt;=76,"Padrão","Redondo"))</f>
        <v>Redondo</v>
      </c>
      <c r="Z1798" s="11">
        <f>IF(AND(W1798&lt;&gt;"", V1798&lt;&gt;"", V1798&lt;&gt;0), (0.6057-0.0018*W1798)*V1798*(W1798^2)/1000, "")</f>
        <v>59.668638017453645</v>
      </c>
      <c r="AA1798" s="11">
        <v>62.366844727529994</v>
      </c>
      <c r="AB1798" s="14"/>
      <c r="AC1798" s="12">
        <v>21</v>
      </c>
      <c r="AD1798" s="18" t="s">
        <v>18</v>
      </c>
    </row>
    <row r="1799" spans="1:30" ht="15.6" x14ac:dyDescent="0.3">
      <c r="A1799" s="8">
        <v>1798</v>
      </c>
      <c r="B1799" s="20" t="s">
        <v>47</v>
      </c>
      <c r="C1799" s="9">
        <v>52.7</v>
      </c>
      <c r="D1799" s="9">
        <v>3.4</v>
      </c>
      <c r="E1799" s="9">
        <v>10.1</v>
      </c>
      <c r="F1799" s="10">
        <f>IF(AND(NOT(ISBLANK(C1799)), NOT(ISBLANK(H1799)), NOT(ISBLANK(Q1799))), C1799-H1799-Q1799, "")</f>
        <v>31.24</v>
      </c>
      <c r="G1799" s="11">
        <f>IF(AND(F1799&lt;&gt;"", C1799&lt;&gt;"", C1799&lt;&gt;0), F1799*100/C1799, "")</f>
        <v>59.27893738140417</v>
      </c>
      <c r="H1799" s="10">
        <v>15.465</v>
      </c>
      <c r="I1799" s="12">
        <v>6</v>
      </c>
      <c r="J1799" s="11">
        <f>IF(AND(H1799&lt;&gt;"", C1799&lt;&gt;"", C1799&lt;&gt;0), H1799*100/C1799, "")</f>
        <v>29.345351043643262</v>
      </c>
      <c r="K1799" s="9">
        <v>12.4</v>
      </c>
      <c r="L1799" s="9">
        <v>45.3</v>
      </c>
      <c r="M1799" s="13">
        <v>0.27400000000000002</v>
      </c>
      <c r="N1799" s="9">
        <v>56</v>
      </c>
      <c r="O1799" s="14" t="s">
        <v>23</v>
      </c>
      <c r="P1799" s="15">
        <v>5.23</v>
      </c>
      <c r="Q1799" s="13">
        <v>5.9950000000000001</v>
      </c>
      <c r="R1799" s="15">
        <v>0.42</v>
      </c>
      <c r="S1799" s="11">
        <f>IF(AND(Q1799&lt;&gt;"", C1799&lt;&gt;"", C1799&lt;&gt;0), Q1799*100/C1799, "")</f>
        <v>11.375711574952561</v>
      </c>
      <c r="T1799" s="22">
        <v>2</v>
      </c>
      <c r="U1799" s="17" t="s">
        <v>36</v>
      </c>
      <c r="V1799" s="11">
        <v>53.86</v>
      </c>
      <c r="W1799" s="11">
        <v>41.92</v>
      </c>
      <c r="X1799" s="11">
        <f>IF(AND(W1799&lt;&gt;"", V1799&lt;&gt;"", V1799&lt;&gt;0), (W1799/V1799)*100, "")</f>
        <v>77.831414779056814</v>
      </c>
      <c r="Y1799" s="8" t="str">
        <f>IF(X1799&lt;72,"Pontiagudo",IF(X1799&lt;=76,"Padrão","Redondo"))</f>
        <v>Redondo</v>
      </c>
      <c r="Z1799" s="11">
        <f>IF(AND(W1799&lt;&gt;"", V1799&lt;&gt;"", V1799&lt;&gt;0), (0.6057-0.0018*W1799)*V1799*(W1799^2)/1000, "")</f>
        <v>50.186240093822981</v>
      </c>
      <c r="AA1799" s="11">
        <v>56.16260203776001</v>
      </c>
      <c r="AB1799" s="14"/>
      <c r="AC1799" s="12">
        <v>21</v>
      </c>
      <c r="AD1799" s="18" t="s">
        <v>18</v>
      </c>
    </row>
    <row r="1800" spans="1:30" ht="15.6" x14ac:dyDescent="0.3">
      <c r="A1800" s="8">
        <v>1799</v>
      </c>
      <c r="B1800" s="20" t="s">
        <v>47</v>
      </c>
      <c r="C1800" s="9">
        <v>62.3</v>
      </c>
      <c r="D1800" s="9">
        <v>4.5</v>
      </c>
      <c r="E1800" s="9">
        <v>10.199999999999999</v>
      </c>
      <c r="F1800" s="10">
        <f>IF(AND(NOT(ISBLANK(C1800)), NOT(ISBLANK(H1800)), NOT(ISBLANK(Q1800))), C1800-H1800-Q1800, "")</f>
        <v>37.381999999999998</v>
      </c>
      <c r="G1800" s="11">
        <f>IF(AND(F1800&lt;&gt;"", C1800&lt;&gt;"", C1800&lt;&gt;0), F1800*100/C1800, "")</f>
        <v>60.003210272873197</v>
      </c>
      <c r="H1800" s="10">
        <v>17.701000000000001</v>
      </c>
      <c r="I1800" s="12">
        <v>6</v>
      </c>
      <c r="J1800" s="11">
        <f>IF(AND(H1800&lt;&gt;"", C1800&lt;&gt;"", C1800&lt;&gt;0), H1800*100/C1800, "")</f>
        <v>28.412520064205459</v>
      </c>
      <c r="K1800" s="9">
        <v>13.4</v>
      </c>
      <c r="L1800" s="9">
        <v>45.7</v>
      </c>
      <c r="M1800" s="13">
        <v>0.29299999999999998</v>
      </c>
      <c r="N1800" s="9">
        <v>62.9</v>
      </c>
      <c r="O1800" s="14" t="s">
        <v>21</v>
      </c>
      <c r="P1800" s="15">
        <v>4.47</v>
      </c>
      <c r="Q1800" s="13">
        <v>7.2169999999999996</v>
      </c>
      <c r="R1800" s="15">
        <v>0.4</v>
      </c>
      <c r="S1800" s="11">
        <f>IF(AND(Q1800&lt;&gt;"", C1800&lt;&gt;"", C1800&lt;&gt;0), Q1800*100/C1800, "")</f>
        <v>11.584269662921347</v>
      </c>
      <c r="T1800" s="22">
        <v>3</v>
      </c>
      <c r="U1800" s="17" t="s">
        <v>32</v>
      </c>
      <c r="V1800" s="11">
        <v>58.68</v>
      </c>
      <c r="W1800" s="11">
        <v>44.2</v>
      </c>
      <c r="X1800" s="11">
        <f>IF(AND(W1800&lt;&gt;"", V1800&lt;&gt;"", V1800&lt;&gt;0), (W1800/V1800)*100, "")</f>
        <v>75.323790047716429</v>
      </c>
      <c r="Y1800" s="8" t="str">
        <f>IF(X1800&lt;72,"Pontiagudo",IF(X1800&lt;=76,"Padrão","Redondo"))</f>
        <v>Padrão</v>
      </c>
      <c r="Z1800" s="11">
        <f>IF(AND(W1800&lt;&gt;"", V1800&lt;&gt;"", V1800&lt;&gt;0), (0.6057-0.0018*W1800)*V1800*(W1800^2)/1000, "")</f>
        <v>60.316476618528014</v>
      </c>
      <c r="AA1800" s="11">
        <v>62.908140690720003</v>
      </c>
      <c r="AB1800" s="14"/>
      <c r="AC1800" s="12">
        <v>21</v>
      </c>
      <c r="AD1800" s="18" t="s">
        <v>18</v>
      </c>
    </row>
    <row r="1801" spans="1:30" ht="15.6" x14ac:dyDescent="0.3">
      <c r="A1801" s="8">
        <v>1800</v>
      </c>
      <c r="B1801" s="20" t="s">
        <v>47</v>
      </c>
      <c r="C1801" s="9">
        <v>62.2</v>
      </c>
      <c r="D1801" s="9">
        <v>2.9</v>
      </c>
      <c r="E1801" s="9">
        <v>10.3</v>
      </c>
      <c r="F1801" s="10">
        <f>IF(AND(NOT(ISBLANK(C1801)), NOT(ISBLANK(H1801)), NOT(ISBLANK(Q1801))), C1801-H1801-Q1801, "")</f>
        <v>37.124000000000002</v>
      </c>
      <c r="G1801" s="11">
        <f>IF(AND(F1801&lt;&gt;"", C1801&lt;&gt;"", C1801&lt;&gt;0), F1801*100/C1801, "")</f>
        <v>59.684887459807072</v>
      </c>
      <c r="H1801" s="10">
        <v>18.466000000000001</v>
      </c>
      <c r="I1801" s="12">
        <v>6</v>
      </c>
      <c r="J1801" s="11">
        <f>IF(AND(H1801&lt;&gt;"", C1801&lt;&gt;"", C1801&lt;&gt;0), H1801*100/C1801, "")</f>
        <v>29.688102893890676</v>
      </c>
      <c r="K1801" s="9">
        <v>11.4</v>
      </c>
      <c r="L1801" s="9">
        <v>50</v>
      </c>
      <c r="M1801" s="13">
        <v>0.22800000000000001</v>
      </c>
      <c r="N1801" s="9">
        <v>42.5</v>
      </c>
      <c r="O1801" s="14" t="s">
        <v>23</v>
      </c>
      <c r="P1801" s="15">
        <v>3.37</v>
      </c>
      <c r="Q1801" s="13">
        <v>6.61</v>
      </c>
      <c r="R1801" s="15">
        <v>0.41</v>
      </c>
      <c r="S1801" s="11">
        <f>IF(AND(Q1801&lt;&gt;"", C1801&lt;&gt;"", C1801&lt;&gt;0), Q1801*100/C1801, "")</f>
        <v>10.62700964630225</v>
      </c>
      <c r="T1801" s="22">
        <v>2</v>
      </c>
      <c r="U1801" s="17" t="s">
        <v>32</v>
      </c>
      <c r="V1801" s="11">
        <v>58.38</v>
      </c>
      <c r="W1801" s="11">
        <v>44.44</v>
      </c>
      <c r="X1801" s="11">
        <f>IF(AND(W1801&lt;&gt;"", V1801&lt;&gt;"", V1801&lt;&gt;0), (W1801/V1801)*100, "")</f>
        <v>76.121959575196968</v>
      </c>
      <c r="Y1801" s="8" t="str">
        <f>IF(X1801&lt;72,"Pontiagudo",IF(X1801&lt;=76,"Padrão","Redondo"))</f>
        <v>Redondo</v>
      </c>
      <c r="Z1801" s="11">
        <f>IF(AND(W1801&lt;&gt;"", V1801&lt;&gt;"", V1801&lt;&gt;0), (0.6057-0.0018*W1801)*V1801*(W1801^2)/1000, "")</f>
        <v>60.611743566025346</v>
      </c>
      <c r="AA1801" s="11">
        <v>63.041863769807989</v>
      </c>
      <c r="AB1801" s="14"/>
      <c r="AC1801" s="12">
        <v>21</v>
      </c>
      <c r="AD1801" s="18" t="s">
        <v>18</v>
      </c>
    </row>
    <row r="1802" spans="1:30" ht="15.6" x14ac:dyDescent="0.3">
      <c r="A1802" s="8">
        <v>1801</v>
      </c>
      <c r="B1802" s="20" t="s">
        <v>48</v>
      </c>
      <c r="C1802" s="9">
        <v>64.099999999999994</v>
      </c>
      <c r="D1802" s="9">
        <v>3.1</v>
      </c>
      <c r="E1802" s="9">
        <v>8.5</v>
      </c>
      <c r="F1802" s="10">
        <f>IF(AND(NOT(ISBLANK(C1802)), NOT(ISBLANK(H1802)), NOT(ISBLANK(Q1802))), C1802-H1802-Q1802, "")</f>
        <v>41</v>
      </c>
      <c r="G1802" s="11">
        <f>IF(AND(F1802&lt;&gt;"", C1802&lt;&gt;"", C1802&lt;&gt;0), F1802*100/C1802, "")</f>
        <v>63.962558502340102</v>
      </c>
      <c r="H1802" s="10">
        <v>17.529</v>
      </c>
      <c r="I1802" s="12">
        <v>6</v>
      </c>
      <c r="J1802" s="11">
        <f>IF(AND(H1802&lt;&gt;"", C1802&lt;&gt;"", C1802&lt;&gt;0), H1802*100/C1802, "")</f>
        <v>27.346333853354139</v>
      </c>
      <c r="K1802" s="9">
        <v>13.1</v>
      </c>
      <c r="L1802" s="9">
        <v>45.3</v>
      </c>
      <c r="M1802" s="13">
        <v>0.28899999999999998</v>
      </c>
      <c r="N1802" s="9">
        <v>44.3</v>
      </c>
      <c r="O1802" s="14" t="s">
        <v>23</v>
      </c>
      <c r="P1802" s="15">
        <v>3.42</v>
      </c>
      <c r="Q1802" s="13">
        <v>5.5709999999999997</v>
      </c>
      <c r="R1802" s="15">
        <v>0.34</v>
      </c>
      <c r="S1802" s="11">
        <f>IF(AND(Q1802&lt;&gt;"", C1802&lt;&gt;"", C1802&lt;&gt;0), Q1802*100/C1802, "")</f>
        <v>8.6911076443057738</v>
      </c>
      <c r="T1802" s="22">
        <v>2</v>
      </c>
      <c r="U1802" s="17" t="s">
        <v>32</v>
      </c>
      <c r="V1802" s="11">
        <v>58.23</v>
      </c>
      <c r="W1802" s="11">
        <v>45.47</v>
      </c>
      <c r="X1802" s="11">
        <f>IF(AND(W1802&lt;&gt;"", V1802&lt;&gt;"", V1802&lt;&gt;0), (W1802/V1802)*100, "")</f>
        <v>78.086896788596945</v>
      </c>
      <c r="Y1802" s="8" t="str">
        <f>IF(X1802&lt;72,"Pontiagudo",IF(X1802&lt;=76,"Padrão","Redondo"))</f>
        <v>Redondo</v>
      </c>
      <c r="Z1802" s="11">
        <f>IF(AND(W1802&lt;&gt;"", V1802&lt;&gt;"", V1802&lt;&gt;0), (0.6057-0.0018*W1802)*V1802*(W1802^2)/1000, "")</f>
        <v>63.067695617334984</v>
      </c>
      <c r="AA1802" s="11">
        <v>64.43355706114049</v>
      </c>
      <c r="AB1802" s="14" t="s">
        <v>35</v>
      </c>
      <c r="AC1802" s="12">
        <v>28</v>
      </c>
      <c r="AD1802" s="18" t="s">
        <v>18</v>
      </c>
    </row>
    <row r="1803" spans="1:30" ht="15.6" x14ac:dyDescent="0.3">
      <c r="A1803" s="8">
        <v>1802</v>
      </c>
      <c r="B1803" s="20" t="s">
        <v>48</v>
      </c>
      <c r="C1803" s="9">
        <v>58.4</v>
      </c>
      <c r="D1803" s="9">
        <v>4.4000000000000004</v>
      </c>
      <c r="E1803" s="9">
        <v>9.8000000000000007</v>
      </c>
      <c r="F1803" s="10">
        <f>IF(AND(NOT(ISBLANK(C1803)), NOT(ISBLANK(H1803)), NOT(ISBLANK(Q1803))), C1803-H1803-Q1803, "")</f>
        <v>37.661999999999999</v>
      </c>
      <c r="G1803" s="11">
        <f>IF(AND(F1803&lt;&gt;"", C1803&lt;&gt;"", C1803&lt;&gt;0), F1803*100/C1803, "")</f>
        <v>64.489726027397253</v>
      </c>
      <c r="H1803" s="10">
        <v>16.352</v>
      </c>
      <c r="I1803" s="12">
        <v>6</v>
      </c>
      <c r="J1803" s="11">
        <f>IF(AND(H1803&lt;&gt;"", C1803&lt;&gt;"", C1803&lt;&gt;0), H1803*100/C1803, "")</f>
        <v>28</v>
      </c>
      <c r="K1803" s="9">
        <v>13</v>
      </c>
      <c r="L1803" s="9">
        <v>46.7</v>
      </c>
      <c r="M1803" s="13">
        <v>0.27800000000000002</v>
      </c>
      <c r="N1803" s="9">
        <v>63.8</v>
      </c>
      <c r="O1803" s="14" t="s">
        <v>21</v>
      </c>
      <c r="P1803" s="15">
        <v>2.8</v>
      </c>
      <c r="Q1803" s="13">
        <v>4.3860000000000001</v>
      </c>
      <c r="R1803" s="15">
        <v>0.28999999999999998</v>
      </c>
      <c r="S1803" s="11">
        <f>IF(AND(Q1803&lt;&gt;"", C1803&lt;&gt;"", C1803&lt;&gt;0), Q1803*100/C1803, "")</f>
        <v>7.5102739726027403</v>
      </c>
      <c r="T1803" s="22">
        <v>2</v>
      </c>
      <c r="U1803" s="17" t="s">
        <v>32</v>
      </c>
      <c r="V1803" s="11">
        <v>57.53</v>
      </c>
      <c r="W1803" s="11">
        <v>44.28</v>
      </c>
      <c r="X1803" s="11">
        <f>IF(AND(W1803&lt;&gt;"", V1803&lt;&gt;"", V1803&lt;&gt;0), (W1803/V1803)*100, "")</f>
        <v>76.968538154006609</v>
      </c>
      <c r="Y1803" s="8" t="str">
        <f>IF(X1803&lt;72,"Pontiagudo",IF(X1803&lt;=76,"Padrão","Redondo"))</f>
        <v>Redondo</v>
      </c>
      <c r="Z1803" s="11">
        <f>IF(AND(W1803&lt;&gt;"", V1803&lt;&gt;"", V1803&lt;&gt;0), (0.6057-0.0018*W1803)*V1803*(W1803^2)/1000, "")</f>
        <v>59.332416943833806</v>
      </c>
      <c r="AA1803" s="11">
        <v>62.188484432184005</v>
      </c>
      <c r="AB1803" s="14" t="s">
        <v>38</v>
      </c>
      <c r="AC1803" s="12">
        <v>28</v>
      </c>
      <c r="AD1803" s="18" t="s">
        <v>20</v>
      </c>
    </row>
    <row r="1804" spans="1:30" ht="15.6" x14ac:dyDescent="0.3">
      <c r="A1804" s="8">
        <v>1803</v>
      </c>
      <c r="B1804" s="20" t="s">
        <v>48</v>
      </c>
      <c r="C1804" s="9">
        <v>62.4</v>
      </c>
      <c r="D1804" s="9">
        <v>3.6</v>
      </c>
      <c r="E1804" s="9">
        <v>9.6999999999999993</v>
      </c>
      <c r="F1804" s="10">
        <f>IF(AND(NOT(ISBLANK(C1804)), NOT(ISBLANK(H1804)), NOT(ISBLANK(Q1804))), C1804-H1804-Q1804, "")</f>
        <v>36.506999999999998</v>
      </c>
      <c r="G1804" s="11">
        <f>IF(AND(F1804&lt;&gt;"", C1804&lt;&gt;"", C1804&lt;&gt;0), F1804*100/C1804, "")</f>
        <v>58.504807692307693</v>
      </c>
      <c r="H1804" s="10">
        <v>18.847999999999999</v>
      </c>
      <c r="I1804" s="12">
        <v>6</v>
      </c>
      <c r="J1804" s="11">
        <f>IF(AND(H1804&lt;&gt;"", C1804&lt;&gt;"", C1804&lt;&gt;0), H1804*100/C1804, "")</f>
        <v>30.205128205128204</v>
      </c>
      <c r="K1804" s="9">
        <v>11.9</v>
      </c>
      <c r="L1804" s="9">
        <v>45.7</v>
      </c>
      <c r="M1804" s="13">
        <v>0.26</v>
      </c>
      <c r="N1804" s="9">
        <v>52.6</v>
      </c>
      <c r="O1804" s="14" t="s">
        <v>23</v>
      </c>
      <c r="P1804" s="15">
        <v>4.28</v>
      </c>
      <c r="Q1804" s="13">
        <v>7.0449999999999999</v>
      </c>
      <c r="R1804" s="15">
        <v>0.42</v>
      </c>
      <c r="S1804" s="11">
        <f>IF(AND(Q1804&lt;&gt;"", C1804&lt;&gt;"", C1804&lt;&gt;0), Q1804*100/C1804, "")</f>
        <v>11.290064102564102</v>
      </c>
      <c r="T1804" s="22">
        <v>2</v>
      </c>
      <c r="U1804" s="17" t="s">
        <v>32</v>
      </c>
      <c r="V1804" s="11">
        <v>57.9</v>
      </c>
      <c r="W1804" s="11">
        <v>44.98</v>
      </c>
      <c r="X1804" s="11">
        <f>IF(AND(W1804&lt;&gt;"", V1804&lt;&gt;"", V1804&lt;&gt;0), (W1804/V1804)*100, "")</f>
        <v>77.685664939550946</v>
      </c>
      <c r="Y1804" s="8" t="str">
        <f>IF(X1804&lt;72,"Pontiagudo",IF(X1804&lt;=76,"Padrão","Redondo"))</f>
        <v>Redondo</v>
      </c>
      <c r="Z1804" s="11">
        <f>IF(AND(W1804&lt;&gt;"", V1804&lt;&gt;"", V1804&lt;&gt;0), (0.6057-0.0018*W1804)*V1804*(W1804^2)/1000, "")</f>
        <v>61.469308326965752</v>
      </c>
      <c r="AA1804" s="11">
        <v>63.475080654180005</v>
      </c>
      <c r="AB1804" s="14"/>
      <c r="AC1804" s="12">
        <v>28</v>
      </c>
      <c r="AD1804" s="18" t="s">
        <v>18</v>
      </c>
    </row>
    <row r="1805" spans="1:30" ht="15.6" x14ac:dyDescent="0.3">
      <c r="A1805" s="8">
        <v>1804</v>
      </c>
      <c r="B1805" s="20" t="s">
        <v>48</v>
      </c>
      <c r="C1805" s="9">
        <v>57</v>
      </c>
      <c r="D1805" s="9">
        <v>3.6</v>
      </c>
      <c r="E1805" s="9">
        <v>9.9</v>
      </c>
      <c r="F1805" s="10" t="str">
        <f>IF(AND(NOT(ISBLANK(C1805)), NOT(ISBLANK(H1805)), NOT(ISBLANK(Q1805))), C1805-H1805-Q1805, "")</f>
        <v/>
      </c>
      <c r="G1805" s="11" t="str">
        <f>IF(AND(F1805&lt;&gt;"", C1805&lt;&gt;"", C1805&lt;&gt;0), F1805*100/C1805, "")</f>
        <v/>
      </c>
      <c r="H1805" s="10"/>
      <c r="I1805" s="12">
        <v>6</v>
      </c>
      <c r="J1805" s="11" t="str">
        <f>IF(AND(H1805&lt;&gt;"", C1805&lt;&gt;"", C1805&lt;&gt;0), H1805*100/C1805, "")</f>
        <v/>
      </c>
      <c r="K1805" s="9">
        <v>12</v>
      </c>
      <c r="L1805" s="9">
        <v>50</v>
      </c>
      <c r="M1805" s="13">
        <v>0.24</v>
      </c>
      <c r="N1805" s="9">
        <v>55.8</v>
      </c>
      <c r="O1805" s="14" t="s">
        <v>23</v>
      </c>
      <c r="P1805" s="15">
        <v>3.82</v>
      </c>
      <c r="Q1805" s="13">
        <v>5.3259999999999996</v>
      </c>
      <c r="R1805" s="15">
        <v>0.35</v>
      </c>
      <c r="S1805" s="11">
        <f>IF(AND(Q1805&lt;&gt;"", C1805&lt;&gt;"", C1805&lt;&gt;0), Q1805*100/C1805, "")</f>
        <v>9.3438596491228054</v>
      </c>
      <c r="T1805" s="22">
        <v>1</v>
      </c>
      <c r="U1805" s="17" t="s">
        <v>36</v>
      </c>
      <c r="V1805" s="11">
        <v>60.18</v>
      </c>
      <c r="W1805" s="11">
        <v>42.16</v>
      </c>
      <c r="X1805" s="11">
        <f>IF(AND(W1805&lt;&gt;"", V1805&lt;&gt;"", V1805&lt;&gt;0), (W1805/V1805)*100, "")</f>
        <v>70.056497175141246</v>
      </c>
      <c r="Y1805" s="8" t="str">
        <f>IF(X1805&lt;72,"Pontiagudo",IF(X1805&lt;=76,"Padrão","Redondo"))</f>
        <v>Pontiagudo</v>
      </c>
      <c r="Z1805" s="11">
        <f>IF(AND(W1805&lt;&gt;"", V1805&lt;&gt;"", V1805&lt;&gt;0), (0.6057-0.0018*W1805)*V1805*(W1805^2)/1000, "")</f>
        <v>56.672866336836094</v>
      </c>
      <c r="AA1805" s="11">
        <v>60.940737787199986</v>
      </c>
      <c r="AB1805" s="14" t="s">
        <v>35</v>
      </c>
      <c r="AC1805" s="12">
        <v>28</v>
      </c>
      <c r="AD1805" s="18" t="s">
        <v>18</v>
      </c>
    </row>
    <row r="1806" spans="1:30" ht="15.6" x14ac:dyDescent="0.3">
      <c r="A1806" s="8">
        <v>1805</v>
      </c>
      <c r="B1806" s="20" t="s">
        <v>48</v>
      </c>
      <c r="C1806" s="9">
        <v>66.3</v>
      </c>
      <c r="D1806" s="9">
        <v>3.4</v>
      </c>
      <c r="E1806" s="9">
        <v>10.199999999999999</v>
      </c>
      <c r="F1806" s="10">
        <f>IF(AND(NOT(ISBLANK(C1806)), NOT(ISBLANK(H1806)), NOT(ISBLANK(Q1806))), C1806-H1806-Q1806, "")</f>
        <v>39.475000000000001</v>
      </c>
      <c r="G1806" s="11">
        <f>IF(AND(F1806&lt;&gt;"", C1806&lt;&gt;"", C1806&lt;&gt;0), F1806*100/C1806, "")</f>
        <v>59.539969834087486</v>
      </c>
      <c r="H1806" s="10">
        <v>20.044</v>
      </c>
      <c r="I1806" s="12">
        <v>6</v>
      </c>
      <c r="J1806" s="11">
        <f>IF(AND(H1806&lt;&gt;"", C1806&lt;&gt;"", C1806&lt;&gt;0), H1806*100/C1806, "")</f>
        <v>30.232277526395176</v>
      </c>
      <c r="K1806" s="9">
        <v>12.1</v>
      </c>
      <c r="L1806" s="9">
        <v>50</v>
      </c>
      <c r="M1806" s="13">
        <v>0.24199999999999999</v>
      </c>
      <c r="N1806" s="9">
        <v>47.4</v>
      </c>
      <c r="O1806" s="14" t="s">
        <v>23</v>
      </c>
      <c r="P1806" s="15">
        <v>4.95</v>
      </c>
      <c r="Q1806" s="13">
        <v>6.7809999999999997</v>
      </c>
      <c r="R1806" s="15">
        <v>0.42</v>
      </c>
      <c r="S1806" s="11">
        <f>IF(AND(Q1806&lt;&gt;"", C1806&lt;&gt;"", C1806&lt;&gt;0), Q1806*100/C1806, "")</f>
        <v>10.227752639517346</v>
      </c>
      <c r="T1806" s="22">
        <v>2</v>
      </c>
      <c r="U1806" s="17" t="s">
        <v>32</v>
      </c>
      <c r="V1806" s="11">
        <v>59.84</v>
      </c>
      <c r="W1806" s="11">
        <v>45.13</v>
      </c>
      <c r="X1806" s="11">
        <f>IF(AND(W1806&lt;&gt;"", V1806&lt;&gt;"", V1806&lt;&gt;0), (W1806/V1806)*100, "")</f>
        <v>75.417780748663105</v>
      </c>
      <c r="Y1806" s="8" t="str">
        <f>IF(X1806&lt;72,"Pontiagudo",IF(X1806&lt;=76,"Padrão","Redondo"))</f>
        <v>Padrão</v>
      </c>
      <c r="Z1806" s="11">
        <f>IF(AND(W1806&lt;&gt;"", V1806&lt;&gt;"", V1806&lt;&gt;0), (0.6057-0.0018*W1806)*V1806*(W1806^2)/1000, "")</f>
        <v>63.920415738015947</v>
      </c>
      <c r="AA1806" s="11">
        <v>65.114407750480012</v>
      </c>
      <c r="AB1806" s="14" t="s">
        <v>35</v>
      </c>
      <c r="AC1806" s="12">
        <v>28</v>
      </c>
      <c r="AD1806" s="18" t="s">
        <v>18</v>
      </c>
    </row>
    <row r="1807" spans="1:30" ht="15.6" x14ac:dyDescent="0.3">
      <c r="A1807" s="8">
        <v>1806</v>
      </c>
      <c r="B1807" s="20" t="s">
        <v>48</v>
      </c>
      <c r="C1807" s="9">
        <v>67.3</v>
      </c>
      <c r="D1807" s="9">
        <v>2.8</v>
      </c>
      <c r="E1807" s="9">
        <v>9.8000000000000007</v>
      </c>
      <c r="F1807" s="10">
        <f>IF(AND(NOT(ISBLANK(C1807)), NOT(ISBLANK(H1807)), NOT(ISBLANK(Q1807))), C1807-H1807-Q1807, "")</f>
        <v>42.648000000000003</v>
      </c>
      <c r="G1807" s="11">
        <f>IF(AND(F1807&lt;&gt;"", C1807&lt;&gt;"", C1807&lt;&gt;0), F1807*100/C1807, "")</f>
        <v>63.369985141158992</v>
      </c>
      <c r="H1807" s="10">
        <v>18.38</v>
      </c>
      <c r="I1807" s="12">
        <v>6</v>
      </c>
      <c r="J1807" s="11">
        <f>IF(AND(H1807&lt;&gt;"", C1807&lt;&gt;"", C1807&lt;&gt;0), H1807*100/C1807, "")</f>
        <v>27.310549777117387</v>
      </c>
      <c r="K1807" s="9">
        <v>12.5</v>
      </c>
      <c r="L1807" s="9">
        <v>47.7</v>
      </c>
      <c r="M1807" s="13">
        <v>0.26200000000000001</v>
      </c>
      <c r="N1807" s="9">
        <v>36.799999999999997</v>
      </c>
      <c r="O1807" s="14" t="s">
        <v>23</v>
      </c>
      <c r="P1807" s="15">
        <v>4.21</v>
      </c>
      <c r="Q1807" s="13">
        <v>6.2720000000000002</v>
      </c>
      <c r="R1807" s="15">
        <v>0.36</v>
      </c>
      <c r="S1807" s="11">
        <f>IF(AND(Q1807&lt;&gt;"", C1807&lt;&gt;"", C1807&lt;&gt;0), Q1807*100/C1807, "")</f>
        <v>9.3194650817236262</v>
      </c>
      <c r="T1807" s="22">
        <v>3</v>
      </c>
      <c r="U1807" s="17" t="s">
        <v>32</v>
      </c>
      <c r="V1807" s="11">
        <v>59.28</v>
      </c>
      <c r="W1807" s="11">
        <v>46.21</v>
      </c>
      <c r="X1807" s="11">
        <f>IF(AND(W1807&lt;&gt;"", V1807&lt;&gt;"", V1807&lt;&gt;0), (W1807/V1807)*100, "")</f>
        <v>77.952091767881242</v>
      </c>
      <c r="Y1807" s="8" t="str">
        <f>IF(X1807&lt;72,"Pontiagudo",IF(X1807&lt;=76,"Padrão","Redondo"))</f>
        <v>Redondo</v>
      </c>
      <c r="Z1807" s="11">
        <f>IF(AND(W1807&lt;&gt;"", V1807&lt;&gt;"", V1807&lt;&gt;0), (0.6057-0.0018*W1807)*V1807*(W1807^2)/1000, "")</f>
        <v>66.143125417024663</v>
      </c>
      <c r="AA1807" s="11">
        <v>66.303193657739996</v>
      </c>
      <c r="AB1807" s="14"/>
      <c r="AC1807" s="12">
        <v>28</v>
      </c>
      <c r="AD1807" s="18" t="s">
        <v>18</v>
      </c>
    </row>
    <row r="1808" spans="1:30" ht="15.6" x14ac:dyDescent="0.3">
      <c r="A1808" s="8">
        <v>1807</v>
      </c>
      <c r="B1808" s="20" t="s">
        <v>48</v>
      </c>
      <c r="C1808" s="9">
        <v>51.5</v>
      </c>
      <c r="D1808" s="9">
        <v>4.5</v>
      </c>
      <c r="E1808" s="9">
        <v>9.8000000000000007</v>
      </c>
      <c r="F1808" s="10">
        <f>IF(AND(NOT(ISBLANK(C1808)), NOT(ISBLANK(H1808)), NOT(ISBLANK(Q1808))), C1808-H1808-Q1808, "")</f>
        <v>30.104000000000006</v>
      </c>
      <c r="G1808" s="11">
        <f>IF(AND(F1808&lt;&gt;"", C1808&lt;&gt;"", C1808&lt;&gt;0), F1808*100/C1808, "")</f>
        <v>58.454368932038847</v>
      </c>
      <c r="H1808" s="10">
        <v>17.004999999999999</v>
      </c>
      <c r="I1808" s="12">
        <v>6</v>
      </c>
      <c r="J1808" s="11">
        <f>IF(AND(H1808&lt;&gt;"", C1808&lt;&gt;"", C1808&lt;&gt;0), H1808*100/C1808, "")</f>
        <v>33.019417475728154</v>
      </c>
      <c r="K1808" s="9">
        <v>14.4</v>
      </c>
      <c r="L1808" s="9">
        <v>45.7</v>
      </c>
      <c r="M1808" s="13">
        <v>0.315</v>
      </c>
      <c r="N1808" s="9">
        <v>68</v>
      </c>
      <c r="O1808" s="14" t="s">
        <v>21</v>
      </c>
      <c r="P1808" s="15">
        <v>2.4700000000000002</v>
      </c>
      <c r="Q1808" s="13">
        <v>4.391</v>
      </c>
      <c r="R1808" s="15">
        <v>0.32</v>
      </c>
      <c r="S1808" s="11">
        <f>IF(AND(Q1808&lt;&gt;"", C1808&lt;&gt;"", C1808&lt;&gt;0), Q1808*100/C1808, "")</f>
        <v>8.5262135922330096</v>
      </c>
      <c r="T1808" s="22">
        <v>2</v>
      </c>
      <c r="U1808" s="17" t="s">
        <v>36</v>
      </c>
      <c r="V1808" s="11">
        <v>54.78</v>
      </c>
      <c r="W1808" s="11">
        <v>42.99</v>
      </c>
      <c r="X1808" s="11">
        <f>IF(AND(W1808&lt;&gt;"", V1808&lt;&gt;"", V1808&lt;&gt;0), (W1808/V1808)*100, "")</f>
        <v>78.477546549835708</v>
      </c>
      <c r="Y1808" s="8" t="str">
        <f>IF(X1808&lt;72,"Pontiagudo",IF(X1808&lt;=76,"Padrão","Redondo"))</f>
        <v>Redondo</v>
      </c>
      <c r="Z1808" s="11">
        <f>IF(AND(W1808&lt;&gt;"", V1808&lt;&gt;"", V1808&lt;&gt;0), (0.6057-0.0018*W1808)*V1808*(W1808^2)/1000, "")</f>
        <v>53.487503224451615</v>
      </c>
      <c r="AA1808" s="11">
        <v>58.324360898133001</v>
      </c>
      <c r="AB1808" s="14" t="s">
        <v>35</v>
      </c>
      <c r="AC1808" s="12">
        <v>28</v>
      </c>
      <c r="AD1808" s="18" t="s">
        <v>18</v>
      </c>
    </row>
    <row r="1809" spans="1:30" ht="15.6" x14ac:dyDescent="0.3">
      <c r="A1809" s="8">
        <v>1808</v>
      </c>
      <c r="B1809" s="20" t="s">
        <v>48</v>
      </c>
      <c r="C1809" s="9">
        <v>62.8</v>
      </c>
      <c r="D1809" s="9">
        <v>5.0999999999999996</v>
      </c>
      <c r="E1809" s="9">
        <v>9.9</v>
      </c>
      <c r="F1809" s="10">
        <f>IF(AND(NOT(ISBLANK(C1809)), NOT(ISBLANK(H1809)), NOT(ISBLANK(Q1809))), C1809-H1809-Q1809, "")</f>
        <v>38.33</v>
      </c>
      <c r="G1809" s="11">
        <f>IF(AND(F1809&lt;&gt;"", C1809&lt;&gt;"", C1809&lt;&gt;0), F1809*100/C1809, "")</f>
        <v>61.035031847133759</v>
      </c>
      <c r="H1809" s="10">
        <v>18.193000000000001</v>
      </c>
      <c r="I1809" s="12">
        <v>6</v>
      </c>
      <c r="J1809" s="11">
        <f>IF(AND(H1809&lt;&gt;"", C1809&lt;&gt;"", C1809&lt;&gt;0), H1809*100/C1809, "")</f>
        <v>28.969745222929941</v>
      </c>
      <c r="K1809" s="9">
        <v>15.9</v>
      </c>
      <c r="L1809" s="9">
        <v>45.3</v>
      </c>
      <c r="M1809" s="13">
        <v>0.35099999999999998</v>
      </c>
      <c r="N1809" s="9">
        <v>68.400000000000006</v>
      </c>
      <c r="O1809" s="14" t="s">
        <v>21</v>
      </c>
      <c r="P1809" s="15">
        <v>4.51</v>
      </c>
      <c r="Q1809" s="13">
        <v>6.2770000000000001</v>
      </c>
      <c r="R1809" s="15">
        <v>0.39</v>
      </c>
      <c r="S1809" s="11">
        <f>IF(AND(Q1809&lt;&gt;"", C1809&lt;&gt;"", C1809&lt;&gt;0), Q1809*100/C1809, "")</f>
        <v>9.9952229299363076</v>
      </c>
      <c r="T1809" s="22">
        <v>3</v>
      </c>
      <c r="U1809" s="17" t="s">
        <v>32</v>
      </c>
      <c r="V1809" s="11">
        <v>59.32</v>
      </c>
      <c r="W1809" s="11">
        <v>40.549999999999997</v>
      </c>
      <c r="X1809" s="11">
        <f>IF(AND(W1809&lt;&gt;"", V1809&lt;&gt;"", V1809&lt;&gt;0), (W1809/V1809)*100, "")</f>
        <v>68.358057990559672</v>
      </c>
      <c r="Y1809" s="8" t="str">
        <f>IF(X1809&lt;72,"Pontiagudo",IF(X1809&lt;=76,"Padrão","Redondo"))</f>
        <v>Pontiagudo</v>
      </c>
      <c r="Z1809" s="11">
        <f>IF(AND(W1809&lt;&gt;"", V1809&lt;&gt;"", V1809&lt;&gt;0), (0.6057-0.0018*W1809)*V1809*(W1809^2)/1000, "")</f>
        <v>51.960546344852993</v>
      </c>
      <c r="AA1809" s="11">
        <v>57.997238313129991</v>
      </c>
      <c r="AB1809" s="14"/>
      <c r="AC1809" s="12">
        <v>28</v>
      </c>
      <c r="AD1809" s="18" t="s">
        <v>18</v>
      </c>
    </row>
    <row r="1810" spans="1:30" ht="15.6" x14ac:dyDescent="0.3">
      <c r="A1810" s="8">
        <v>1809</v>
      </c>
      <c r="B1810" s="20" t="s">
        <v>48</v>
      </c>
      <c r="C1810" s="9">
        <v>61.9</v>
      </c>
      <c r="D1810" s="9">
        <v>2.6</v>
      </c>
      <c r="E1810" s="9">
        <v>10</v>
      </c>
      <c r="F1810" s="10">
        <f>IF(AND(NOT(ISBLANK(C1810)), NOT(ISBLANK(H1810)), NOT(ISBLANK(Q1810))), C1810-H1810-Q1810, "")</f>
        <v>39.794999999999995</v>
      </c>
      <c r="G1810" s="11">
        <f>IF(AND(F1810&lt;&gt;"", C1810&lt;&gt;"", C1810&lt;&gt;0), F1810*100/C1810, "")</f>
        <v>64.289176090468487</v>
      </c>
      <c r="H1810" s="10">
        <v>16.472000000000001</v>
      </c>
      <c r="I1810" s="12">
        <v>6</v>
      </c>
      <c r="J1810" s="11">
        <f>IF(AND(H1810&lt;&gt;"", C1810&lt;&gt;"", C1810&lt;&gt;0), H1810*100/C1810, "")</f>
        <v>26.610662358642973</v>
      </c>
      <c r="K1810" s="9">
        <v>10.4</v>
      </c>
      <c r="L1810" s="9">
        <v>47.3</v>
      </c>
      <c r="M1810" s="13">
        <v>0.22</v>
      </c>
      <c r="N1810" s="9">
        <v>37.6</v>
      </c>
      <c r="O1810" s="14" t="s">
        <v>23</v>
      </c>
      <c r="P1810" s="15">
        <v>2.06</v>
      </c>
      <c r="Q1810" s="13">
        <v>5.633</v>
      </c>
      <c r="R1810" s="15">
        <v>0.36</v>
      </c>
      <c r="S1810" s="11">
        <f>IF(AND(Q1810&lt;&gt;"", C1810&lt;&gt;"", C1810&lt;&gt;0), Q1810*100/C1810, "")</f>
        <v>9.1001615508885294</v>
      </c>
      <c r="T1810" s="22">
        <v>2</v>
      </c>
      <c r="U1810" s="17" t="s">
        <v>32</v>
      </c>
      <c r="V1810" s="11">
        <v>57.5</v>
      </c>
      <c r="W1810" s="11">
        <v>45.48</v>
      </c>
      <c r="X1810" s="11">
        <f>IF(AND(W1810&lt;&gt;"", V1810&lt;&gt;"", V1810&lt;&gt;0), (W1810/V1810)*100, "")</f>
        <v>79.095652173913038</v>
      </c>
      <c r="Y1810" s="8" t="str">
        <f>IF(X1810&lt;72,"Pontiagudo",IF(X1810&lt;=76,"Padrão","Redondo"))</f>
        <v>Redondo</v>
      </c>
      <c r="Z1810" s="11">
        <f>IF(AND(W1810&lt;&gt;"", V1810&lt;&gt;"", V1810&lt;&gt;0), (0.6057-0.0018*W1810)*V1810*(W1810^2)/1000, "")</f>
        <v>62.302302653327985</v>
      </c>
      <c r="AA1810" s="11">
        <v>63.899811593999992</v>
      </c>
      <c r="AB1810" s="14" t="s">
        <v>35</v>
      </c>
      <c r="AC1810" s="12">
        <v>28</v>
      </c>
      <c r="AD1810" s="18" t="s">
        <v>18</v>
      </c>
    </row>
    <row r="1811" spans="1:30" ht="15.6" x14ac:dyDescent="0.3">
      <c r="A1811" s="8">
        <v>1810</v>
      </c>
      <c r="B1811" s="20" t="s">
        <v>48</v>
      </c>
      <c r="C1811" s="9">
        <v>66.7</v>
      </c>
      <c r="D1811" s="9">
        <v>3</v>
      </c>
      <c r="E1811" s="9">
        <v>10.5</v>
      </c>
      <c r="F1811" s="10" t="str">
        <f>IF(AND(NOT(ISBLANK(C1811)), NOT(ISBLANK(H1811)), NOT(ISBLANK(Q1811))), C1811-H1811-Q1811, "")</f>
        <v/>
      </c>
      <c r="G1811" s="11" t="str">
        <f>IF(AND(F1811&lt;&gt;"", C1811&lt;&gt;"", C1811&lt;&gt;0), F1811*100/C1811, "")</f>
        <v/>
      </c>
      <c r="H1811" s="10"/>
      <c r="I1811" s="12">
        <v>5</v>
      </c>
      <c r="J1811" s="11" t="str">
        <f>IF(AND(H1811&lt;&gt;"", C1811&lt;&gt;"", C1811&lt;&gt;0), H1811*100/C1811, "")</f>
        <v/>
      </c>
      <c r="K1811" s="9">
        <v>6.1</v>
      </c>
      <c r="L1811" s="9">
        <v>73</v>
      </c>
      <c r="M1811" s="13">
        <v>8.4000000000000005E-2</v>
      </c>
      <c r="N1811" s="9">
        <v>40.799999999999997</v>
      </c>
      <c r="O1811" s="14" t="s">
        <v>23</v>
      </c>
      <c r="P1811" s="15">
        <v>4.0999999999999996</v>
      </c>
      <c r="Q1811" s="13">
        <v>6.2210000000000001</v>
      </c>
      <c r="R1811" s="15">
        <v>0.38</v>
      </c>
      <c r="S1811" s="11">
        <f>IF(AND(Q1811&lt;&gt;"", C1811&lt;&gt;"", C1811&lt;&gt;0), Q1811*100/C1811, "")</f>
        <v>9.326836581709145</v>
      </c>
      <c r="T1811" s="22">
        <v>3</v>
      </c>
      <c r="U1811" s="17" t="s">
        <v>32</v>
      </c>
      <c r="V1811" s="11">
        <v>59.36</v>
      </c>
      <c r="W1811" s="11">
        <v>45.85</v>
      </c>
      <c r="X1811" s="11">
        <f>IF(AND(W1811&lt;&gt;"", V1811&lt;&gt;"", V1811&lt;&gt;0), (W1811/V1811)*100, "")</f>
        <v>77.240566037735846</v>
      </c>
      <c r="Y1811" s="8" t="str">
        <f>IF(X1811&lt;72,"Pontiagudo",IF(X1811&lt;=76,"Padrão","Redondo"))</f>
        <v>Redondo</v>
      </c>
      <c r="Z1811" s="11">
        <f>IF(AND(W1811&lt;&gt;"", V1811&lt;&gt;"", V1811&lt;&gt;0), (0.6057-0.0018*W1811)*V1811*(W1811^2)/1000, "")</f>
        <v>65.285300082492014</v>
      </c>
      <c r="AA1811" s="11">
        <v>65.830639656039992</v>
      </c>
      <c r="AB1811" s="14"/>
      <c r="AC1811" s="12">
        <v>28</v>
      </c>
      <c r="AD1811" s="18" t="s">
        <v>18</v>
      </c>
    </row>
    <row r="1812" spans="1:30" ht="15.6" x14ac:dyDescent="0.3">
      <c r="A1812" s="8">
        <v>1811</v>
      </c>
      <c r="B1812" s="20" t="s">
        <v>48</v>
      </c>
      <c r="C1812" s="9">
        <v>57.5</v>
      </c>
      <c r="D1812" s="9">
        <v>3.6</v>
      </c>
      <c r="E1812" s="9">
        <v>10.4</v>
      </c>
      <c r="F1812" s="10">
        <f>IF(AND(NOT(ISBLANK(C1812)), NOT(ISBLANK(H1812)), NOT(ISBLANK(Q1812))), C1812-H1812-Q1812, "")</f>
        <v>34.704999999999998</v>
      </c>
      <c r="G1812" s="11">
        <f>IF(AND(F1812&lt;&gt;"", C1812&lt;&gt;"", C1812&lt;&gt;0), F1812*100/C1812, "")</f>
        <v>60.356521739130436</v>
      </c>
      <c r="H1812" s="10">
        <v>17.361000000000001</v>
      </c>
      <c r="I1812" s="12">
        <v>6</v>
      </c>
      <c r="J1812" s="11">
        <f>IF(AND(H1812&lt;&gt;"", C1812&lt;&gt;"", C1812&lt;&gt;0), H1812*100/C1812, "")</f>
        <v>30.193043478260872</v>
      </c>
      <c r="K1812" s="9">
        <v>12.9</v>
      </c>
      <c r="L1812" s="9">
        <v>46.7</v>
      </c>
      <c r="M1812" s="13">
        <v>0.27600000000000002</v>
      </c>
      <c r="N1812" s="9">
        <v>55.5</v>
      </c>
      <c r="O1812" s="14" t="s">
        <v>23</v>
      </c>
      <c r="P1812" s="15">
        <v>2.83</v>
      </c>
      <c r="Q1812" s="13">
        <v>5.4340000000000002</v>
      </c>
      <c r="R1812" s="15">
        <v>0.37</v>
      </c>
      <c r="S1812" s="11">
        <f>IF(AND(Q1812&lt;&gt;"", C1812&lt;&gt;"", C1812&lt;&gt;0), Q1812*100/C1812, "")</f>
        <v>9.4504347826086956</v>
      </c>
      <c r="T1812" s="22">
        <v>3</v>
      </c>
      <c r="U1812" s="17" t="s">
        <v>36</v>
      </c>
      <c r="V1812" s="11">
        <v>59.62</v>
      </c>
      <c r="W1812" s="11">
        <v>43</v>
      </c>
      <c r="X1812" s="11">
        <f>IF(AND(W1812&lt;&gt;"", V1812&lt;&gt;"", V1812&lt;&gt;0), (W1812/V1812)*100, "")</f>
        <v>72.123448507212345</v>
      </c>
      <c r="Y1812" s="8" t="str">
        <f>IF(X1812&lt;72,"Pontiagudo",IF(X1812&lt;=76,"Padrão","Redondo"))</f>
        <v>Padrão</v>
      </c>
      <c r="Z1812" s="11">
        <f>IF(AND(W1812&lt;&gt;"", V1812&lt;&gt;"", V1812&lt;&gt;0), (0.6057-0.0018*W1812)*V1812*(W1812^2)/1000, "")</f>
        <v>58.238407853999995</v>
      </c>
      <c r="AA1812" s="11">
        <v>61.805176738799993</v>
      </c>
      <c r="AB1812" s="14"/>
      <c r="AC1812" s="12">
        <v>28</v>
      </c>
      <c r="AD1812" s="18" t="s">
        <v>18</v>
      </c>
    </row>
    <row r="1813" spans="1:30" ht="15.6" x14ac:dyDescent="0.3">
      <c r="A1813" s="8">
        <v>1812</v>
      </c>
      <c r="B1813" s="20" t="s">
        <v>48</v>
      </c>
      <c r="C1813" s="9">
        <v>61.5</v>
      </c>
      <c r="D1813" s="9">
        <v>3.3</v>
      </c>
      <c r="E1813" s="9">
        <v>10.4</v>
      </c>
      <c r="F1813" s="10" t="str">
        <f>IF(AND(NOT(ISBLANK(C1813)), NOT(ISBLANK(H1813)), NOT(ISBLANK(Q1813))), C1813-H1813-Q1813, "")</f>
        <v/>
      </c>
      <c r="G1813" s="11" t="str">
        <f>IF(AND(F1813&lt;&gt;"", C1813&lt;&gt;"", C1813&lt;&gt;0), F1813*100/C1813, "")</f>
        <v/>
      </c>
      <c r="H1813" s="10"/>
      <c r="I1813" s="12">
        <v>6</v>
      </c>
      <c r="J1813" s="11" t="str">
        <f>IF(AND(H1813&lt;&gt;"", C1813&lt;&gt;"", C1813&lt;&gt;0), H1813*100/C1813, "")</f>
        <v/>
      </c>
      <c r="K1813" s="9">
        <v>6.9</v>
      </c>
      <c r="L1813" s="9">
        <v>51.3</v>
      </c>
      <c r="M1813" s="13">
        <v>0.13500000000000001</v>
      </c>
      <c r="N1813" s="9">
        <v>49.1</v>
      </c>
      <c r="O1813" s="14" t="s">
        <v>23</v>
      </c>
      <c r="P1813" s="15">
        <v>4.79</v>
      </c>
      <c r="Q1813" s="13">
        <v>6.11</v>
      </c>
      <c r="R1813" s="15">
        <v>0.38</v>
      </c>
      <c r="S1813" s="11">
        <f>IF(AND(Q1813&lt;&gt;"", C1813&lt;&gt;"", C1813&lt;&gt;0), Q1813*100/C1813, "")</f>
        <v>9.9349593495934965</v>
      </c>
      <c r="T1813" s="22">
        <v>2</v>
      </c>
      <c r="U1813" s="17" t="s">
        <v>32</v>
      </c>
      <c r="V1813" s="11">
        <v>58.95</v>
      </c>
      <c r="W1813" s="11">
        <v>44.03</v>
      </c>
      <c r="X1813" s="11">
        <f>IF(AND(W1813&lt;&gt;"", V1813&lt;&gt;"", V1813&lt;&gt;0), (W1813/V1813)*100, "")</f>
        <v>74.690415606446138</v>
      </c>
      <c r="Y1813" s="8" t="str">
        <f>IF(X1813&lt;72,"Pontiagudo",IF(X1813&lt;=76,"Padrão","Redondo"))</f>
        <v>Padrão</v>
      </c>
      <c r="Z1813" s="11">
        <f>IF(AND(W1813&lt;&gt;"", V1813&lt;&gt;"", V1813&lt;&gt;0), (0.6057-0.0018*W1813)*V1813*(W1813^2)/1000, "")</f>
        <v>60.163765599880534</v>
      </c>
      <c r="AA1813" s="11">
        <v>62.852379053152497</v>
      </c>
      <c r="AB1813" s="14"/>
      <c r="AC1813" s="12">
        <v>28</v>
      </c>
      <c r="AD1813" s="18" t="s">
        <v>18</v>
      </c>
    </row>
    <row r="1814" spans="1:30" ht="15.6" x14ac:dyDescent="0.3">
      <c r="A1814" s="8">
        <v>1813</v>
      </c>
      <c r="B1814" s="20" t="s">
        <v>48</v>
      </c>
      <c r="C1814" s="9">
        <v>60.4</v>
      </c>
      <c r="D1814" s="9">
        <v>3.1</v>
      </c>
      <c r="E1814" s="9">
        <v>10.5</v>
      </c>
      <c r="F1814" s="10">
        <f>IF(AND(NOT(ISBLANK(C1814)), NOT(ISBLANK(H1814)), NOT(ISBLANK(Q1814))), C1814-H1814-Q1814, "")</f>
        <v>36.074999999999996</v>
      </c>
      <c r="G1814" s="11">
        <f>IF(AND(F1814&lt;&gt;"", C1814&lt;&gt;"", C1814&lt;&gt;0), F1814*100/C1814, "")</f>
        <v>59.726821192052974</v>
      </c>
      <c r="H1814" s="10">
        <v>18.387</v>
      </c>
      <c r="I1814" s="12">
        <v>6</v>
      </c>
      <c r="J1814" s="11">
        <f>IF(AND(H1814&lt;&gt;"", C1814&lt;&gt;"", C1814&lt;&gt;0), H1814*100/C1814, "")</f>
        <v>30.442052980132452</v>
      </c>
      <c r="K1814" s="9">
        <v>13.5</v>
      </c>
      <c r="L1814" s="9">
        <v>47.3</v>
      </c>
      <c r="M1814" s="13">
        <v>0.28499999999999998</v>
      </c>
      <c r="N1814" s="9">
        <v>46.9</v>
      </c>
      <c r="O1814" s="14" t="s">
        <v>23</v>
      </c>
      <c r="P1814" s="15">
        <v>4.1100000000000003</v>
      </c>
      <c r="Q1814" s="13">
        <v>5.9379999999999997</v>
      </c>
      <c r="R1814" s="15">
        <v>0.39</v>
      </c>
      <c r="S1814" s="11">
        <f>IF(AND(Q1814&lt;&gt;"", C1814&lt;&gt;"", C1814&lt;&gt;0), Q1814*100/C1814, "")</f>
        <v>9.831125827814569</v>
      </c>
      <c r="T1814" s="22">
        <v>2</v>
      </c>
      <c r="U1814" s="17" t="s">
        <v>32</v>
      </c>
      <c r="V1814" s="11">
        <v>56.94</v>
      </c>
      <c r="W1814" s="11">
        <v>44.72</v>
      </c>
      <c r="X1814" s="11">
        <f>IF(AND(W1814&lt;&gt;"", V1814&lt;&gt;"", V1814&lt;&gt;0), (W1814/V1814)*100, "")</f>
        <v>78.538812785388117</v>
      </c>
      <c r="Y1814" s="8" t="str">
        <f>IF(X1814&lt;72,"Pontiagudo",IF(X1814&lt;=76,"Padrão","Redondo"))</f>
        <v>Redondo</v>
      </c>
      <c r="Z1814" s="11">
        <f>IF(AND(W1814&lt;&gt;"", V1814&lt;&gt;"", V1814&lt;&gt;0), (0.6057-0.0018*W1814)*V1814*(W1814^2)/1000, "")</f>
        <v>59.806595057923573</v>
      </c>
      <c r="AA1814" s="11">
        <v>62.384010077375997</v>
      </c>
      <c r="AB1814" s="14"/>
      <c r="AC1814" s="12">
        <v>28</v>
      </c>
      <c r="AD1814" s="18" t="s">
        <v>18</v>
      </c>
    </row>
    <row r="1815" spans="1:30" ht="15.6" x14ac:dyDescent="0.3">
      <c r="A1815" s="8">
        <v>1814</v>
      </c>
      <c r="B1815" s="20" t="s">
        <v>48</v>
      </c>
      <c r="C1815" s="9">
        <v>60.7</v>
      </c>
      <c r="D1815" s="9">
        <v>3.5</v>
      </c>
      <c r="E1815" s="9">
        <v>10.4</v>
      </c>
      <c r="F1815" s="10" t="str">
        <f>IF(AND(NOT(ISBLANK(C1815)), NOT(ISBLANK(H1815)), NOT(ISBLANK(Q1815))), C1815-H1815-Q1815, "")</f>
        <v/>
      </c>
      <c r="G1815" s="11" t="str">
        <f>IF(AND(F1815&lt;&gt;"", C1815&lt;&gt;"", C1815&lt;&gt;0), F1815*100/C1815, "")</f>
        <v/>
      </c>
      <c r="H1815" s="10"/>
      <c r="I1815" s="12">
        <v>5</v>
      </c>
      <c r="J1815" s="11" t="str">
        <f>IF(AND(H1815&lt;&gt;"", C1815&lt;&gt;"", C1815&lt;&gt;0), H1815*100/C1815, "")</f>
        <v/>
      </c>
      <c r="K1815" s="9">
        <v>10</v>
      </c>
      <c r="L1815" s="9">
        <v>49.3</v>
      </c>
      <c r="M1815" s="13">
        <v>0.20300000000000001</v>
      </c>
      <c r="N1815" s="9">
        <v>52.3</v>
      </c>
      <c r="O1815" s="14" t="s">
        <v>23</v>
      </c>
      <c r="P1815" s="15">
        <v>1.95</v>
      </c>
      <c r="Q1815" s="13">
        <v>4.8150000000000004</v>
      </c>
      <c r="R1815" s="15">
        <v>0.32</v>
      </c>
      <c r="S1815" s="11">
        <f>IF(AND(Q1815&lt;&gt;"", C1815&lt;&gt;"", C1815&lt;&gt;0), Q1815*100/C1815, "")</f>
        <v>7.9324546952224058</v>
      </c>
      <c r="T1815" s="22">
        <v>2</v>
      </c>
      <c r="U1815" s="17" t="s">
        <v>32</v>
      </c>
      <c r="V1815" s="11">
        <v>58.38</v>
      </c>
      <c r="W1815" s="11">
        <v>44.52</v>
      </c>
      <c r="X1815" s="11">
        <f>IF(AND(W1815&lt;&gt;"", V1815&lt;&gt;"", V1815&lt;&gt;0), (W1815/V1815)*100, "")</f>
        <v>76.258992805755398</v>
      </c>
      <c r="Y1815" s="8" t="str">
        <f>IF(X1815&lt;72,"Pontiagudo",IF(X1815&lt;=76,"Padrão","Redondo"))</f>
        <v>Redondo</v>
      </c>
      <c r="Z1815" s="11">
        <f>IF(AND(W1815&lt;&gt;"", V1815&lt;&gt;"", V1815&lt;&gt;0), (0.6057-0.0018*W1815)*V1815*(W1815^2)/1000, "")</f>
        <v>60.813501712000154</v>
      </c>
      <c r="AA1815" s="11">
        <v>63.158573329488</v>
      </c>
      <c r="AB1815" s="14"/>
      <c r="AC1815" s="12">
        <v>28</v>
      </c>
      <c r="AD1815" s="18" t="s">
        <v>18</v>
      </c>
    </row>
    <row r="1816" spans="1:30" ht="15.6" x14ac:dyDescent="0.3">
      <c r="A1816" s="8">
        <v>1815</v>
      </c>
      <c r="B1816" s="20" t="s">
        <v>48</v>
      </c>
      <c r="C1816" s="9">
        <v>73.3</v>
      </c>
      <c r="D1816" s="9">
        <v>3.5</v>
      </c>
      <c r="E1816" s="9">
        <v>10.4</v>
      </c>
      <c r="F1816" s="10">
        <f>IF(AND(NOT(ISBLANK(C1816)), NOT(ISBLANK(H1816)), NOT(ISBLANK(Q1816))), C1816-H1816-Q1816, "")</f>
        <v>45.703999999999994</v>
      </c>
      <c r="G1816" s="11">
        <f>IF(AND(F1816&lt;&gt;"", C1816&lt;&gt;"", C1816&lt;&gt;0), F1816*100/C1816, "")</f>
        <v>62.351978171896313</v>
      </c>
      <c r="H1816" s="10">
        <v>20.338000000000001</v>
      </c>
      <c r="I1816" s="12">
        <v>7</v>
      </c>
      <c r="J1816" s="11">
        <f>IF(AND(H1816&lt;&gt;"", C1816&lt;&gt;"", C1816&lt;&gt;0), H1816*100/C1816, "")</f>
        <v>27.746248294679404</v>
      </c>
      <c r="K1816" s="9">
        <v>13.9</v>
      </c>
      <c r="L1816" s="9">
        <v>46.7</v>
      </c>
      <c r="M1816" s="13">
        <v>0.29799999999999999</v>
      </c>
      <c r="N1816" s="9">
        <v>44.3</v>
      </c>
      <c r="O1816" s="14" t="s">
        <v>23</v>
      </c>
      <c r="P1816" s="15">
        <v>3.77</v>
      </c>
      <c r="Q1816" s="13">
        <v>7.258</v>
      </c>
      <c r="R1816" s="15">
        <v>0.39</v>
      </c>
      <c r="S1816" s="11">
        <f>IF(AND(Q1816&lt;&gt;"", C1816&lt;&gt;"", C1816&lt;&gt;0), Q1816*100/C1816, "")</f>
        <v>9.9017735334242829</v>
      </c>
      <c r="T1816" s="22">
        <v>4</v>
      </c>
      <c r="U1816" s="17" t="s">
        <v>34</v>
      </c>
      <c r="V1816" s="11">
        <v>64.11</v>
      </c>
      <c r="W1816" s="11">
        <v>46.48</v>
      </c>
      <c r="X1816" s="11">
        <f>IF(AND(W1816&lt;&gt;"", V1816&lt;&gt;"", V1816&lt;&gt;0), (W1816/V1816)*100, "")</f>
        <v>72.50038995476524</v>
      </c>
      <c r="Y1816" s="8" t="str">
        <f>IF(X1816&lt;72,"Pontiagudo",IF(X1816&lt;=76,"Padrão","Redondo"))</f>
        <v>Padrão</v>
      </c>
      <c r="Z1816" s="11">
        <f>IF(AND(W1816&lt;&gt;"", V1816&lt;&gt;"", V1816&lt;&gt;0), (0.6057-0.0018*W1816)*V1816*(W1816^2)/1000, "")</f>
        <v>72.303358194595575</v>
      </c>
      <c r="AA1816" s="11">
        <v>70.179472592543974</v>
      </c>
      <c r="AB1816" s="14" t="s">
        <v>35</v>
      </c>
      <c r="AC1816" s="12">
        <v>28</v>
      </c>
      <c r="AD1816" s="18" t="s">
        <v>18</v>
      </c>
    </row>
    <row r="1817" spans="1:30" ht="15.6" x14ac:dyDescent="0.3">
      <c r="A1817" s="8">
        <v>1816</v>
      </c>
      <c r="B1817" s="20" t="s">
        <v>48</v>
      </c>
      <c r="C1817" s="9">
        <v>58.5</v>
      </c>
      <c r="D1817" s="9">
        <v>3.1</v>
      </c>
      <c r="E1817" s="9">
        <v>10.4</v>
      </c>
      <c r="F1817" s="10">
        <f>IF(AND(NOT(ISBLANK(C1817)), NOT(ISBLANK(H1817)), NOT(ISBLANK(Q1817))), C1817-H1817-Q1817, "")</f>
        <v>36.1</v>
      </c>
      <c r="G1817" s="11">
        <f>IF(AND(F1817&lt;&gt;"", C1817&lt;&gt;"", C1817&lt;&gt;0), F1817*100/C1817, "")</f>
        <v>61.70940170940171</v>
      </c>
      <c r="H1817" s="10">
        <v>16.699000000000002</v>
      </c>
      <c r="I1817" s="12">
        <v>7</v>
      </c>
      <c r="J1817" s="11">
        <f>IF(AND(H1817&lt;&gt;"", C1817&lt;&gt;"", C1817&lt;&gt;0), H1817*100/C1817, "")</f>
        <v>28.545299145299147</v>
      </c>
      <c r="K1817" s="9">
        <v>11.1</v>
      </c>
      <c r="L1817" s="9">
        <v>45.3</v>
      </c>
      <c r="M1817" s="13">
        <v>0.245</v>
      </c>
      <c r="N1817" s="9">
        <v>48.3</v>
      </c>
      <c r="O1817" s="14" t="s">
        <v>23</v>
      </c>
      <c r="P1817" s="15">
        <v>5.32</v>
      </c>
      <c r="Q1817" s="13">
        <v>5.7009999999999996</v>
      </c>
      <c r="R1817" s="15">
        <v>0.39</v>
      </c>
      <c r="S1817" s="11">
        <f>IF(AND(Q1817&lt;&gt;"", C1817&lt;&gt;"", C1817&lt;&gt;0), Q1817*100/C1817, "")</f>
        <v>9.7452991452991444</v>
      </c>
      <c r="T1817" s="22">
        <v>2</v>
      </c>
      <c r="U1817" s="17" t="s">
        <v>32</v>
      </c>
      <c r="V1817" s="11">
        <v>55.85</v>
      </c>
      <c r="W1817" s="11">
        <v>44.02</v>
      </c>
      <c r="X1817" s="11">
        <f>IF(AND(W1817&lt;&gt;"", V1817&lt;&gt;"", V1817&lt;&gt;0), (W1817/V1817)*100, "")</f>
        <v>78.818263205013423</v>
      </c>
      <c r="Y1817" s="8" t="str">
        <f>IF(X1817&lt;72,"Pontiagudo",IF(X1817&lt;=76,"Padrão","Redondo"))</f>
        <v>Redondo</v>
      </c>
      <c r="Z1817" s="11">
        <f>IF(AND(W1817&lt;&gt;"", V1817&lt;&gt;"", V1817&lt;&gt;0), (0.6057-0.0018*W1817)*V1817*(W1817^2)/1000, "")</f>
        <v>56.975996944949777</v>
      </c>
      <c r="AA1817" s="11">
        <v>60.569770359069999</v>
      </c>
      <c r="AB1817" s="14"/>
      <c r="AC1817" s="12">
        <v>28</v>
      </c>
      <c r="AD1817" s="18" t="s">
        <v>18</v>
      </c>
    </row>
    <row r="1818" spans="1:30" ht="15.6" x14ac:dyDescent="0.3">
      <c r="A1818" s="8">
        <v>1817</v>
      </c>
      <c r="B1818" s="20" t="s">
        <v>48</v>
      </c>
      <c r="C1818" s="9">
        <v>56.1</v>
      </c>
      <c r="D1818" s="9">
        <v>2.5</v>
      </c>
      <c r="E1818" s="9">
        <v>10.5</v>
      </c>
      <c r="F1818" s="10">
        <f>IF(AND(NOT(ISBLANK(C1818)), NOT(ISBLANK(H1818)), NOT(ISBLANK(Q1818))), C1818-H1818-Q1818, "")</f>
        <v>32.795000000000002</v>
      </c>
      <c r="G1818" s="11">
        <f>IF(AND(F1818&lt;&gt;"", C1818&lt;&gt;"", C1818&lt;&gt;0), F1818*100/C1818, "")</f>
        <v>58.458110516934042</v>
      </c>
      <c r="H1818" s="10">
        <v>17.760999999999999</v>
      </c>
      <c r="I1818" s="12">
        <v>7</v>
      </c>
      <c r="J1818" s="11">
        <f>IF(AND(H1818&lt;&gt;"", C1818&lt;&gt;"", C1818&lt;&gt;0), H1818*100/C1818, "")</f>
        <v>31.65953654188948</v>
      </c>
      <c r="K1818" s="9">
        <v>12.1</v>
      </c>
      <c r="L1818" s="9">
        <v>47.3</v>
      </c>
      <c r="M1818" s="13">
        <v>0.25600000000000001</v>
      </c>
      <c r="N1818" s="9">
        <v>40.799999999999997</v>
      </c>
      <c r="O1818" s="14" t="s">
        <v>23</v>
      </c>
      <c r="P1818" s="15">
        <v>2.48</v>
      </c>
      <c r="Q1818" s="13">
        <v>5.5439999999999996</v>
      </c>
      <c r="R1818" s="15">
        <v>0.38</v>
      </c>
      <c r="S1818" s="11">
        <f>IF(AND(Q1818&lt;&gt;"", C1818&lt;&gt;"", C1818&lt;&gt;0), Q1818*100/C1818, "")</f>
        <v>9.8823529411764692</v>
      </c>
      <c r="T1818" s="22">
        <v>2</v>
      </c>
      <c r="U1818" s="17" t="s">
        <v>36</v>
      </c>
      <c r="V1818" s="11">
        <v>56.11</v>
      </c>
      <c r="W1818" s="11">
        <v>43.7</v>
      </c>
      <c r="X1818" s="11">
        <f>IF(AND(W1818&lt;&gt;"", V1818&lt;&gt;"", V1818&lt;&gt;0), (W1818/V1818)*100, "")</f>
        <v>77.882730351096058</v>
      </c>
      <c r="Y1818" s="8" t="str">
        <f>IF(X1818&lt;72,"Pontiagudo",IF(X1818&lt;=76,"Padrão","Redondo"))</f>
        <v>Redondo</v>
      </c>
      <c r="Z1818" s="11">
        <f>IF(AND(W1818&lt;&gt;"", V1818&lt;&gt;"", V1818&lt;&gt;0), (0.6057-0.0018*W1818)*V1818*(W1818^2)/1000, "")</f>
        <v>56.473762117536005</v>
      </c>
      <c r="AA1818" s="11">
        <v>60.310520454729996</v>
      </c>
      <c r="AB1818" s="14"/>
      <c r="AC1818" s="12">
        <v>28</v>
      </c>
      <c r="AD1818" s="18" t="s">
        <v>18</v>
      </c>
    </row>
    <row r="1819" spans="1:30" ht="15.6" x14ac:dyDescent="0.3">
      <c r="A1819" s="8">
        <v>1818</v>
      </c>
      <c r="B1819" s="20" t="s">
        <v>48</v>
      </c>
      <c r="C1819" s="9">
        <v>61.8</v>
      </c>
      <c r="D1819" s="9">
        <v>3.1</v>
      </c>
      <c r="E1819" s="9">
        <v>10.1</v>
      </c>
      <c r="F1819" s="10">
        <f>IF(AND(NOT(ISBLANK(C1819)), NOT(ISBLANK(H1819)), NOT(ISBLANK(Q1819))), C1819-H1819-Q1819, "")</f>
        <v>31.56</v>
      </c>
      <c r="G1819" s="11">
        <f>IF(AND(F1819&lt;&gt;"", C1819&lt;&gt;"", C1819&lt;&gt;0), F1819*100/C1819, "")</f>
        <v>51.067961165048544</v>
      </c>
      <c r="H1819" s="10">
        <v>24.44</v>
      </c>
      <c r="I1819" s="12">
        <v>6</v>
      </c>
      <c r="J1819" s="11">
        <f>IF(AND(H1819&lt;&gt;"", C1819&lt;&gt;"", C1819&lt;&gt;0), H1819*100/C1819, "")</f>
        <v>39.546925566343042</v>
      </c>
      <c r="K1819" s="9">
        <v>13.5</v>
      </c>
      <c r="L1819" s="9">
        <v>47.7</v>
      </c>
      <c r="M1819" s="13">
        <v>0.28299999999999997</v>
      </c>
      <c r="N1819" s="9">
        <v>46</v>
      </c>
      <c r="O1819" s="14" t="s">
        <v>23</v>
      </c>
      <c r="P1819" s="15">
        <v>4.26</v>
      </c>
      <c r="Q1819" s="13">
        <v>5.8</v>
      </c>
      <c r="R1819" s="15">
        <v>0.39</v>
      </c>
      <c r="S1819" s="11">
        <f>IF(AND(Q1819&lt;&gt;"", C1819&lt;&gt;"", C1819&lt;&gt;0), Q1819*100/C1819, "")</f>
        <v>9.3851132686084142</v>
      </c>
      <c r="T1819" s="22">
        <v>3</v>
      </c>
      <c r="U1819" s="17" t="s">
        <v>32</v>
      </c>
      <c r="V1819" s="11">
        <v>60.2</v>
      </c>
      <c r="W1819" s="11">
        <v>43.55</v>
      </c>
      <c r="X1819" s="11">
        <f>IF(AND(W1819&lt;&gt;"", V1819&lt;&gt;"", V1819&lt;&gt;0), (W1819/V1819)*100, "")</f>
        <v>72.342192691029894</v>
      </c>
      <c r="Y1819" s="8" t="str">
        <f>IF(X1819&lt;72,"Pontiagudo",IF(X1819&lt;=76,"Padrão","Redondo"))</f>
        <v>Padrão</v>
      </c>
      <c r="Z1819" s="11">
        <f>IF(AND(W1819&lt;&gt;"", V1819&lt;&gt;"", V1819&lt;&gt;0), (0.6057-0.0018*W1819)*V1819*(W1819^2)/1000, "")</f>
        <v>60.205867349355003</v>
      </c>
      <c r="AA1819" s="11">
        <v>63.020206180749994</v>
      </c>
      <c r="AB1819" s="14"/>
      <c r="AC1819" s="12">
        <v>28</v>
      </c>
      <c r="AD1819" s="18" t="s">
        <v>18</v>
      </c>
    </row>
    <row r="1820" spans="1:30" ht="15.6" x14ac:dyDescent="0.3">
      <c r="A1820" s="8">
        <v>1819</v>
      </c>
      <c r="B1820" s="20" t="s">
        <v>48</v>
      </c>
      <c r="C1820" s="9">
        <v>57.4</v>
      </c>
      <c r="D1820" s="9">
        <v>4</v>
      </c>
      <c r="E1820" s="9">
        <v>9.6</v>
      </c>
      <c r="F1820" s="10">
        <f>IF(AND(NOT(ISBLANK(C1820)), NOT(ISBLANK(H1820)), NOT(ISBLANK(Q1820))), C1820-H1820-Q1820, "")</f>
        <v>33.606999999999999</v>
      </c>
      <c r="G1820" s="11">
        <f>IF(AND(F1820&lt;&gt;"", C1820&lt;&gt;"", C1820&lt;&gt;0), F1820*100/C1820, "")</f>
        <v>58.548780487804876</v>
      </c>
      <c r="H1820" s="10">
        <v>18.14</v>
      </c>
      <c r="I1820" s="12">
        <v>6</v>
      </c>
      <c r="J1820" s="11">
        <f>IF(AND(H1820&lt;&gt;"", C1820&lt;&gt;"", C1820&lt;&gt;0), H1820*100/C1820, "")</f>
        <v>31.602787456445995</v>
      </c>
      <c r="K1820" s="9">
        <v>14.6</v>
      </c>
      <c r="L1820" s="9">
        <v>46</v>
      </c>
      <c r="M1820" s="13">
        <v>0.317</v>
      </c>
      <c r="N1820" s="9">
        <v>60.1</v>
      </c>
      <c r="O1820" s="14" t="s">
        <v>21</v>
      </c>
      <c r="P1820" s="15">
        <v>3.81</v>
      </c>
      <c r="Q1820" s="13">
        <v>5.6529999999999996</v>
      </c>
      <c r="R1820" s="15">
        <v>0.39</v>
      </c>
      <c r="S1820" s="11">
        <f>IF(AND(Q1820&lt;&gt;"", C1820&lt;&gt;"", C1820&lt;&gt;0), Q1820*100/C1820, "")</f>
        <v>9.8484320557491287</v>
      </c>
      <c r="T1820" s="22">
        <v>3</v>
      </c>
      <c r="U1820" s="17" t="s">
        <v>36</v>
      </c>
      <c r="V1820" s="11">
        <v>57.11</v>
      </c>
      <c r="W1820" s="11">
        <v>43.26</v>
      </c>
      <c r="X1820" s="11">
        <f>IF(AND(W1820&lt;&gt;"", V1820&lt;&gt;"", V1820&lt;&gt;0), (W1820/V1820)*100, "")</f>
        <v>75.748555419366141</v>
      </c>
      <c r="Y1820" s="8" t="str">
        <f>IF(X1820&lt;72,"Pontiagudo",IF(X1820&lt;=76,"Padrão","Redondo"))</f>
        <v>Padrão</v>
      </c>
      <c r="Z1820" s="11">
        <f>IF(AND(W1820&lt;&gt;"", V1820&lt;&gt;"", V1820&lt;&gt;0), (0.6057-0.0018*W1820)*V1820*(W1820^2)/1000, "")</f>
        <v>56.413222189928355</v>
      </c>
      <c r="AA1820" s="11">
        <v>60.414466735601998</v>
      </c>
      <c r="AB1820" s="14" t="s">
        <v>35</v>
      </c>
      <c r="AC1820" s="12">
        <v>28</v>
      </c>
      <c r="AD1820" s="18" t="s">
        <v>18</v>
      </c>
    </row>
    <row r="1821" spans="1:30" ht="15.6" x14ac:dyDescent="0.3">
      <c r="A1821" s="8">
        <v>1820</v>
      </c>
      <c r="B1821" s="20" t="s">
        <v>48</v>
      </c>
      <c r="C1821" s="9">
        <v>66.599999999999994</v>
      </c>
      <c r="D1821" s="9">
        <v>3.6</v>
      </c>
      <c r="E1821" s="9">
        <v>10.5</v>
      </c>
      <c r="F1821" s="10">
        <f>IF(AND(NOT(ISBLANK(C1821)), NOT(ISBLANK(H1821)), NOT(ISBLANK(Q1821))), C1821-H1821-Q1821, "")</f>
        <v>37.789999999999992</v>
      </c>
      <c r="G1821" s="11">
        <f>IF(AND(F1821&lt;&gt;"", C1821&lt;&gt;"", C1821&lt;&gt;0), F1821*100/C1821, "")</f>
        <v>56.741741741741734</v>
      </c>
      <c r="H1821" s="10">
        <v>22.469000000000001</v>
      </c>
      <c r="I1821" s="12">
        <v>6</v>
      </c>
      <c r="J1821" s="11">
        <f>IF(AND(H1821&lt;&gt;"", C1821&lt;&gt;"", C1821&lt;&gt;0), H1821*100/C1821, "")</f>
        <v>33.737237237237238</v>
      </c>
      <c r="K1821" s="9">
        <v>12</v>
      </c>
      <c r="L1821" s="9">
        <v>53.7</v>
      </c>
      <c r="M1821" s="13">
        <v>0.223</v>
      </c>
      <c r="N1821" s="9">
        <v>50</v>
      </c>
      <c r="O1821" s="14" t="s">
        <v>23</v>
      </c>
      <c r="P1821" s="15">
        <v>3.92</v>
      </c>
      <c r="Q1821" s="13">
        <v>6.3410000000000002</v>
      </c>
      <c r="R1821" s="15">
        <v>0.37</v>
      </c>
      <c r="S1821" s="11">
        <f>IF(AND(Q1821&lt;&gt;"", C1821&lt;&gt;"", C1821&lt;&gt;0), Q1821*100/C1821, "")</f>
        <v>9.5210210210210224</v>
      </c>
      <c r="T1821" s="22">
        <v>1</v>
      </c>
      <c r="U1821" s="17" t="s">
        <v>32</v>
      </c>
      <c r="V1821" s="11">
        <v>61.8</v>
      </c>
      <c r="W1821" s="11">
        <v>44.77</v>
      </c>
      <c r="X1821" s="11">
        <f>IF(AND(W1821&lt;&gt;"", V1821&lt;&gt;"", V1821&lt;&gt;0), (W1821/V1821)*100, "")</f>
        <v>72.443365695792892</v>
      </c>
      <c r="Y1821" s="8" t="str">
        <f>IF(X1821&lt;72,"Pontiagudo",IF(X1821&lt;=76,"Padrão","Redondo"))</f>
        <v>Padrão</v>
      </c>
      <c r="Z1821" s="11">
        <f>IF(AND(W1821&lt;&gt;"", V1821&lt;&gt;"", V1821&lt;&gt;0), (0.6057-0.0018*W1821)*V1821*(W1821^2)/1000, "")</f>
        <v>65.045350907551068</v>
      </c>
      <c r="AA1821" s="11">
        <v>65.957784970109998</v>
      </c>
      <c r="AB1821" s="14"/>
      <c r="AC1821" s="12">
        <v>28</v>
      </c>
      <c r="AD1821" s="18" t="s">
        <v>18</v>
      </c>
    </row>
    <row r="1822" spans="1:30" ht="15.6" x14ac:dyDescent="0.3">
      <c r="A1822" s="8">
        <v>1821</v>
      </c>
      <c r="B1822" s="20" t="s">
        <v>48</v>
      </c>
      <c r="C1822" s="9">
        <v>52.4</v>
      </c>
      <c r="D1822" s="9">
        <v>3</v>
      </c>
      <c r="E1822" s="9">
        <v>10</v>
      </c>
      <c r="F1822" s="10">
        <f>IF(AND(NOT(ISBLANK(C1822)), NOT(ISBLANK(H1822)), NOT(ISBLANK(Q1822))), C1822-H1822-Q1822, "")</f>
        <v>30.041000000000004</v>
      </c>
      <c r="G1822" s="11">
        <f>IF(AND(F1822&lt;&gt;"", C1822&lt;&gt;"", C1822&lt;&gt;0), F1822*100/C1822, "")</f>
        <v>57.330152671755734</v>
      </c>
      <c r="H1822" s="10">
        <v>17.193999999999999</v>
      </c>
      <c r="I1822" s="12">
        <v>6</v>
      </c>
      <c r="J1822" s="11">
        <f>IF(AND(H1822&lt;&gt;"", C1822&lt;&gt;"", C1822&lt;&gt;0), H1822*100/C1822, "")</f>
        <v>32.81297709923664</v>
      </c>
      <c r="K1822" s="9">
        <v>11.9</v>
      </c>
      <c r="L1822" s="9">
        <v>47.7</v>
      </c>
      <c r="M1822" s="13">
        <v>0.249</v>
      </c>
      <c r="N1822" s="9">
        <v>51.1</v>
      </c>
      <c r="O1822" s="14" t="s">
        <v>23</v>
      </c>
      <c r="P1822" s="15">
        <v>2.99</v>
      </c>
      <c r="Q1822" s="13">
        <v>5.165</v>
      </c>
      <c r="R1822" s="15">
        <v>0.35</v>
      </c>
      <c r="S1822" s="11">
        <f>IF(AND(Q1822&lt;&gt;"", C1822&lt;&gt;"", C1822&lt;&gt;0), Q1822*100/C1822, "")</f>
        <v>9.8568702290076331</v>
      </c>
      <c r="T1822" s="22">
        <v>2</v>
      </c>
      <c r="U1822" s="17" t="s">
        <v>36</v>
      </c>
      <c r="V1822" s="11">
        <v>55.39</v>
      </c>
      <c r="W1822" s="11">
        <v>42.18</v>
      </c>
      <c r="X1822" s="11">
        <f>IF(AND(W1822&lt;&gt;"", V1822&lt;&gt;"", V1822&lt;&gt;0), (W1822/V1822)*100, "")</f>
        <v>76.150929770716729</v>
      </c>
      <c r="Y1822" s="8" t="str">
        <f>IF(X1822&lt;72,"Pontiagudo",IF(X1822&lt;=76,"Padrão","Redondo"))</f>
        <v>Redondo</v>
      </c>
      <c r="Z1822" s="11">
        <f>IF(AND(W1822&lt;&gt;"", V1822&lt;&gt;"", V1822&lt;&gt;0), (0.6057-0.0018*W1822)*V1822*(W1822^2)/1000, "")</f>
        <v>52.207968676758341</v>
      </c>
      <c r="AA1822" s="11">
        <v>57.639511696649997</v>
      </c>
      <c r="AB1822" s="14"/>
      <c r="AC1822" s="12">
        <v>28</v>
      </c>
      <c r="AD1822" s="18" t="s">
        <v>18</v>
      </c>
    </row>
    <row r="1823" spans="1:30" ht="15.6" x14ac:dyDescent="0.3">
      <c r="A1823" s="8">
        <v>1822</v>
      </c>
      <c r="B1823" s="20" t="s">
        <v>48</v>
      </c>
      <c r="C1823" s="9">
        <v>60</v>
      </c>
      <c r="D1823" s="9">
        <v>4.0999999999999996</v>
      </c>
      <c r="E1823" s="9">
        <v>10</v>
      </c>
      <c r="F1823" s="10">
        <f>IF(AND(NOT(ISBLANK(C1823)), NOT(ISBLANK(H1823)), NOT(ISBLANK(Q1823))), C1823-H1823-Q1823, "")</f>
        <v>33.424999999999997</v>
      </c>
      <c r="G1823" s="11">
        <f>IF(AND(F1823&lt;&gt;"", C1823&lt;&gt;"", C1823&lt;&gt;0), F1823*100/C1823, "")</f>
        <v>55.708333333333329</v>
      </c>
      <c r="H1823" s="10">
        <v>20.977</v>
      </c>
      <c r="I1823" s="12">
        <v>7</v>
      </c>
      <c r="J1823" s="11">
        <f>IF(AND(H1823&lt;&gt;"", C1823&lt;&gt;"", C1823&lt;&gt;0), H1823*100/C1823, "")</f>
        <v>34.961666666666666</v>
      </c>
      <c r="K1823" s="9">
        <v>14.6</v>
      </c>
      <c r="L1823" s="9">
        <v>50.7</v>
      </c>
      <c r="M1823" s="13">
        <v>0.28799999999999998</v>
      </c>
      <c r="N1823" s="9">
        <v>59.8</v>
      </c>
      <c r="O1823" s="14" t="s">
        <v>23</v>
      </c>
      <c r="P1823" s="15">
        <v>2.8</v>
      </c>
      <c r="Q1823" s="13">
        <v>5.5979999999999999</v>
      </c>
      <c r="R1823" s="15">
        <v>0.36</v>
      </c>
      <c r="S1823" s="11">
        <f>IF(AND(Q1823&lt;&gt;"", C1823&lt;&gt;"", C1823&lt;&gt;0), Q1823*100/C1823, "")</f>
        <v>9.33</v>
      </c>
      <c r="T1823" s="22">
        <v>1</v>
      </c>
      <c r="U1823" s="17" t="s">
        <v>32</v>
      </c>
      <c r="V1823" s="11">
        <v>58.6</v>
      </c>
      <c r="W1823" s="11">
        <v>44.42</v>
      </c>
      <c r="X1823" s="11">
        <f>IF(AND(W1823&lt;&gt;"", V1823&lt;&gt;"", V1823&lt;&gt;0), (W1823/V1823)*100, "")</f>
        <v>75.802047781569968</v>
      </c>
      <c r="Y1823" s="8" t="str">
        <f>IF(X1823&lt;72,"Pontiagudo",IF(X1823&lt;=76,"Padrão","Redondo"))</f>
        <v>Padrão</v>
      </c>
      <c r="Z1823" s="11">
        <f>IF(AND(W1823&lt;&gt;"", V1823&lt;&gt;"", V1823&lt;&gt;0), (0.6057-0.0018*W1823)*V1823*(W1823^2)/1000, "")</f>
        <v>60.789566936021764</v>
      </c>
      <c r="AA1823" s="11">
        <v>63.172263956919998</v>
      </c>
      <c r="AB1823" s="14"/>
      <c r="AC1823" s="12">
        <v>28</v>
      </c>
      <c r="AD1823" s="18" t="s">
        <v>18</v>
      </c>
    </row>
    <row r="1824" spans="1:30" ht="15.6" x14ac:dyDescent="0.3">
      <c r="A1824" s="8">
        <v>1823</v>
      </c>
      <c r="B1824" s="20" t="s">
        <v>48</v>
      </c>
      <c r="C1824" s="9">
        <v>68.5</v>
      </c>
      <c r="D1824" s="9">
        <v>3.8</v>
      </c>
      <c r="E1824" s="9">
        <v>10.6</v>
      </c>
      <c r="F1824" s="10">
        <f>IF(AND(NOT(ISBLANK(C1824)), NOT(ISBLANK(H1824)), NOT(ISBLANK(Q1824))), C1824-H1824-Q1824, "")</f>
        <v>45.105000000000004</v>
      </c>
      <c r="G1824" s="11">
        <f>IF(AND(F1824&lt;&gt;"", C1824&lt;&gt;"", C1824&lt;&gt;0), F1824*100/C1824, "")</f>
        <v>65.846715328467155</v>
      </c>
      <c r="H1824" s="10">
        <v>16.736999999999998</v>
      </c>
      <c r="I1824" s="12">
        <v>6</v>
      </c>
      <c r="J1824" s="11">
        <f>IF(AND(H1824&lt;&gt;"", C1824&lt;&gt;"", C1824&lt;&gt;0), H1824*100/C1824, "")</f>
        <v>24.433576642335765</v>
      </c>
      <c r="K1824" s="9">
        <v>13.5</v>
      </c>
      <c r="L1824" s="9">
        <v>45</v>
      </c>
      <c r="M1824" s="13">
        <v>0.3</v>
      </c>
      <c r="N1824" s="9">
        <v>51.6</v>
      </c>
      <c r="O1824" s="14" t="s">
        <v>23</v>
      </c>
      <c r="P1824" s="15">
        <v>4.66</v>
      </c>
      <c r="Q1824" s="13">
        <v>6.6580000000000004</v>
      </c>
      <c r="R1824" s="15">
        <v>0.4</v>
      </c>
      <c r="S1824" s="11">
        <f>IF(AND(Q1824&lt;&gt;"", C1824&lt;&gt;"", C1824&lt;&gt;0), Q1824*100/C1824, "")</f>
        <v>9.719708029197081</v>
      </c>
      <c r="T1824" s="22">
        <v>2</v>
      </c>
      <c r="U1824" s="17" t="s">
        <v>34</v>
      </c>
      <c r="V1824" s="11">
        <v>61.71</v>
      </c>
      <c r="W1824" s="11">
        <v>45.52</v>
      </c>
      <c r="X1824" s="11">
        <f>IF(AND(W1824&lt;&gt;"", V1824&lt;&gt;"", V1824&lt;&gt;0), (W1824/V1824)*100, "")</f>
        <v>73.764381785772159</v>
      </c>
      <c r="Y1824" s="8" t="str">
        <f>IF(X1824&lt;72,"Pontiagudo",IF(X1824&lt;=76,"Padrão","Redondo"))</f>
        <v>Padrão</v>
      </c>
      <c r="Z1824" s="11">
        <f>IF(AND(W1824&lt;&gt;"", V1824&lt;&gt;"", V1824&lt;&gt;0), (0.6057-0.0018*W1824)*V1824*(W1824^2)/1000, "")</f>
        <v>66.972374615621376</v>
      </c>
      <c r="AA1824" s="11">
        <v>67.032102429599988</v>
      </c>
      <c r="AB1824" s="14"/>
      <c r="AC1824" s="12">
        <v>28</v>
      </c>
      <c r="AD1824" s="18" t="s">
        <v>18</v>
      </c>
    </row>
    <row r="1825" spans="1:30" ht="15.6" x14ac:dyDescent="0.3">
      <c r="A1825" s="8">
        <v>1824</v>
      </c>
      <c r="B1825" s="20" t="s">
        <v>48</v>
      </c>
      <c r="C1825" s="9">
        <v>57.5</v>
      </c>
      <c r="D1825" s="9">
        <v>3.1</v>
      </c>
      <c r="E1825" s="9">
        <v>10.6</v>
      </c>
      <c r="F1825" s="10">
        <f>IF(AND(NOT(ISBLANK(C1825)), NOT(ISBLANK(H1825)), NOT(ISBLANK(Q1825))), C1825-H1825-Q1825, "")</f>
        <v>35.343000000000004</v>
      </c>
      <c r="G1825" s="11">
        <f>IF(AND(F1825&lt;&gt;"", C1825&lt;&gt;"", C1825&lt;&gt;0), F1825*100/C1825, "")</f>
        <v>61.466086956521742</v>
      </c>
      <c r="H1825" s="10">
        <v>16.161999999999999</v>
      </c>
      <c r="I1825" s="12">
        <v>5</v>
      </c>
      <c r="J1825" s="11">
        <f>IF(AND(H1825&lt;&gt;"", C1825&lt;&gt;"", C1825&lt;&gt;0), H1825*100/C1825, "")</f>
        <v>28.107826086956518</v>
      </c>
      <c r="K1825" s="9">
        <v>11</v>
      </c>
      <c r="L1825" s="9">
        <v>46</v>
      </c>
      <c r="M1825" s="13">
        <v>0.23899999999999999</v>
      </c>
      <c r="N1825" s="9">
        <v>49</v>
      </c>
      <c r="O1825" s="14" t="s">
        <v>23</v>
      </c>
      <c r="P1825" s="15">
        <v>4.29</v>
      </c>
      <c r="Q1825" s="13">
        <v>5.9950000000000001</v>
      </c>
      <c r="R1825" s="15">
        <v>0.39</v>
      </c>
      <c r="S1825" s="11">
        <f>IF(AND(Q1825&lt;&gt;"", C1825&lt;&gt;"", C1825&lt;&gt;0), Q1825*100/C1825, "")</f>
        <v>10.42608695652174</v>
      </c>
      <c r="T1825" s="22">
        <v>4</v>
      </c>
      <c r="U1825" s="17" t="s">
        <v>36</v>
      </c>
      <c r="V1825" s="11">
        <v>58.44</v>
      </c>
      <c r="W1825" s="11">
        <v>42.71</v>
      </c>
      <c r="X1825" s="11">
        <f>IF(AND(W1825&lt;&gt;"", V1825&lt;&gt;"", V1825&lt;&gt;0), (W1825/V1825)*100, "")</f>
        <v>73.083504449007535</v>
      </c>
      <c r="Y1825" s="8" t="str">
        <f>IF(X1825&lt;72,"Pontiagudo",IF(X1825&lt;=76,"Padrão","Redondo"))</f>
        <v>Padrão</v>
      </c>
      <c r="Z1825" s="11">
        <f>IF(AND(W1825&lt;&gt;"", V1825&lt;&gt;"", V1825&lt;&gt;0), (0.6057-0.0018*W1825)*V1825*(W1825^2)/1000, "")</f>
        <v>56.374001726261689</v>
      </c>
      <c r="AA1825" s="11">
        <v>60.562686149045994</v>
      </c>
      <c r="AB1825" s="14"/>
      <c r="AC1825" s="12">
        <v>28</v>
      </c>
      <c r="AD1825" s="18" t="s">
        <v>18</v>
      </c>
    </row>
    <row r="1826" spans="1:30" ht="15.6" x14ac:dyDescent="0.3">
      <c r="A1826" s="8">
        <v>1825</v>
      </c>
      <c r="B1826" s="20" t="s">
        <v>48</v>
      </c>
      <c r="C1826" s="9">
        <v>65.3</v>
      </c>
      <c r="D1826" s="9">
        <v>4.0999999999999996</v>
      </c>
      <c r="E1826" s="9">
        <v>10.6</v>
      </c>
      <c r="F1826" s="10">
        <f>IF(AND(NOT(ISBLANK(C1826)), NOT(ISBLANK(H1826)), NOT(ISBLANK(Q1826))), C1826-H1826-Q1826, "")</f>
        <v>41.738</v>
      </c>
      <c r="G1826" s="11">
        <f>IF(AND(F1826&lt;&gt;"", C1826&lt;&gt;"", C1826&lt;&gt;0), F1826*100/C1826, "")</f>
        <v>63.917304747320067</v>
      </c>
      <c r="H1826" s="10">
        <v>17.91</v>
      </c>
      <c r="I1826" s="12">
        <v>6</v>
      </c>
      <c r="J1826" s="11">
        <f>IF(AND(H1826&lt;&gt;"", C1826&lt;&gt;"", C1826&lt;&gt;0), H1826*100/C1826, "")</f>
        <v>27.427258805513016</v>
      </c>
      <c r="K1826" s="9">
        <v>12.5</v>
      </c>
      <c r="L1826" s="9">
        <v>46</v>
      </c>
      <c r="M1826" s="13">
        <v>0.27200000000000002</v>
      </c>
      <c r="N1826" s="9">
        <v>57.1</v>
      </c>
      <c r="O1826" s="14" t="s">
        <v>23</v>
      </c>
      <c r="P1826" s="15">
        <v>3.82</v>
      </c>
      <c r="Q1826" s="13">
        <v>5.6520000000000001</v>
      </c>
      <c r="R1826" s="15">
        <v>0.32</v>
      </c>
      <c r="S1826" s="11">
        <f>IF(AND(Q1826&lt;&gt;"", C1826&lt;&gt;"", C1826&lt;&gt;0), Q1826*100/C1826, "")</f>
        <v>8.6554364471669238</v>
      </c>
      <c r="T1826" s="22">
        <v>2</v>
      </c>
      <c r="U1826" s="17" t="s">
        <v>32</v>
      </c>
      <c r="V1826" s="11">
        <v>58.14</v>
      </c>
      <c r="W1826" s="11">
        <v>46.09</v>
      </c>
      <c r="X1826" s="11">
        <f>IF(AND(W1826&lt;&gt;"", V1826&lt;&gt;"", V1826&lt;&gt;0), (W1826/V1826)*100, "")</f>
        <v>79.274165806673551</v>
      </c>
      <c r="Y1826" s="8" t="str">
        <f>IF(X1826&lt;72,"Pontiagudo",IF(X1826&lt;=76,"Padrão","Redondo"))</f>
        <v>Redondo</v>
      </c>
      <c r="Z1826" s="11">
        <f>IF(AND(W1826&lt;&gt;"", V1826&lt;&gt;"", V1826&lt;&gt;0), (0.6057-0.0018*W1826)*V1826*(W1826^2)/1000, "")</f>
        <v>64.561336999226896</v>
      </c>
      <c r="AA1826" s="11">
        <v>65.269736801972996</v>
      </c>
      <c r="AB1826" s="14"/>
      <c r="AC1826" s="12">
        <v>28</v>
      </c>
      <c r="AD1826" s="18" t="s">
        <v>18</v>
      </c>
    </row>
    <row r="1827" spans="1:30" ht="15.6" x14ac:dyDescent="0.3">
      <c r="A1827" s="8">
        <v>1826</v>
      </c>
      <c r="B1827" s="20" t="s">
        <v>48</v>
      </c>
      <c r="C1827" s="9">
        <v>57.5</v>
      </c>
      <c r="D1827" s="9">
        <v>4.5</v>
      </c>
      <c r="E1827" s="9">
        <v>10.4</v>
      </c>
      <c r="F1827" s="10">
        <f>IF(AND(NOT(ISBLANK(C1827)), NOT(ISBLANK(H1827)), NOT(ISBLANK(Q1827))), C1827-H1827-Q1827, "")</f>
        <v>36.28</v>
      </c>
      <c r="G1827" s="11">
        <f>IF(AND(F1827&lt;&gt;"", C1827&lt;&gt;"", C1827&lt;&gt;0), F1827*100/C1827, "")</f>
        <v>63.095652173913045</v>
      </c>
      <c r="H1827" s="10">
        <v>16.39</v>
      </c>
      <c r="I1827" s="12">
        <v>6</v>
      </c>
      <c r="J1827" s="11">
        <f>IF(AND(H1827&lt;&gt;"", C1827&lt;&gt;"", C1827&lt;&gt;0), H1827*100/C1827, "")</f>
        <v>28.504347826086956</v>
      </c>
      <c r="K1827" s="9">
        <v>13.9</v>
      </c>
      <c r="L1827" s="9">
        <v>45.7</v>
      </c>
      <c r="M1827" s="13">
        <v>0.30399999999999999</v>
      </c>
      <c r="N1827" s="9">
        <v>65.2</v>
      </c>
      <c r="O1827" s="14" t="s">
        <v>21</v>
      </c>
      <c r="P1827" s="15">
        <v>3.04</v>
      </c>
      <c r="Q1827" s="13">
        <v>4.83</v>
      </c>
      <c r="R1827" s="15">
        <v>0.32</v>
      </c>
      <c r="S1827" s="11">
        <f>IF(AND(Q1827&lt;&gt;"", C1827&lt;&gt;"", C1827&lt;&gt;0), Q1827*100/C1827, "")</f>
        <v>8.4</v>
      </c>
      <c r="T1827" s="22">
        <v>2</v>
      </c>
      <c r="U1827" s="17" t="s">
        <v>36</v>
      </c>
      <c r="V1827" s="11">
        <v>56.42</v>
      </c>
      <c r="W1827" s="11">
        <v>43.82</v>
      </c>
      <c r="X1827" s="11">
        <f>IF(AND(W1827&lt;&gt;"", V1827&lt;&gt;"", V1827&lt;&gt;0), (W1827/V1827)*100, "")</f>
        <v>77.66749379652606</v>
      </c>
      <c r="Y1827" s="8" t="str">
        <f>IF(X1827&lt;72,"Pontiagudo",IF(X1827&lt;=76,"Padrão","Redondo"))</f>
        <v>Redondo</v>
      </c>
      <c r="Z1827" s="11">
        <f>IF(AND(W1827&lt;&gt;"", V1827&lt;&gt;"", V1827&lt;&gt;0), (0.6057-0.0018*W1827)*V1827*(W1827^2)/1000, "")</f>
        <v>57.074666137699388</v>
      </c>
      <c r="AA1827" s="11">
        <v>60.710620475595995</v>
      </c>
      <c r="AB1827" s="14"/>
      <c r="AC1827" s="12">
        <v>28</v>
      </c>
      <c r="AD1827" s="18" t="s">
        <v>18</v>
      </c>
    </row>
    <row r="1828" spans="1:30" ht="15.6" x14ac:dyDescent="0.3">
      <c r="A1828" s="8">
        <v>1827</v>
      </c>
      <c r="B1828" s="20" t="s">
        <v>48</v>
      </c>
      <c r="C1828" s="9">
        <v>57</v>
      </c>
      <c r="D1828" s="9">
        <v>3.6</v>
      </c>
      <c r="E1828" s="9">
        <v>10.5</v>
      </c>
      <c r="F1828" s="10">
        <f>IF(AND(NOT(ISBLANK(C1828)), NOT(ISBLANK(H1828)), NOT(ISBLANK(Q1828))), C1828-H1828-Q1828, "")</f>
        <v>37.423000000000002</v>
      </c>
      <c r="G1828" s="11">
        <f>IF(AND(F1828&lt;&gt;"", C1828&lt;&gt;"", C1828&lt;&gt;0), F1828*100/C1828, "")</f>
        <v>65.654385964912279</v>
      </c>
      <c r="H1828" s="10">
        <v>13.291</v>
      </c>
      <c r="I1828" s="12">
        <v>6</v>
      </c>
      <c r="J1828" s="11">
        <f>IF(AND(H1828&lt;&gt;"", C1828&lt;&gt;"", C1828&lt;&gt;0), H1828*100/C1828, "")</f>
        <v>23.317543859649124</v>
      </c>
      <c r="K1828" s="9">
        <v>11.6</v>
      </c>
      <c r="L1828" s="9">
        <v>48</v>
      </c>
      <c r="M1828" s="13">
        <v>0.24199999999999999</v>
      </c>
      <c r="N1828" s="9">
        <v>55.8</v>
      </c>
      <c r="O1828" s="14" t="s">
        <v>23</v>
      </c>
      <c r="P1828" s="15">
        <v>4.47</v>
      </c>
      <c r="Q1828" s="13">
        <v>6.2859999999999996</v>
      </c>
      <c r="R1828" s="15">
        <v>0.42</v>
      </c>
      <c r="S1828" s="11">
        <f>IF(AND(Q1828&lt;&gt;"", C1828&lt;&gt;"", C1828&lt;&gt;0), Q1828*100/C1828, "")</f>
        <v>11.028070175438595</v>
      </c>
      <c r="T1828" s="22">
        <v>1</v>
      </c>
      <c r="U1828" s="17" t="s">
        <v>36</v>
      </c>
      <c r="V1828" s="11">
        <v>55.17</v>
      </c>
      <c r="W1828" s="11">
        <v>43.61</v>
      </c>
      <c r="X1828" s="11">
        <f>IF(AND(W1828&lt;&gt;"", V1828&lt;&gt;"", V1828&lt;&gt;0), (W1828/V1828)*100, "")</f>
        <v>79.046583288018851</v>
      </c>
      <c r="Y1828" s="8" t="str">
        <f>IF(X1828&lt;72,"Pontiagudo",IF(X1828&lt;=76,"Padrão","Redondo"))</f>
        <v>Redondo</v>
      </c>
      <c r="Z1828" s="11">
        <f>IF(AND(W1828&lt;&gt;"", V1828&lt;&gt;"", V1828&lt;&gt;0), (0.6057-0.0018*W1828)*V1828*(W1828^2)/1000, "")</f>
        <v>55.316183219884316</v>
      </c>
      <c r="AA1828" s="11">
        <v>59.482243571089491</v>
      </c>
      <c r="AB1828" s="14"/>
      <c r="AC1828" s="12">
        <v>28</v>
      </c>
      <c r="AD1828" s="18" t="s">
        <v>18</v>
      </c>
    </row>
    <row r="1829" spans="1:30" ht="15.6" x14ac:dyDescent="0.3">
      <c r="A1829" s="8">
        <v>1828</v>
      </c>
      <c r="B1829" s="20" t="s">
        <v>48</v>
      </c>
      <c r="C1829" s="9">
        <v>65.8</v>
      </c>
      <c r="D1829" s="9">
        <v>4.3</v>
      </c>
      <c r="E1829" s="9">
        <v>10.199999999999999</v>
      </c>
      <c r="F1829" s="10">
        <f>IF(AND(NOT(ISBLANK(C1829)), NOT(ISBLANK(H1829)), NOT(ISBLANK(Q1829))), C1829-H1829-Q1829, "")</f>
        <v>41.813999999999993</v>
      </c>
      <c r="G1829" s="11">
        <f>IF(AND(F1829&lt;&gt;"", C1829&lt;&gt;"", C1829&lt;&gt;0), F1829*100/C1829, "")</f>
        <v>63.547112462006076</v>
      </c>
      <c r="H1829" s="10">
        <v>18.167000000000002</v>
      </c>
      <c r="I1829" s="12">
        <v>7</v>
      </c>
      <c r="J1829" s="11">
        <f>IF(AND(H1829&lt;&gt;"", C1829&lt;&gt;"", C1829&lt;&gt;0), H1829*100/C1829, "")</f>
        <v>27.609422492401222</v>
      </c>
      <c r="K1829" s="9">
        <v>14.4</v>
      </c>
      <c r="L1829" s="9">
        <v>46.3</v>
      </c>
      <c r="M1829" s="13">
        <v>0.311</v>
      </c>
      <c r="N1829" s="9">
        <v>59.1</v>
      </c>
      <c r="O1829" s="14" t="s">
        <v>23</v>
      </c>
      <c r="P1829" s="15">
        <v>3.89</v>
      </c>
      <c r="Q1829" s="13">
        <v>5.819</v>
      </c>
      <c r="R1829" s="15">
        <v>0.33</v>
      </c>
      <c r="S1829" s="11">
        <f>IF(AND(Q1829&lt;&gt;"", C1829&lt;&gt;"", C1829&lt;&gt;0), Q1829*100/C1829, "")</f>
        <v>8.8434650455927049</v>
      </c>
      <c r="T1829" s="22">
        <v>2</v>
      </c>
      <c r="U1829" s="17" t="s">
        <v>32</v>
      </c>
      <c r="V1829" s="11">
        <v>60.28</v>
      </c>
      <c r="W1829" s="11">
        <v>45.63</v>
      </c>
      <c r="X1829" s="11">
        <f>IF(AND(W1829&lt;&gt;"", V1829&lt;&gt;"", V1829&lt;&gt;0), (W1829/V1829)*100, "")</f>
        <v>75.696748506967495</v>
      </c>
      <c r="Y1829" s="8" t="str">
        <f>IF(X1829&lt;72,"Pontiagudo",IF(X1829&lt;=76,"Padrão","Redondo"))</f>
        <v>Padrão</v>
      </c>
      <c r="Z1829" s="11">
        <f>IF(AND(W1829&lt;&gt;"", V1829&lt;&gt;"", V1829&lt;&gt;0), (0.6057-0.0018*W1829)*V1829*(W1829^2)/1000, "")</f>
        <v>65.712140973476721</v>
      </c>
      <c r="AA1829" s="11">
        <v>66.176626464233991</v>
      </c>
      <c r="AB1829" s="14" t="s">
        <v>35</v>
      </c>
      <c r="AC1829" s="12">
        <v>28</v>
      </c>
      <c r="AD1829" s="18" t="s">
        <v>18</v>
      </c>
    </row>
    <row r="1830" spans="1:30" ht="15.6" x14ac:dyDescent="0.3">
      <c r="A1830" s="8">
        <v>1829</v>
      </c>
      <c r="B1830" s="20" t="s">
        <v>48</v>
      </c>
      <c r="C1830" s="9">
        <v>63.7</v>
      </c>
      <c r="D1830" s="9">
        <v>2.5</v>
      </c>
      <c r="E1830" s="9">
        <v>10.7</v>
      </c>
      <c r="F1830" s="10">
        <f>IF(AND(NOT(ISBLANK(C1830)), NOT(ISBLANK(H1830)), NOT(ISBLANK(Q1830))), C1830-H1830-Q1830, "")</f>
        <v>37.49</v>
      </c>
      <c r="G1830" s="11">
        <f>IF(AND(F1830&lt;&gt;"", C1830&lt;&gt;"", C1830&lt;&gt;0), F1830*100/C1830, "")</f>
        <v>58.85400313971742</v>
      </c>
      <c r="H1830" s="10">
        <v>19.971</v>
      </c>
      <c r="I1830" s="12">
        <v>6</v>
      </c>
      <c r="J1830" s="11">
        <f>IF(AND(H1830&lt;&gt;"", C1830&lt;&gt;"", C1830&lt;&gt;0), H1830*100/C1830, "")</f>
        <v>31.35164835164835</v>
      </c>
      <c r="K1830" s="9">
        <v>12</v>
      </c>
      <c r="L1830" s="9">
        <v>51</v>
      </c>
      <c r="M1830" s="13">
        <v>0.23499999999999999</v>
      </c>
      <c r="N1830" s="9">
        <v>34.1</v>
      </c>
      <c r="O1830" s="14" t="s">
        <v>23</v>
      </c>
      <c r="P1830" s="15">
        <v>4.78</v>
      </c>
      <c r="Q1830" s="13">
        <v>6.2389999999999999</v>
      </c>
      <c r="R1830" s="15">
        <v>0.4</v>
      </c>
      <c r="S1830" s="11">
        <f>IF(AND(Q1830&lt;&gt;"", C1830&lt;&gt;"", C1830&lt;&gt;0), Q1830*100/C1830, "")</f>
        <v>9.7943485086342221</v>
      </c>
      <c r="T1830" s="22">
        <v>2</v>
      </c>
      <c r="U1830" s="17" t="s">
        <v>32</v>
      </c>
      <c r="V1830" s="11">
        <v>57.67</v>
      </c>
      <c r="W1830" s="11">
        <v>45.25</v>
      </c>
      <c r="X1830" s="11">
        <f>IF(AND(W1830&lt;&gt;"", V1830&lt;&gt;"", V1830&lt;&gt;0), (W1830/V1830)*100, "")</f>
        <v>78.463672620079763</v>
      </c>
      <c r="Y1830" s="8" t="str">
        <f>IF(X1830&lt;72,"Pontiagudo",IF(X1830&lt;=76,"Padrão","Redondo"))</f>
        <v>Redondo</v>
      </c>
      <c r="Z1830" s="11">
        <f>IF(AND(W1830&lt;&gt;"", V1830&lt;&gt;"", V1830&lt;&gt;0), (0.6057-0.0018*W1830)*V1830*(W1830^2)/1000, "")</f>
        <v>61.904975724843752</v>
      </c>
      <c r="AA1830" s="11">
        <v>63.694988979712505</v>
      </c>
      <c r="AB1830" s="14" t="s">
        <v>35</v>
      </c>
      <c r="AC1830" s="12">
        <v>28</v>
      </c>
      <c r="AD1830" s="18" t="s">
        <v>18</v>
      </c>
    </row>
    <row r="1831" spans="1:30" ht="15.6" x14ac:dyDescent="0.3">
      <c r="A1831" s="8">
        <v>1830</v>
      </c>
      <c r="B1831" s="20" t="s">
        <v>48</v>
      </c>
      <c r="C1831" s="9">
        <v>63.3</v>
      </c>
      <c r="D1831" s="9">
        <v>3</v>
      </c>
      <c r="E1831" s="9">
        <v>10.5</v>
      </c>
      <c r="F1831" s="10">
        <f>IF(AND(NOT(ISBLANK(C1831)), NOT(ISBLANK(H1831)), NOT(ISBLANK(Q1831))), C1831-H1831-Q1831, "")</f>
        <v>37.071999999999996</v>
      </c>
      <c r="G1831" s="11">
        <f>IF(AND(F1831&lt;&gt;"", C1831&lt;&gt;"", C1831&lt;&gt;0), F1831*100/C1831, "")</f>
        <v>58.565560821484986</v>
      </c>
      <c r="H1831" s="10">
        <v>20.914000000000001</v>
      </c>
      <c r="I1831" s="12">
        <v>6</v>
      </c>
      <c r="J1831" s="11">
        <f>IF(AND(H1831&lt;&gt;"", C1831&lt;&gt;"", C1831&lt;&gt;0), H1831*100/C1831, "")</f>
        <v>33.039494470774095</v>
      </c>
      <c r="K1831" s="9">
        <v>15.4</v>
      </c>
      <c r="L1831" s="9">
        <v>47.3</v>
      </c>
      <c r="M1831" s="13">
        <v>0.32600000000000001</v>
      </c>
      <c r="N1831" s="9">
        <v>43.3</v>
      </c>
      <c r="O1831" s="14" t="s">
        <v>23</v>
      </c>
      <c r="P1831" s="15">
        <v>3.07</v>
      </c>
      <c r="Q1831" s="13">
        <v>5.3140000000000001</v>
      </c>
      <c r="R1831" s="15">
        <v>0.33</v>
      </c>
      <c r="S1831" s="11">
        <f>IF(AND(Q1831&lt;&gt;"", C1831&lt;&gt;"", C1831&lt;&gt;0), Q1831*100/C1831, "")</f>
        <v>8.3949447077409172</v>
      </c>
      <c r="T1831" s="22">
        <v>3</v>
      </c>
      <c r="U1831" s="17" t="s">
        <v>32</v>
      </c>
      <c r="V1831" s="11">
        <v>59.76</v>
      </c>
      <c r="W1831" s="11">
        <v>44.92</v>
      </c>
      <c r="X1831" s="11">
        <f>IF(AND(W1831&lt;&gt;"", V1831&lt;&gt;"", V1831&lt;&gt;0), (W1831/V1831)*100, "")</f>
        <v>75.167336010709505</v>
      </c>
      <c r="Y1831" s="8" t="str">
        <f>IF(X1831&lt;72,"Pontiagudo",IF(X1831&lt;=76,"Padrão","Redondo"))</f>
        <v>Padrão</v>
      </c>
      <c r="Z1831" s="11">
        <f>IF(AND(W1831&lt;&gt;"", V1831&lt;&gt;"", V1831&lt;&gt;0), (0.6057-0.0018*W1831)*V1831*(W1831^2)/1000, "")</f>
        <v>63.287846872367616</v>
      </c>
      <c r="AA1831" s="11">
        <v>64.745238242880006</v>
      </c>
      <c r="AB1831" s="14"/>
      <c r="AC1831" s="12">
        <v>28</v>
      </c>
      <c r="AD1831" s="18" t="s">
        <v>18</v>
      </c>
    </row>
    <row r="1832" spans="1:30" ht="15.6" x14ac:dyDescent="0.3">
      <c r="A1832" s="8">
        <v>1831</v>
      </c>
      <c r="B1832" s="20" t="s">
        <v>48</v>
      </c>
      <c r="C1832" s="9">
        <v>72.7</v>
      </c>
      <c r="D1832" s="9">
        <v>3.1</v>
      </c>
      <c r="E1832" s="9">
        <v>10.5</v>
      </c>
      <c r="F1832" s="10">
        <f>IF(AND(NOT(ISBLANK(C1832)), NOT(ISBLANK(H1832)), NOT(ISBLANK(Q1832))), C1832-H1832-Q1832, "")</f>
        <v>47.808</v>
      </c>
      <c r="G1832" s="11">
        <f>IF(AND(F1832&lt;&gt;"", C1832&lt;&gt;"", C1832&lt;&gt;0), F1832*100/C1832, "")</f>
        <v>65.760660247592853</v>
      </c>
      <c r="H1832" s="10">
        <v>17.824999999999999</v>
      </c>
      <c r="I1832" s="12">
        <v>6</v>
      </c>
      <c r="J1832" s="11">
        <f>IF(AND(H1832&lt;&gt;"", C1832&lt;&gt;"", C1832&lt;&gt;0), H1832*100/C1832, "")</f>
        <v>24.518569463548829</v>
      </c>
      <c r="K1832" s="9">
        <v>12</v>
      </c>
      <c r="L1832" s="9">
        <v>46</v>
      </c>
      <c r="M1832" s="13">
        <v>0.26100000000000001</v>
      </c>
      <c r="N1832" s="9">
        <v>38</v>
      </c>
      <c r="O1832" s="14" t="s">
        <v>23</v>
      </c>
      <c r="P1832" s="15">
        <v>4.42</v>
      </c>
      <c r="Q1832" s="13">
        <v>7.0670000000000002</v>
      </c>
      <c r="R1832" s="15">
        <v>0.39</v>
      </c>
      <c r="S1832" s="11">
        <f>IF(AND(Q1832&lt;&gt;"", C1832&lt;&gt;"", C1832&lt;&gt;0), Q1832*100/C1832, "")</f>
        <v>9.7207702888583221</v>
      </c>
      <c r="T1832" s="22">
        <v>2</v>
      </c>
      <c r="U1832" s="17" t="s">
        <v>34</v>
      </c>
      <c r="V1832" s="11">
        <v>63.14</v>
      </c>
      <c r="W1832" s="11">
        <v>46.32</v>
      </c>
      <c r="X1832" s="11">
        <f>IF(AND(W1832&lt;&gt;"", V1832&lt;&gt;"", V1832&lt;&gt;0), (W1832/V1832)*100, "")</f>
        <v>73.360785555907498</v>
      </c>
      <c r="Y1832" s="8" t="str">
        <f>IF(X1832&lt;72,"Pontiagudo",IF(X1832&lt;=76,"Padrão","Redondo"))</f>
        <v>Padrão</v>
      </c>
      <c r="Z1832" s="11">
        <f>IF(AND(W1832&lt;&gt;"", V1832&lt;&gt;"", V1832&lt;&gt;0), (0.6057-0.0018*W1832)*V1832*(W1832^2)/1000, "")</f>
        <v>70.758995738264062</v>
      </c>
      <c r="AA1832" s="11">
        <v>69.258279537215998</v>
      </c>
      <c r="AB1832" s="14"/>
      <c r="AC1832" s="12">
        <v>28</v>
      </c>
      <c r="AD1832" s="18" t="s">
        <v>18</v>
      </c>
    </row>
    <row r="1833" spans="1:30" ht="15.6" x14ac:dyDescent="0.3">
      <c r="A1833" s="8">
        <v>1832</v>
      </c>
      <c r="B1833" s="20" t="s">
        <v>48</v>
      </c>
      <c r="C1833" s="9">
        <v>67.099999999999994</v>
      </c>
      <c r="D1833" s="9">
        <v>3.3</v>
      </c>
      <c r="E1833" s="9">
        <v>10.6</v>
      </c>
      <c r="F1833" s="10">
        <f>IF(AND(NOT(ISBLANK(C1833)), NOT(ISBLANK(H1833)), NOT(ISBLANK(Q1833))), C1833-H1833-Q1833, "")</f>
        <v>40.372</v>
      </c>
      <c r="G1833" s="11">
        <f>IF(AND(F1833&lt;&gt;"", C1833&lt;&gt;"", C1833&lt;&gt;0), F1833*100/C1833, "")</f>
        <v>60.166915052160959</v>
      </c>
      <c r="H1833" s="10">
        <v>19.643999999999998</v>
      </c>
      <c r="I1833" s="12">
        <v>6</v>
      </c>
      <c r="J1833" s="11">
        <f>IF(AND(H1833&lt;&gt;"", C1833&lt;&gt;"", C1833&lt;&gt;0), H1833*100/C1833, "")</f>
        <v>29.27570789865872</v>
      </c>
      <c r="K1833" s="9">
        <v>12.5</v>
      </c>
      <c r="L1833" s="9">
        <v>48.7</v>
      </c>
      <c r="M1833" s="13">
        <v>0.25700000000000001</v>
      </c>
      <c r="N1833" s="9">
        <v>45.3</v>
      </c>
      <c r="O1833" s="14" t="s">
        <v>23</v>
      </c>
      <c r="P1833" s="15">
        <v>4.13</v>
      </c>
      <c r="Q1833" s="13">
        <v>7.0839999999999996</v>
      </c>
      <c r="R1833" s="15">
        <v>0.42</v>
      </c>
      <c r="S1833" s="11">
        <f>IF(AND(Q1833&lt;&gt;"", C1833&lt;&gt;"", C1833&lt;&gt;0), Q1833*100/C1833, "")</f>
        <v>10.557377049180328</v>
      </c>
      <c r="T1833" s="22">
        <v>3</v>
      </c>
      <c r="U1833" s="17" t="s">
        <v>32</v>
      </c>
      <c r="V1833" s="11">
        <v>59.56</v>
      </c>
      <c r="W1833" s="11">
        <v>45.74</v>
      </c>
      <c r="X1833" s="11">
        <f>IF(AND(W1833&lt;&gt;"", V1833&lt;&gt;"", V1833&lt;&gt;0), (W1833/V1833)*100, "")</f>
        <v>76.796507723304231</v>
      </c>
      <c r="Y1833" s="8" t="str">
        <f>IF(X1833&lt;72,"Pontiagudo",IF(X1833&lt;=76,"Padrão","Redondo"))</f>
        <v>Redondo</v>
      </c>
      <c r="Z1833" s="11">
        <f>IF(AND(W1833&lt;&gt;"", V1833&lt;&gt;"", V1833&lt;&gt;0), (0.6057-0.0018*W1833)*V1833*(W1833^2)/1000, "")</f>
        <v>65.216002540756634</v>
      </c>
      <c r="AA1833" s="11">
        <v>65.815227617464004</v>
      </c>
      <c r="AB1833" s="14"/>
      <c r="AC1833" s="12">
        <v>28</v>
      </c>
      <c r="AD1833" s="18" t="s">
        <v>18</v>
      </c>
    </row>
    <row r="1834" spans="1:30" ht="15.6" x14ac:dyDescent="0.3">
      <c r="A1834" s="8">
        <v>1833</v>
      </c>
      <c r="B1834" s="20" t="s">
        <v>48</v>
      </c>
      <c r="C1834" s="9">
        <v>63.1</v>
      </c>
      <c r="D1834" s="9">
        <v>2.9</v>
      </c>
      <c r="E1834" s="9">
        <v>10.7</v>
      </c>
      <c r="F1834" s="10">
        <f>IF(AND(NOT(ISBLANK(C1834)), NOT(ISBLANK(H1834)), NOT(ISBLANK(Q1834))), C1834-H1834-Q1834, "")</f>
        <v>37.064</v>
      </c>
      <c r="G1834" s="11">
        <f>IF(AND(F1834&lt;&gt;"", C1834&lt;&gt;"", C1834&lt;&gt;0), F1834*100/C1834, "")</f>
        <v>58.738510301109351</v>
      </c>
      <c r="H1834" s="10">
        <v>19.870999999999999</v>
      </c>
      <c r="I1834" s="12">
        <v>6</v>
      </c>
      <c r="J1834" s="11">
        <f>IF(AND(H1834&lt;&gt;"", C1834&lt;&gt;"", C1834&lt;&gt;0), H1834*100/C1834, "")</f>
        <v>31.491283676703642</v>
      </c>
      <c r="K1834" s="9">
        <v>12.6</v>
      </c>
      <c r="L1834" s="9">
        <v>47.7</v>
      </c>
      <c r="M1834" s="13">
        <v>0.26400000000000001</v>
      </c>
      <c r="N1834" s="9">
        <v>41.9</v>
      </c>
      <c r="O1834" s="14" t="s">
        <v>23</v>
      </c>
      <c r="P1834" s="15">
        <v>5.09</v>
      </c>
      <c r="Q1834" s="13">
        <v>6.165</v>
      </c>
      <c r="R1834" s="15">
        <v>0.39</v>
      </c>
      <c r="S1834" s="11">
        <f>IF(AND(Q1834&lt;&gt;"", C1834&lt;&gt;"", C1834&lt;&gt;0), Q1834*100/C1834, "")</f>
        <v>9.7702060221870042</v>
      </c>
      <c r="T1834" s="22">
        <v>3</v>
      </c>
      <c r="U1834" s="17" t="s">
        <v>32</v>
      </c>
      <c r="V1834" s="11">
        <v>58.51</v>
      </c>
      <c r="W1834" s="11">
        <v>44.92</v>
      </c>
      <c r="X1834" s="11">
        <f>IF(AND(W1834&lt;&gt;"", V1834&lt;&gt;"", V1834&lt;&gt;0), (W1834/V1834)*100, "")</f>
        <v>76.773201162194511</v>
      </c>
      <c r="Y1834" s="8" t="str">
        <f>IF(X1834&lt;72,"Pontiagudo",IF(X1834&lt;=76,"Padrão","Redondo"))</f>
        <v>Redondo</v>
      </c>
      <c r="Z1834" s="11">
        <f>IF(AND(W1834&lt;&gt;"", V1834&lt;&gt;"", V1834&lt;&gt;0), (0.6057-0.0018*W1834)*V1834*(W1834^2)/1000, "")</f>
        <v>61.964054894615622</v>
      </c>
      <c r="AA1834" s="11">
        <v>63.837767771879996</v>
      </c>
      <c r="AB1834" s="14"/>
      <c r="AC1834" s="12">
        <v>28</v>
      </c>
      <c r="AD1834" s="18" t="s">
        <v>18</v>
      </c>
    </row>
    <row r="1835" spans="1:30" ht="15.6" x14ac:dyDescent="0.3">
      <c r="A1835" s="8">
        <v>1834</v>
      </c>
      <c r="B1835" s="20" t="s">
        <v>48</v>
      </c>
      <c r="C1835" s="9">
        <v>59</v>
      </c>
      <c r="D1835" s="9"/>
      <c r="E1835" s="9">
        <v>10.8</v>
      </c>
      <c r="F1835" s="10">
        <f>IF(AND(NOT(ISBLANK(C1835)), NOT(ISBLANK(H1835)), NOT(ISBLANK(Q1835))), C1835-H1835-Q1835, "")</f>
        <v>33.206000000000003</v>
      </c>
      <c r="G1835" s="11">
        <f>IF(AND(F1835&lt;&gt;"", C1835&lt;&gt;"", C1835&lt;&gt;0), F1835*100/C1835, "")</f>
        <v>56.281355932203397</v>
      </c>
      <c r="H1835" s="10">
        <v>19.652999999999999</v>
      </c>
      <c r="I1835" s="12"/>
      <c r="J1835" s="11">
        <f>IF(AND(H1835&lt;&gt;"", C1835&lt;&gt;"", C1835&lt;&gt;0), H1835*100/C1835, "")</f>
        <v>33.310169491525421</v>
      </c>
      <c r="K1835" s="9"/>
      <c r="L1835" s="9"/>
      <c r="M1835" s="13"/>
      <c r="N1835" s="9"/>
      <c r="O1835" s="14"/>
      <c r="P1835" s="15">
        <v>3.09</v>
      </c>
      <c r="Q1835" s="13">
        <v>6.141</v>
      </c>
      <c r="R1835" s="15">
        <v>0.41</v>
      </c>
      <c r="S1835" s="11">
        <f>IF(AND(Q1835&lt;&gt;"", C1835&lt;&gt;"", C1835&lt;&gt;0), Q1835*100/C1835, "")</f>
        <v>10.408474576271187</v>
      </c>
      <c r="T1835" s="22">
        <v>2</v>
      </c>
      <c r="U1835" s="17" t="s">
        <v>32</v>
      </c>
      <c r="V1835" s="11">
        <v>56.95</v>
      </c>
      <c r="W1835" s="11">
        <v>43.57</v>
      </c>
      <c r="X1835" s="11">
        <f>IF(AND(W1835&lt;&gt;"", V1835&lt;&gt;"", V1835&lt;&gt;0), (W1835/V1835)*100, "")</f>
        <v>76.505706760316059</v>
      </c>
      <c r="Y1835" s="8" t="str">
        <f>IF(X1835&lt;72,"Pontiagudo",IF(X1835&lt;=76,"Padrão","Redondo"))</f>
        <v>Redondo</v>
      </c>
      <c r="Z1835" s="11">
        <f>IF(AND(W1835&lt;&gt;"", V1835&lt;&gt;"", V1835&lt;&gt;0), (0.6057-0.0018*W1835)*V1835*(W1835^2)/1000, "")</f>
        <v>57.00398340630808</v>
      </c>
      <c r="AA1835" s="11">
        <v>60.742840497052505</v>
      </c>
      <c r="AB1835" s="14" t="s">
        <v>35</v>
      </c>
      <c r="AC1835" s="12">
        <v>28</v>
      </c>
      <c r="AD1835" s="18" t="s">
        <v>18</v>
      </c>
    </row>
    <row r="1836" spans="1:30" ht="15.6" x14ac:dyDescent="0.3">
      <c r="A1836" s="8">
        <v>1835</v>
      </c>
      <c r="B1836" s="20" t="s">
        <v>48</v>
      </c>
      <c r="C1836" s="9">
        <v>54.7</v>
      </c>
      <c r="D1836" s="9">
        <v>4.0999999999999996</v>
      </c>
      <c r="E1836" s="9">
        <v>10.5</v>
      </c>
      <c r="F1836" s="10">
        <f>IF(AND(NOT(ISBLANK(C1836)), NOT(ISBLANK(H1836)), NOT(ISBLANK(Q1836))), C1836-H1836-Q1836, "")</f>
        <v>31.352000000000004</v>
      </c>
      <c r="G1836" s="11">
        <f>IF(AND(F1836&lt;&gt;"", C1836&lt;&gt;"", C1836&lt;&gt;0), F1836*100/C1836, "")</f>
        <v>57.31627056672761</v>
      </c>
      <c r="H1836" s="10">
        <v>17.893000000000001</v>
      </c>
      <c r="I1836" s="12">
        <v>6</v>
      </c>
      <c r="J1836" s="11">
        <f>IF(AND(H1836&lt;&gt;"", C1836&lt;&gt;"", C1836&lt;&gt;0), H1836*100/C1836, "")</f>
        <v>32.71115173674589</v>
      </c>
      <c r="K1836" s="9">
        <v>13.3</v>
      </c>
      <c r="L1836" s="9">
        <v>48.3</v>
      </c>
      <c r="M1836" s="13">
        <v>0.27500000000000002</v>
      </c>
      <c r="N1836" s="9">
        <v>62.6</v>
      </c>
      <c r="O1836" s="14" t="s">
        <v>21</v>
      </c>
      <c r="P1836" s="15">
        <v>2.86</v>
      </c>
      <c r="Q1836" s="13">
        <v>5.4550000000000001</v>
      </c>
      <c r="R1836" s="15">
        <v>0.38</v>
      </c>
      <c r="S1836" s="11">
        <f>IF(AND(Q1836&lt;&gt;"", C1836&lt;&gt;"", C1836&lt;&gt;0), Q1836*100/C1836, "")</f>
        <v>9.9725776965265069</v>
      </c>
      <c r="T1836" s="22">
        <v>1</v>
      </c>
      <c r="U1836" s="17" t="s">
        <v>36</v>
      </c>
      <c r="V1836" s="11">
        <v>57.47</v>
      </c>
      <c r="W1836" s="11">
        <v>42.35</v>
      </c>
      <c r="X1836" s="11">
        <f>IF(AND(W1836&lt;&gt;"", V1836&lt;&gt;"", V1836&lt;&gt;0), (W1836/V1836)*100, "")</f>
        <v>73.69062119366626</v>
      </c>
      <c r="Y1836" s="8" t="str">
        <f>IF(X1836&lt;72,"Pontiagudo",IF(X1836&lt;=76,"Padrão","Redondo"))</f>
        <v>Padrão</v>
      </c>
      <c r="Z1836" s="11">
        <f>IF(AND(W1836&lt;&gt;"", V1836&lt;&gt;"", V1836&lt;&gt;0), (0.6057-0.0018*W1836)*V1836*(W1836^2)/1000, "")</f>
        <v>54.574452098570248</v>
      </c>
      <c r="AA1836" s="11">
        <v>59.362940351522504</v>
      </c>
      <c r="AB1836" s="14" t="s">
        <v>35</v>
      </c>
      <c r="AC1836" s="12">
        <v>28</v>
      </c>
      <c r="AD1836" s="18" t="s">
        <v>18</v>
      </c>
    </row>
    <row r="1837" spans="1:30" ht="15.6" x14ac:dyDescent="0.3">
      <c r="A1837" s="8">
        <v>1836</v>
      </c>
      <c r="B1837" s="20" t="s">
        <v>48</v>
      </c>
      <c r="C1837" s="9">
        <v>58.5</v>
      </c>
      <c r="D1837" s="9">
        <v>3.1</v>
      </c>
      <c r="E1837" s="9">
        <v>10.7</v>
      </c>
      <c r="F1837" s="10">
        <f>IF(AND(NOT(ISBLANK(C1837)), NOT(ISBLANK(H1837)), NOT(ISBLANK(Q1837))), C1837-H1837-Q1837, "")</f>
        <v>34.457999999999998</v>
      </c>
      <c r="G1837" s="11">
        <f>IF(AND(F1837&lt;&gt;"", C1837&lt;&gt;"", C1837&lt;&gt;0), F1837*100/C1837, "")</f>
        <v>58.902564102564099</v>
      </c>
      <c r="H1837" s="10">
        <v>18.626000000000001</v>
      </c>
      <c r="I1837" s="12">
        <v>6</v>
      </c>
      <c r="J1837" s="11">
        <f>IF(AND(H1837&lt;&gt;"", C1837&lt;&gt;"", C1837&lt;&gt;0), H1837*100/C1837, "")</f>
        <v>31.83931623931624</v>
      </c>
      <c r="K1837" s="9">
        <v>12.5</v>
      </c>
      <c r="L1837" s="9">
        <v>46.7</v>
      </c>
      <c r="M1837" s="13">
        <v>0.26800000000000002</v>
      </c>
      <c r="N1837" s="9">
        <v>48.3</v>
      </c>
      <c r="O1837" s="14" t="s">
        <v>23</v>
      </c>
      <c r="P1837" s="15">
        <v>3.28</v>
      </c>
      <c r="Q1837" s="13">
        <v>5.4160000000000004</v>
      </c>
      <c r="R1837" s="15">
        <v>0.36</v>
      </c>
      <c r="S1837" s="11">
        <f>IF(AND(Q1837&lt;&gt;"", C1837&lt;&gt;"", C1837&lt;&gt;0), Q1837*100/C1837, "")</f>
        <v>9.258119658119659</v>
      </c>
      <c r="T1837" s="22">
        <v>1</v>
      </c>
      <c r="U1837" s="17" t="s">
        <v>32</v>
      </c>
      <c r="V1837" s="11">
        <v>56.77</v>
      </c>
      <c r="W1837" s="11">
        <v>43.7</v>
      </c>
      <c r="X1837" s="11">
        <f>IF(AND(W1837&lt;&gt;"", V1837&lt;&gt;"", V1837&lt;&gt;0), (W1837/V1837)*100, "")</f>
        <v>76.977276730667612</v>
      </c>
      <c r="Y1837" s="8" t="str">
        <f>IF(X1837&lt;72,"Pontiagudo",IF(X1837&lt;=76,"Padrão","Redondo"))</f>
        <v>Redondo</v>
      </c>
      <c r="Z1837" s="11">
        <f>IF(AND(W1837&lt;&gt;"", V1837&lt;&gt;"", V1837&lt;&gt;0), (0.6057-0.0018*W1837)*V1837*(W1837^2)/1000, "")</f>
        <v>57.138040909152004</v>
      </c>
      <c r="AA1837" s="11">
        <v>60.797248528870007</v>
      </c>
      <c r="AB1837" s="14" t="s">
        <v>35</v>
      </c>
      <c r="AC1837" s="12">
        <v>28</v>
      </c>
      <c r="AD1837" s="18" t="s">
        <v>18</v>
      </c>
    </row>
    <row r="1838" spans="1:30" ht="15.6" x14ac:dyDescent="0.3">
      <c r="A1838" s="8">
        <v>1837</v>
      </c>
      <c r="B1838" s="20" t="s">
        <v>48</v>
      </c>
      <c r="C1838" s="9">
        <v>62.5</v>
      </c>
      <c r="D1838" s="9">
        <v>3.8</v>
      </c>
      <c r="E1838" s="9">
        <v>10.8</v>
      </c>
      <c r="F1838" s="10">
        <f>IF(AND(NOT(ISBLANK(C1838)), NOT(ISBLANK(H1838)), NOT(ISBLANK(Q1838))), C1838-H1838-Q1838, "")</f>
        <v>36.65</v>
      </c>
      <c r="G1838" s="11">
        <f>IF(AND(F1838&lt;&gt;"", C1838&lt;&gt;"", C1838&lt;&gt;0), F1838*100/C1838, "")</f>
        <v>58.64</v>
      </c>
      <c r="H1838" s="10">
        <v>19.324999999999999</v>
      </c>
      <c r="I1838" s="12">
        <v>6</v>
      </c>
      <c r="J1838" s="11">
        <f>IF(AND(H1838&lt;&gt;"", C1838&lt;&gt;"", C1838&lt;&gt;0), H1838*100/C1838, "")</f>
        <v>30.92</v>
      </c>
      <c r="K1838" s="9">
        <v>12.3</v>
      </c>
      <c r="L1838" s="9">
        <v>49.3</v>
      </c>
      <c r="M1838" s="13">
        <v>0.249</v>
      </c>
      <c r="N1838" s="9">
        <v>55</v>
      </c>
      <c r="O1838" s="14" t="s">
        <v>23</v>
      </c>
      <c r="P1838" s="15">
        <v>2.58</v>
      </c>
      <c r="Q1838" s="13">
        <v>6.5250000000000004</v>
      </c>
      <c r="R1838" s="15">
        <v>0.39</v>
      </c>
      <c r="S1838" s="11">
        <f>IF(AND(Q1838&lt;&gt;"", C1838&lt;&gt;"", C1838&lt;&gt;0), Q1838*100/C1838, "")</f>
        <v>10.44</v>
      </c>
      <c r="T1838" s="22">
        <v>1</v>
      </c>
      <c r="U1838" s="17" t="s">
        <v>32</v>
      </c>
      <c r="V1838" s="11">
        <v>58.86</v>
      </c>
      <c r="W1838" s="11">
        <v>44.25</v>
      </c>
      <c r="X1838" s="11">
        <f>IF(AND(W1838&lt;&gt;"", V1838&lt;&gt;"", V1838&lt;&gt;0), (W1838/V1838)*100, "")</f>
        <v>75.178389398572889</v>
      </c>
      <c r="Y1838" s="8" t="str">
        <f>IF(X1838&lt;72,"Pontiagudo",IF(X1838&lt;=76,"Padrão","Redondo"))</f>
        <v>Padrão</v>
      </c>
      <c r="Z1838" s="11">
        <f>IF(AND(W1838&lt;&gt;"", V1838&lt;&gt;"", V1838&lt;&gt;0), (0.6057-0.0018*W1838)*V1838*(W1838^2)/1000, "")</f>
        <v>60.628082480437499</v>
      </c>
      <c r="AA1838" s="11">
        <v>63.110750817825</v>
      </c>
      <c r="AB1838" s="14"/>
      <c r="AC1838" s="12">
        <v>28</v>
      </c>
      <c r="AD1838" s="18" t="s">
        <v>18</v>
      </c>
    </row>
    <row r="1839" spans="1:30" ht="15.6" x14ac:dyDescent="0.3">
      <c r="A1839" s="8">
        <v>1838</v>
      </c>
      <c r="B1839" s="20" t="s">
        <v>48</v>
      </c>
      <c r="C1839" s="9">
        <v>62.5</v>
      </c>
      <c r="D1839" s="9">
        <v>3.6</v>
      </c>
      <c r="E1839" s="9">
        <v>10.7</v>
      </c>
      <c r="F1839" s="10">
        <f>IF(AND(NOT(ISBLANK(C1839)), NOT(ISBLANK(H1839)), NOT(ISBLANK(Q1839))), C1839-H1839-Q1839, "")</f>
        <v>36.521000000000001</v>
      </c>
      <c r="G1839" s="11">
        <f>IF(AND(F1839&lt;&gt;"", C1839&lt;&gt;"", C1839&lt;&gt;0), F1839*100/C1839, "")</f>
        <v>58.433599999999998</v>
      </c>
      <c r="H1839" s="10">
        <v>19.795000000000002</v>
      </c>
      <c r="I1839" s="12">
        <v>6</v>
      </c>
      <c r="J1839" s="11">
        <f>IF(AND(H1839&lt;&gt;"", C1839&lt;&gt;"", C1839&lt;&gt;0), H1839*100/C1839, "")</f>
        <v>31.672000000000004</v>
      </c>
      <c r="K1839" s="9">
        <v>11.9</v>
      </c>
      <c r="L1839" s="9">
        <v>50.3</v>
      </c>
      <c r="M1839" s="13">
        <v>0.23699999999999999</v>
      </c>
      <c r="N1839" s="9">
        <v>52.5</v>
      </c>
      <c r="O1839" s="14" t="s">
        <v>23</v>
      </c>
      <c r="P1839" s="15">
        <v>3.73</v>
      </c>
      <c r="Q1839" s="13">
        <v>6.1840000000000002</v>
      </c>
      <c r="R1839" s="15">
        <v>0.4</v>
      </c>
      <c r="S1839" s="11">
        <f>IF(AND(Q1839&lt;&gt;"", C1839&lt;&gt;"", C1839&lt;&gt;0), Q1839*100/C1839, "")</f>
        <v>9.8943999999999992</v>
      </c>
      <c r="T1839" s="22">
        <v>2</v>
      </c>
      <c r="U1839" s="17" t="s">
        <v>32</v>
      </c>
      <c r="V1839" s="11">
        <v>58.01</v>
      </c>
      <c r="W1839" s="11">
        <v>44.64</v>
      </c>
      <c r="X1839" s="11">
        <f>IF(AND(W1839&lt;&gt;"", V1839&lt;&gt;"", V1839&lt;&gt;0), (W1839/V1839)*100, "")</f>
        <v>76.95224961213583</v>
      </c>
      <c r="Y1839" s="8" t="str">
        <f>IF(X1839&lt;72,"Pontiagudo",IF(X1839&lt;=76,"Padrão","Redondo"))</f>
        <v>Redondo</v>
      </c>
      <c r="Z1839" s="11">
        <f>IF(AND(W1839&lt;&gt;"", V1839&lt;&gt;"", V1839&lt;&gt;0), (0.6057-0.0018*W1839)*V1839*(W1839^2)/1000, "")</f>
        <v>60.729306339345413</v>
      </c>
      <c r="AA1839" s="11">
        <v>63.062571129983986</v>
      </c>
      <c r="AB1839" s="14"/>
      <c r="AC1839" s="12">
        <v>28</v>
      </c>
      <c r="AD1839" s="18" t="s">
        <v>18</v>
      </c>
    </row>
    <row r="1840" spans="1:30" ht="15.6" x14ac:dyDescent="0.3">
      <c r="A1840" s="8">
        <v>1839</v>
      </c>
      <c r="B1840" s="20" t="s">
        <v>48</v>
      </c>
      <c r="C1840" s="9">
        <v>62.4</v>
      </c>
      <c r="D1840" s="9">
        <v>3</v>
      </c>
      <c r="E1840" s="9">
        <v>10.3</v>
      </c>
      <c r="F1840" s="10">
        <f>IF(AND(NOT(ISBLANK(C1840)), NOT(ISBLANK(H1840)), NOT(ISBLANK(Q1840))), C1840-H1840-Q1840, "")</f>
        <v>37.131</v>
      </c>
      <c r="G1840" s="11">
        <f>IF(AND(F1840&lt;&gt;"", C1840&lt;&gt;"", C1840&lt;&gt;0), F1840*100/C1840, "")</f>
        <v>59.504807692307693</v>
      </c>
      <c r="H1840" s="10">
        <v>19.393000000000001</v>
      </c>
      <c r="I1840" s="12">
        <v>6</v>
      </c>
      <c r="J1840" s="11">
        <f>IF(AND(H1840&lt;&gt;"", C1840&lt;&gt;"", C1840&lt;&gt;0), H1840*100/C1840, "")</f>
        <v>31.078525641025646</v>
      </c>
      <c r="K1840" s="9">
        <v>12.1</v>
      </c>
      <c r="L1840" s="9">
        <v>48</v>
      </c>
      <c r="M1840" s="13">
        <v>0.252</v>
      </c>
      <c r="N1840" s="9">
        <v>44</v>
      </c>
      <c r="O1840" s="14" t="s">
        <v>23</v>
      </c>
      <c r="P1840" s="15">
        <v>3.79</v>
      </c>
      <c r="Q1840" s="13">
        <v>5.8760000000000003</v>
      </c>
      <c r="R1840" s="15">
        <v>0.36</v>
      </c>
      <c r="S1840" s="11">
        <f>IF(AND(Q1840&lt;&gt;"", C1840&lt;&gt;"", C1840&lt;&gt;0), Q1840*100/C1840, "")</f>
        <v>9.4166666666666679</v>
      </c>
      <c r="T1840" s="22">
        <v>2</v>
      </c>
      <c r="U1840" s="17" t="s">
        <v>32</v>
      </c>
      <c r="V1840" s="11">
        <v>60.5</v>
      </c>
      <c r="W1840" s="11">
        <v>43.48</v>
      </c>
      <c r="X1840" s="11">
        <f>IF(AND(W1840&lt;&gt;"", V1840&lt;&gt;"", V1840&lt;&gt;0), (W1840/V1840)*100, "")</f>
        <v>71.867768595041312</v>
      </c>
      <c r="Y1840" s="8" t="str">
        <f>IF(X1840&lt;72,"Pontiagudo",IF(X1840&lt;=76,"Padrão","Redondo"))</f>
        <v>Pontiagudo</v>
      </c>
      <c r="Z1840" s="11">
        <f>IF(AND(W1840&lt;&gt;"", V1840&lt;&gt;"", V1840&lt;&gt;0), (0.6057-0.0018*W1840)*V1840*(W1840^2)/1000, "")</f>
        <v>60.325956221731197</v>
      </c>
      <c r="AA1840" s="11">
        <v>63.12228000759999</v>
      </c>
      <c r="AB1840" s="14"/>
      <c r="AC1840" s="12">
        <v>28</v>
      </c>
      <c r="AD1840" s="18" t="s">
        <v>18</v>
      </c>
    </row>
    <row r="1841" spans="1:30" ht="15.6" x14ac:dyDescent="0.3">
      <c r="A1841" s="8">
        <v>1840</v>
      </c>
      <c r="B1841" s="20" t="s">
        <v>48</v>
      </c>
      <c r="C1841" s="9">
        <v>63.3</v>
      </c>
      <c r="D1841" s="9">
        <v>3.6</v>
      </c>
      <c r="E1841" s="9">
        <v>10.5</v>
      </c>
      <c r="F1841" s="10">
        <f>IF(AND(NOT(ISBLANK(C1841)), NOT(ISBLANK(H1841)), NOT(ISBLANK(Q1841))), C1841-H1841-Q1841, "")</f>
        <v>38.599999999999994</v>
      </c>
      <c r="G1841" s="11">
        <f>IF(AND(F1841&lt;&gt;"", C1841&lt;&gt;"", C1841&lt;&gt;0), F1841*100/C1841, "")</f>
        <v>60.97946287519747</v>
      </c>
      <c r="H1841" s="10">
        <v>18.670000000000002</v>
      </c>
      <c r="I1841" s="12">
        <v>6</v>
      </c>
      <c r="J1841" s="11">
        <f>IF(AND(H1841&lt;&gt;"", C1841&lt;&gt;"", C1841&lt;&gt;0), H1841*100/C1841, "")</f>
        <v>29.494470774091631</v>
      </c>
      <c r="K1841" s="9">
        <v>14</v>
      </c>
      <c r="L1841" s="9">
        <v>46.3</v>
      </c>
      <c r="M1841" s="13">
        <v>0.30199999999999999</v>
      </c>
      <c r="N1841" s="9">
        <v>52</v>
      </c>
      <c r="O1841" s="14" t="s">
        <v>23</v>
      </c>
      <c r="P1841" s="15">
        <v>3.61</v>
      </c>
      <c r="Q1841" s="13">
        <v>6.03</v>
      </c>
      <c r="R1841" s="15">
        <v>0.39</v>
      </c>
      <c r="S1841" s="11">
        <f>IF(AND(Q1841&lt;&gt;"", C1841&lt;&gt;"", C1841&lt;&gt;0), Q1841*100/C1841, "")</f>
        <v>9.5260663507109005</v>
      </c>
      <c r="T1841" s="22">
        <v>2</v>
      </c>
      <c r="U1841" s="17" t="s">
        <v>32</v>
      </c>
      <c r="V1841" s="11">
        <v>58.45</v>
      </c>
      <c r="W1841" s="11">
        <v>44.78</v>
      </c>
      <c r="X1841" s="11">
        <f>IF(AND(W1841&lt;&gt;"", V1841&lt;&gt;"", V1841&lt;&gt;0), (W1841/V1841)*100, "")</f>
        <v>76.612489307100091</v>
      </c>
      <c r="Y1841" s="8" t="str">
        <f>IF(X1841&lt;72,"Pontiagudo",IF(X1841&lt;=76,"Padrão","Redondo"))</f>
        <v>Redondo</v>
      </c>
      <c r="Z1841" s="11">
        <f>IF(AND(W1841&lt;&gt;"", V1841&lt;&gt;"", V1841&lt;&gt;0), (0.6057-0.0018*W1841)*V1841*(W1841^2)/1000, "")</f>
        <v>61.54480556432209</v>
      </c>
      <c r="AA1841" s="11">
        <v>63.589226431989999</v>
      </c>
      <c r="AB1841" s="14"/>
      <c r="AC1841" s="12">
        <v>28</v>
      </c>
      <c r="AD1841" s="18" t="s">
        <v>18</v>
      </c>
    </row>
    <row r="1842" spans="1:30" ht="15.6" x14ac:dyDescent="0.3">
      <c r="A1842" s="8">
        <v>1841</v>
      </c>
      <c r="B1842" s="20" t="s">
        <v>48</v>
      </c>
      <c r="C1842" s="9">
        <v>66.3</v>
      </c>
      <c r="D1842" s="9">
        <v>3</v>
      </c>
      <c r="E1842" s="9">
        <v>10.6</v>
      </c>
      <c r="F1842" s="10">
        <f>IF(AND(NOT(ISBLANK(C1842)), NOT(ISBLANK(H1842)), NOT(ISBLANK(Q1842))), C1842-H1842-Q1842, "")</f>
        <v>39.795999999999999</v>
      </c>
      <c r="G1842" s="11">
        <f>IF(AND(F1842&lt;&gt;"", C1842&lt;&gt;"", C1842&lt;&gt;0), F1842*100/C1842, "")</f>
        <v>60.024132730015083</v>
      </c>
      <c r="H1842" s="10">
        <v>19.797000000000001</v>
      </c>
      <c r="I1842" s="12">
        <v>7</v>
      </c>
      <c r="J1842" s="11">
        <f>IF(AND(H1842&lt;&gt;"", C1842&lt;&gt;"", C1842&lt;&gt;0), H1842*100/C1842, "")</f>
        <v>29.859728506787331</v>
      </c>
      <c r="K1842" s="9">
        <v>11.9</v>
      </c>
      <c r="L1842" s="9">
        <v>49.7</v>
      </c>
      <c r="M1842" s="13">
        <v>0.23899999999999999</v>
      </c>
      <c r="N1842" s="9">
        <v>41.1</v>
      </c>
      <c r="O1842" s="14" t="s">
        <v>23</v>
      </c>
      <c r="P1842" s="15">
        <v>4.79</v>
      </c>
      <c r="Q1842" s="13">
        <v>6.7069999999999999</v>
      </c>
      <c r="R1842" s="15">
        <v>0.39</v>
      </c>
      <c r="S1842" s="11">
        <f>IF(AND(Q1842&lt;&gt;"", C1842&lt;&gt;"", C1842&lt;&gt;0), Q1842*100/C1842, "")</f>
        <v>10.116138763197586</v>
      </c>
      <c r="T1842" s="22">
        <v>1</v>
      </c>
      <c r="U1842" s="17" t="s">
        <v>32</v>
      </c>
      <c r="V1842" s="11">
        <v>60.42</v>
      </c>
      <c r="W1842" s="11">
        <v>45.48</v>
      </c>
      <c r="X1842" s="11">
        <f>IF(AND(W1842&lt;&gt;"", V1842&lt;&gt;"", V1842&lt;&gt;0), (W1842/V1842)*100, "")</f>
        <v>75.27308838133068</v>
      </c>
      <c r="Y1842" s="8" t="str">
        <f>IF(X1842&lt;72,"Pontiagudo",IF(X1842&lt;=76,"Padrão","Redondo"))</f>
        <v>Padrão</v>
      </c>
      <c r="Z1842" s="11">
        <f>IF(AND(W1842&lt;&gt;"", V1842&lt;&gt;"", V1842&lt;&gt;0), (0.6057-0.0018*W1842)*V1842*(W1842^2)/1000, "")</f>
        <v>65.466176109810036</v>
      </c>
      <c r="AA1842" s="11">
        <v>66.053564038511993</v>
      </c>
      <c r="AB1842" s="14"/>
      <c r="AC1842" s="12">
        <v>28</v>
      </c>
      <c r="AD1842" s="18" t="s">
        <v>18</v>
      </c>
    </row>
    <row r="1843" spans="1:30" ht="15.6" x14ac:dyDescent="0.3">
      <c r="A1843" s="8">
        <v>1842</v>
      </c>
      <c r="B1843" s="20" t="s">
        <v>48</v>
      </c>
      <c r="C1843" s="9">
        <v>63.2</v>
      </c>
      <c r="D1843" s="9">
        <v>3.1</v>
      </c>
      <c r="E1843" s="9">
        <v>10.6</v>
      </c>
      <c r="F1843" s="10" t="str">
        <f>IF(AND(NOT(ISBLANK(C1843)), NOT(ISBLANK(H1843)), NOT(ISBLANK(Q1843))), C1843-H1843-Q1843, "")</f>
        <v/>
      </c>
      <c r="G1843" s="11" t="str">
        <f>IF(AND(F1843&lt;&gt;"", C1843&lt;&gt;"", C1843&lt;&gt;0), F1843*100/C1843, "")</f>
        <v/>
      </c>
      <c r="H1843" s="10"/>
      <c r="I1843" s="12">
        <v>5</v>
      </c>
      <c r="J1843" s="11" t="str">
        <f>IF(AND(H1843&lt;&gt;"", C1843&lt;&gt;"", C1843&lt;&gt;0), H1843*100/C1843, "")</f>
        <v/>
      </c>
      <c r="K1843" s="9">
        <v>6</v>
      </c>
      <c r="L1843" s="9">
        <v>31</v>
      </c>
      <c r="M1843" s="13">
        <v>0.19400000000000001</v>
      </c>
      <c r="N1843" s="9">
        <v>45</v>
      </c>
      <c r="O1843" s="14" t="s">
        <v>23</v>
      </c>
      <c r="P1843" s="15">
        <v>4.45</v>
      </c>
      <c r="Q1843" s="13">
        <v>6.218</v>
      </c>
      <c r="R1843" s="15">
        <v>0.37</v>
      </c>
      <c r="S1843" s="11">
        <f>IF(AND(Q1843&lt;&gt;"", C1843&lt;&gt;"", C1843&lt;&gt;0), Q1843*100/C1843, "")</f>
        <v>9.8386075949367076</v>
      </c>
      <c r="T1843" s="22">
        <v>1</v>
      </c>
      <c r="U1843" s="17" t="s">
        <v>32</v>
      </c>
      <c r="V1843" s="11">
        <v>57.96</v>
      </c>
      <c r="W1843" s="11">
        <v>45.1</v>
      </c>
      <c r="X1843" s="11">
        <f>IF(AND(W1843&lt;&gt;"", V1843&lt;&gt;"", V1843&lt;&gt;0), (W1843/V1843)*100, "")</f>
        <v>77.81228433402346</v>
      </c>
      <c r="Y1843" s="8" t="str">
        <f>IF(X1843&lt;72,"Pontiagudo",IF(X1843&lt;=76,"Padrão","Redondo"))</f>
        <v>Redondo</v>
      </c>
      <c r="Z1843" s="11">
        <f>IF(AND(W1843&lt;&gt;"", V1843&lt;&gt;"", V1843&lt;&gt;0), (0.6057-0.0018*W1843)*V1843*(W1843^2)/1000, "")</f>
        <v>61.836302504592005</v>
      </c>
      <c r="AA1843" s="11">
        <v>63.693907394039996</v>
      </c>
      <c r="AB1843" s="14"/>
      <c r="AC1843" s="12">
        <v>28</v>
      </c>
      <c r="AD1843" s="18" t="s">
        <v>18</v>
      </c>
    </row>
    <row r="1844" spans="1:30" ht="15.6" x14ac:dyDescent="0.3">
      <c r="A1844" s="8">
        <v>1843</v>
      </c>
      <c r="B1844" s="20" t="s">
        <v>48</v>
      </c>
      <c r="C1844" s="9">
        <v>58.6</v>
      </c>
      <c r="D1844" s="9">
        <v>3.6</v>
      </c>
      <c r="E1844" s="9">
        <v>10.5</v>
      </c>
      <c r="F1844" s="10">
        <f>IF(AND(NOT(ISBLANK(C1844)), NOT(ISBLANK(H1844)), NOT(ISBLANK(Q1844))), C1844-H1844-Q1844, "")</f>
        <v>34.94</v>
      </c>
      <c r="G1844" s="11">
        <f>IF(AND(F1844&lt;&gt;"", C1844&lt;&gt;"", C1844&lt;&gt;0), F1844*100/C1844, "")</f>
        <v>59.624573378839592</v>
      </c>
      <c r="H1844" s="10">
        <v>17.789000000000001</v>
      </c>
      <c r="I1844" s="12">
        <v>6</v>
      </c>
      <c r="J1844" s="11">
        <f>IF(AND(H1844&lt;&gt;"", C1844&lt;&gt;"", C1844&lt;&gt;0), H1844*100/C1844, "")</f>
        <v>30.356655290102388</v>
      </c>
      <c r="K1844" s="9">
        <v>11.9</v>
      </c>
      <c r="L1844" s="9">
        <v>46.3</v>
      </c>
      <c r="M1844" s="13">
        <v>0.25700000000000001</v>
      </c>
      <c r="N1844" s="9">
        <v>54.8</v>
      </c>
      <c r="O1844" s="14" t="s">
        <v>23</v>
      </c>
      <c r="P1844" s="15">
        <v>4.13</v>
      </c>
      <c r="Q1844" s="13">
        <v>5.8710000000000004</v>
      </c>
      <c r="R1844" s="15">
        <v>0.4</v>
      </c>
      <c r="S1844" s="11">
        <f>IF(AND(Q1844&lt;&gt;"", C1844&lt;&gt;"", C1844&lt;&gt;0), Q1844*100/C1844, "")</f>
        <v>10.018771331058021</v>
      </c>
      <c r="T1844" s="22">
        <v>2</v>
      </c>
      <c r="U1844" s="17" t="s">
        <v>32</v>
      </c>
      <c r="V1844" s="11">
        <v>57.2</v>
      </c>
      <c r="W1844" s="11">
        <v>43.52</v>
      </c>
      <c r="X1844" s="11">
        <f>IF(AND(W1844&lt;&gt;"", V1844&lt;&gt;"", V1844&lt;&gt;0), (W1844/V1844)*100, "")</f>
        <v>76.08391608391608</v>
      </c>
      <c r="Y1844" s="8" t="str">
        <f>IF(X1844&lt;72,"Pontiagudo",IF(X1844&lt;=76,"Padrão","Redondo"))</f>
        <v>Redondo</v>
      </c>
      <c r="Z1844" s="11">
        <f>IF(AND(W1844&lt;&gt;"", V1844&lt;&gt;"", V1844&lt;&gt;0), (0.6057-0.0018*W1844)*V1844*(W1844^2)/1000, "")</f>
        <v>57.132638609080338</v>
      </c>
      <c r="AA1844" s="11">
        <v>60.85291024384</v>
      </c>
      <c r="AB1844" s="14"/>
      <c r="AC1844" s="12">
        <v>28</v>
      </c>
      <c r="AD1844" s="18" t="s">
        <v>18</v>
      </c>
    </row>
    <row r="1845" spans="1:30" ht="15.6" x14ac:dyDescent="0.3">
      <c r="A1845" s="8">
        <v>1844</v>
      </c>
      <c r="B1845" s="20" t="s">
        <v>48</v>
      </c>
      <c r="C1845" s="9">
        <v>65.7</v>
      </c>
      <c r="D1845" s="9">
        <v>4</v>
      </c>
      <c r="E1845" s="9">
        <v>10.3</v>
      </c>
      <c r="F1845" s="10">
        <f>IF(AND(NOT(ISBLANK(C1845)), NOT(ISBLANK(H1845)), NOT(ISBLANK(Q1845))), C1845-H1845-Q1845, "")</f>
        <v>41.278000000000006</v>
      </c>
      <c r="G1845" s="11">
        <f>IF(AND(F1845&lt;&gt;"", C1845&lt;&gt;"", C1845&lt;&gt;0), F1845*100/C1845, "")</f>
        <v>62.828006088280063</v>
      </c>
      <c r="H1845" s="10">
        <v>17.395</v>
      </c>
      <c r="I1845" s="12">
        <v>6</v>
      </c>
      <c r="J1845" s="11">
        <f>IF(AND(H1845&lt;&gt;"", C1845&lt;&gt;"", C1845&lt;&gt;0), H1845*100/C1845, "")</f>
        <v>26.476407914764078</v>
      </c>
      <c r="K1845" s="9">
        <v>12.8</v>
      </c>
      <c r="L1845" s="9">
        <v>36.299999999999997</v>
      </c>
      <c r="M1845" s="13">
        <v>0.35299999999999998</v>
      </c>
      <c r="N1845" s="9">
        <v>55.7</v>
      </c>
      <c r="O1845" s="14" t="s">
        <v>23</v>
      </c>
      <c r="P1845" s="15">
        <v>4.0199999999999996</v>
      </c>
      <c r="Q1845" s="13">
        <v>7.0270000000000001</v>
      </c>
      <c r="R1845" s="15">
        <v>0.44</v>
      </c>
      <c r="S1845" s="11">
        <f>IF(AND(Q1845&lt;&gt;"", C1845&lt;&gt;"", C1845&lt;&gt;0), Q1845*100/C1845, "")</f>
        <v>10.69558599695586</v>
      </c>
      <c r="T1845" s="22">
        <v>3</v>
      </c>
      <c r="U1845" s="17" t="s">
        <v>32</v>
      </c>
      <c r="V1845" s="11">
        <v>59.91</v>
      </c>
      <c r="W1845" s="11">
        <v>46.42</v>
      </c>
      <c r="X1845" s="11">
        <f>IF(AND(W1845&lt;&gt;"", V1845&lt;&gt;"", V1845&lt;&gt;0), (W1845/V1845)*100, "")</f>
        <v>77.482891003171432</v>
      </c>
      <c r="Y1845" s="8" t="str">
        <f>IF(X1845&lt;72,"Pontiagudo",IF(X1845&lt;=76,"Padrão","Redondo"))</f>
        <v>Redondo</v>
      </c>
      <c r="Z1845" s="11">
        <f>IF(AND(W1845&lt;&gt;"", V1845&lt;&gt;"", V1845&lt;&gt;0), (0.6057-0.0018*W1845)*V1845*(W1845^2)/1000, "")</f>
        <v>67.40620606080347</v>
      </c>
      <c r="AA1845" s="11">
        <v>67.083122252849989</v>
      </c>
      <c r="AB1845" s="14"/>
      <c r="AC1845" s="12">
        <v>28</v>
      </c>
      <c r="AD1845" s="18" t="s">
        <v>18</v>
      </c>
    </row>
    <row r="1846" spans="1:30" ht="15.6" x14ac:dyDescent="0.3">
      <c r="A1846" s="8">
        <v>1845</v>
      </c>
      <c r="B1846" s="20" t="s">
        <v>48</v>
      </c>
      <c r="C1846" s="9">
        <v>64.099999999999994</v>
      </c>
      <c r="D1846" s="9">
        <v>3.8</v>
      </c>
      <c r="E1846" s="9">
        <v>10.1</v>
      </c>
      <c r="F1846" s="10">
        <f>IF(AND(NOT(ISBLANK(C1846)), NOT(ISBLANK(H1846)), NOT(ISBLANK(Q1846))), C1846-H1846-Q1846, "")</f>
        <v>38.777999999999992</v>
      </c>
      <c r="G1846" s="11">
        <f>IF(AND(F1846&lt;&gt;"", C1846&lt;&gt;"", C1846&lt;&gt;0), F1846*100/C1846, "")</f>
        <v>60.496099843993754</v>
      </c>
      <c r="H1846" s="10">
        <v>20.091000000000001</v>
      </c>
      <c r="I1846" s="12">
        <v>6</v>
      </c>
      <c r="J1846" s="11">
        <f>IF(AND(H1846&lt;&gt;"", C1846&lt;&gt;"", C1846&lt;&gt;0), H1846*100/C1846, "")</f>
        <v>31.343213728549149</v>
      </c>
      <c r="K1846" s="9">
        <v>14.9</v>
      </c>
      <c r="L1846" s="9">
        <v>46.7</v>
      </c>
      <c r="M1846" s="13">
        <v>0.31900000000000001</v>
      </c>
      <c r="N1846" s="9">
        <v>54.1</v>
      </c>
      <c r="O1846" s="14" t="s">
        <v>23</v>
      </c>
      <c r="P1846" s="15">
        <v>2.95</v>
      </c>
      <c r="Q1846" s="13">
        <v>5.2309999999999999</v>
      </c>
      <c r="R1846" s="15">
        <v>0.31</v>
      </c>
      <c r="S1846" s="11">
        <f>IF(AND(Q1846&lt;&gt;"", C1846&lt;&gt;"", C1846&lt;&gt;0), Q1846*100/C1846, "")</f>
        <v>8.1606864274570992</v>
      </c>
      <c r="T1846" s="22">
        <v>2</v>
      </c>
      <c r="U1846" s="17" t="s">
        <v>32</v>
      </c>
      <c r="V1846" s="11">
        <v>58.46</v>
      </c>
      <c r="W1846" s="11">
        <v>45.65</v>
      </c>
      <c r="X1846" s="11">
        <f>IF(AND(W1846&lt;&gt;"", V1846&lt;&gt;"", V1846&lt;&gt;0), (W1846/V1846)*100, "")</f>
        <v>78.087581252138207</v>
      </c>
      <c r="Y1846" s="8" t="str">
        <f>IF(X1846&lt;72,"Pontiagudo",IF(X1846&lt;=76,"Padrão","Redondo"))</f>
        <v>Redondo</v>
      </c>
      <c r="Z1846" s="11">
        <f>IF(AND(W1846&lt;&gt;"", V1846&lt;&gt;"", V1846&lt;&gt;0), (0.6057-0.0018*W1846)*V1846*(W1846^2)/1000, "")</f>
        <v>63.779623028005496</v>
      </c>
      <c r="AA1846" s="11">
        <v>64.868106623484977</v>
      </c>
      <c r="AB1846" s="14"/>
      <c r="AC1846" s="12">
        <v>28</v>
      </c>
      <c r="AD1846" s="18" t="s">
        <v>18</v>
      </c>
    </row>
    <row r="1847" spans="1:30" ht="15.6" x14ac:dyDescent="0.3">
      <c r="A1847" s="8">
        <v>1846</v>
      </c>
      <c r="B1847" s="20" t="s">
        <v>48</v>
      </c>
      <c r="C1847" s="9">
        <v>68.400000000000006</v>
      </c>
      <c r="D1847" s="9">
        <v>3.8</v>
      </c>
      <c r="E1847" s="9">
        <v>10.4</v>
      </c>
      <c r="F1847" s="10">
        <f>IF(AND(NOT(ISBLANK(C1847)), NOT(ISBLANK(H1847)), NOT(ISBLANK(Q1847))), C1847-H1847-Q1847, "")</f>
        <v>43.295000000000002</v>
      </c>
      <c r="G1847" s="11">
        <f>IF(AND(F1847&lt;&gt;"", C1847&lt;&gt;"", C1847&lt;&gt;0), F1847*100/C1847, "")</f>
        <v>63.296783625730988</v>
      </c>
      <c r="H1847" s="10">
        <v>18.832000000000001</v>
      </c>
      <c r="I1847" s="12">
        <v>6</v>
      </c>
      <c r="J1847" s="11">
        <f>IF(AND(H1847&lt;&gt;"", C1847&lt;&gt;"", C1847&lt;&gt;0), H1847*100/C1847, "")</f>
        <v>27.532163742690056</v>
      </c>
      <c r="K1847" s="9">
        <v>11.6</v>
      </c>
      <c r="L1847" s="9">
        <v>50</v>
      </c>
      <c r="M1847" s="13">
        <v>0.23200000000000001</v>
      </c>
      <c r="N1847" s="9">
        <v>51.6</v>
      </c>
      <c r="O1847" s="14" t="s">
        <v>23</v>
      </c>
      <c r="P1847" s="15">
        <v>4.29</v>
      </c>
      <c r="Q1847" s="13">
        <v>6.2729999999999997</v>
      </c>
      <c r="R1847" s="15">
        <v>0.37</v>
      </c>
      <c r="S1847" s="11">
        <f>IF(AND(Q1847&lt;&gt;"", C1847&lt;&gt;"", C1847&lt;&gt;0), Q1847*100/C1847, "")</f>
        <v>9.1710526315789451</v>
      </c>
      <c r="T1847" s="22">
        <v>2</v>
      </c>
      <c r="U1847" s="17" t="s">
        <v>34</v>
      </c>
      <c r="V1847" s="11">
        <v>60.41</v>
      </c>
      <c r="W1847" s="11">
        <v>45.52</v>
      </c>
      <c r="X1847" s="11">
        <f>IF(AND(W1847&lt;&gt;"", V1847&lt;&gt;"", V1847&lt;&gt;0), (W1847/V1847)*100, "")</f>
        <v>75.351762953153454</v>
      </c>
      <c r="Y1847" s="8" t="str">
        <f>IF(X1847&lt;72,"Pontiagudo",IF(X1847&lt;=76,"Padrão","Redondo"))</f>
        <v>Padrão</v>
      </c>
      <c r="Z1847" s="11">
        <f>IF(AND(W1847&lt;&gt;"", V1847&lt;&gt;"", V1847&lt;&gt;0), (0.6057-0.0018*W1847)*V1847*(W1847^2)/1000, "")</f>
        <v>65.561515970340096</v>
      </c>
      <c r="AA1847" s="11">
        <v>66.106161355360001</v>
      </c>
      <c r="AB1847" s="14" t="s">
        <v>35</v>
      </c>
      <c r="AC1847" s="12">
        <v>28</v>
      </c>
      <c r="AD1847" s="18" t="s">
        <v>18</v>
      </c>
    </row>
    <row r="1848" spans="1:30" ht="15.6" x14ac:dyDescent="0.3">
      <c r="A1848" s="8">
        <v>1847</v>
      </c>
      <c r="B1848" s="20" t="s">
        <v>48</v>
      </c>
      <c r="C1848" s="9">
        <v>62.8</v>
      </c>
      <c r="D1848" s="9">
        <v>3.3</v>
      </c>
      <c r="E1848" s="9">
        <v>10.5</v>
      </c>
      <c r="F1848" s="10">
        <f>IF(AND(NOT(ISBLANK(C1848)), NOT(ISBLANK(H1848)), NOT(ISBLANK(Q1848))), C1848-H1848-Q1848, "")</f>
        <v>38.004000000000005</v>
      </c>
      <c r="G1848" s="11">
        <f>IF(AND(F1848&lt;&gt;"", C1848&lt;&gt;"", C1848&lt;&gt;0), F1848*100/C1848, "")</f>
        <v>60.515923566878989</v>
      </c>
      <c r="H1848" s="10">
        <v>18.617999999999999</v>
      </c>
      <c r="I1848" s="12">
        <v>6</v>
      </c>
      <c r="J1848" s="11">
        <f>IF(AND(H1848&lt;&gt;"", C1848&lt;&gt;"", C1848&lt;&gt;0), H1848*100/C1848, "")</f>
        <v>29.646496815286625</v>
      </c>
      <c r="K1848" s="9">
        <v>10.5</v>
      </c>
      <c r="L1848" s="9">
        <v>50</v>
      </c>
      <c r="M1848" s="13">
        <v>0.21</v>
      </c>
      <c r="N1848" s="9">
        <v>48.2</v>
      </c>
      <c r="O1848" s="14" t="s">
        <v>23</v>
      </c>
      <c r="P1848" s="15">
        <v>4.59</v>
      </c>
      <c r="Q1848" s="13">
        <v>6.1779999999999999</v>
      </c>
      <c r="R1848" s="15">
        <v>0.38</v>
      </c>
      <c r="S1848" s="11">
        <f>IF(AND(Q1848&lt;&gt;"", C1848&lt;&gt;"", C1848&lt;&gt;0), Q1848*100/C1848, "")</f>
        <v>9.8375796178343951</v>
      </c>
      <c r="T1848" s="22">
        <v>1</v>
      </c>
      <c r="U1848" s="17" t="s">
        <v>32</v>
      </c>
      <c r="V1848" s="11">
        <v>61.49</v>
      </c>
      <c r="W1848" s="11">
        <v>43.33</v>
      </c>
      <c r="X1848" s="11">
        <f>IF(AND(W1848&lt;&gt;"", V1848&lt;&gt;"", V1848&lt;&gt;0), (W1848/V1848)*100, "")</f>
        <v>70.466742559765819</v>
      </c>
      <c r="Y1848" s="8" t="str">
        <f>IF(X1848&lt;72,"Pontiagudo",IF(X1848&lt;=76,"Padrão","Redondo"))</f>
        <v>Pontiagudo</v>
      </c>
      <c r="Z1848" s="11">
        <f>IF(AND(W1848&lt;&gt;"", V1848&lt;&gt;"", V1848&lt;&gt;0), (0.6057-0.0018*W1848)*V1848*(W1848^2)/1000, "")</f>
        <v>60.921965062424462</v>
      </c>
      <c r="AA1848" s="11">
        <v>63.568939191257506</v>
      </c>
      <c r="AB1848" s="14" t="s">
        <v>35</v>
      </c>
      <c r="AC1848" s="12">
        <v>28</v>
      </c>
      <c r="AD1848" s="18" t="s">
        <v>18</v>
      </c>
    </row>
    <row r="1849" spans="1:30" ht="15.6" x14ac:dyDescent="0.3">
      <c r="A1849" s="8">
        <v>1848</v>
      </c>
      <c r="B1849" s="20" t="s">
        <v>48</v>
      </c>
      <c r="C1849" s="9">
        <v>61.3</v>
      </c>
      <c r="D1849" s="9">
        <v>3.1</v>
      </c>
      <c r="E1849" s="9">
        <v>10</v>
      </c>
      <c r="F1849" s="10">
        <f>IF(AND(NOT(ISBLANK(C1849)), NOT(ISBLANK(H1849)), NOT(ISBLANK(Q1849))), C1849-H1849-Q1849, "")</f>
        <v>36.036999999999992</v>
      </c>
      <c r="G1849" s="11">
        <f>IF(AND(F1849&lt;&gt;"", C1849&lt;&gt;"", C1849&lt;&gt;0), F1849*100/C1849, "")</f>
        <v>58.787928221859701</v>
      </c>
      <c r="H1849" s="10">
        <v>19.440999999999999</v>
      </c>
      <c r="I1849" s="12">
        <v>6</v>
      </c>
      <c r="J1849" s="11">
        <f>IF(AND(H1849&lt;&gt;"", C1849&lt;&gt;"", C1849&lt;&gt;0), H1849*100/C1849, "")</f>
        <v>31.714518760195759</v>
      </c>
      <c r="K1849" s="9">
        <v>12.5</v>
      </c>
      <c r="L1849" s="9">
        <v>48</v>
      </c>
      <c r="M1849" s="13">
        <v>0.26</v>
      </c>
      <c r="N1849" s="9">
        <v>46.3</v>
      </c>
      <c r="O1849" s="14" t="s">
        <v>23</v>
      </c>
      <c r="P1849" s="15">
        <v>3.76</v>
      </c>
      <c r="Q1849" s="13">
        <v>5.8220000000000001</v>
      </c>
      <c r="R1849" s="15">
        <v>0.37</v>
      </c>
      <c r="S1849" s="11">
        <f>IF(AND(Q1849&lt;&gt;"", C1849&lt;&gt;"", C1849&lt;&gt;0), Q1849*100/C1849, "")</f>
        <v>9.4975530179445364</v>
      </c>
      <c r="T1849" s="22">
        <v>2</v>
      </c>
      <c r="U1849" s="17" t="s">
        <v>32</v>
      </c>
      <c r="V1849" s="11">
        <v>56.1</v>
      </c>
      <c r="W1849" s="11">
        <v>45.38</v>
      </c>
      <c r="X1849" s="11">
        <f>IF(AND(W1849&lt;&gt;"", V1849&lt;&gt;"", V1849&lt;&gt;0), (W1849/V1849)*100, "")</f>
        <v>80.89126559714795</v>
      </c>
      <c r="Y1849" s="8" t="str">
        <f>IF(X1849&lt;72,"Pontiagudo",IF(X1849&lt;=76,"Padrão","Redondo"))</f>
        <v>Redondo</v>
      </c>
      <c r="Z1849" s="11">
        <f>IF(AND(W1849&lt;&gt;"", V1849&lt;&gt;"", V1849&lt;&gt;0), (0.6057-0.0018*W1849)*V1849*(W1849^2)/1000, "")</f>
        <v>60.539160187693462</v>
      </c>
      <c r="AA1849" s="11">
        <v>62.687687810219998</v>
      </c>
      <c r="AB1849" s="14"/>
      <c r="AC1849" s="12">
        <v>28</v>
      </c>
      <c r="AD1849" s="18" t="s">
        <v>18</v>
      </c>
    </row>
    <row r="1850" spans="1:30" ht="15.6" x14ac:dyDescent="0.3">
      <c r="A1850" s="8">
        <v>1849</v>
      </c>
      <c r="B1850" s="20" t="s">
        <v>48</v>
      </c>
      <c r="C1850" s="9">
        <v>65.599999999999994</v>
      </c>
      <c r="D1850" s="9">
        <v>3.4</v>
      </c>
      <c r="E1850" s="9">
        <v>10.3</v>
      </c>
      <c r="F1850" s="10">
        <f>IF(AND(NOT(ISBLANK(C1850)), NOT(ISBLANK(H1850)), NOT(ISBLANK(Q1850))), C1850-H1850-Q1850, "")</f>
        <v>43.643999999999991</v>
      </c>
      <c r="G1850" s="11">
        <f>IF(AND(F1850&lt;&gt;"", C1850&lt;&gt;"", C1850&lt;&gt;0), F1850*100/C1850, "")</f>
        <v>66.530487804878035</v>
      </c>
      <c r="H1850" s="10">
        <v>16.850000000000001</v>
      </c>
      <c r="I1850" s="12">
        <v>6</v>
      </c>
      <c r="J1850" s="11">
        <f>IF(AND(H1850&lt;&gt;"", C1850&lt;&gt;"", C1850&lt;&gt;0), H1850*100/C1850, "")</f>
        <v>25.685975609756103</v>
      </c>
      <c r="K1850" s="9">
        <v>11.8</v>
      </c>
      <c r="L1850" s="9">
        <v>43</v>
      </c>
      <c r="M1850" s="13">
        <v>0.27400000000000002</v>
      </c>
      <c r="N1850" s="9">
        <v>47.8</v>
      </c>
      <c r="O1850" s="14" t="s">
        <v>23</v>
      </c>
      <c r="P1850" s="15">
        <v>2.25</v>
      </c>
      <c r="Q1850" s="13">
        <v>5.1059999999999999</v>
      </c>
      <c r="R1850" s="15">
        <v>0.35</v>
      </c>
      <c r="S1850" s="11">
        <f>IF(AND(Q1850&lt;&gt;"", C1850&lt;&gt;"", C1850&lt;&gt;0), Q1850*100/C1850, "")</f>
        <v>7.7835365853658542</v>
      </c>
      <c r="T1850" s="22">
        <v>1</v>
      </c>
      <c r="U1850" s="17" t="s">
        <v>32</v>
      </c>
      <c r="V1850" s="11">
        <v>60.78</v>
      </c>
      <c r="W1850" s="11">
        <v>45.14</v>
      </c>
      <c r="X1850" s="11">
        <f>IF(AND(W1850&lt;&gt;"", V1850&lt;&gt;"", V1850&lt;&gt;0), (W1850/V1850)*100, "")</f>
        <v>74.267851266864099</v>
      </c>
      <c r="Y1850" s="8" t="str">
        <f>IF(X1850&lt;72,"Pontiagudo",IF(X1850&lt;=76,"Padrão","Redondo"))</f>
        <v>Padrão</v>
      </c>
      <c r="Z1850" s="11">
        <f>IF(AND(W1850&lt;&gt;"", V1850&lt;&gt;"", V1850&lt;&gt;0), (0.6057-0.0018*W1850)*V1850*(W1850^2)/1000, "")</f>
        <v>64.951059347553027</v>
      </c>
      <c r="AA1850" s="11">
        <v>65.801598173028012</v>
      </c>
      <c r="AB1850" s="14"/>
      <c r="AC1850" s="12">
        <v>28</v>
      </c>
      <c r="AD1850" s="18" t="s">
        <v>18</v>
      </c>
    </row>
    <row r="1851" spans="1:30" ht="15.6" x14ac:dyDescent="0.3">
      <c r="A1851" s="8">
        <v>1850</v>
      </c>
      <c r="B1851" s="20" t="s">
        <v>48</v>
      </c>
      <c r="C1851" s="9">
        <v>56.2</v>
      </c>
      <c r="D1851" s="9">
        <v>3.6</v>
      </c>
      <c r="E1851" s="9">
        <v>10.1</v>
      </c>
      <c r="F1851" s="10">
        <f>IF(AND(NOT(ISBLANK(C1851)), NOT(ISBLANK(H1851)), NOT(ISBLANK(Q1851))), C1851-H1851-Q1851, "")</f>
        <v>34.19100000000001</v>
      </c>
      <c r="G1851" s="11">
        <f>IF(AND(F1851&lt;&gt;"", C1851&lt;&gt;"", C1851&lt;&gt;0), F1851*100/C1851, "")</f>
        <v>60.838078291814959</v>
      </c>
      <c r="H1851" s="10">
        <v>15.757999999999999</v>
      </c>
      <c r="I1851" s="12">
        <v>6</v>
      </c>
      <c r="J1851" s="11">
        <f>IF(AND(H1851&lt;&gt;"", C1851&lt;&gt;"", C1851&lt;&gt;0), H1851*100/C1851, "")</f>
        <v>28.039145907473308</v>
      </c>
      <c r="K1851" s="9">
        <v>12.6</v>
      </c>
      <c r="L1851" s="9">
        <v>44</v>
      </c>
      <c r="M1851" s="13">
        <v>0.28599999999999998</v>
      </c>
      <c r="N1851" s="9">
        <v>56.2</v>
      </c>
      <c r="O1851" s="14" t="s">
        <v>23</v>
      </c>
      <c r="P1851" s="15">
        <v>4.1900000000000004</v>
      </c>
      <c r="Q1851" s="13">
        <v>6.2510000000000003</v>
      </c>
      <c r="R1851" s="15">
        <v>0.43</v>
      </c>
      <c r="S1851" s="11">
        <f>IF(AND(Q1851&lt;&gt;"", C1851&lt;&gt;"", C1851&lt;&gt;0), Q1851*100/C1851, "")</f>
        <v>11.122775800711743</v>
      </c>
      <c r="T1851" s="22">
        <v>2</v>
      </c>
      <c r="U1851" s="17" t="s">
        <v>36</v>
      </c>
      <c r="V1851" s="11">
        <v>55.89</v>
      </c>
      <c r="W1851" s="11">
        <v>43.78</v>
      </c>
      <c r="X1851" s="11">
        <f>IF(AND(W1851&lt;&gt;"", V1851&lt;&gt;"", V1851&lt;&gt;0), (W1851/V1851)*100, "")</f>
        <v>78.332438718912144</v>
      </c>
      <c r="Y1851" s="8" t="str">
        <f>IF(X1851&lt;72,"Pontiagudo",IF(X1851&lt;=76,"Padrão","Redondo"))</f>
        <v>Redondo</v>
      </c>
      <c r="Z1851" s="11">
        <f>IF(AND(W1851&lt;&gt;"", V1851&lt;&gt;"", V1851&lt;&gt;0), (0.6057-0.0018*W1851)*V1851*(W1851^2)/1000, "")</f>
        <v>56.443056767925697</v>
      </c>
      <c r="AA1851" s="11">
        <v>60.260270428709994</v>
      </c>
      <c r="AB1851" s="14"/>
      <c r="AC1851" s="12">
        <v>28</v>
      </c>
      <c r="AD1851" s="18" t="s">
        <v>18</v>
      </c>
    </row>
    <row r="1852" spans="1:30" ht="15.6" x14ac:dyDescent="0.3">
      <c r="A1852" s="8">
        <v>1851</v>
      </c>
      <c r="B1852" s="20" t="s">
        <v>48</v>
      </c>
      <c r="C1852" s="9">
        <v>70.3</v>
      </c>
      <c r="D1852" s="9">
        <v>2.6</v>
      </c>
      <c r="E1852" s="9">
        <v>10.4</v>
      </c>
      <c r="F1852" s="10">
        <f>IF(AND(NOT(ISBLANK(C1852)), NOT(ISBLANK(H1852)), NOT(ISBLANK(Q1852))), C1852-H1852-Q1852, "")</f>
        <v>47.504999999999995</v>
      </c>
      <c r="G1852" s="11">
        <f>IF(AND(F1852&lt;&gt;"", C1852&lt;&gt;"", C1852&lt;&gt;0), F1852*100/C1852, "")</f>
        <v>67.574679943101003</v>
      </c>
      <c r="H1852" s="10">
        <v>16.350999999999999</v>
      </c>
      <c r="I1852" s="12">
        <v>6</v>
      </c>
      <c r="J1852" s="11">
        <f>IF(AND(H1852&lt;&gt;"", C1852&lt;&gt;"", C1852&lt;&gt;0), H1852*100/C1852, "")</f>
        <v>23.258890469416784</v>
      </c>
      <c r="K1852" s="9">
        <v>11.8</v>
      </c>
      <c r="L1852" s="9">
        <v>45</v>
      </c>
      <c r="M1852" s="13">
        <v>0.26200000000000001</v>
      </c>
      <c r="N1852" s="9">
        <v>30.1</v>
      </c>
      <c r="O1852" s="14" t="s">
        <v>26</v>
      </c>
      <c r="P1852" s="15">
        <v>4.43</v>
      </c>
      <c r="Q1852" s="13">
        <v>6.444</v>
      </c>
      <c r="R1852" s="15">
        <v>0.39</v>
      </c>
      <c r="S1852" s="11">
        <f>IF(AND(Q1852&lt;&gt;"", C1852&lt;&gt;"", C1852&lt;&gt;0), Q1852*100/C1852, "")</f>
        <v>9.1664295874822184</v>
      </c>
      <c r="T1852" s="22">
        <v>2</v>
      </c>
      <c r="U1852" s="17" t="s">
        <v>34</v>
      </c>
      <c r="V1852" s="11">
        <v>64.19</v>
      </c>
      <c r="W1852" s="11">
        <v>44.79</v>
      </c>
      <c r="X1852" s="11">
        <f>IF(AND(W1852&lt;&gt;"", V1852&lt;&gt;"", V1852&lt;&gt;0), (W1852/V1852)*100, "")</f>
        <v>69.777223866645897</v>
      </c>
      <c r="Y1852" s="8" t="str">
        <f>IF(X1852&lt;72,"Pontiagudo",IF(X1852&lt;=76,"Padrão","Redondo"))</f>
        <v>Pontiagudo</v>
      </c>
      <c r="Z1852" s="11">
        <f>IF(AND(W1852&lt;&gt;"", V1852&lt;&gt;"", V1852&lt;&gt;0), (0.6057-0.0018*W1852)*V1852*(W1852^2)/1000, "")</f>
        <v>67.616599036377764</v>
      </c>
      <c r="AA1852" s="11">
        <v>67.605562734790496</v>
      </c>
      <c r="AB1852" s="14"/>
      <c r="AC1852" s="12">
        <v>28</v>
      </c>
      <c r="AD1852" s="18" t="s">
        <v>18</v>
      </c>
    </row>
    <row r="1853" spans="1:30" ht="15.6" x14ac:dyDescent="0.3">
      <c r="A1853" s="8">
        <v>1852</v>
      </c>
      <c r="B1853" s="20" t="s">
        <v>48</v>
      </c>
      <c r="C1853" s="9">
        <v>60.1</v>
      </c>
      <c r="D1853" s="9">
        <v>3</v>
      </c>
      <c r="E1853" s="9">
        <v>10.5</v>
      </c>
      <c r="F1853" s="10">
        <f>IF(AND(NOT(ISBLANK(C1853)), NOT(ISBLANK(H1853)), NOT(ISBLANK(Q1853))), C1853-H1853-Q1853, "")</f>
        <v>34.83</v>
      </c>
      <c r="G1853" s="11">
        <f>IF(AND(F1853&lt;&gt;"", C1853&lt;&gt;"", C1853&lt;&gt;0), F1853*100/C1853, "")</f>
        <v>57.953410981697168</v>
      </c>
      <c r="H1853" s="10">
        <v>19.437000000000001</v>
      </c>
      <c r="I1853" s="12">
        <v>6</v>
      </c>
      <c r="J1853" s="11">
        <f>IF(AND(H1853&lt;&gt;"", C1853&lt;&gt;"", C1853&lt;&gt;0), H1853*100/C1853, "")</f>
        <v>32.341098169717135</v>
      </c>
      <c r="K1853" s="9">
        <v>11.1</v>
      </c>
      <c r="L1853" s="9">
        <v>47.3</v>
      </c>
      <c r="M1853" s="13">
        <v>0.23499999999999999</v>
      </c>
      <c r="N1853" s="9">
        <v>45.7</v>
      </c>
      <c r="O1853" s="14" t="s">
        <v>23</v>
      </c>
      <c r="P1853" s="15">
        <v>4.6100000000000003</v>
      </c>
      <c r="Q1853" s="13">
        <v>5.8330000000000002</v>
      </c>
      <c r="R1853" s="15">
        <v>0.37</v>
      </c>
      <c r="S1853" s="11">
        <f>IF(AND(Q1853&lt;&gt;"", C1853&lt;&gt;"", C1853&lt;&gt;0), Q1853*100/C1853, "")</f>
        <v>9.7054908485856917</v>
      </c>
      <c r="T1853" s="22">
        <v>3</v>
      </c>
      <c r="U1853" s="17" t="s">
        <v>32</v>
      </c>
      <c r="V1853" s="11">
        <v>55.88</v>
      </c>
      <c r="W1853" s="11">
        <v>45</v>
      </c>
      <c r="X1853" s="11">
        <f>IF(AND(W1853&lt;&gt;"", V1853&lt;&gt;"", V1853&lt;&gt;0), (W1853/V1853)*100, "")</f>
        <v>80.529706513958473</v>
      </c>
      <c r="Y1853" s="8" t="str">
        <f>IF(X1853&lt;72,"Pontiagudo",IF(X1853&lt;=76,"Padrão","Redondo"))</f>
        <v>Redondo</v>
      </c>
      <c r="Z1853" s="11">
        <f>IF(AND(W1853&lt;&gt;"", V1853&lt;&gt;"", V1853&lt;&gt;0), (0.6057-0.0018*W1853)*V1853*(W1853^2)/1000, "")</f>
        <v>59.373477900000012</v>
      </c>
      <c r="AA1853" s="11">
        <v>61.979408171999992</v>
      </c>
      <c r="AB1853" s="14"/>
      <c r="AC1853" s="12">
        <v>28</v>
      </c>
      <c r="AD1853" s="18" t="s">
        <v>18</v>
      </c>
    </row>
    <row r="1854" spans="1:30" ht="15.6" x14ac:dyDescent="0.3">
      <c r="A1854" s="8">
        <v>1853</v>
      </c>
      <c r="B1854" s="20" t="s">
        <v>48</v>
      </c>
      <c r="C1854" s="9">
        <v>68.900000000000006</v>
      </c>
      <c r="D1854" s="9">
        <v>4.5</v>
      </c>
      <c r="E1854" s="9">
        <v>9.9</v>
      </c>
      <c r="F1854" s="10">
        <f>IF(AND(NOT(ISBLANK(C1854)), NOT(ISBLANK(H1854)), NOT(ISBLANK(Q1854))), C1854-H1854-Q1854, "")</f>
        <v>47.761000000000003</v>
      </c>
      <c r="G1854" s="11">
        <f>IF(AND(F1854&lt;&gt;"", C1854&lt;&gt;"", C1854&lt;&gt;0), F1854*100/C1854, "")</f>
        <v>69.319303338171267</v>
      </c>
      <c r="H1854" s="10">
        <v>15.442</v>
      </c>
      <c r="I1854" s="12">
        <v>6</v>
      </c>
      <c r="J1854" s="11">
        <f>IF(AND(H1854&lt;&gt;"", C1854&lt;&gt;"", C1854&lt;&gt;0), H1854*100/C1854, "")</f>
        <v>22.412191582002901</v>
      </c>
      <c r="K1854" s="9">
        <v>15.6</v>
      </c>
      <c r="L1854" s="9">
        <v>46.3</v>
      </c>
      <c r="M1854" s="13">
        <v>0.33700000000000002</v>
      </c>
      <c r="N1854" s="9">
        <v>59.8</v>
      </c>
      <c r="O1854" s="14" t="s">
        <v>23</v>
      </c>
      <c r="P1854" s="15">
        <v>3.01</v>
      </c>
      <c r="Q1854" s="13">
        <v>5.6970000000000001</v>
      </c>
      <c r="R1854" s="15">
        <v>0.33</v>
      </c>
      <c r="S1854" s="11">
        <f>IF(AND(Q1854&lt;&gt;"", C1854&lt;&gt;"", C1854&lt;&gt;0), Q1854*100/C1854, "")</f>
        <v>8.2685050798258342</v>
      </c>
      <c r="T1854" s="22">
        <v>3</v>
      </c>
      <c r="U1854" s="17" t="s">
        <v>34</v>
      </c>
      <c r="V1854" s="11">
        <v>60.26</v>
      </c>
      <c r="W1854" s="11">
        <v>47.03</v>
      </c>
      <c r="X1854" s="11">
        <f>IF(AND(W1854&lt;&gt;"", V1854&lt;&gt;"", V1854&lt;&gt;0), (W1854/V1854)*100, "")</f>
        <v>78.045137736475283</v>
      </c>
      <c r="Y1854" s="8" t="str">
        <f>IF(X1854&lt;72,"Pontiagudo",IF(X1854&lt;=76,"Padrão","Redondo"))</f>
        <v>Redondo</v>
      </c>
      <c r="Z1854" s="11">
        <f>IF(AND(W1854&lt;&gt;"", V1854&lt;&gt;"", V1854&lt;&gt;0), (0.6057-0.0018*W1854)*V1854*(W1854^2)/1000, "")</f>
        <v>69.447265672175973</v>
      </c>
      <c r="AA1854" s="11">
        <v>68.253606094219009</v>
      </c>
      <c r="AB1854" s="14" t="s">
        <v>35</v>
      </c>
      <c r="AC1854" s="12">
        <v>28</v>
      </c>
      <c r="AD1854" s="18" t="s">
        <v>18</v>
      </c>
    </row>
    <row r="1855" spans="1:30" ht="15.6" x14ac:dyDescent="0.3">
      <c r="A1855" s="8">
        <v>1854</v>
      </c>
      <c r="B1855" s="20" t="s">
        <v>48</v>
      </c>
      <c r="C1855" s="9">
        <v>52.9</v>
      </c>
      <c r="D1855" s="9">
        <v>3.5</v>
      </c>
      <c r="E1855" s="9">
        <v>10.4</v>
      </c>
      <c r="F1855" s="10">
        <f>IF(AND(NOT(ISBLANK(C1855)), NOT(ISBLANK(H1855)), NOT(ISBLANK(Q1855))), C1855-H1855-Q1855, "")</f>
        <v>28.882999999999996</v>
      </c>
      <c r="G1855" s="11">
        <f>IF(AND(F1855&lt;&gt;"", C1855&lt;&gt;"", C1855&lt;&gt;0), F1855*100/C1855, "")</f>
        <v>54.599243856332698</v>
      </c>
      <c r="H1855" s="10">
        <v>19.035</v>
      </c>
      <c r="I1855" s="12">
        <v>6</v>
      </c>
      <c r="J1855" s="11">
        <f>IF(AND(H1855&lt;&gt;"", C1855&lt;&gt;"", C1855&lt;&gt;0), H1855*100/C1855, "")</f>
        <v>35.982986767485826</v>
      </c>
      <c r="K1855" s="9">
        <v>11.6</v>
      </c>
      <c r="L1855" s="9">
        <v>44.7</v>
      </c>
      <c r="M1855" s="13">
        <v>0.26</v>
      </c>
      <c r="N1855" s="9">
        <v>57</v>
      </c>
      <c r="O1855" s="14" t="s">
        <v>23</v>
      </c>
      <c r="P1855" s="15">
        <v>4.2</v>
      </c>
      <c r="Q1855" s="13">
        <v>4.9820000000000002</v>
      </c>
      <c r="R1855" s="15">
        <v>0.35</v>
      </c>
      <c r="S1855" s="11">
        <f>IF(AND(Q1855&lt;&gt;"", C1855&lt;&gt;"", C1855&lt;&gt;0), Q1855*100/C1855, "")</f>
        <v>9.4177693761814751</v>
      </c>
      <c r="T1855" s="22">
        <v>2</v>
      </c>
      <c r="U1855" s="17" t="s">
        <v>36</v>
      </c>
      <c r="V1855" s="11">
        <v>55.02</v>
      </c>
      <c r="W1855" s="11">
        <v>42.17</v>
      </c>
      <c r="X1855" s="11">
        <f>IF(AND(W1855&lt;&gt;"", V1855&lt;&gt;"", V1855&lt;&gt;0), (W1855/V1855)*100, "")</f>
        <v>76.644856415848778</v>
      </c>
      <c r="Y1855" s="8" t="str">
        <f>IF(X1855&lt;72,"Pontiagudo",IF(X1855&lt;=76,"Padrão","Redondo"))</f>
        <v>Redondo</v>
      </c>
      <c r="Z1855" s="11">
        <f>IF(AND(W1855&lt;&gt;"", V1855&lt;&gt;"", V1855&lt;&gt;0), (0.6057-0.0018*W1855)*V1855*(W1855^2)/1000, "")</f>
        <v>51.836398942870339</v>
      </c>
      <c r="AA1855" s="11">
        <v>57.357303824961008</v>
      </c>
      <c r="AB1855" s="14"/>
      <c r="AC1855" s="12">
        <v>28</v>
      </c>
      <c r="AD1855" s="18" t="s">
        <v>18</v>
      </c>
    </row>
    <row r="1856" spans="1:30" ht="15.6" x14ac:dyDescent="0.3">
      <c r="A1856" s="8">
        <v>1855</v>
      </c>
      <c r="B1856" s="20" t="s">
        <v>48</v>
      </c>
      <c r="C1856" s="9">
        <v>63.9</v>
      </c>
      <c r="D1856" s="9">
        <v>3.3</v>
      </c>
      <c r="E1856" s="9">
        <v>10.4</v>
      </c>
      <c r="F1856" s="10">
        <f>IF(AND(NOT(ISBLANK(C1856)), NOT(ISBLANK(H1856)), NOT(ISBLANK(Q1856))), C1856-H1856-Q1856, "")</f>
        <v>40.167999999999992</v>
      </c>
      <c r="G1856" s="11">
        <f>IF(AND(F1856&lt;&gt;"", C1856&lt;&gt;"", C1856&lt;&gt;0), F1856*100/C1856, "")</f>
        <v>62.860719874804374</v>
      </c>
      <c r="H1856" s="10">
        <v>17.068000000000001</v>
      </c>
      <c r="I1856" s="12">
        <v>6</v>
      </c>
      <c r="J1856" s="11">
        <f>IF(AND(H1856&lt;&gt;"", C1856&lt;&gt;"", C1856&lt;&gt;0), H1856*100/C1856, "")</f>
        <v>26.710485133020349</v>
      </c>
      <c r="K1856" s="9">
        <v>13</v>
      </c>
      <c r="L1856" s="9">
        <v>45</v>
      </c>
      <c r="M1856" s="13">
        <v>0.28899999999999998</v>
      </c>
      <c r="N1856" s="9">
        <v>47.5</v>
      </c>
      <c r="O1856" s="14" t="s">
        <v>23</v>
      </c>
      <c r="P1856" s="15">
        <v>4.28</v>
      </c>
      <c r="Q1856" s="13">
        <v>6.6639999999999997</v>
      </c>
      <c r="R1856" s="15">
        <v>0.41</v>
      </c>
      <c r="S1856" s="11">
        <f>IF(AND(Q1856&lt;&gt;"", C1856&lt;&gt;"", C1856&lt;&gt;0), Q1856*100/C1856, "")</f>
        <v>10.428794992175273</v>
      </c>
      <c r="T1856" s="22">
        <v>2</v>
      </c>
      <c r="U1856" s="17" t="s">
        <v>32</v>
      </c>
      <c r="V1856" s="11">
        <v>58.48</v>
      </c>
      <c r="W1856" s="11">
        <v>45.7</v>
      </c>
      <c r="X1856" s="11">
        <f>IF(AND(W1856&lt;&gt;"", V1856&lt;&gt;"", V1856&lt;&gt;0), (W1856/V1856)*100, "")</f>
        <v>78.146374829001374</v>
      </c>
      <c r="Y1856" s="8" t="str">
        <f>IF(X1856&lt;72,"Pontiagudo",IF(X1856&lt;=76,"Padrão","Redondo"))</f>
        <v>Redondo</v>
      </c>
      <c r="Z1856" s="11">
        <f>IF(AND(W1856&lt;&gt;"", V1856&lt;&gt;"", V1856&lt;&gt;0), (0.6057-0.0018*W1856)*V1856*(W1856^2)/1000, "")</f>
        <v>63.930289543488001</v>
      </c>
      <c r="AA1856" s="11">
        <v>64.956174557520001</v>
      </c>
      <c r="AB1856" s="14"/>
      <c r="AC1856" s="12">
        <v>28</v>
      </c>
      <c r="AD1856" s="18" t="s">
        <v>18</v>
      </c>
    </row>
    <row r="1857" spans="1:30" ht="15.6" x14ac:dyDescent="0.3">
      <c r="A1857" s="8">
        <v>1856</v>
      </c>
      <c r="B1857" s="20" t="s">
        <v>48</v>
      </c>
      <c r="C1857" s="9">
        <v>60.3</v>
      </c>
      <c r="D1857" s="9">
        <v>4</v>
      </c>
      <c r="E1857" s="9">
        <v>10.5</v>
      </c>
      <c r="F1857" s="10" t="str">
        <f>IF(AND(NOT(ISBLANK(C1857)), NOT(ISBLANK(H1857)), NOT(ISBLANK(Q1857))), C1857-H1857-Q1857, "")</f>
        <v/>
      </c>
      <c r="G1857" s="11" t="str">
        <f>IF(AND(F1857&lt;&gt;"", C1857&lt;&gt;"", C1857&lt;&gt;0), F1857*100/C1857, "")</f>
        <v/>
      </c>
      <c r="H1857" s="10"/>
      <c r="I1857" s="12">
        <v>6</v>
      </c>
      <c r="J1857" s="11" t="str">
        <f>IF(AND(H1857&lt;&gt;"", C1857&lt;&gt;"", C1857&lt;&gt;0), H1857*100/C1857, "")</f>
        <v/>
      </c>
      <c r="K1857" s="9">
        <v>11.5</v>
      </c>
      <c r="L1857" s="9">
        <v>47.3</v>
      </c>
      <c r="M1857" s="13">
        <v>0.24299999999999999</v>
      </c>
      <c r="N1857" s="9">
        <v>58.6</v>
      </c>
      <c r="O1857" s="14" t="s">
        <v>23</v>
      </c>
      <c r="P1857" s="15">
        <v>5.26</v>
      </c>
      <c r="Q1857" s="13">
        <v>5.76</v>
      </c>
      <c r="R1857" s="15">
        <v>0.38</v>
      </c>
      <c r="S1857" s="11">
        <f>IF(AND(Q1857&lt;&gt;"", C1857&lt;&gt;"", C1857&lt;&gt;0), Q1857*100/C1857, "")</f>
        <v>9.5522388059701502</v>
      </c>
      <c r="T1857" s="22">
        <v>2</v>
      </c>
      <c r="U1857" s="17" t="s">
        <v>32</v>
      </c>
      <c r="V1857" s="11">
        <v>56.16</v>
      </c>
      <c r="W1857" s="11">
        <v>44.79</v>
      </c>
      <c r="X1857" s="11">
        <f>IF(AND(W1857&lt;&gt;"", V1857&lt;&gt;"", V1857&lt;&gt;0), (W1857/V1857)*100, "")</f>
        <v>79.754273504273513</v>
      </c>
      <c r="Y1857" s="8" t="str">
        <f>IF(X1857&lt;72,"Pontiagudo",IF(X1857&lt;=76,"Padrão","Redondo"))</f>
        <v>Redondo</v>
      </c>
      <c r="Z1857" s="11">
        <f>IF(AND(W1857&lt;&gt;"", V1857&lt;&gt;"", V1857&lt;&gt;0), (0.6057-0.0018*W1857)*V1857*(W1857^2)/1000, "")</f>
        <v>59.157940518507168</v>
      </c>
      <c r="AA1857" s="11">
        <v>61.895309850503985</v>
      </c>
      <c r="AB1857" s="14" t="s">
        <v>35</v>
      </c>
      <c r="AC1857" s="12">
        <v>28</v>
      </c>
      <c r="AD1857" s="18" t="s">
        <v>18</v>
      </c>
    </row>
    <row r="1858" spans="1:30" ht="15.6" x14ac:dyDescent="0.3">
      <c r="A1858" s="8">
        <v>1857</v>
      </c>
      <c r="B1858" s="20" t="s">
        <v>48</v>
      </c>
      <c r="C1858" s="9">
        <v>64.5</v>
      </c>
      <c r="D1858" s="9">
        <v>3.5</v>
      </c>
      <c r="E1858" s="9">
        <v>10.7</v>
      </c>
      <c r="F1858" s="10">
        <f>IF(AND(NOT(ISBLANK(C1858)), NOT(ISBLANK(H1858)), NOT(ISBLANK(Q1858))), C1858-H1858-Q1858, "")</f>
        <v>41.256999999999998</v>
      </c>
      <c r="G1858" s="11">
        <f>IF(AND(F1858&lt;&gt;"", C1858&lt;&gt;"", C1858&lt;&gt;0), F1858*100/C1858, "")</f>
        <v>63.964341085271315</v>
      </c>
      <c r="H1858" s="10">
        <v>17.536000000000001</v>
      </c>
      <c r="I1858" s="12">
        <v>7</v>
      </c>
      <c r="J1858" s="11">
        <f>IF(AND(H1858&lt;&gt;"", C1858&lt;&gt;"", C1858&lt;&gt;0), H1858*100/C1858, "")</f>
        <v>27.187596899224808</v>
      </c>
      <c r="K1858" s="9">
        <v>11.9</v>
      </c>
      <c r="L1858" s="9">
        <v>48.7</v>
      </c>
      <c r="M1858" s="13">
        <v>0.24399999999999999</v>
      </c>
      <c r="N1858" s="9">
        <v>49.9</v>
      </c>
      <c r="O1858" s="14" t="s">
        <v>23</v>
      </c>
      <c r="P1858" s="15">
        <v>4.3899999999999997</v>
      </c>
      <c r="Q1858" s="13">
        <v>5.7069999999999999</v>
      </c>
      <c r="R1858" s="15">
        <v>0.39</v>
      </c>
      <c r="S1858" s="11">
        <f>IF(AND(Q1858&lt;&gt;"", C1858&lt;&gt;"", C1858&lt;&gt;0), Q1858*100/C1858, "")</f>
        <v>8.8480620155038743</v>
      </c>
      <c r="T1858" s="22">
        <v>2</v>
      </c>
      <c r="U1858" s="17" t="s">
        <v>32</v>
      </c>
      <c r="V1858" s="11">
        <v>58.18</v>
      </c>
      <c r="W1858" s="11">
        <v>45.67</v>
      </c>
      <c r="X1858" s="11">
        <f>IF(AND(W1858&lt;&gt;"", V1858&lt;&gt;"", V1858&lt;&gt;0), (W1858/V1858)*100, "")</f>
        <v>78.497765555173601</v>
      </c>
      <c r="Y1858" s="8" t="str">
        <f>IF(X1858&lt;72,"Pontiagudo",IF(X1858&lt;=76,"Padrão","Redondo"))</f>
        <v>Redondo</v>
      </c>
      <c r="Z1858" s="11">
        <f>IF(AND(W1858&lt;&gt;"", V1858&lt;&gt;"", V1858&lt;&gt;0), (0.6057-0.0018*W1858)*V1858*(W1858^2)/1000, "")</f>
        <v>63.525405876320988</v>
      </c>
      <c r="AA1858" s="11">
        <v>64.687703324642996</v>
      </c>
      <c r="AB1858" s="14"/>
      <c r="AC1858" s="12">
        <v>28</v>
      </c>
      <c r="AD1858" s="18" t="s">
        <v>18</v>
      </c>
    </row>
    <row r="1859" spans="1:30" ht="15.6" x14ac:dyDescent="0.3">
      <c r="A1859" s="8">
        <v>1858</v>
      </c>
      <c r="B1859" s="20" t="s">
        <v>48</v>
      </c>
      <c r="C1859" s="9">
        <v>66</v>
      </c>
      <c r="D1859" s="9">
        <v>2.9</v>
      </c>
      <c r="E1859" s="9">
        <v>10.7</v>
      </c>
      <c r="F1859" s="10">
        <f>IF(AND(NOT(ISBLANK(C1859)), NOT(ISBLANK(H1859)), NOT(ISBLANK(Q1859))), C1859-H1859-Q1859, "")</f>
        <v>38.490999999999993</v>
      </c>
      <c r="G1859" s="11">
        <f>IF(AND(F1859&lt;&gt;"", C1859&lt;&gt;"", C1859&lt;&gt;0), F1859*100/C1859, "")</f>
        <v>58.319696969696963</v>
      </c>
      <c r="H1859" s="10">
        <v>21.757000000000001</v>
      </c>
      <c r="I1859" s="12">
        <v>6</v>
      </c>
      <c r="J1859" s="11">
        <f>IF(AND(H1859&lt;&gt;"", C1859&lt;&gt;"", C1859&lt;&gt;0), H1859*100/C1859, "")</f>
        <v>32.965151515151518</v>
      </c>
      <c r="K1859" s="9">
        <v>12.5</v>
      </c>
      <c r="L1859" s="9">
        <v>49.7</v>
      </c>
      <c r="M1859" s="13">
        <v>0.252</v>
      </c>
      <c r="N1859" s="9">
        <v>39.6</v>
      </c>
      <c r="O1859" s="14" t="s">
        <v>23</v>
      </c>
      <c r="P1859" s="15">
        <v>3.11</v>
      </c>
      <c r="Q1859" s="13">
        <v>5.7519999999999998</v>
      </c>
      <c r="R1859" s="15">
        <v>0.35</v>
      </c>
      <c r="S1859" s="11">
        <f>IF(AND(Q1859&lt;&gt;"", C1859&lt;&gt;"", C1859&lt;&gt;0), Q1859*100/C1859, "")</f>
        <v>8.7151515151515149</v>
      </c>
      <c r="T1859" s="22">
        <v>2</v>
      </c>
      <c r="U1859" s="17" t="s">
        <v>32</v>
      </c>
      <c r="V1859" s="11">
        <v>61.48</v>
      </c>
      <c r="W1859" s="11">
        <v>46.28</v>
      </c>
      <c r="X1859" s="11">
        <f>IF(AND(W1859&lt;&gt;"", V1859&lt;&gt;"", V1859&lt;&gt;0), (W1859/V1859)*100, "")</f>
        <v>75.276512687052715</v>
      </c>
      <c r="Y1859" s="8" t="str">
        <f>IF(X1859&lt;72,"Pontiagudo",IF(X1859&lt;=76,"Padrão","Redondo"))</f>
        <v>Padrão</v>
      </c>
      <c r="Z1859" s="11">
        <f>IF(AND(W1859&lt;&gt;"", V1859&lt;&gt;"", V1859&lt;&gt;0), (0.6057-0.0018*W1859)*V1859*(W1859^2)/1000, "")</f>
        <v>68.789222731337475</v>
      </c>
      <c r="AA1859" s="11">
        <v>68.019778644064004</v>
      </c>
      <c r="AB1859" s="14" t="s">
        <v>38</v>
      </c>
      <c r="AC1859" s="12">
        <v>28</v>
      </c>
      <c r="AD1859" s="18" t="s">
        <v>20</v>
      </c>
    </row>
    <row r="1860" spans="1:30" ht="15.6" x14ac:dyDescent="0.3">
      <c r="A1860" s="8">
        <v>1859</v>
      </c>
      <c r="B1860" s="20" t="s">
        <v>48</v>
      </c>
      <c r="C1860" s="9">
        <v>65.3</v>
      </c>
      <c r="D1860" s="9">
        <v>3.8</v>
      </c>
      <c r="E1860" s="9">
        <v>10.4</v>
      </c>
      <c r="F1860" s="10">
        <f>IF(AND(NOT(ISBLANK(C1860)), NOT(ISBLANK(H1860)), NOT(ISBLANK(Q1860))), C1860-H1860-Q1860, "")</f>
        <v>39.958999999999989</v>
      </c>
      <c r="G1860" s="11">
        <f>IF(AND(F1860&lt;&gt;"", C1860&lt;&gt;"", C1860&lt;&gt;0), F1860*100/C1860, "")</f>
        <v>61.192955589586504</v>
      </c>
      <c r="H1860" s="10">
        <v>18.495000000000001</v>
      </c>
      <c r="I1860" s="12">
        <v>7</v>
      </c>
      <c r="J1860" s="11">
        <f>IF(AND(H1860&lt;&gt;"", C1860&lt;&gt;"", C1860&lt;&gt;0), H1860*100/C1860, "")</f>
        <v>28.323124042879019</v>
      </c>
      <c r="K1860" s="9">
        <v>11.5</v>
      </c>
      <c r="L1860" s="9">
        <v>46.7</v>
      </c>
      <c r="M1860" s="13">
        <v>0.246</v>
      </c>
      <c r="N1860" s="9">
        <v>53.4</v>
      </c>
      <c r="O1860" s="14" t="s">
        <v>23</v>
      </c>
      <c r="P1860" s="15">
        <v>3.71</v>
      </c>
      <c r="Q1860" s="13">
        <v>6.8460000000000001</v>
      </c>
      <c r="R1860" s="15">
        <v>0.42</v>
      </c>
      <c r="S1860" s="11">
        <f>IF(AND(Q1860&lt;&gt;"", C1860&lt;&gt;"", C1860&lt;&gt;0), Q1860*100/C1860, "")</f>
        <v>10.483920367534457</v>
      </c>
      <c r="T1860" s="22">
        <v>2</v>
      </c>
      <c r="U1860" s="17" t="s">
        <v>32</v>
      </c>
      <c r="V1860" s="11">
        <v>59.8</v>
      </c>
      <c r="W1860" s="11">
        <v>45.46</v>
      </c>
      <c r="X1860" s="11">
        <f>IF(AND(W1860&lt;&gt;"", V1860&lt;&gt;"", V1860&lt;&gt;0), (W1860/V1860)*100, "")</f>
        <v>76.020066889632105</v>
      </c>
      <c r="Y1860" s="8" t="str">
        <f>IF(X1860&lt;72,"Pontiagudo",IF(X1860&lt;=76,"Padrão","Redondo"))</f>
        <v>Redondo</v>
      </c>
      <c r="Z1860" s="11">
        <f>IF(AND(W1860&lt;&gt;"", V1860&lt;&gt;"", V1860&lt;&gt;0), (0.6057-0.0018*W1860)*V1860*(W1860^2)/1000, "")</f>
        <v>64.741869136488958</v>
      </c>
      <c r="AA1860" s="11">
        <v>65.575387829640007</v>
      </c>
      <c r="AB1860" s="14"/>
      <c r="AC1860" s="12">
        <v>28</v>
      </c>
      <c r="AD1860" s="18" t="s">
        <v>18</v>
      </c>
    </row>
    <row r="1861" spans="1:30" ht="15.6" x14ac:dyDescent="0.3">
      <c r="A1861" s="8">
        <v>1860</v>
      </c>
      <c r="B1861" s="20" t="s">
        <v>48</v>
      </c>
      <c r="C1861" s="9">
        <v>65</v>
      </c>
      <c r="D1861" s="9">
        <v>3.9</v>
      </c>
      <c r="E1861" s="9">
        <v>10.3</v>
      </c>
      <c r="F1861" s="10">
        <f>IF(AND(NOT(ISBLANK(C1861)), NOT(ISBLANK(H1861)), NOT(ISBLANK(Q1861))), C1861-H1861-Q1861, "")</f>
        <v>37.436</v>
      </c>
      <c r="G1861" s="11">
        <f>IF(AND(F1861&lt;&gt;"", C1861&lt;&gt;"", C1861&lt;&gt;0), F1861*100/C1861, "")</f>
        <v>57.593846153846151</v>
      </c>
      <c r="H1861" s="10">
        <v>21</v>
      </c>
      <c r="I1861" s="12">
        <v>6</v>
      </c>
      <c r="J1861" s="11">
        <f>IF(AND(H1861&lt;&gt;"", C1861&lt;&gt;"", C1861&lt;&gt;0), H1861*100/C1861, "")</f>
        <v>32.307692307692307</v>
      </c>
      <c r="K1861" s="9">
        <v>15.8</v>
      </c>
      <c r="L1861" s="9">
        <v>47.7</v>
      </c>
      <c r="M1861" s="13">
        <v>0.33100000000000002</v>
      </c>
      <c r="N1861" s="9">
        <v>54.8</v>
      </c>
      <c r="O1861" s="14" t="s">
        <v>23</v>
      </c>
      <c r="P1861" s="15">
        <v>3.58</v>
      </c>
      <c r="Q1861" s="13">
        <v>6.5640000000000001</v>
      </c>
      <c r="R1861" s="15">
        <v>0.41</v>
      </c>
      <c r="S1861" s="11">
        <f>IF(AND(Q1861&lt;&gt;"", C1861&lt;&gt;"", C1861&lt;&gt;0), Q1861*100/C1861, "")</f>
        <v>10.098461538461539</v>
      </c>
      <c r="T1861" s="22">
        <v>4</v>
      </c>
      <c r="U1861" s="17" t="s">
        <v>32</v>
      </c>
      <c r="V1861" s="11">
        <v>60.23</v>
      </c>
      <c r="W1861" s="11">
        <v>45.86</v>
      </c>
      <c r="X1861" s="11">
        <f>IF(AND(W1861&lt;&gt;"", V1861&lt;&gt;"", V1861&lt;&gt;0), (W1861/V1861)*100, "")</f>
        <v>76.141457745309651</v>
      </c>
      <c r="Y1861" s="8" t="str">
        <f>IF(X1861&lt;72,"Pontiagudo",IF(X1861&lt;=76,"Padrão","Redondo"))</f>
        <v>Redondo</v>
      </c>
      <c r="Z1861" s="11">
        <f>IF(AND(W1861&lt;&gt;"", V1861&lt;&gt;"", V1861&lt;&gt;0), (0.6057-0.0018*W1861)*V1861*(W1861^2)/1000, "")</f>
        <v>66.268761469396424</v>
      </c>
      <c r="AA1861" s="11">
        <v>66.483654579489979</v>
      </c>
      <c r="AB1861" s="14"/>
      <c r="AC1861" s="12">
        <v>28</v>
      </c>
      <c r="AD1861" s="18" t="s">
        <v>18</v>
      </c>
    </row>
    <row r="1862" spans="1:30" ht="15.6" x14ac:dyDescent="0.3">
      <c r="A1862" s="8">
        <v>1861</v>
      </c>
      <c r="B1862" s="20" t="s">
        <v>48</v>
      </c>
      <c r="C1862" s="9">
        <v>64.900000000000006</v>
      </c>
      <c r="D1862" s="9">
        <v>4.3</v>
      </c>
      <c r="E1862" s="9">
        <v>10.7</v>
      </c>
      <c r="F1862" s="10">
        <f>IF(AND(NOT(ISBLANK(C1862)), NOT(ISBLANK(H1862)), NOT(ISBLANK(Q1862))), C1862-H1862-Q1862, "")</f>
        <v>37.666000000000004</v>
      </c>
      <c r="G1862" s="11">
        <f>IF(AND(F1862&lt;&gt;"", C1862&lt;&gt;"", C1862&lt;&gt;0), F1862*100/C1862, "")</f>
        <v>58.036979969183356</v>
      </c>
      <c r="H1862" s="10">
        <v>20.497</v>
      </c>
      <c r="I1862" s="12">
        <v>5</v>
      </c>
      <c r="J1862" s="11">
        <f>IF(AND(H1862&lt;&gt;"", C1862&lt;&gt;"", C1862&lt;&gt;0), H1862*100/C1862, "")</f>
        <v>31.5824345146379</v>
      </c>
      <c r="K1862" s="9">
        <v>11.8</v>
      </c>
      <c r="L1862" s="9">
        <v>49.3</v>
      </c>
      <c r="M1862" s="13">
        <v>0.23899999999999999</v>
      </c>
      <c r="N1862" s="9">
        <v>59.5</v>
      </c>
      <c r="O1862" s="14" t="s">
        <v>23</v>
      </c>
      <c r="P1862" s="15">
        <v>4.87</v>
      </c>
      <c r="Q1862" s="13">
        <v>6.7370000000000001</v>
      </c>
      <c r="R1862" s="15">
        <v>0.42</v>
      </c>
      <c r="S1862" s="11">
        <f>IF(AND(Q1862&lt;&gt;"", C1862&lt;&gt;"", C1862&lt;&gt;0), Q1862*100/C1862, "")</f>
        <v>10.380585516178737</v>
      </c>
      <c r="T1862" s="22">
        <v>2</v>
      </c>
      <c r="U1862" s="17" t="s">
        <v>32</v>
      </c>
      <c r="V1862" s="11">
        <v>58.55</v>
      </c>
      <c r="W1862" s="11">
        <v>45.61</v>
      </c>
      <c r="X1862" s="11">
        <f>IF(AND(W1862&lt;&gt;"", V1862&lt;&gt;"", V1862&lt;&gt;0), (W1862/V1862)*100, "")</f>
        <v>77.899231426131507</v>
      </c>
      <c r="Y1862" s="8" t="str">
        <f>IF(X1862&lt;72,"Pontiagudo",IF(X1862&lt;=76,"Padrão","Redondo"))</f>
        <v>Redondo</v>
      </c>
      <c r="Z1862" s="11">
        <f>IF(AND(W1862&lt;&gt;"", V1862&lt;&gt;"", V1862&lt;&gt;0), (0.6057-0.0018*W1862)*V1862*(W1862^2)/1000, "")</f>
        <v>63.774687709700913</v>
      </c>
      <c r="AA1862" s="11">
        <v>64.876702779152481</v>
      </c>
      <c r="AB1862" s="14"/>
      <c r="AC1862" s="12">
        <v>28</v>
      </c>
      <c r="AD1862" s="18" t="s">
        <v>18</v>
      </c>
    </row>
    <row r="1863" spans="1:30" ht="15.6" x14ac:dyDescent="0.3">
      <c r="A1863" s="8">
        <v>1862</v>
      </c>
      <c r="B1863" s="20" t="s">
        <v>48</v>
      </c>
      <c r="C1863" s="9">
        <v>60.2</v>
      </c>
      <c r="D1863" s="9">
        <v>3.9</v>
      </c>
      <c r="E1863" s="9">
        <v>10.7</v>
      </c>
      <c r="F1863" s="10">
        <f>IF(AND(NOT(ISBLANK(C1863)), NOT(ISBLANK(H1863)), NOT(ISBLANK(Q1863))), C1863-H1863-Q1863, "")</f>
        <v>36.861000000000004</v>
      </c>
      <c r="G1863" s="11">
        <f>IF(AND(F1863&lt;&gt;"", C1863&lt;&gt;"", C1863&lt;&gt;0), F1863*100/C1863, "")</f>
        <v>61.230897009966782</v>
      </c>
      <c r="H1863" s="10">
        <v>17.190999999999999</v>
      </c>
      <c r="I1863" s="12">
        <v>6</v>
      </c>
      <c r="J1863" s="11">
        <f>IF(AND(H1863&lt;&gt;"", C1863&lt;&gt;"", C1863&lt;&gt;0), H1863*100/C1863, "")</f>
        <v>28.556478405315612</v>
      </c>
      <c r="K1863" s="9">
        <v>12</v>
      </c>
      <c r="L1863" s="9">
        <v>45.3</v>
      </c>
      <c r="M1863" s="13">
        <v>0.26500000000000001</v>
      </c>
      <c r="N1863" s="9">
        <v>57.5</v>
      </c>
      <c r="O1863" s="14" t="s">
        <v>23</v>
      </c>
      <c r="P1863" s="15">
        <v>4.2699999999999996</v>
      </c>
      <c r="Q1863" s="13">
        <v>6.1479999999999997</v>
      </c>
      <c r="R1863" s="15">
        <v>0.4</v>
      </c>
      <c r="S1863" s="11">
        <f>IF(AND(Q1863&lt;&gt;"", C1863&lt;&gt;"", C1863&lt;&gt;0), Q1863*100/C1863, "")</f>
        <v>10.212624584717608</v>
      </c>
      <c r="T1863" s="22">
        <v>2</v>
      </c>
      <c r="U1863" s="17" t="s">
        <v>32</v>
      </c>
      <c r="V1863" s="11">
        <v>57.31</v>
      </c>
      <c r="W1863" s="11">
        <v>44.13</v>
      </c>
      <c r="X1863" s="11">
        <f>IF(AND(W1863&lt;&gt;"", V1863&lt;&gt;"", V1863&lt;&gt;0), (W1863/V1863)*100, "")</f>
        <v>77.002268365032279</v>
      </c>
      <c r="Y1863" s="8" t="str">
        <f>IF(X1863&lt;72,"Pontiagudo",IF(X1863&lt;=76,"Padrão","Redondo"))</f>
        <v>Redondo</v>
      </c>
      <c r="Z1863" s="11">
        <f>IF(AND(W1863&lt;&gt;"", V1863&lt;&gt;"", V1863&lt;&gt;0), (0.6057-0.0018*W1863)*V1863*(W1863^2)/1000, "")</f>
        <v>58.73589302672778</v>
      </c>
      <c r="AA1863" s="11">
        <v>61.810600213906497</v>
      </c>
      <c r="AB1863" s="14"/>
      <c r="AC1863" s="12">
        <v>28</v>
      </c>
      <c r="AD1863" s="18" t="s">
        <v>18</v>
      </c>
    </row>
    <row r="1864" spans="1:30" ht="15.6" x14ac:dyDescent="0.3">
      <c r="A1864" s="8">
        <v>1863</v>
      </c>
      <c r="B1864" s="20" t="s">
        <v>48</v>
      </c>
      <c r="C1864" s="9">
        <v>60</v>
      </c>
      <c r="D1864" s="9">
        <v>3.1</v>
      </c>
      <c r="E1864" s="9">
        <v>10.6</v>
      </c>
      <c r="F1864" s="10">
        <f>IF(AND(NOT(ISBLANK(C1864)), NOT(ISBLANK(H1864)), NOT(ISBLANK(Q1864))), C1864-H1864-Q1864, "")</f>
        <v>37.075000000000003</v>
      </c>
      <c r="G1864" s="11">
        <f>IF(AND(F1864&lt;&gt;"", C1864&lt;&gt;"", C1864&lt;&gt;0), F1864*100/C1864, "")</f>
        <v>61.791666666666671</v>
      </c>
      <c r="H1864" s="10">
        <v>17.478999999999999</v>
      </c>
      <c r="I1864" s="12">
        <v>6</v>
      </c>
      <c r="J1864" s="11">
        <f>IF(AND(H1864&lt;&gt;"", C1864&lt;&gt;"", C1864&lt;&gt;0), H1864*100/C1864, "")</f>
        <v>29.131666666666664</v>
      </c>
      <c r="K1864" s="9">
        <v>12.6</v>
      </c>
      <c r="L1864" s="9">
        <v>44.7</v>
      </c>
      <c r="M1864" s="13">
        <v>0.28199999999999997</v>
      </c>
      <c r="N1864" s="9">
        <v>47.2</v>
      </c>
      <c r="O1864" s="14" t="s">
        <v>23</v>
      </c>
      <c r="P1864" s="15">
        <v>3.58</v>
      </c>
      <c r="Q1864" s="13">
        <v>5.4459999999999997</v>
      </c>
      <c r="R1864" s="15">
        <v>0.35</v>
      </c>
      <c r="S1864" s="11">
        <f>IF(AND(Q1864&lt;&gt;"", C1864&lt;&gt;"", C1864&lt;&gt;0), Q1864*100/C1864, "")</f>
        <v>9.0766666666666662</v>
      </c>
      <c r="T1864" s="22">
        <v>1</v>
      </c>
      <c r="U1864" s="17" t="s">
        <v>32</v>
      </c>
      <c r="V1864" s="11">
        <v>57.98</v>
      </c>
      <c r="W1864" s="11">
        <v>43.81</v>
      </c>
      <c r="X1864" s="11">
        <f>IF(AND(W1864&lt;&gt;"", V1864&lt;&gt;"", V1864&lt;&gt;0), (W1864/V1864)*100, "")</f>
        <v>75.560538116591943</v>
      </c>
      <c r="Y1864" s="8" t="str">
        <f>IF(X1864&lt;72,"Pontiagudo",IF(X1864&lt;=76,"Padrão","Redondo"))</f>
        <v>Padrão</v>
      </c>
      <c r="Z1864" s="11">
        <f>IF(AND(W1864&lt;&gt;"", V1864&lt;&gt;"", V1864&lt;&gt;0), (0.6057-0.0018*W1864)*V1864*(W1864^2)/1000, "")</f>
        <v>58.628003773204483</v>
      </c>
      <c r="AA1864" s="11">
        <v>61.835715383844999</v>
      </c>
      <c r="AB1864" s="14" t="s">
        <v>35</v>
      </c>
      <c r="AC1864" s="12">
        <v>28</v>
      </c>
      <c r="AD1864" s="18" t="s">
        <v>18</v>
      </c>
    </row>
    <row r="1865" spans="1:30" ht="15.6" x14ac:dyDescent="0.3">
      <c r="A1865" s="8">
        <v>1864</v>
      </c>
      <c r="B1865" s="20" t="s">
        <v>48</v>
      </c>
      <c r="C1865" s="9">
        <v>67.400000000000006</v>
      </c>
      <c r="D1865" s="9">
        <v>3.3</v>
      </c>
      <c r="E1865" s="9">
        <v>10.8</v>
      </c>
      <c r="F1865" s="10">
        <f>IF(AND(NOT(ISBLANK(C1865)), NOT(ISBLANK(H1865)), NOT(ISBLANK(Q1865))), C1865-H1865-Q1865, "")</f>
        <v>42.424000000000007</v>
      </c>
      <c r="G1865" s="11">
        <f>IF(AND(F1865&lt;&gt;"", C1865&lt;&gt;"", C1865&lt;&gt;0), F1865*100/C1865, "")</f>
        <v>62.943620178041549</v>
      </c>
      <c r="H1865" s="10">
        <v>18.515000000000001</v>
      </c>
      <c r="I1865" s="12">
        <v>6</v>
      </c>
      <c r="J1865" s="11">
        <f>IF(AND(H1865&lt;&gt;"", C1865&lt;&gt;"", C1865&lt;&gt;0), H1865*100/C1865, "")</f>
        <v>27.470326409495545</v>
      </c>
      <c r="K1865" s="9">
        <v>11.9</v>
      </c>
      <c r="L1865" s="9">
        <v>47.3</v>
      </c>
      <c r="M1865" s="13">
        <v>0.252</v>
      </c>
      <c r="N1865" s="9">
        <v>45.1</v>
      </c>
      <c r="O1865" s="14" t="s">
        <v>23</v>
      </c>
      <c r="P1865" s="15">
        <v>3.52</v>
      </c>
      <c r="Q1865" s="13">
        <v>6.4610000000000003</v>
      </c>
      <c r="R1865" s="15">
        <v>0.37</v>
      </c>
      <c r="S1865" s="11">
        <f>IF(AND(Q1865&lt;&gt;"", C1865&lt;&gt;"", C1865&lt;&gt;0), Q1865*100/C1865, "")</f>
        <v>9.586053412462908</v>
      </c>
      <c r="T1865" s="22">
        <v>2</v>
      </c>
      <c r="U1865" s="17" t="s">
        <v>32</v>
      </c>
      <c r="V1865" s="11">
        <v>62.74</v>
      </c>
      <c r="W1865" s="11">
        <v>42.1</v>
      </c>
      <c r="X1865" s="11">
        <f>IF(AND(W1865&lt;&gt;"", V1865&lt;&gt;"", V1865&lt;&gt;0), (W1865/V1865)*100, "")</f>
        <v>67.102327064073947</v>
      </c>
      <c r="Y1865" s="8" t="str">
        <f>IF(X1865&lt;72,"Pontiagudo",IF(X1865&lt;=76,"Padrão","Redondo"))</f>
        <v>Pontiagudo</v>
      </c>
      <c r="Z1865" s="11">
        <f>IF(AND(W1865&lt;&gt;"", V1865&lt;&gt;"", V1865&lt;&gt;0), (0.6057-0.0018*W1865)*V1865*(W1865^2)/1000, "")</f>
        <v>58.927635721728009</v>
      </c>
      <c r="AA1865" s="11">
        <v>62.520611458140003</v>
      </c>
      <c r="AB1865" s="14" t="s">
        <v>35</v>
      </c>
      <c r="AC1865" s="12">
        <v>28</v>
      </c>
      <c r="AD1865" s="18" t="s">
        <v>18</v>
      </c>
    </row>
    <row r="1866" spans="1:30" ht="15.6" x14ac:dyDescent="0.3">
      <c r="A1866" s="8">
        <v>1865</v>
      </c>
      <c r="B1866" s="20" t="s">
        <v>48</v>
      </c>
      <c r="C1866" s="9">
        <v>66.2</v>
      </c>
      <c r="D1866" s="9">
        <v>3.6</v>
      </c>
      <c r="E1866" s="9">
        <v>10.4</v>
      </c>
      <c r="F1866" s="10">
        <f>IF(AND(NOT(ISBLANK(C1866)), NOT(ISBLANK(H1866)), NOT(ISBLANK(Q1866))), C1866-H1866-Q1866, "")</f>
        <v>42.510999999999996</v>
      </c>
      <c r="G1866" s="11">
        <f>IF(AND(F1866&lt;&gt;"", C1866&lt;&gt;"", C1866&lt;&gt;0), F1866*100/C1866, "")</f>
        <v>64.216012084592137</v>
      </c>
      <c r="H1866" s="10">
        <v>17.486000000000001</v>
      </c>
      <c r="I1866" s="12">
        <v>7</v>
      </c>
      <c r="J1866" s="11">
        <f>IF(AND(H1866&lt;&gt;"", C1866&lt;&gt;"", C1866&lt;&gt;0), H1866*100/C1866, "")</f>
        <v>26.413897280966768</v>
      </c>
      <c r="K1866" s="9">
        <v>11.9</v>
      </c>
      <c r="L1866" s="9">
        <v>46.3</v>
      </c>
      <c r="M1866" s="13">
        <v>0.25700000000000001</v>
      </c>
      <c r="N1866" s="9">
        <v>50.2</v>
      </c>
      <c r="O1866" s="14" t="s">
        <v>23</v>
      </c>
      <c r="P1866" s="15">
        <v>3.91</v>
      </c>
      <c r="Q1866" s="13">
        <v>6.2030000000000003</v>
      </c>
      <c r="R1866" s="15">
        <v>0.38</v>
      </c>
      <c r="S1866" s="11">
        <f>IF(AND(Q1866&lt;&gt;"", C1866&lt;&gt;"", C1866&lt;&gt;0), Q1866*100/C1866, "")</f>
        <v>9.3700906344410875</v>
      </c>
      <c r="T1866" s="22">
        <v>1</v>
      </c>
      <c r="U1866" s="17" t="s">
        <v>32</v>
      </c>
      <c r="V1866" s="11">
        <v>61.14</v>
      </c>
      <c r="W1866" s="11">
        <v>45.24</v>
      </c>
      <c r="X1866" s="11">
        <f>IF(AND(W1866&lt;&gt;"", V1866&lt;&gt;"", V1866&lt;&gt;0), (W1866/V1866)*100, "")</f>
        <v>73.994111874386661</v>
      </c>
      <c r="Y1866" s="8" t="str">
        <f>IF(X1866&lt;72,"Pontiagudo",IF(X1866&lt;=76,"Padrão","Redondo"))</f>
        <v>Padrão</v>
      </c>
      <c r="Z1866" s="11">
        <f>IF(AND(W1866&lt;&gt;"", V1866&lt;&gt;"", V1866&lt;&gt;0), (0.6057-0.0018*W1866)*V1866*(W1866^2)/1000, "")</f>
        <v>65.603041876973961</v>
      </c>
      <c r="AA1866" s="11">
        <v>66.206841964847996</v>
      </c>
      <c r="AB1866" s="14"/>
      <c r="AC1866" s="12">
        <v>28</v>
      </c>
      <c r="AD1866" s="18" t="s">
        <v>18</v>
      </c>
    </row>
    <row r="1867" spans="1:30" ht="15.6" x14ac:dyDescent="0.3">
      <c r="A1867" s="8">
        <v>1866</v>
      </c>
      <c r="B1867" s="20" t="s">
        <v>48</v>
      </c>
      <c r="C1867" s="9">
        <v>62.5</v>
      </c>
      <c r="D1867" s="9">
        <v>3.4</v>
      </c>
      <c r="E1867" s="9">
        <v>10.7</v>
      </c>
      <c r="F1867" s="10">
        <f>IF(AND(NOT(ISBLANK(C1867)), NOT(ISBLANK(H1867)), NOT(ISBLANK(Q1867))), C1867-H1867-Q1867, "")</f>
        <v>36.268999999999998</v>
      </c>
      <c r="G1867" s="11">
        <f>IF(AND(F1867&lt;&gt;"", C1867&lt;&gt;"", C1867&lt;&gt;0), F1867*100/C1867, "")</f>
        <v>58.030399999999993</v>
      </c>
      <c r="H1867" s="10">
        <v>20.113</v>
      </c>
      <c r="I1867" s="12">
        <v>6</v>
      </c>
      <c r="J1867" s="11">
        <f>IF(AND(H1867&lt;&gt;"", C1867&lt;&gt;"", C1867&lt;&gt;0), H1867*100/C1867, "")</f>
        <v>32.180799999999998</v>
      </c>
      <c r="K1867" s="9">
        <v>11.1</v>
      </c>
      <c r="L1867" s="9">
        <v>50.3</v>
      </c>
      <c r="M1867" s="13">
        <v>0.221</v>
      </c>
      <c r="N1867" s="9">
        <v>49.8</v>
      </c>
      <c r="O1867" s="14" t="s">
        <v>23</v>
      </c>
      <c r="P1867" s="15">
        <v>2.0099999999999998</v>
      </c>
      <c r="Q1867" s="13">
        <v>6.1180000000000003</v>
      </c>
      <c r="R1867" s="15">
        <v>0.39</v>
      </c>
      <c r="S1867" s="11">
        <f>IF(AND(Q1867&lt;&gt;"", C1867&lt;&gt;"", C1867&lt;&gt;0), Q1867*100/C1867, "")</f>
        <v>9.7888000000000019</v>
      </c>
      <c r="T1867" s="22">
        <v>1</v>
      </c>
      <c r="U1867" s="17" t="s">
        <v>32</v>
      </c>
      <c r="V1867" s="11">
        <v>60.2</v>
      </c>
      <c r="W1867" s="11">
        <v>43.87</v>
      </c>
      <c r="X1867" s="11">
        <f>IF(AND(W1867&lt;&gt;"", V1867&lt;&gt;"", V1867&lt;&gt;0), (W1867/V1867)*100, "")</f>
        <v>72.873754152823906</v>
      </c>
      <c r="Y1867" s="8" t="str">
        <f>IF(X1867&lt;72,"Pontiagudo",IF(X1867&lt;=76,"Padrão","Redondo"))</f>
        <v>Padrão</v>
      </c>
      <c r="Z1867" s="11">
        <f>IF(AND(W1867&lt;&gt;"", V1867&lt;&gt;"", V1867&lt;&gt;0), (0.6057-0.0018*W1867)*V1867*(W1867^2)/1000, "")</f>
        <v>61.027153348444926</v>
      </c>
      <c r="AA1867" s="11">
        <v>63.496370072589997</v>
      </c>
      <c r="AB1867" s="14"/>
      <c r="AC1867" s="12">
        <v>28</v>
      </c>
      <c r="AD1867" s="18" t="s">
        <v>18</v>
      </c>
    </row>
    <row r="1868" spans="1:30" ht="15.6" x14ac:dyDescent="0.3">
      <c r="A1868" s="8">
        <v>1867</v>
      </c>
      <c r="B1868" s="20" t="s">
        <v>48</v>
      </c>
      <c r="C1868" s="9">
        <v>61.5</v>
      </c>
      <c r="D1868" s="9">
        <v>2.8</v>
      </c>
      <c r="E1868" s="9">
        <v>10.8</v>
      </c>
      <c r="F1868" s="10">
        <f>IF(AND(NOT(ISBLANK(C1868)), NOT(ISBLANK(H1868)), NOT(ISBLANK(Q1868))), C1868-H1868-Q1868, "")</f>
        <v>35.29</v>
      </c>
      <c r="G1868" s="11">
        <f>IF(AND(F1868&lt;&gt;"", C1868&lt;&gt;"", C1868&lt;&gt;0), F1868*100/C1868, "")</f>
        <v>57.382113821138212</v>
      </c>
      <c r="H1868" s="10">
        <v>20.274000000000001</v>
      </c>
      <c r="I1868" s="12">
        <v>6</v>
      </c>
      <c r="J1868" s="11">
        <f>IF(AND(H1868&lt;&gt;"", C1868&lt;&gt;"", C1868&lt;&gt;0), H1868*100/C1868, "")</f>
        <v>32.965853658536588</v>
      </c>
      <c r="K1868" s="9">
        <v>11.8</v>
      </c>
      <c r="L1868" s="9">
        <v>49.3</v>
      </c>
      <c r="M1868" s="13">
        <v>0.23899999999999999</v>
      </c>
      <c r="N1868" s="9">
        <v>41.4</v>
      </c>
      <c r="O1868" s="14" t="s">
        <v>23</v>
      </c>
      <c r="P1868" s="15">
        <v>3.22</v>
      </c>
      <c r="Q1868" s="13">
        <v>5.9359999999999999</v>
      </c>
      <c r="R1868" s="15">
        <v>0.38</v>
      </c>
      <c r="S1868" s="11">
        <f>IF(AND(Q1868&lt;&gt;"", C1868&lt;&gt;"", C1868&lt;&gt;0), Q1868*100/C1868, "")</f>
        <v>9.6520325203252035</v>
      </c>
      <c r="T1868" s="22">
        <v>1</v>
      </c>
      <c r="U1868" s="17" t="s">
        <v>32</v>
      </c>
      <c r="V1868" s="11">
        <v>57.02</v>
      </c>
      <c r="W1868" s="11">
        <v>44.58</v>
      </c>
      <c r="X1868" s="11">
        <f>IF(AND(W1868&lt;&gt;"", V1868&lt;&gt;"", V1868&lt;&gt;0), (W1868/V1868)*100, "")</f>
        <v>78.183093651350404</v>
      </c>
      <c r="Y1868" s="8" t="str">
        <f>IF(X1868&lt;72,"Pontiagudo",IF(X1868&lt;=76,"Padrão","Redondo"))</f>
        <v>Redondo</v>
      </c>
      <c r="Z1868" s="11">
        <f>IF(AND(W1868&lt;&gt;"", V1868&lt;&gt;"", V1868&lt;&gt;0), (0.6057-0.0018*W1868)*V1868*(W1868^2)/1000, "")</f>
        <v>59.54478023446157</v>
      </c>
      <c r="AA1868" s="11">
        <v>62.242913204531995</v>
      </c>
      <c r="AB1868" s="14"/>
      <c r="AC1868" s="12">
        <v>28</v>
      </c>
      <c r="AD1868" s="18" t="s">
        <v>18</v>
      </c>
    </row>
    <row r="1869" spans="1:30" ht="15.6" x14ac:dyDescent="0.3">
      <c r="A1869" s="8">
        <v>1868</v>
      </c>
      <c r="B1869" s="20" t="s">
        <v>48</v>
      </c>
      <c r="C1869" s="9">
        <v>63.8</v>
      </c>
      <c r="D1869" s="9">
        <v>4.3</v>
      </c>
      <c r="E1869" s="9">
        <v>10.8</v>
      </c>
      <c r="F1869" s="10" t="str">
        <f>IF(AND(NOT(ISBLANK(C1869)), NOT(ISBLANK(H1869)), NOT(ISBLANK(Q1869))), C1869-H1869-Q1869, "")</f>
        <v/>
      </c>
      <c r="G1869" s="11" t="str">
        <f>IF(AND(F1869&lt;&gt;"", C1869&lt;&gt;"", C1869&lt;&gt;0), F1869*100/C1869, "")</f>
        <v/>
      </c>
      <c r="H1869" s="10"/>
      <c r="I1869" s="12">
        <v>5</v>
      </c>
      <c r="J1869" s="11" t="str">
        <f>IF(AND(H1869&lt;&gt;"", C1869&lt;&gt;"", C1869&lt;&gt;0), H1869*100/C1869, "")</f>
        <v/>
      </c>
      <c r="K1869" s="9">
        <v>8</v>
      </c>
      <c r="L1869" s="9">
        <v>47.7</v>
      </c>
      <c r="M1869" s="13">
        <v>0.16800000000000001</v>
      </c>
      <c r="N1869" s="9">
        <v>60.1</v>
      </c>
      <c r="O1869" s="14" t="s">
        <v>21</v>
      </c>
      <c r="P1869" s="15">
        <v>5</v>
      </c>
      <c r="Q1869" s="13">
        <v>6.306</v>
      </c>
      <c r="R1869" s="15">
        <v>0.39</v>
      </c>
      <c r="S1869" s="11">
        <f>IF(AND(Q1869&lt;&gt;"", C1869&lt;&gt;"", C1869&lt;&gt;0), Q1869*100/C1869, "")</f>
        <v>9.8840125391849529</v>
      </c>
      <c r="T1869" s="22">
        <v>3</v>
      </c>
      <c r="U1869" s="17" t="s">
        <v>32</v>
      </c>
      <c r="V1869" s="11">
        <v>57.5</v>
      </c>
      <c r="W1869" s="11">
        <v>45.94</v>
      </c>
      <c r="X1869" s="11">
        <f>IF(AND(W1869&lt;&gt;"", V1869&lt;&gt;"", V1869&lt;&gt;0), (W1869/V1869)*100, "")</f>
        <v>79.895652173913035</v>
      </c>
      <c r="Y1869" s="8" t="str">
        <f>IF(X1869&lt;72,"Pontiagudo",IF(X1869&lt;=76,"Padrão","Redondo"))</f>
        <v>Redondo</v>
      </c>
      <c r="Z1869" s="11">
        <f>IF(AND(W1869&lt;&gt;"", V1869&lt;&gt;"", V1869&lt;&gt;0), (0.6057-0.0018*W1869)*V1869*(W1869^2)/1000, "")</f>
        <v>63.46848888345599</v>
      </c>
      <c r="AA1869" s="11">
        <v>64.564950008499977</v>
      </c>
      <c r="AB1869" s="14"/>
      <c r="AC1869" s="12">
        <v>28</v>
      </c>
      <c r="AD1869" s="18" t="s">
        <v>18</v>
      </c>
    </row>
    <row r="1870" spans="1:30" ht="15.6" x14ac:dyDescent="0.3">
      <c r="A1870" s="8">
        <v>1869</v>
      </c>
      <c r="B1870" s="20" t="s">
        <v>48</v>
      </c>
      <c r="C1870" s="9">
        <v>57.9</v>
      </c>
      <c r="D1870" s="9">
        <v>4</v>
      </c>
      <c r="E1870" s="9">
        <v>10.7</v>
      </c>
      <c r="F1870" s="10">
        <f>IF(AND(NOT(ISBLANK(C1870)), NOT(ISBLANK(H1870)), NOT(ISBLANK(Q1870))), C1870-H1870-Q1870, "")</f>
        <v>32.375</v>
      </c>
      <c r="G1870" s="11">
        <f>IF(AND(F1870&lt;&gt;"", C1870&lt;&gt;"", C1870&lt;&gt;0), F1870*100/C1870, "")</f>
        <v>55.9153713298791</v>
      </c>
      <c r="H1870" s="10">
        <v>20.262</v>
      </c>
      <c r="I1870" s="12">
        <v>7</v>
      </c>
      <c r="J1870" s="11">
        <f>IF(AND(H1870&lt;&gt;"", C1870&lt;&gt;"", C1870&lt;&gt;0), H1870*100/C1870, "")</f>
        <v>34.994818652849744</v>
      </c>
      <c r="K1870" s="9">
        <v>12.5</v>
      </c>
      <c r="L1870" s="9">
        <v>47.7</v>
      </c>
      <c r="M1870" s="13">
        <v>0.26200000000000001</v>
      </c>
      <c r="N1870" s="9">
        <v>59.9</v>
      </c>
      <c r="O1870" s="14" t="s">
        <v>23</v>
      </c>
      <c r="P1870" s="15">
        <v>3.71</v>
      </c>
      <c r="Q1870" s="13">
        <v>5.2629999999999999</v>
      </c>
      <c r="R1870" s="15">
        <v>0.34</v>
      </c>
      <c r="S1870" s="11">
        <f>IF(AND(Q1870&lt;&gt;"", C1870&lt;&gt;"", C1870&lt;&gt;0), Q1870*100/C1870, "")</f>
        <v>9.0898100172711569</v>
      </c>
      <c r="T1870" s="22">
        <v>3</v>
      </c>
      <c r="U1870" s="17" t="s">
        <v>36</v>
      </c>
      <c r="V1870" s="11">
        <v>57.83</v>
      </c>
      <c r="W1870" s="11">
        <v>43.06</v>
      </c>
      <c r="X1870" s="11">
        <f>IF(AND(W1870&lt;&gt;"", V1870&lt;&gt;"", V1870&lt;&gt;0), (W1870/V1870)*100, "")</f>
        <v>74.459623033027839</v>
      </c>
      <c r="Y1870" s="8" t="str">
        <f>IF(X1870&lt;72,"Pontiagudo",IF(X1870&lt;=76,"Padrão","Redondo"))</f>
        <v>Padrão</v>
      </c>
      <c r="Z1870" s="11">
        <f>IF(AND(W1870&lt;&gt;"", V1870&lt;&gt;"", V1870&lt;&gt;0), (0.6057-0.0018*W1870)*V1870*(W1870^2)/1000, "")</f>
        <v>56.636063807613695</v>
      </c>
      <c r="AA1870" s="11">
        <v>60.641741037489993</v>
      </c>
      <c r="AB1870" s="14"/>
      <c r="AC1870" s="12">
        <v>28</v>
      </c>
      <c r="AD1870" s="18" t="s">
        <v>18</v>
      </c>
    </row>
    <row r="1871" spans="1:30" ht="15.6" x14ac:dyDescent="0.3">
      <c r="A1871" s="8">
        <v>1870</v>
      </c>
      <c r="B1871" s="20" t="s">
        <v>48</v>
      </c>
      <c r="C1871" s="9">
        <v>67.400000000000006</v>
      </c>
      <c r="D1871" s="9">
        <v>4.4000000000000004</v>
      </c>
      <c r="E1871" s="9">
        <v>10.1</v>
      </c>
      <c r="F1871" s="10">
        <f>IF(AND(NOT(ISBLANK(C1871)), NOT(ISBLANK(H1871)), NOT(ISBLANK(Q1871))), C1871-H1871-Q1871, "")</f>
        <v>39.970000000000006</v>
      </c>
      <c r="G1871" s="11">
        <f>IF(AND(F1871&lt;&gt;"", C1871&lt;&gt;"", C1871&lt;&gt;0), F1871*100/C1871, "")</f>
        <v>59.302670623145403</v>
      </c>
      <c r="H1871" s="10">
        <v>21.187999999999999</v>
      </c>
      <c r="I1871" s="12">
        <v>6</v>
      </c>
      <c r="J1871" s="11">
        <f>IF(AND(H1871&lt;&gt;"", C1871&lt;&gt;"", C1871&lt;&gt;0), H1871*100/C1871, "")</f>
        <v>31.436201780415423</v>
      </c>
      <c r="K1871" s="9">
        <v>16.3</v>
      </c>
      <c r="L1871" s="9">
        <v>47.3</v>
      </c>
      <c r="M1871" s="13">
        <v>0.34499999999999997</v>
      </c>
      <c r="N1871" s="9">
        <v>59.4</v>
      </c>
      <c r="O1871" s="14" t="s">
        <v>23</v>
      </c>
      <c r="P1871" s="15">
        <v>4.71</v>
      </c>
      <c r="Q1871" s="13">
        <v>6.242</v>
      </c>
      <c r="R1871" s="15">
        <v>0.38</v>
      </c>
      <c r="S1871" s="11">
        <f>IF(AND(Q1871&lt;&gt;"", C1871&lt;&gt;"", C1871&lt;&gt;0), Q1871*100/C1871, "")</f>
        <v>9.2611275964391684</v>
      </c>
      <c r="T1871" s="22">
        <v>1</v>
      </c>
      <c r="U1871" s="17" t="s">
        <v>32</v>
      </c>
      <c r="V1871" s="11">
        <v>60.53</v>
      </c>
      <c r="W1871" s="11">
        <v>45.55</v>
      </c>
      <c r="X1871" s="11">
        <f>IF(AND(W1871&lt;&gt;"", V1871&lt;&gt;"", V1871&lt;&gt;0), (W1871/V1871)*100, "")</f>
        <v>75.25194118618866</v>
      </c>
      <c r="Y1871" s="8" t="str">
        <f>IF(X1871&lt;72,"Pontiagudo",IF(X1871&lt;=76,"Padrão","Redondo"))</f>
        <v>Padrão</v>
      </c>
      <c r="Z1871" s="11">
        <f>IF(AND(W1871&lt;&gt;"", V1871&lt;&gt;"", V1871&lt;&gt;0), (0.6057-0.0018*W1871)*V1871*(W1871^2)/1000, "")</f>
        <v>65.771584289655749</v>
      </c>
      <c r="AA1871" s="11">
        <v>66.237415753217505</v>
      </c>
      <c r="AB1871" s="14" t="s">
        <v>35</v>
      </c>
      <c r="AC1871" s="12">
        <v>28</v>
      </c>
      <c r="AD1871" s="18" t="s">
        <v>18</v>
      </c>
    </row>
    <row r="1872" spans="1:30" ht="15.6" x14ac:dyDescent="0.3">
      <c r="A1872" s="8">
        <v>1871</v>
      </c>
      <c r="B1872" s="20" t="s">
        <v>48</v>
      </c>
      <c r="C1872" s="9">
        <v>61</v>
      </c>
      <c r="D1872" s="9">
        <v>3</v>
      </c>
      <c r="E1872" s="9">
        <v>10.4</v>
      </c>
      <c r="F1872" s="10">
        <f>IF(AND(NOT(ISBLANK(C1872)), NOT(ISBLANK(H1872)), NOT(ISBLANK(Q1872))), C1872-H1872-Q1872, "")</f>
        <v>37.877000000000002</v>
      </c>
      <c r="G1872" s="11">
        <f>IF(AND(F1872&lt;&gt;"", C1872&lt;&gt;"", C1872&lt;&gt;0), F1872*100/C1872, "")</f>
        <v>62.093442622950825</v>
      </c>
      <c r="H1872" s="10">
        <v>16.948</v>
      </c>
      <c r="I1872" s="12">
        <v>6</v>
      </c>
      <c r="J1872" s="11">
        <f>IF(AND(H1872&lt;&gt;"", C1872&lt;&gt;"", C1872&lt;&gt;0), H1872*100/C1872, "")</f>
        <v>27.783606557377048</v>
      </c>
      <c r="K1872" s="9">
        <v>12.3</v>
      </c>
      <c r="L1872" s="9">
        <v>46.3</v>
      </c>
      <c r="M1872" s="13">
        <v>0.26600000000000001</v>
      </c>
      <c r="N1872" s="9">
        <v>45</v>
      </c>
      <c r="O1872" s="14" t="s">
        <v>23</v>
      </c>
      <c r="P1872" s="15">
        <v>3.96</v>
      </c>
      <c r="Q1872" s="13">
        <v>6.1749999999999998</v>
      </c>
      <c r="R1872" s="15">
        <v>0.39</v>
      </c>
      <c r="S1872" s="11">
        <f>IF(AND(Q1872&lt;&gt;"", C1872&lt;&gt;"", C1872&lt;&gt;0), Q1872*100/C1872, "")</f>
        <v>10.122950819672131</v>
      </c>
      <c r="T1872" s="22">
        <v>3</v>
      </c>
      <c r="U1872" s="17" t="s">
        <v>32</v>
      </c>
      <c r="V1872" s="11">
        <v>58.58</v>
      </c>
      <c r="W1872" s="11">
        <v>44.06</v>
      </c>
      <c r="X1872" s="11">
        <f>IF(AND(W1872&lt;&gt;"", V1872&lt;&gt;"", V1872&lt;&gt;0), (W1872/V1872)*100, "")</f>
        <v>75.213383407306253</v>
      </c>
      <c r="Y1872" s="8" t="str">
        <f>IF(X1872&lt;72,"Pontiagudo",IF(X1872&lt;=76,"Padrão","Redondo"))</f>
        <v>Padrão</v>
      </c>
      <c r="Z1872" s="11">
        <f>IF(AND(W1872&lt;&gt;"", V1872&lt;&gt;"", V1872&lt;&gt;0), (0.6057-0.0018*W1872)*V1872*(W1872^2)/1000, "")</f>
        <v>59.861505263656902</v>
      </c>
      <c r="AA1872" s="11">
        <v>62.631519508540002</v>
      </c>
      <c r="AB1872" s="14"/>
      <c r="AC1872" s="12">
        <v>28</v>
      </c>
      <c r="AD1872" s="18" t="s">
        <v>18</v>
      </c>
    </row>
    <row r="1873" spans="1:30" ht="15.6" x14ac:dyDescent="0.3">
      <c r="A1873" s="8">
        <v>1872</v>
      </c>
      <c r="B1873" s="20" t="s">
        <v>48</v>
      </c>
      <c r="C1873" s="9">
        <v>58.5</v>
      </c>
      <c r="D1873" s="9">
        <v>3.4</v>
      </c>
      <c r="E1873" s="9">
        <v>10.199999999999999</v>
      </c>
      <c r="F1873" s="10">
        <f>IF(AND(NOT(ISBLANK(C1873)), NOT(ISBLANK(H1873)), NOT(ISBLANK(Q1873))), C1873-H1873-Q1873, "")</f>
        <v>35.685000000000002</v>
      </c>
      <c r="G1873" s="11">
        <f>IF(AND(F1873&lt;&gt;"", C1873&lt;&gt;"", C1873&lt;&gt;0), F1873*100/C1873, "")</f>
        <v>61</v>
      </c>
      <c r="H1873" s="10">
        <v>17.555</v>
      </c>
      <c r="I1873" s="12">
        <v>6</v>
      </c>
      <c r="J1873" s="11">
        <f>IF(AND(H1873&lt;&gt;"", C1873&lt;&gt;"", C1873&lt;&gt;0), H1873*100/C1873, "")</f>
        <v>30.008547008547009</v>
      </c>
      <c r="K1873" s="9">
        <v>12.9</v>
      </c>
      <c r="L1873" s="9">
        <v>46</v>
      </c>
      <c r="M1873" s="13">
        <v>0.28000000000000003</v>
      </c>
      <c r="N1873" s="9">
        <v>52.4</v>
      </c>
      <c r="O1873" s="14" t="s">
        <v>23</v>
      </c>
      <c r="P1873" s="15">
        <v>4.26</v>
      </c>
      <c r="Q1873" s="13">
        <v>5.26</v>
      </c>
      <c r="R1873" s="15">
        <v>0.36</v>
      </c>
      <c r="S1873" s="11">
        <f>IF(AND(Q1873&lt;&gt;"", C1873&lt;&gt;"", C1873&lt;&gt;0), Q1873*100/C1873, "")</f>
        <v>8.9914529914529915</v>
      </c>
      <c r="T1873" s="22">
        <v>3</v>
      </c>
      <c r="U1873" s="17" t="s">
        <v>32</v>
      </c>
      <c r="V1873" s="11">
        <v>58.67</v>
      </c>
      <c r="W1873" s="11">
        <v>43.17</v>
      </c>
      <c r="X1873" s="11">
        <f>IF(AND(W1873&lt;&gt;"", V1873&lt;&gt;"", V1873&lt;&gt;0), (W1873/V1873)*100, "")</f>
        <v>73.581046531447086</v>
      </c>
      <c r="Y1873" s="8" t="str">
        <f>IF(X1873&lt;72,"Pontiagudo",IF(X1873&lt;=76,"Padrão","Redondo"))</f>
        <v>Padrão</v>
      </c>
      <c r="Z1873" s="11">
        <f>IF(AND(W1873&lt;&gt;"", V1873&lt;&gt;"", V1873&lt;&gt;0), (0.6057-0.0018*W1873)*V1873*(W1873^2)/1000, "")</f>
        <v>57.73101230677824</v>
      </c>
      <c r="AA1873" s="11">
        <v>61.394719727758513</v>
      </c>
      <c r="AB1873" s="14"/>
      <c r="AC1873" s="12">
        <v>28</v>
      </c>
      <c r="AD1873" s="18" t="s">
        <v>18</v>
      </c>
    </row>
    <row r="1874" spans="1:30" ht="15.6" x14ac:dyDescent="0.3">
      <c r="A1874" s="8">
        <v>1873</v>
      </c>
      <c r="B1874" s="20" t="s">
        <v>48</v>
      </c>
      <c r="C1874" s="9">
        <v>60.5</v>
      </c>
      <c r="D1874" s="9">
        <v>3.3</v>
      </c>
      <c r="E1874" s="9">
        <v>10.4</v>
      </c>
      <c r="F1874" s="10">
        <f>IF(AND(NOT(ISBLANK(C1874)), NOT(ISBLANK(H1874)), NOT(ISBLANK(Q1874))), C1874-H1874-Q1874, "")</f>
        <v>37.480999999999995</v>
      </c>
      <c r="G1874" s="11">
        <f>IF(AND(F1874&lt;&gt;"", C1874&lt;&gt;"", C1874&lt;&gt;0), F1874*100/C1874, "")</f>
        <v>61.952066115702472</v>
      </c>
      <c r="H1874" s="10">
        <v>17.584</v>
      </c>
      <c r="I1874" s="12">
        <v>6</v>
      </c>
      <c r="J1874" s="11">
        <f>IF(AND(H1874&lt;&gt;"", C1874&lt;&gt;"", C1874&lt;&gt;0), H1874*100/C1874, "")</f>
        <v>29.064462809917352</v>
      </c>
      <c r="K1874" s="9">
        <v>13.1</v>
      </c>
      <c r="L1874" s="9">
        <v>46.7</v>
      </c>
      <c r="M1874" s="13">
        <v>0.28100000000000003</v>
      </c>
      <c r="N1874" s="9">
        <v>49.7</v>
      </c>
      <c r="O1874" s="14" t="s">
        <v>23</v>
      </c>
      <c r="P1874" s="15">
        <v>3.38</v>
      </c>
      <c r="Q1874" s="13">
        <v>5.4349999999999996</v>
      </c>
      <c r="R1874" s="15">
        <v>0.37</v>
      </c>
      <c r="S1874" s="11">
        <f>IF(AND(Q1874&lt;&gt;"", C1874&lt;&gt;"", C1874&lt;&gt;0), Q1874*100/C1874, "")</f>
        <v>8.9834710743801658</v>
      </c>
      <c r="T1874" s="22">
        <v>2</v>
      </c>
      <c r="U1874" s="17" t="s">
        <v>32</v>
      </c>
      <c r="V1874" s="11">
        <v>60.76</v>
      </c>
      <c r="W1874" s="11">
        <v>43.23</v>
      </c>
      <c r="X1874" s="11">
        <f>IF(AND(W1874&lt;&gt;"", V1874&lt;&gt;"", V1874&lt;&gt;0), (W1874/V1874)*100, "")</f>
        <v>71.148782093482552</v>
      </c>
      <c r="Y1874" s="8" t="str">
        <f>IF(X1874&lt;72,"Pontiagudo",IF(X1874&lt;=76,"Padrão","Redondo"))</f>
        <v>Pontiagudo</v>
      </c>
      <c r="Z1874" s="11">
        <f>IF(AND(W1874&lt;&gt;"", V1874&lt;&gt;"", V1874&lt;&gt;0), (0.6057-0.0018*W1874)*V1874*(W1874^2)/1000, "")</f>
        <v>59.94160680539354</v>
      </c>
      <c r="AA1874" s="11">
        <v>62.925994180433989</v>
      </c>
      <c r="AB1874" s="14"/>
      <c r="AC1874" s="12">
        <v>28</v>
      </c>
      <c r="AD1874" s="18" t="s">
        <v>18</v>
      </c>
    </row>
    <row r="1875" spans="1:30" ht="15.6" x14ac:dyDescent="0.3">
      <c r="A1875" s="8">
        <v>1874</v>
      </c>
      <c r="B1875" s="20" t="s">
        <v>48</v>
      </c>
      <c r="C1875" s="9">
        <v>59.4</v>
      </c>
      <c r="D1875" s="9">
        <v>3.5</v>
      </c>
      <c r="E1875" s="9">
        <v>10.3</v>
      </c>
      <c r="F1875" s="10">
        <f>IF(AND(NOT(ISBLANK(C1875)), NOT(ISBLANK(H1875)), NOT(ISBLANK(Q1875))), C1875-H1875-Q1875, "")</f>
        <v>35.22</v>
      </c>
      <c r="G1875" s="11">
        <f>IF(AND(F1875&lt;&gt;"", C1875&lt;&gt;"", C1875&lt;&gt;0), F1875*100/C1875, "")</f>
        <v>59.292929292929294</v>
      </c>
      <c r="H1875" s="10">
        <v>18.11</v>
      </c>
      <c r="I1875" s="12">
        <v>6</v>
      </c>
      <c r="J1875" s="11">
        <f>IF(AND(H1875&lt;&gt;"", C1875&lt;&gt;"", C1875&lt;&gt;0), H1875*100/C1875, "")</f>
        <v>30.488215488215488</v>
      </c>
      <c r="K1875" s="9">
        <v>13.3</v>
      </c>
      <c r="L1875" s="9">
        <v>45</v>
      </c>
      <c r="M1875" s="13">
        <v>0.29599999999999999</v>
      </c>
      <c r="N1875" s="9">
        <v>53.1</v>
      </c>
      <c r="O1875" s="14" t="s">
        <v>23</v>
      </c>
      <c r="P1875" s="15">
        <v>3.66</v>
      </c>
      <c r="Q1875" s="13">
        <v>6.07</v>
      </c>
      <c r="R1875" s="15">
        <v>0.41</v>
      </c>
      <c r="S1875" s="11">
        <f>IF(AND(Q1875&lt;&gt;"", C1875&lt;&gt;"", C1875&lt;&gt;0), Q1875*100/C1875, "")</f>
        <v>10.21885521885522</v>
      </c>
      <c r="T1875" s="22">
        <v>2</v>
      </c>
      <c r="U1875" s="17" t="s">
        <v>32</v>
      </c>
      <c r="V1875" s="11">
        <v>59.37</v>
      </c>
      <c r="W1875" s="11">
        <v>42.68</v>
      </c>
      <c r="X1875" s="11">
        <f>IF(AND(W1875&lt;&gt;"", V1875&lt;&gt;"", V1875&lt;&gt;0), (W1875/V1875)*100, "")</f>
        <v>71.888159002863404</v>
      </c>
      <c r="Y1875" s="8" t="str">
        <f>IF(X1875&lt;72,"Pontiagudo",IF(X1875&lt;=76,"Padrão","Redondo"))</f>
        <v>Pontiagudo</v>
      </c>
      <c r="Z1875" s="11">
        <f>IF(AND(W1875&lt;&gt;"", V1875&lt;&gt;"", V1875&lt;&gt;0), (0.6057-0.0018*W1875)*V1875*(W1875^2)/1000, "")</f>
        <v>57.196536338513084</v>
      </c>
      <c r="AA1875" s="11">
        <v>61.161581749751996</v>
      </c>
      <c r="AB1875" s="14"/>
      <c r="AC1875" s="12">
        <v>28</v>
      </c>
      <c r="AD1875" s="18" t="s">
        <v>18</v>
      </c>
    </row>
    <row r="1876" spans="1:30" ht="15.6" x14ac:dyDescent="0.3">
      <c r="A1876" s="8">
        <v>1875</v>
      </c>
      <c r="B1876" s="20" t="s">
        <v>48</v>
      </c>
      <c r="C1876" s="9">
        <v>55.3</v>
      </c>
      <c r="D1876" s="9">
        <v>3.6</v>
      </c>
      <c r="E1876" s="9">
        <v>10.3</v>
      </c>
      <c r="F1876" s="10">
        <f>IF(AND(NOT(ISBLANK(C1876)), NOT(ISBLANK(H1876)), NOT(ISBLANK(Q1876))), C1876-H1876-Q1876, "")</f>
        <v>31.343</v>
      </c>
      <c r="G1876" s="11">
        <f>IF(AND(F1876&lt;&gt;"", C1876&lt;&gt;"", C1876&lt;&gt;0), F1876*100/C1876, "")</f>
        <v>56.678119349005428</v>
      </c>
      <c r="H1876" s="10">
        <v>17.699000000000002</v>
      </c>
      <c r="I1876" s="12">
        <v>6</v>
      </c>
      <c r="J1876" s="11">
        <f>IF(AND(H1876&lt;&gt;"", C1876&lt;&gt;"", C1876&lt;&gt;0), H1876*100/C1876, "")</f>
        <v>32.005424954792048</v>
      </c>
      <c r="K1876" s="9">
        <v>13.3</v>
      </c>
      <c r="L1876" s="9">
        <v>45.3</v>
      </c>
      <c r="M1876" s="13">
        <v>0.29399999999999998</v>
      </c>
      <c r="N1876" s="9">
        <v>56.8</v>
      </c>
      <c r="O1876" s="14" t="s">
        <v>23</v>
      </c>
      <c r="P1876" s="15">
        <v>4.46</v>
      </c>
      <c r="Q1876" s="13">
        <v>6.258</v>
      </c>
      <c r="R1876" s="15">
        <v>0.42</v>
      </c>
      <c r="S1876" s="11">
        <f>IF(AND(Q1876&lt;&gt;"", C1876&lt;&gt;"", C1876&lt;&gt;0), Q1876*100/C1876, "")</f>
        <v>11.316455696202532</v>
      </c>
      <c r="T1876" s="22">
        <v>3</v>
      </c>
      <c r="U1876" s="17" t="s">
        <v>36</v>
      </c>
      <c r="V1876" s="11">
        <v>55.62</v>
      </c>
      <c r="W1876" s="11">
        <v>42.69</v>
      </c>
      <c r="X1876" s="11">
        <f>IF(AND(W1876&lt;&gt;"", V1876&lt;&gt;"", V1876&lt;&gt;0), (W1876/V1876)*100, "")</f>
        <v>76.752966558791798</v>
      </c>
      <c r="Y1876" s="8" t="str">
        <f>IF(X1876&lt;72,"Pontiagudo",IF(X1876&lt;=76,"Padrão","Redondo"))</f>
        <v>Redondo</v>
      </c>
      <c r="Z1876" s="11">
        <f>IF(AND(W1876&lt;&gt;"", V1876&lt;&gt;"", V1876&lt;&gt;0), (0.6057-0.0018*W1876)*V1876*(W1876^2)/1000, "")</f>
        <v>53.607107248362759</v>
      </c>
      <c r="AA1876" s="11">
        <v>58.523165923274995</v>
      </c>
      <c r="AB1876" s="14" t="s">
        <v>35</v>
      </c>
      <c r="AC1876" s="12">
        <v>28</v>
      </c>
      <c r="AD1876" s="18" t="s">
        <v>18</v>
      </c>
    </row>
    <row r="1877" spans="1:30" ht="15.6" x14ac:dyDescent="0.3">
      <c r="A1877" s="8">
        <v>1876</v>
      </c>
      <c r="B1877" s="20" t="s">
        <v>48</v>
      </c>
      <c r="C1877" s="9">
        <v>55.1</v>
      </c>
      <c r="D1877" s="9">
        <v>3.5</v>
      </c>
      <c r="E1877" s="9">
        <v>10.4</v>
      </c>
      <c r="F1877" s="10">
        <f>IF(AND(NOT(ISBLANK(C1877)), NOT(ISBLANK(H1877)), NOT(ISBLANK(Q1877))), C1877-H1877-Q1877, "")</f>
        <v>32.698000000000008</v>
      </c>
      <c r="G1877" s="11">
        <f>IF(AND(F1877&lt;&gt;"", C1877&lt;&gt;"", C1877&lt;&gt;0), F1877*100/C1877, "")</f>
        <v>59.343012704174235</v>
      </c>
      <c r="H1877" s="10">
        <v>16.099</v>
      </c>
      <c r="I1877" s="12">
        <v>5</v>
      </c>
      <c r="J1877" s="11">
        <f>IF(AND(H1877&lt;&gt;"", C1877&lt;&gt;"", C1877&lt;&gt;0), H1877*100/C1877, "")</f>
        <v>29.217785843920147</v>
      </c>
      <c r="K1877" s="9">
        <v>12.9</v>
      </c>
      <c r="L1877" s="9">
        <v>45</v>
      </c>
      <c r="M1877" s="13">
        <v>0.28699999999999998</v>
      </c>
      <c r="N1877" s="9">
        <v>55.7</v>
      </c>
      <c r="O1877" s="14" t="s">
        <v>23</v>
      </c>
      <c r="P1877" s="15">
        <v>4.87</v>
      </c>
      <c r="Q1877" s="13">
        <v>6.3029999999999999</v>
      </c>
      <c r="R1877" s="15">
        <v>0.42</v>
      </c>
      <c r="S1877" s="11">
        <f>IF(AND(Q1877&lt;&gt;"", C1877&lt;&gt;"", C1877&lt;&gt;0), Q1877*100/C1877, "")</f>
        <v>11.439201451905625</v>
      </c>
      <c r="T1877" s="22">
        <v>2</v>
      </c>
      <c r="U1877" s="17" t="s">
        <v>36</v>
      </c>
      <c r="V1877" s="11">
        <v>58.4</v>
      </c>
      <c r="W1877" s="11">
        <v>41.71</v>
      </c>
      <c r="X1877" s="11">
        <f>IF(AND(W1877&lt;&gt;"", V1877&lt;&gt;"", V1877&lt;&gt;0), (W1877/V1877)*100, "")</f>
        <v>71.421232876712338</v>
      </c>
      <c r="Y1877" s="8" t="str">
        <f>IF(X1877&lt;72,"Pontiagudo",IF(X1877&lt;=76,"Padrão","Redondo"))</f>
        <v>Pontiagudo</v>
      </c>
      <c r="Z1877" s="11">
        <f>IF(AND(W1877&lt;&gt;"", V1877&lt;&gt;"", V1877&lt;&gt;0), (0.6057-0.0018*W1877)*V1877*(W1877^2)/1000, "")</f>
        <v>53.911135473187684</v>
      </c>
      <c r="AA1877" s="11">
        <v>59.079701221720008</v>
      </c>
      <c r="AB1877" s="14"/>
      <c r="AC1877" s="12">
        <v>28</v>
      </c>
      <c r="AD1877" s="18" t="s">
        <v>18</v>
      </c>
    </row>
    <row r="1878" spans="1:30" ht="15.6" x14ac:dyDescent="0.3">
      <c r="A1878" s="8">
        <v>1877</v>
      </c>
      <c r="B1878" s="20" t="s">
        <v>48</v>
      </c>
      <c r="C1878" s="9">
        <v>58.7</v>
      </c>
      <c r="D1878" s="9">
        <v>3.8</v>
      </c>
      <c r="E1878" s="9">
        <v>10.4</v>
      </c>
      <c r="F1878" s="10">
        <f>IF(AND(NOT(ISBLANK(C1878)), NOT(ISBLANK(H1878)), NOT(ISBLANK(Q1878))), C1878-H1878-Q1878, "")</f>
        <v>35.288000000000004</v>
      </c>
      <c r="G1878" s="11">
        <f>IF(AND(F1878&lt;&gt;"", C1878&lt;&gt;"", C1878&lt;&gt;0), F1878*100/C1878, "")</f>
        <v>60.115843270868822</v>
      </c>
      <c r="H1878" s="10">
        <v>17.274999999999999</v>
      </c>
      <c r="I1878" s="12">
        <v>7</v>
      </c>
      <c r="J1878" s="11">
        <f>IF(AND(H1878&lt;&gt;"", C1878&lt;&gt;"", C1878&lt;&gt;0), H1878*100/C1878, "")</f>
        <v>29.429301533219757</v>
      </c>
      <c r="K1878" s="9">
        <v>13.4</v>
      </c>
      <c r="L1878" s="9">
        <v>44.7</v>
      </c>
      <c r="M1878" s="13">
        <v>0.3</v>
      </c>
      <c r="N1878" s="9">
        <v>57.2</v>
      </c>
      <c r="O1878" s="14" t="s">
        <v>23</v>
      </c>
      <c r="P1878" s="15">
        <v>3.26</v>
      </c>
      <c r="Q1878" s="13">
        <v>6.1369999999999996</v>
      </c>
      <c r="R1878" s="15">
        <v>0.4</v>
      </c>
      <c r="S1878" s="11">
        <f>IF(AND(Q1878&lt;&gt;"", C1878&lt;&gt;"", C1878&lt;&gt;0), Q1878*100/C1878, "")</f>
        <v>10.454855195911412</v>
      </c>
      <c r="T1878" s="22">
        <v>3</v>
      </c>
      <c r="U1878" s="17" t="s">
        <v>32</v>
      </c>
      <c r="V1878" s="11">
        <v>59.62</v>
      </c>
      <c r="W1878" s="11">
        <v>43.96</v>
      </c>
      <c r="X1878" s="11">
        <f>IF(AND(W1878&lt;&gt;"", V1878&lt;&gt;"", V1878&lt;&gt;0), (W1878/V1878)*100, "")</f>
        <v>73.733646427373372</v>
      </c>
      <c r="Y1878" s="8" t="str">
        <f>IF(X1878&lt;72,"Pontiagudo",IF(X1878&lt;=76,"Padrão","Redondo"))</f>
        <v>Padrão</v>
      </c>
      <c r="Z1878" s="11">
        <f>IF(AND(W1878&lt;&gt;"", V1878&lt;&gt;"", V1878&lt;&gt;0), (0.6057-0.0018*W1878)*V1878*(W1878^2)/1000, "")</f>
        <v>60.668757598103433</v>
      </c>
      <c r="AA1878" s="11">
        <v>63.22401216331199</v>
      </c>
      <c r="AB1878" s="14"/>
      <c r="AC1878" s="12">
        <v>28</v>
      </c>
      <c r="AD1878" s="18" t="s">
        <v>18</v>
      </c>
    </row>
    <row r="1879" spans="1:30" ht="15.6" x14ac:dyDescent="0.3">
      <c r="A1879" s="8">
        <v>1878</v>
      </c>
      <c r="B1879" s="20" t="s">
        <v>48</v>
      </c>
      <c r="C1879" s="9">
        <v>70.400000000000006</v>
      </c>
      <c r="D1879" s="9">
        <v>3.1</v>
      </c>
      <c r="E1879" s="9">
        <v>10.4</v>
      </c>
      <c r="F1879" s="10">
        <f>IF(AND(NOT(ISBLANK(C1879)), NOT(ISBLANK(H1879)), NOT(ISBLANK(Q1879))), C1879-H1879-Q1879, "")</f>
        <v>42.616</v>
      </c>
      <c r="G1879" s="11">
        <f>IF(AND(F1879&lt;&gt;"", C1879&lt;&gt;"", C1879&lt;&gt;0), F1879*100/C1879, "")</f>
        <v>60.534090909090907</v>
      </c>
      <c r="H1879" s="10">
        <v>20.87</v>
      </c>
      <c r="I1879" s="12">
        <v>7</v>
      </c>
      <c r="J1879" s="11">
        <f>IF(AND(H1879&lt;&gt;"", C1879&lt;&gt;"", C1879&lt;&gt;0), H1879*100/C1879, "")</f>
        <v>29.64488636363636</v>
      </c>
      <c r="K1879" s="9">
        <v>14.4</v>
      </c>
      <c r="L1879" s="9">
        <v>47.7</v>
      </c>
      <c r="M1879" s="13">
        <v>0.30199999999999999</v>
      </c>
      <c r="N1879" s="9">
        <v>39.700000000000003</v>
      </c>
      <c r="O1879" s="14" t="s">
        <v>23</v>
      </c>
      <c r="P1879" s="15">
        <v>4.5599999999999996</v>
      </c>
      <c r="Q1879" s="13">
        <v>6.9139999999999997</v>
      </c>
      <c r="R1879" s="15">
        <v>0.4</v>
      </c>
      <c r="S1879" s="11">
        <f>IF(AND(Q1879&lt;&gt;"", C1879&lt;&gt;"", C1879&lt;&gt;0), Q1879*100/C1879, "")</f>
        <v>9.8210227272727266</v>
      </c>
      <c r="T1879" s="22">
        <v>3</v>
      </c>
      <c r="U1879" s="17" t="s">
        <v>34</v>
      </c>
      <c r="V1879" s="11">
        <v>60.88</v>
      </c>
      <c r="W1879" s="11">
        <v>47.06</v>
      </c>
      <c r="X1879" s="11">
        <f>IF(AND(W1879&lt;&gt;"", V1879&lt;&gt;"", V1879&lt;&gt;0), (W1879/V1879)*100, "")</f>
        <v>77.299605781865964</v>
      </c>
      <c r="Y1879" s="8" t="str">
        <f>IF(X1879&lt;72,"Pontiagudo",IF(X1879&lt;=76,"Padrão","Redondo"))</f>
        <v>Redondo</v>
      </c>
      <c r="Z1879" s="11">
        <f>IF(AND(W1879&lt;&gt;"", V1879&lt;&gt;"", V1879&lt;&gt;0), (0.6057-0.0018*W1879)*V1879*(W1879^2)/1000, "")</f>
        <v>70.244050113709079</v>
      </c>
      <c r="AA1879" s="11">
        <v>68.759590946800003</v>
      </c>
      <c r="AB1879" s="14" t="s">
        <v>35</v>
      </c>
      <c r="AC1879" s="12">
        <v>28</v>
      </c>
      <c r="AD1879" s="18" t="s">
        <v>18</v>
      </c>
    </row>
    <row r="1880" spans="1:30" ht="15.6" x14ac:dyDescent="0.3">
      <c r="A1880" s="8">
        <v>1879</v>
      </c>
      <c r="B1880" s="20" t="s">
        <v>48</v>
      </c>
      <c r="C1880" s="9">
        <v>70.900000000000006</v>
      </c>
      <c r="D1880" s="9">
        <v>3.3</v>
      </c>
      <c r="E1880" s="9">
        <v>10.5</v>
      </c>
      <c r="F1880" s="10">
        <f>IF(AND(NOT(ISBLANK(C1880)), NOT(ISBLANK(H1880)), NOT(ISBLANK(Q1880))), C1880-H1880-Q1880, "")</f>
        <v>45.964000000000013</v>
      </c>
      <c r="G1880" s="11">
        <f>IF(AND(F1880&lt;&gt;"", C1880&lt;&gt;"", C1880&lt;&gt;0), F1880*100/C1880, "")</f>
        <v>64.829337094499309</v>
      </c>
      <c r="H1880" s="10">
        <v>19.029</v>
      </c>
      <c r="I1880" s="12">
        <v>6</v>
      </c>
      <c r="J1880" s="11">
        <f>IF(AND(H1880&lt;&gt;"", C1880&lt;&gt;"", C1880&lt;&gt;0), H1880*100/C1880, "")</f>
        <v>26.839210155148095</v>
      </c>
      <c r="K1880" s="9">
        <v>13.9</v>
      </c>
      <c r="L1880" s="9">
        <v>46.7</v>
      </c>
      <c r="M1880" s="13">
        <v>0.29799999999999999</v>
      </c>
      <c r="N1880" s="9">
        <v>42.7</v>
      </c>
      <c r="O1880" s="14" t="s">
        <v>23</v>
      </c>
      <c r="P1880" s="15">
        <v>2.04</v>
      </c>
      <c r="Q1880" s="13">
        <v>5.907</v>
      </c>
      <c r="R1880" s="15">
        <v>0.33</v>
      </c>
      <c r="S1880" s="11">
        <f>IF(AND(Q1880&lt;&gt;"", C1880&lt;&gt;"", C1880&lt;&gt;0), Q1880*100/C1880, "")</f>
        <v>8.331452750352609</v>
      </c>
      <c r="T1880" s="22">
        <v>3</v>
      </c>
      <c r="U1880" s="17" t="s">
        <v>34</v>
      </c>
      <c r="V1880" s="11">
        <v>63.33</v>
      </c>
      <c r="W1880" s="11">
        <v>46.05</v>
      </c>
      <c r="X1880" s="11">
        <f>IF(AND(W1880&lt;&gt;"", V1880&lt;&gt;"", V1880&lt;&gt;0), (W1880/V1880)*100, "")</f>
        <v>72.714353387020367</v>
      </c>
      <c r="Y1880" s="8" t="str">
        <f>IF(X1880&lt;72,"Pontiagudo",IF(X1880&lt;=76,"Padrão","Redondo"))</f>
        <v>Padrão</v>
      </c>
      <c r="Z1880" s="11">
        <f>IF(AND(W1880&lt;&gt;"", V1880&lt;&gt;"", V1880&lt;&gt;0), (0.6057-0.0018*W1880)*V1880*(W1880^2)/1000, "")</f>
        <v>70.212209984273244</v>
      </c>
      <c r="AA1880" s="11">
        <v>68.974204855117492</v>
      </c>
      <c r="AB1880" s="14" t="s">
        <v>35</v>
      </c>
      <c r="AC1880" s="12">
        <v>28</v>
      </c>
      <c r="AD1880" s="18" t="s">
        <v>18</v>
      </c>
    </row>
    <row r="1881" spans="1:30" ht="15.6" x14ac:dyDescent="0.3">
      <c r="A1881" s="8">
        <v>1880</v>
      </c>
      <c r="B1881" s="20" t="s">
        <v>48</v>
      </c>
      <c r="C1881" s="9">
        <v>62.3</v>
      </c>
      <c r="D1881" s="9">
        <v>2.9</v>
      </c>
      <c r="E1881" s="9">
        <v>10.5</v>
      </c>
      <c r="F1881" s="10">
        <f>IF(AND(NOT(ISBLANK(C1881)), NOT(ISBLANK(H1881)), NOT(ISBLANK(Q1881))), C1881-H1881-Q1881, "")</f>
        <v>37.323999999999998</v>
      </c>
      <c r="G1881" s="11">
        <f>IF(AND(F1881&lt;&gt;"", C1881&lt;&gt;"", C1881&lt;&gt;0), F1881*100/C1881, "")</f>
        <v>59.91011235955056</v>
      </c>
      <c r="H1881" s="10">
        <v>19.356999999999999</v>
      </c>
      <c r="I1881" s="12">
        <v>6</v>
      </c>
      <c r="J1881" s="11">
        <f>IF(AND(H1881&lt;&gt;"", C1881&lt;&gt;"", C1881&lt;&gt;0), H1881*100/C1881, "")</f>
        <v>31.070626003210272</v>
      </c>
      <c r="K1881" s="9">
        <v>13.4</v>
      </c>
      <c r="L1881" s="9">
        <v>46.7</v>
      </c>
      <c r="M1881" s="13">
        <v>0.28699999999999998</v>
      </c>
      <c r="N1881" s="9">
        <v>42.5</v>
      </c>
      <c r="O1881" s="14" t="s">
        <v>23</v>
      </c>
      <c r="P1881" s="15">
        <v>4.2</v>
      </c>
      <c r="Q1881" s="13">
        <v>5.6189999999999998</v>
      </c>
      <c r="R1881" s="15">
        <v>0.35</v>
      </c>
      <c r="S1881" s="11">
        <f>IF(AND(Q1881&lt;&gt;"", C1881&lt;&gt;"", C1881&lt;&gt;0), Q1881*100/C1881, "")</f>
        <v>9.0192616372391647</v>
      </c>
      <c r="T1881" s="22">
        <v>1</v>
      </c>
      <c r="U1881" s="17" t="s">
        <v>32</v>
      </c>
      <c r="V1881" s="11">
        <v>59.21</v>
      </c>
      <c r="W1881" s="11">
        <v>44.24</v>
      </c>
      <c r="X1881" s="11">
        <f>IF(AND(W1881&lt;&gt;"", V1881&lt;&gt;"", V1881&lt;&gt;0), (W1881/V1881)*100, "")</f>
        <v>74.717108596520859</v>
      </c>
      <c r="Y1881" s="8" t="str">
        <f>IF(X1881&lt;72,"Pontiagudo",IF(X1881&lt;=76,"Padrão","Redondo"))</f>
        <v>Padrão</v>
      </c>
      <c r="Z1881" s="11">
        <f>IF(AND(W1881&lt;&gt;"", V1881&lt;&gt;"", V1881&lt;&gt;0), (0.6057-0.0018*W1881)*V1881*(W1881^2)/1000, "")</f>
        <v>60.963119621123333</v>
      </c>
      <c r="AA1881" s="11">
        <v>63.346588135264</v>
      </c>
      <c r="AB1881" s="14"/>
      <c r="AC1881" s="12">
        <v>28</v>
      </c>
      <c r="AD1881" s="18" t="s">
        <v>18</v>
      </c>
    </row>
    <row r="1882" spans="1:30" ht="15.6" x14ac:dyDescent="0.3">
      <c r="A1882" s="8">
        <v>1881</v>
      </c>
      <c r="B1882" s="20" t="s">
        <v>48</v>
      </c>
      <c r="C1882" s="9">
        <v>64</v>
      </c>
      <c r="D1882" s="9">
        <v>4</v>
      </c>
      <c r="E1882" s="9">
        <v>10.5</v>
      </c>
      <c r="F1882" s="10">
        <f>IF(AND(NOT(ISBLANK(C1882)), NOT(ISBLANK(H1882)), NOT(ISBLANK(Q1882))), C1882-H1882-Q1882, "")</f>
        <v>39.256999999999998</v>
      </c>
      <c r="G1882" s="11">
        <f>IF(AND(F1882&lt;&gt;"", C1882&lt;&gt;"", C1882&lt;&gt;0), F1882*100/C1882, "")</f>
        <v>61.339062499999997</v>
      </c>
      <c r="H1882" s="10">
        <v>18.837</v>
      </c>
      <c r="I1882" s="12">
        <v>5</v>
      </c>
      <c r="J1882" s="11">
        <f>IF(AND(H1882&lt;&gt;"", C1882&lt;&gt;"", C1882&lt;&gt;0), H1882*100/C1882, "")</f>
        <v>29.432812500000001</v>
      </c>
      <c r="K1882" s="9">
        <v>13.8</v>
      </c>
      <c r="L1882" s="9">
        <v>47</v>
      </c>
      <c r="M1882" s="13">
        <v>0.29399999999999998</v>
      </c>
      <c r="N1882" s="9">
        <v>56.6</v>
      </c>
      <c r="O1882" s="14" t="s">
        <v>23</v>
      </c>
      <c r="P1882" s="15">
        <v>4.76</v>
      </c>
      <c r="Q1882" s="13">
        <v>5.9059999999999997</v>
      </c>
      <c r="R1882" s="15">
        <v>0.37</v>
      </c>
      <c r="S1882" s="11">
        <f>IF(AND(Q1882&lt;&gt;"", C1882&lt;&gt;"", C1882&lt;&gt;0), Q1882*100/C1882, "")</f>
        <v>9.2281250000000004</v>
      </c>
      <c r="T1882" s="22">
        <v>1</v>
      </c>
      <c r="U1882" s="17" t="s">
        <v>32</v>
      </c>
      <c r="V1882" s="11">
        <v>58.87</v>
      </c>
      <c r="W1882" s="11">
        <v>44.86</v>
      </c>
      <c r="X1882" s="11">
        <f>IF(AND(W1882&lt;&gt;"", V1882&lt;&gt;"", V1882&lt;&gt;0), (W1882/V1882)*100, "")</f>
        <v>76.20180057754375</v>
      </c>
      <c r="Y1882" s="8" t="str">
        <f>IF(X1882&lt;72,"Pontiagudo",IF(X1882&lt;=76,"Padrão","Redondo"))</f>
        <v>Redondo</v>
      </c>
      <c r="Z1882" s="11">
        <f>IF(AND(W1882&lt;&gt;"", V1882&lt;&gt;"", V1882&lt;&gt;0), (0.6057-0.0018*W1882)*V1882*(W1882^2)/1000, "")</f>
        <v>62.191662857491103</v>
      </c>
      <c r="AA1882" s="11">
        <v>64.013000268881996</v>
      </c>
      <c r="AB1882" s="14"/>
      <c r="AC1882" s="12">
        <v>28</v>
      </c>
      <c r="AD1882" s="18" t="s">
        <v>18</v>
      </c>
    </row>
    <row r="1883" spans="1:30" ht="15.6" x14ac:dyDescent="0.3">
      <c r="A1883" s="8">
        <v>1882</v>
      </c>
      <c r="B1883" s="20" t="s">
        <v>48</v>
      </c>
      <c r="C1883" s="9">
        <v>76.2</v>
      </c>
      <c r="D1883" s="9">
        <v>3.6</v>
      </c>
      <c r="E1883" s="9">
        <v>10.4</v>
      </c>
      <c r="F1883" s="10">
        <f>IF(AND(NOT(ISBLANK(C1883)), NOT(ISBLANK(H1883)), NOT(ISBLANK(Q1883))), C1883-H1883-Q1883, "")</f>
        <v>51.724000000000004</v>
      </c>
      <c r="G1883" s="11">
        <f>IF(AND(F1883&lt;&gt;"", C1883&lt;&gt;"", C1883&lt;&gt;0), F1883*100/C1883, "")</f>
        <v>67.879265091863516</v>
      </c>
      <c r="H1883" s="10">
        <v>17.561</v>
      </c>
      <c r="I1883" s="12">
        <v>6</v>
      </c>
      <c r="J1883" s="11">
        <f>IF(AND(H1883&lt;&gt;"", C1883&lt;&gt;"", C1883&lt;&gt;0), H1883*100/C1883, "")</f>
        <v>23.04593175853018</v>
      </c>
      <c r="K1883" s="9">
        <v>13.3</v>
      </c>
      <c r="L1883" s="9">
        <v>46.3</v>
      </c>
      <c r="M1883" s="13">
        <v>0.28699999999999998</v>
      </c>
      <c r="N1883" s="9">
        <v>44</v>
      </c>
      <c r="O1883" s="14" t="s">
        <v>23</v>
      </c>
      <c r="P1883" s="15">
        <v>3.11</v>
      </c>
      <c r="Q1883" s="13">
        <v>6.915</v>
      </c>
      <c r="R1883" s="15">
        <v>0.4</v>
      </c>
      <c r="S1883" s="11">
        <f>IF(AND(Q1883&lt;&gt;"", C1883&lt;&gt;"", C1883&lt;&gt;0), Q1883*100/C1883, "")</f>
        <v>9.0748031496062982</v>
      </c>
      <c r="T1883" s="22">
        <v>4</v>
      </c>
      <c r="U1883" s="17" t="s">
        <v>34</v>
      </c>
      <c r="V1883" s="11">
        <v>63.31</v>
      </c>
      <c r="W1883" s="11">
        <v>48.77</v>
      </c>
      <c r="X1883" s="11">
        <f>IF(AND(W1883&lt;&gt;"", V1883&lt;&gt;"", V1883&lt;&gt;0), (W1883/V1883)*100, "")</f>
        <v>77.033643974095725</v>
      </c>
      <c r="Y1883" s="8" t="str">
        <f>IF(X1883&lt;72,"Pontiagudo",IF(X1883&lt;=76,"Padrão","Redondo"))</f>
        <v>Redondo</v>
      </c>
      <c r="Z1883" s="11">
        <f>IF(AND(W1883&lt;&gt;"", V1883&lt;&gt;"", V1883&lt;&gt;0), (0.6057-0.0018*W1883)*V1883*(W1883^2)/1000, "")</f>
        <v>77.989381386035888</v>
      </c>
      <c r="AA1883" s="11">
        <v>73.163754958742501</v>
      </c>
      <c r="AB1883" s="14" t="s">
        <v>35</v>
      </c>
      <c r="AC1883" s="12">
        <v>28</v>
      </c>
      <c r="AD1883" s="18" t="s">
        <v>18</v>
      </c>
    </row>
    <row r="1884" spans="1:30" ht="15.6" x14ac:dyDescent="0.3">
      <c r="A1884" s="8">
        <v>1883</v>
      </c>
      <c r="B1884" s="20" t="s">
        <v>48</v>
      </c>
      <c r="C1884" s="9">
        <v>60.6</v>
      </c>
      <c r="D1884" s="9">
        <v>2.9</v>
      </c>
      <c r="E1884" s="9">
        <v>10.5</v>
      </c>
      <c r="F1884" s="10">
        <f>IF(AND(NOT(ISBLANK(C1884)), NOT(ISBLANK(H1884)), NOT(ISBLANK(Q1884))), C1884-H1884-Q1884, "")</f>
        <v>35.091999999999999</v>
      </c>
      <c r="G1884" s="11">
        <f>IF(AND(F1884&lt;&gt;"", C1884&lt;&gt;"", C1884&lt;&gt;0), F1884*100/C1884, "")</f>
        <v>57.907590759075902</v>
      </c>
      <c r="H1884" s="10">
        <v>19.716999999999999</v>
      </c>
      <c r="I1884" s="12">
        <v>7</v>
      </c>
      <c r="J1884" s="11">
        <f>IF(AND(H1884&lt;&gt;"", C1884&lt;&gt;"", C1884&lt;&gt;0), H1884*100/C1884, "")</f>
        <v>32.53630363036303</v>
      </c>
      <c r="K1884" s="9">
        <v>12.3</v>
      </c>
      <c r="L1884" s="9">
        <v>48</v>
      </c>
      <c r="M1884" s="13">
        <v>0.25600000000000001</v>
      </c>
      <c r="N1884" s="9">
        <v>43.7</v>
      </c>
      <c r="O1884" s="14" t="s">
        <v>23</v>
      </c>
      <c r="P1884" s="15">
        <v>3.66</v>
      </c>
      <c r="Q1884" s="13">
        <v>5.7910000000000004</v>
      </c>
      <c r="R1884" s="15">
        <v>0.37</v>
      </c>
      <c r="S1884" s="11">
        <f>IF(AND(Q1884&lt;&gt;"", C1884&lt;&gt;"", C1884&lt;&gt;0), Q1884*100/C1884, "")</f>
        <v>9.5561056105610565</v>
      </c>
      <c r="T1884" s="22">
        <v>1</v>
      </c>
      <c r="U1884" s="17" t="s">
        <v>32</v>
      </c>
      <c r="V1884" s="11">
        <v>58.42</v>
      </c>
      <c r="W1884" s="11">
        <v>43.94</v>
      </c>
      <c r="X1884" s="11">
        <f>IF(AND(W1884&lt;&gt;"", V1884&lt;&gt;"", V1884&lt;&gt;0), (W1884/V1884)*100, "")</f>
        <v>75.213967819239983</v>
      </c>
      <c r="Y1884" s="8" t="str">
        <f>IF(X1884&lt;72,"Pontiagudo",IF(X1884&lt;=76,"Padrão","Redondo"))</f>
        <v>Padrão</v>
      </c>
      <c r="Z1884" s="11">
        <f>IF(AND(W1884&lt;&gt;"", V1884&lt;&gt;"", V1884&lt;&gt;0), (0.6057-0.0018*W1884)*V1884*(W1884^2)/1000, "")</f>
        <v>59.397629113120885</v>
      </c>
      <c r="AA1884" s="11">
        <v>62.341421644059992</v>
      </c>
      <c r="AB1884" s="14"/>
      <c r="AC1884" s="12">
        <v>28</v>
      </c>
      <c r="AD1884" s="18" t="s">
        <v>18</v>
      </c>
    </row>
    <row r="1885" spans="1:30" ht="15.6" x14ac:dyDescent="0.3">
      <c r="A1885" s="8">
        <v>1884</v>
      </c>
      <c r="B1885" s="20" t="s">
        <v>48</v>
      </c>
      <c r="C1885" s="9">
        <v>62.4</v>
      </c>
      <c r="D1885" s="9">
        <v>3.1</v>
      </c>
      <c r="E1885" s="9">
        <v>10.5</v>
      </c>
      <c r="F1885" s="10">
        <f>IF(AND(NOT(ISBLANK(C1885)), NOT(ISBLANK(H1885)), NOT(ISBLANK(Q1885))), C1885-H1885-Q1885, "")</f>
        <v>37.213000000000001</v>
      </c>
      <c r="G1885" s="11">
        <f>IF(AND(F1885&lt;&gt;"", C1885&lt;&gt;"", C1885&lt;&gt;0), F1885*100/C1885, "")</f>
        <v>59.636217948717956</v>
      </c>
      <c r="H1885" s="10">
        <v>18.760000000000002</v>
      </c>
      <c r="I1885" s="12">
        <v>6</v>
      </c>
      <c r="J1885" s="11">
        <f>IF(AND(H1885&lt;&gt;"", C1885&lt;&gt;"", C1885&lt;&gt;0), H1885*100/C1885, "")</f>
        <v>30.064102564102569</v>
      </c>
      <c r="K1885" s="9">
        <v>12.4</v>
      </c>
      <c r="L1885" s="9">
        <v>47.7</v>
      </c>
      <c r="M1885" s="13">
        <v>0.26</v>
      </c>
      <c r="N1885" s="9">
        <v>45.5</v>
      </c>
      <c r="O1885" s="14" t="s">
        <v>23</v>
      </c>
      <c r="P1885" s="15">
        <v>5</v>
      </c>
      <c r="Q1885" s="13">
        <v>6.4269999999999996</v>
      </c>
      <c r="R1885" s="15">
        <v>0.38</v>
      </c>
      <c r="S1885" s="11">
        <f>IF(AND(Q1885&lt;&gt;"", C1885&lt;&gt;"", C1885&lt;&gt;0), Q1885*100/C1885, "")</f>
        <v>10.299679487179485</v>
      </c>
      <c r="T1885" s="22">
        <v>1</v>
      </c>
      <c r="U1885" s="17" t="s">
        <v>32</v>
      </c>
      <c r="V1885" s="11">
        <v>59.01</v>
      </c>
      <c r="W1885" s="11">
        <v>44.05</v>
      </c>
      <c r="X1885" s="11">
        <f>IF(AND(W1885&lt;&gt;"", V1885&lt;&gt;"", V1885&lt;&gt;0), (W1885/V1885)*100, "")</f>
        <v>74.648364683951868</v>
      </c>
      <c r="Y1885" s="8" t="str">
        <f>IF(X1885&lt;72,"Pontiagudo",IF(X1885&lt;=76,"Padrão","Redondo"))</f>
        <v>Padrão</v>
      </c>
      <c r="Z1885" s="11">
        <f>IF(AND(W1885&lt;&gt;"", V1885&lt;&gt;"", V1885&lt;&gt;0), (0.6057-0.0018*W1885)*V1885*(W1885^2)/1000, "")</f>
        <v>60.275603994275237</v>
      </c>
      <c r="AA1885" s="11">
        <v>62.924524580557502</v>
      </c>
      <c r="AB1885" s="14"/>
      <c r="AC1885" s="12">
        <v>28</v>
      </c>
      <c r="AD1885" s="18" t="s">
        <v>18</v>
      </c>
    </row>
    <row r="1886" spans="1:30" ht="15.6" x14ac:dyDescent="0.3">
      <c r="A1886" s="8">
        <v>1885</v>
      </c>
      <c r="B1886" s="20" t="s">
        <v>48</v>
      </c>
      <c r="C1886" s="9">
        <v>61.2</v>
      </c>
      <c r="D1886" s="9">
        <v>3.1</v>
      </c>
      <c r="E1886" s="9">
        <v>10.6</v>
      </c>
      <c r="F1886" s="10" t="str">
        <f>IF(AND(NOT(ISBLANK(C1886)), NOT(ISBLANK(H1886)), NOT(ISBLANK(Q1886))), C1886-H1886-Q1886, "")</f>
        <v/>
      </c>
      <c r="G1886" s="11" t="str">
        <f>IF(AND(F1886&lt;&gt;"", C1886&lt;&gt;"", C1886&lt;&gt;0), F1886*100/C1886, "")</f>
        <v/>
      </c>
      <c r="H1886" s="10"/>
      <c r="I1886" s="12">
        <v>1</v>
      </c>
      <c r="J1886" s="11" t="str">
        <f>IF(AND(H1886&lt;&gt;"", C1886&lt;&gt;"", C1886&lt;&gt;0), H1886*100/C1886, "")</f>
        <v/>
      </c>
      <c r="K1886" s="9">
        <v>4.8</v>
      </c>
      <c r="L1886" s="9">
        <v>27</v>
      </c>
      <c r="M1886" s="13">
        <v>0.17799999999999999</v>
      </c>
      <c r="N1886" s="9">
        <v>46.4</v>
      </c>
      <c r="O1886" s="14" t="s">
        <v>23</v>
      </c>
      <c r="P1886" s="15">
        <v>4.54</v>
      </c>
      <c r="Q1886" s="13">
        <v>6.3140000000000001</v>
      </c>
      <c r="R1886" s="15">
        <v>0.4</v>
      </c>
      <c r="S1886" s="11">
        <f>IF(AND(Q1886&lt;&gt;"", C1886&lt;&gt;"", C1886&lt;&gt;0), Q1886*100/C1886, "")</f>
        <v>10.316993464052286</v>
      </c>
      <c r="T1886" s="22">
        <v>3</v>
      </c>
      <c r="U1886" s="17" t="s">
        <v>32</v>
      </c>
      <c r="V1886" s="11">
        <v>58.31</v>
      </c>
      <c r="W1886" s="11">
        <v>44.18</v>
      </c>
      <c r="X1886" s="11">
        <f>IF(AND(W1886&lt;&gt;"", V1886&lt;&gt;"", V1886&lt;&gt;0), (W1886/V1886)*100, "")</f>
        <v>75.767449837077677</v>
      </c>
      <c r="Y1886" s="8" t="str">
        <f>IF(X1886&lt;72,"Pontiagudo",IF(X1886&lt;=76,"Padrão","Redondo"))</f>
        <v>Padrão</v>
      </c>
      <c r="Z1886" s="11">
        <f>IF(AND(W1886&lt;&gt;"", V1886&lt;&gt;"", V1886&lt;&gt;0), (0.6057-0.0018*W1886)*V1886*(W1886^2)/1000, "")</f>
        <v>59.886026700361342</v>
      </c>
      <c r="AA1886" s="11">
        <v>62.612027448753992</v>
      </c>
      <c r="AB1886" s="14"/>
      <c r="AC1886" s="12">
        <v>28</v>
      </c>
      <c r="AD1886" s="18" t="s">
        <v>18</v>
      </c>
    </row>
    <row r="1887" spans="1:30" ht="15.6" x14ac:dyDescent="0.3">
      <c r="A1887" s="8">
        <v>1886</v>
      </c>
      <c r="B1887" s="20" t="s">
        <v>48</v>
      </c>
      <c r="C1887" s="9">
        <v>61.7</v>
      </c>
      <c r="D1887" s="9">
        <v>2.9</v>
      </c>
      <c r="E1887" s="9">
        <v>10.6</v>
      </c>
      <c r="F1887" s="10">
        <f>IF(AND(NOT(ISBLANK(C1887)), NOT(ISBLANK(H1887)), NOT(ISBLANK(Q1887))), C1887-H1887-Q1887, "")</f>
        <v>35.612000000000002</v>
      </c>
      <c r="G1887" s="11">
        <f>IF(AND(F1887&lt;&gt;"", C1887&lt;&gt;"", C1887&lt;&gt;0), F1887*100/C1887, "")</f>
        <v>57.717990275526745</v>
      </c>
      <c r="H1887" s="10">
        <v>20.302</v>
      </c>
      <c r="I1887" s="12">
        <v>6</v>
      </c>
      <c r="J1887" s="11">
        <f>IF(AND(H1887&lt;&gt;"", C1887&lt;&gt;"", C1887&lt;&gt;0), H1887*100/C1887, "")</f>
        <v>32.904376012965962</v>
      </c>
      <c r="K1887" s="9">
        <v>13.1</v>
      </c>
      <c r="L1887" s="9">
        <v>48</v>
      </c>
      <c r="M1887" s="13">
        <v>0.27300000000000002</v>
      </c>
      <c r="N1887" s="9">
        <v>42.9</v>
      </c>
      <c r="O1887" s="14" t="s">
        <v>23</v>
      </c>
      <c r="P1887" s="15">
        <v>4.47</v>
      </c>
      <c r="Q1887" s="13">
        <v>5.7859999999999996</v>
      </c>
      <c r="R1887" s="15">
        <v>0.37</v>
      </c>
      <c r="S1887" s="11">
        <f>IF(AND(Q1887&lt;&gt;"", C1887&lt;&gt;"", C1887&lt;&gt;0), Q1887*100/C1887, "")</f>
        <v>9.3776337115072916</v>
      </c>
      <c r="T1887" s="22">
        <v>1</v>
      </c>
      <c r="U1887" s="17" t="s">
        <v>32</v>
      </c>
      <c r="V1887" s="11">
        <v>58.03</v>
      </c>
      <c r="W1887" s="11">
        <v>44.82</v>
      </c>
      <c r="X1887" s="11">
        <f>IF(AND(W1887&lt;&gt;"", V1887&lt;&gt;"", V1887&lt;&gt;0), (W1887/V1887)*100, "")</f>
        <v>77.235912459072892</v>
      </c>
      <c r="Y1887" s="8" t="str">
        <f>IF(X1887&lt;72,"Pontiagudo",IF(X1887&lt;=76,"Padrão","Redondo"))</f>
        <v>Redondo</v>
      </c>
      <c r="Z1887" s="11">
        <f>IF(AND(W1887&lt;&gt;"", V1887&lt;&gt;"", V1887&lt;&gt;0), (0.6057-0.0018*W1887)*V1887*(W1887^2)/1000, "")</f>
        <v>61.20338343136013</v>
      </c>
      <c r="AA1887" s="11">
        <v>63.338867389097999</v>
      </c>
      <c r="AB1887" s="14"/>
      <c r="AC1887" s="12">
        <v>28</v>
      </c>
      <c r="AD1887" s="18" t="s">
        <v>18</v>
      </c>
    </row>
    <row r="1888" spans="1:30" ht="15.6" x14ac:dyDescent="0.3">
      <c r="A1888" s="8">
        <v>1887</v>
      </c>
      <c r="B1888" s="20" t="s">
        <v>48</v>
      </c>
      <c r="C1888" s="9">
        <v>65.3</v>
      </c>
      <c r="D1888" s="9">
        <v>3.4</v>
      </c>
      <c r="E1888" s="9">
        <v>10.7</v>
      </c>
      <c r="F1888" s="10">
        <f>IF(AND(NOT(ISBLANK(C1888)), NOT(ISBLANK(H1888)), NOT(ISBLANK(Q1888))), C1888-H1888-Q1888, "")</f>
        <v>38.641999999999996</v>
      </c>
      <c r="G1888" s="11">
        <f>IF(AND(F1888&lt;&gt;"", C1888&lt;&gt;"", C1888&lt;&gt;0), F1888*100/C1888, "")</f>
        <v>59.176110260336905</v>
      </c>
      <c r="H1888" s="10">
        <v>20.091999999999999</v>
      </c>
      <c r="I1888" s="12">
        <v>6</v>
      </c>
      <c r="J1888" s="11">
        <f>IF(AND(H1888&lt;&gt;"", C1888&lt;&gt;"", C1888&lt;&gt;0), H1888*100/C1888, "")</f>
        <v>30.768759571209799</v>
      </c>
      <c r="K1888" s="9">
        <v>12.9</v>
      </c>
      <c r="L1888" s="9">
        <v>49.7</v>
      </c>
      <c r="M1888" s="13">
        <v>0.26</v>
      </c>
      <c r="N1888" s="9">
        <v>48</v>
      </c>
      <c r="O1888" s="14" t="s">
        <v>23</v>
      </c>
      <c r="P1888" s="15">
        <v>4.87</v>
      </c>
      <c r="Q1888" s="13">
        <v>6.5659999999999998</v>
      </c>
      <c r="R1888" s="15">
        <v>0.4</v>
      </c>
      <c r="S1888" s="11">
        <f>IF(AND(Q1888&lt;&gt;"", C1888&lt;&gt;"", C1888&lt;&gt;0), Q1888*100/C1888, "")</f>
        <v>10.055130168453294</v>
      </c>
      <c r="T1888" s="22">
        <v>2</v>
      </c>
      <c r="U1888" s="17" t="s">
        <v>32</v>
      </c>
      <c r="V1888" s="11">
        <v>59.38</v>
      </c>
      <c r="W1888" s="11">
        <v>45.22</v>
      </c>
      <c r="X1888" s="11">
        <f>IF(AND(W1888&lt;&gt;"", V1888&lt;&gt;"", V1888&lt;&gt;0), (W1888/V1888)*100, "")</f>
        <v>76.153587066352301</v>
      </c>
      <c r="Y1888" s="8" t="str">
        <f>IF(X1888&lt;72,"Pontiagudo",IF(X1888&lt;=76,"Padrão","Redondo"))</f>
        <v>Redondo</v>
      </c>
      <c r="Z1888" s="11">
        <f>IF(AND(W1888&lt;&gt;"", V1888&lt;&gt;"", V1888&lt;&gt;0), (0.6057-0.0018*W1888)*V1888*(W1888^2)/1000, "")</f>
        <v>63.662615969597567</v>
      </c>
      <c r="AA1888" s="11">
        <v>64.914447617627999</v>
      </c>
      <c r="AB1888" s="14" t="s">
        <v>35</v>
      </c>
      <c r="AC1888" s="12">
        <v>28</v>
      </c>
      <c r="AD1888" s="18" t="s">
        <v>18</v>
      </c>
    </row>
    <row r="1889" spans="1:30" ht="15.6" x14ac:dyDescent="0.3">
      <c r="A1889" s="8">
        <v>1888</v>
      </c>
      <c r="B1889" s="20" t="s">
        <v>48</v>
      </c>
      <c r="C1889" s="9">
        <v>61.8</v>
      </c>
      <c r="D1889" s="9">
        <v>4.0999999999999996</v>
      </c>
      <c r="E1889" s="9">
        <v>10.7</v>
      </c>
      <c r="F1889" s="10">
        <f>IF(AND(NOT(ISBLANK(C1889)), NOT(ISBLANK(H1889)), NOT(ISBLANK(Q1889))), C1889-H1889-Q1889, "")</f>
        <v>37.792999999999999</v>
      </c>
      <c r="G1889" s="11">
        <f>IF(AND(F1889&lt;&gt;"", C1889&lt;&gt;"", C1889&lt;&gt;0), F1889*100/C1889, "")</f>
        <v>61.153721682847895</v>
      </c>
      <c r="H1889" s="10">
        <v>17.882999999999999</v>
      </c>
      <c r="I1889" s="12">
        <v>6</v>
      </c>
      <c r="J1889" s="11">
        <f>IF(AND(H1889&lt;&gt;"", C1889&lt;&gt;"", C1889&lt;&gt;0), H1889*100/C1889, "")</f>
        <v>28.936893203883496</v>
      </c>
      <c r="K1889" s="9">
        <v>11.9</v>
      </c>
      <c r="L1889" s="9">
        <v>46.7</v>
      </c>
      <c r="M1889" s="13">
        <v>0.255</v>
      </c>
      <c r="N1889" s="9">
        <v>58.9</v>
      </c>
      <c r="O1889" s="14" t="s">
        <v>23</v>
      </c>
      <c r="P1889" s="15">
        <v>4.26</v>
      </c>
      <c r="Q1889" s="13">
        <v>6.1239999999999997</v>
      </c>
      <c r="R1889" s="15">
        <v>0.38</v>
      </c>
      <c r="S1889" s="11">
        <f>IF(AND(Q1889&lt;&gt;"", C1889&lt;&gt;"", C1889&lt;&gt;0), Q1889*100/C1889, "")</f>
        <v>9.909385113268609</v>
      </c>
      <c r="T1889" s="22">
        <v>2</v>
      </c>
      <c r="U1889" s="17" t="s">
        <v>32</v>
      </c>
      <c r="V1889" s="11">
        <v>58.04</v>
      </c>
      <c r="W1889" s="11">
        <v>44.18</v>
      </c>
      <c r="X1889" s="11">
        <f>IF(AND(W1889&lt;&gt;"", V1889&lt;&gt;"", V1889&lt;&gt;0), (W1889/V1889)*100, "")</f>
        <v>76.11991729841489</v>
      </c>
      <c r="Y1889" s="8" t="str">
        <f>IF(X1889&lt;72,"Pontiagudo",IF(X1889&lt;=76,"Padrão","Redondo"))</f>
        <v>Redondo</v>
      </c>
      <c r="Z1889" s="11">
        <f>IF(AND(W1889&lt;&gt;"", V1889&lt;&gt;"", V1889&lt;&gt;0), (0.6057-0.0018*W1889)*V1889*(W1889^2)/1000, "")</f>
        <v>59.608729029136889</v>
      </c>
      <c r="AA1889" s="11">
        <v>62.416264927719993</v>
      </c>
      <c r="AB1889" s="14"/>
      <c r="AC1889" s="12">
        <v>28</v>
      </c>
      <c r="AD1889" s="18" t="s">
        <v>18</v>
      </c>
    </row>
    <row r="1890" spans="1:30" ht="15.6" x14ac:dyDescent="0.3">
      <c r="A1890" s="8">
        <v>1889</v>
      </c>
      <c r="B1890" s="20" t="s">
        <v>48</v>
      </c>
      <c r="C1890" s="9">
        <v>63.1</v>
      </c>
      <c r="D1890" s="9">
        <v>5.9</v>
      </c>
      <c r="E1890" s="9">
        <v>10.3</v>
      </c>
      <c r="F1890" s="10">
        <f>IF(AND(NOT(ISBLANK(C1890)), NOT(ISBLANK(H1890)), NOT(ISBLANK(Q1890))), C1890-H1890-Q1890, "")</f>
        <v>39.636000000000003</v>
      </c>
      <c r="G1890" s="11">
        <f>IF(AND(F1890&lt;&gt;"", C1890&lt;&gt;"", C1890&lt;&gt;0), F1890*100/C1890, "")</f>
        <v>62.814580031695726</v>
      </c>
      <c r="H1890" s="10">
        <v>17.667999999999999</v>
      </c>
      <c r="I1890" s="12">
        <v>5</v>
      </c>
      <c r="J1890" s="11">
        <f>IF(AND(H1890&lt;&gt;"", C1890&lt;&gt;"", C1890&lt;&gt;0), H1890*100/C1890, "")</f>
        <v>28</v>
      </c>
      <c r="K1890" s="9">
        <v>16.600000000000001</v>
      </c>
      <c r="L1890" s="9">
        <v>44.3</v>
      </c>
      <c r="M1890" s="13">
        <v>0.375</v>
      </c>
      <c r="N1890" s="9">
        <v>75</v>
      </c>
      <c r="O1890" s="14" t="s">
        <v>16</v>
      </c>
      <c r="P1890" s="15">
        <v>2.72</v>
      </c>
      <c r="Q1890" s="13">
        <v>5.7960000000000003</v>
      </c>
      <c r="R1890" s="15">
        <v>0.36</v>
      </c>
      <c r="S1890" s="11">
        <f>IF(AND(Q1890&lt;&gt;"", C1890&lt;&gt;"", C1890&lt;&gt;0), Q1890*100/C1890, "")</f>
        <v>9.185419968304279</v>
      </c>
      <c r="T1890" s="22">
        <v>3</v>
      </c>
      <c r="U1890" s="17" t="s">
        <v>32</v>
      </c>
      <c r="V1890" s="11">
        <v>59.2</v>
      </c>
      <c r="W1890" s="11">
        <v>45.12</v>
      </c>
      <c r="X1890" s="11">
        <f>IF(AND(W1890&lt;&gt;"", V1890&lt;&gt;"", V1890&lt;&gt;0), (W1890/V1890)*100, "")</f>
        <v>76.21621621621621</v>
      </c>
      <c r="Y1890" s="8" t="str">
        <f>IF(X1890&lt;72,"Pontiagudo",IF(X1890&lt;=76,"Padrão","Redondo"))</f>
        <v>Redondo</v>
      </c>
      <c r="Z1890" s="11">
        <f>IF(AND(W1890&lt;&gt;"", V1890&lt;&gt;"", V1890&lt;&gt;0), (0.6057-0.0018*W1890)*V1890*(W1890^2)/1000, "")</f>
        <v>63.21092312236032</v>
      </c>
      <c r="AA1890" s="11">
        <v>64.63580196864001</v>
      </c>
      <c r="AB1890" s="14"/>
      <c r="AC1890" s="12">
        <v>28</v>
      </c>
      <c r="AD1890" s="18" t="s">
        <v>18</v>
      </c>
    </row>
    <row r="1891" spans="1:30" ht="15.6" x14ac:dyDescent="0.3">
      <c r="A1891" s="8">
        <v>1890</v>
      </c>
      <c r="B1891" s="20" t="s">
        <v>48</v>
      </c>
      <c r="C1891" s="9">
        <v>62.4</v>
      </c>
      <c r="D1891" s="9">
        <v>3.6</v>
      </c>
      <c r="E1891" s="9">
        <v>10.5</v>
      </c>
      <c r="F1891" s="10">
        <f>IF(AND(NOT(ISBLANK(C1891)), NOT(ISBLANK(H1891)), NOT(ISBLANK(Q1891))), C1891-H1891-Q1891, "")</f>
        <v>37.498000000000005</v>
      </c>
      <c r="G1891" s="11">
        <f>IF(AND(F1891&lt;&gt;"", C1891&lt;&gt;"", C1891&lt;&gt;0), F1891*100/C1891, "")</f>
        <v>60.09294871794873</v>
      </c>
      <c r="H1891" s="10">
        <v>18.617000000000001</v>
      </c>
      <c r="I1891" s="12">
        <v>6</v>
      </c>
      <c r="J1891" s="11">
        <f>IF(AND(H1891&lt;&gt;"", C1891&lt;&gt;"", C1891&lt;&gt;0), H1891*100/C1891, "")</f>
        <v>29.834935897435898</v>
      </c>
      <c r="K1891" s="9">
        <v>11.8</v>
      </c>
      <c r="L1891" s="9">
        <v>48.3</v>
      </c>
      <c r="M1891" s="13">
        <v>0.24399999999999999</v>
      </c>
      <c r="N1891" s="9">
        <v>52.6</v>
      </c>
      <c r="O1891" s="14" t="s">
        <v>23</v>
      </c>
      <c r="P1891" s="15">
        <v>3.06</v>
      </c>
      <c r="Q1891" s="13">
        <v>6.2850000000000001</v>
      </c>
      <c r="R1891" s="15">
        <v>0.39</v>
      </c>
      <c r="S1891" s="11">
        <f>IF(AND(Q1891&lt;&gt;"", C1891&lt;&gt;"", C1891&lt;&gt;0), Q1891*100/C1891, "")</f>
        <v>10.072115384615385</v>
      </c>
      <c r="T1891" s="22">
        <v>2</v>
      </c>
      <c r="U1891" s="17" t="s">
        <v>32</v>
      </c>
      <c r="V1891" s="11">
        <v>59.7</v>
      </c>
      <c r="W1891" s="11">
        <v>44.59</v>
      </c>
      <c r="X1891" s="11">
        <f>IF(AND(W1891&lt;&gt;"", V1891&lt;&gt;"", V1891&lt;&gt;0), (W1891/V1891)*100, "")</f>
        <v>74.690117252931316</v>
      </c>
      <c r="Y1891" s="8" t="str">
        <f>IF(X1891&lt;72,"Pontiagudo",IF(X1891&lt;=76,"Padrão","Redondo"))</f>
        <v>Padrão</v>
      </c>
      <c r="Z1891" s="11">
        <f>IF(AND(W1891&lt;&gt;"", V1891&lt;&gt;"", V1891&lt;&gt;0), (0.6057-0.0018*W1891)*V1891*(W1891^2)/1000, "")</f>
        <v>62.369283351489685</v>
      </c>
      <c r="AA1891" s="11">
        <v>64.213172394734997</v>
      </c>
      <c r="AB1891" s="14"/>
      <c r="AC1891" s="12">
        <v>28</v>
      </c>
      <c r="AD1891" s="18" t="s">
        <v>18</v>
      </c>
    </row>
    <row r="1892" spans="1:30" ht="15.6" x14ac:dyDescent="0.3">
      <c r="A1892" s="8">
        <v>1891</v>
      </c>
      <c r="B1892" s="20" t="s">
        <v>48</v>
      </c>
      <c r="C1892" s="9">
        <v>64.3</v>
      </c>
      <c r="D1892" s="9">
        <v>4.8</v>
      </c>
      <c r="E1892" s="9">
        <v>10.6</v>
      </c>
      <c r="F1892" s="10">
        <f>IF(AND(NOT(ISBLANK(C1892)), NOT(ISBLANK(H1892)), NOT(ISBLANK(Q1892))), C1892-H1892-Q1892, "")</f>
        <v>35.113</v>
      </c>
      <c r="G1892" s="11">
        <f>IF(AND(F1892&lt;&gt;"", C1892&lt;&gt;"", C1892&lt;&gt;0), F1892*100/C1892, "")</f>
        <v>54.60808709175739</v>
      </c>
      <c r="H1892" s="10">
        <v>23.067</v>
      </c>
      <c r="I1892" s="12">
        <v>7</v>
      </c>
      <c r="J1892" s="11">
        <f>IF(AND(H1892&lt;&gt;"", C1892&lt;&gt;"", C1892&lt;&gt;0), H1892*100/C1892, "")</f>
        <v>35.874027993779158</v>
      </c>
      <c r="K1892" s="9">
        <v>14.9</v>
      </c>
      <c r="L1892" s="9">
        <v>51.3</v>
      </c>
      <c r="M1892" s="13">
        <v>0.28999999999999998</v>
      </c>
      <c r="N1892" s="9">
        <v>65</v>
      </c>
      <c r="O1892" s="14" t="s">
        <v>21</v>
      </c>
      <c r="P1892" s="15">
        <v>2.88</v>
      </c>
      <c r="Q1892" s="13">
        <v>6.12</v>
      </c>
      <c r="R1892" s="15">
        <v>0.4</v>
      </c>
      <c r="S1892" s="11">
        <f>IF(AND(Q1892&lt;&gt;"", C1892&lt;&gt;"", C1892&lt;&gt;0), Q1892*100/C1892, "")</f>
        <v>9.517884914463453</v>
      </c>
      <c r="T1892" s="22">
        <v>3</v>
      </c>
      <c r="U1892" s="17" t="s">
        <v>32</v>
      </c>
      <c r="V1892" s="11">
        <v>60.1</v>
      </c>
      <c r="W1892" s="11">
        <v>45.36</v>
      </c>
      <c r="X1892" s="11">
        <f>IF(AND(W1892&lt;&gt;"", V1892&lt;&gt;"", V1892&lt;&gt;0), (W1892/V1892)*100, "")</f>
        <v>75.474209650582353</v>
      </c>
      <c r="Y1892" s="8" t="str">
        <f>IF(X1892&lt;72,"Pontiagudo",IF(X1892&lt;=76,"Padrão","Redondo"))</f>
        <v>Padrão</v>
      </c>
      <c r="Z1892" s="11">
        <f>IF(AND(W1892&lt;&gt;"", V1892&lt;&gt;"", V1892&lt;&gt;0), (0.6057-0.0018*W1892)*V1892*(W1892^2)/1000, "")</f>
        <v>64.802975366545908</v>
      </c>
      <c r="AA1892" s="11">
        <v>65.643937289280004</v>
      </c>
      <c r="AB1892" s="14"/>
      <c r="AC1892" s="12">
        <v>28</v>
      </c>
      <c r="AD1892" s="18" t="s">
        <v>18</v>
      </c>
    </row>
    <row r="1893" spans="1:30" ht="15.6" x14ac:dyDescent="0.3">
      <c r="A1893" s="8">
        <v>1892</v>
      </c>
      <c r="B1893" s="20" t="s">
        <v>48</v>
      </c>
      <c r="C1893" s="9">
        <v>55.2</v>
      </c>
      <c r="D1893" s="9">
        <v>4.4000000000000004</v>
      </c>
      <c r="E1893" s="9">
        <v>10.3</v>
      </c>
      <c r="F1893" s="10">
        <f>IF(AND(NOT(ISBLANK(C1893)), NOT(ISBLANK(H1893)), NOT(ISBLANK(Q1893))), C1893-H1893-Q1893, "")</f>
        <v>31.861999999999998</v>
      </c>
      <c r="G1893" s="11">
        <f>IF(AND(F1893&lt;&gt;"", C1893&lt;&gt;"", C1893&lt;&gt;0), F1893*100/C1893, "")</f>
        <v>57.721014492753618</v>
      </c>
      <c r="H1893" s="10">
        <v>16.629000000000001</v>
      </c>
      <c r="I1893" s="12">
        <v>6</v>
      </c>
      <c r="J1893" s="11">
        <f>IF(AND(H1893&lt;&gt;"", C1893&lt;&gt;"", C1893&lt;&gt;0), H1893*100/C1893, "")</f>
        <v>30.125</v>
      </c>
      <c r="K1893" s="9">
        <v>14.4</v>
      </c>
      <c r="L1893" s="9">
        <v>44.3</v>
      </c>
      <c r="M1893" s="13">
        <v>0.32500000000000001</v>
      </c>
      <c r="N1893" s="9">
        <v>65.3</v>
      </c>
      <c r="O1893" s="14" t="s">
        <v>21</v>
      </c>
      <c r="P1893" s="15">
        <v>5.0599999999999996</v>
      </c>
      <c r="Q1893" s="13">
        <v>6.7089999999999996</v>
      </c>
      <c r="R1893" s="15">
        <v>0.44</v>
      </c>
      <c r="S1893" s="11">
        <f>IF(AND(Q1893&lt;&gt;"", C1893&lt;&gt;"", C1893&lt;&gt;0), Q1893*100/C1893, "")</f>
        <v>12.153985507246375</v>
      </c>
      <c r="T1893" s="22">
        <v>4</v>
      </c>
      <c r="U1893" s="17" t="s">
        <v>36</v>
      </c>
      <c r="V1893" s="11">
        <v>57.62</v>
      </c>
      <c r="W1893" s="11">
        <v>43.53</v>
      </c>
      <c r="X1893" s="11">
        <f>IF(AND(W1893&lt;&gt;"", V1893&lt;&gt;"", V1893&lt;&gt;0), (W1893/V1893)*100, "")</f>
        <v>75.546685178757372</v>
      </c>
      <c r="Y1893" s="8" t="str">
        <f>IF(X1893&lt;72,"Pontiagudo",IF(X1893&lt;=76,"Padrão","Redondo"))</f>
        <v>Padrão</v>
      </c>
      <c r="Z1893" s="11">
        <f>IF(AND(W1893&lt;&gt;"", V1893&lt;&gt;"", V1893&lt;&gt;0), (0.6057-0.0018*W1893)*V1893*(W1893^2)/1000, "")</f>
        <v>57.576630357796063</v>
      </c>
      <c r="AA1893" s="11">
        <v>61.17093819524699</v>
      </c>
      <c r="AB1893" s="14"/>
      <c r="AC1893" s="12">
        <v>28</v>
      </c>
      <c r="AD1893" s="18" t="s">
        <v>18</v>
      </c>
    </row>
    <row r="1894" spans="1:30" ht="15.6" x14ac:dyDescent="0.3">
      <c r="A1894" s="8">
        <v>1893</v>
      </c>
      <c r="B1894" s="20" t="s">
        <v>48</v>
      </c>
      <c r="C1894" s="9">
        <v>64</v>
      </c>
      <c r="D1894" s="9">
        <v>3.4</v>
      </c>
      <c r="E1894" s="9">
        <v>10.199999999999999</v>
      </c>
      <c r="F1894" s="10">
        <f>IF(AND(NOT(ISBLANK(C1894)), NOT(ISBLANK(H1894)), NOT(ISBLANK(Q1894))), C1894-H1894-Q1894, "")</f>
        <v>37.093000000000004</v>
      </c>
      <c r="G1894" s="11">
        <f>IF(AND(F1894&lt;&gt;"", C1894&lt;&gt;"", C1894&lt;&gt;0), F1894*100/C1894, "")</f>
        <v>57.957812500000003</v>
      </c>
      <c r="H1894" s="10">
        <v>20.757999999999999</v>
      </c>
      <c r="I1894" s="12">
        <v>7</v>
      </c>
      <c r="J1894" s="11">
        <f>IF(AND(H1894&lt;&gt;"", C1894&lt;&gt;"", C1894&lt;&gt;0), H1894*100/C1894, "")</f>
        <v>32.434374999999996</v>
      </c>
      <c r="K1894" s="9">
        <v>14.6</v>
      </c>
      <c r="L1894" s="9">
        <v>48.3</v>
      </c>
      <c r="M1894" s="13">
        <v>0.30199999999999999</v>
      </c>
      <c r="N1894" s="9">
        <v>48.9</v>
      </c>
      <c r="O1894" s="14" t="s">
        <v>23</v>
      </c>
      <c r="P1894" s="15">
        <v>4.32</v>
      </c>
      <c r="Q1894" s="13">
        <v>6.149</v>
      </c>
      <c r="R1894" s="15">
        <v>0.37</v>
      </c>
      <c r="S1894" s="11">
        <f>IF(AND(Q1894&lt;&gt;"", C1894&lt;&gt;"", C1894&lt;&gt;0), Q1894*100/C1894, "")</f>
        <v>9.6078124999999996</v>
      </c>
      <c r="T1894" s="22">
        <v>2</v>
      </c>
      <c r="U1894" s="17" t="s">
        <v>32</v>
      </c>
      <c r="V1894" s="11">
        <v>59.91</v>
      </c>
      <c r="W1894" s="11">
        <v>45.6</v>
      </c>
      <c r="X1894" s="11">
        <f>IF(AND(W1894&lt;&gt;"", V1894&lt;&gt;"", V1894&lt;&gt;0), (W1894/V1894)*100, "")</f>
        <v>76.114171256885328</v>
      </c>
      <c r="Y1894" s="8" t="str">
        <f>IF(X1894&lt;72,"Pontiagudo",IF(X1894&lt;=76,"Padrão","Redondo"))</f>
        <v>Redondo</v>
      </c>
      <c r="Z1894" s="11">
        <f>IF(AND(W1894&lt;&gt;"", V1894&lt;&gt;"", V1894&lt;&gt;0), (0.6057-0.0018*W1894)*V1894*(W1894^2)/1000, "")</f>
        <v>65.229677488511996</v>
      </c>
      <c r="AA1894" s="11">
        <v>65.86338993983999</v>
      </c>
      <c r="AB1894" s="14" t="s">
        <v>35</v>
      </c>
      <c r="AC1894" s="12">
        <v>28</v>
      </c>
      <c r="AD1894" s="18" t="s">
        <v>18</v>
      </c>
    </row>
    <row r="1895" spans="1:30" ht="15.6" x14ac:dyDescent="0.3">
      <c r="A1895" s="8">
        <v>1894</v>
      </c>
      <c r="B1895" s="20" t="s">
        <v>48</v>
      </c>
      <c r="C1895" s="9">
        <v>53.6</v>
      </c>
      <c r="D1895" s="9">
        <v>3.6</v>
      </c>
      <c r="E1895" s="9">
        <v>10.4</v>
      </c>
      <c r="F1895" s="10">
        <f>IF(AND(NOT(ISBLANK(C1895)), NOT(ISBLANK(H1895)), NOT(ISBLANK(Q1895))), C1895-H1895-Q1895, "")</f>
        <v>32.191000000000003</v>
      </c>
      <c r="G1895" s="11">
        <f>IF(AND(F1895&lt;&gt;"", C1895&lt;&gt;"", C1895&lt;&gt;0), F1895*100/C1895, "")</f>
        <v>60.057835820895527</v>
      </c>
      <c r="H1895" s="10">
        <v>16.248000000000001</v>
      </c>
      <c r="I1895" s="12">
        <v>6</v>
      </c>
      <c r="J1895" s="11">
        <f>IF(AND(H1895&lt;&gt;"", C1895&lt;&gt;"", C1895&lt;&gt;0), H1895*100/C1895, "")</f>
        <v>30.313432835820898</v>
      </c>
      <c r="K1895" s="9">
        <v>11.5</v>
      </c>
      <c r="L1895" s="9">
        <v>47.3</v>
      </c>
      <c r="M1895" s="13">
        <v>0.24299999999999999</v>
      </c>
      <c r="N1895" s="9">
        <v>57.8</v>
      </c>
      <c r="O1895" s="14" t="s">
        <v>23</v>
      </c>
      <c r="P1895" s="15">
        <v>4.13</v>
      </c>
      <c r="Q1895" s="13">
        <v>5.1609999999999996</v>
      </c>
      <c r="R1895" s="15">
        <v>0.37</v>
      </c>
      <c r="S1895" s="11">
        <f>IF(AND(Q1895&lt;&gt;"", C1895&lt;&gt;"", C1895&lt;&gt;0), Q1895*100/C1895, "")</f>
        <v>9.6287313432835795</v>
      </c>
      <c r="T1895" s="22">
        <v>2</v>
      </c>
      <c r="U1895" s="17" t="s">
        <v>36</v>
      </c>
      <c r="V1895" s="11">
        <v>54.91</v>
      </c>
      <c r="W1895" s="11">
        <v>42.63</v>
      </c>
      <c r="X1895" s="11">
        <f>IF(AND(W1895&lt;&gt;"", V1895&lt;&gt;"", V1895&lt;&gt;0), (W1895/V1895)*100, "")</f>
        <v>77.636131852121665</v>
      </c>
      <c r="Y1895" s="8" t="str">
        <f>IF(X1895&lt;72,"Pontiagudo",IF(X1895&lt;=76,"Padrão","Redondo"))</f>
        <v>Redondo</v>
      </c>
      <c r="Z1895" s="11">
        <f>IF(AND(W1895&lt;&gt;"", V1895&lt;&gt;"", V1895&lt;&gt;0), (0.6057-0.0018*W1895)*V1895*(W1895^2)/1000, "")</f>
        <v>52.784919926277723</v>
      </c>
      <c r="AA1895" s="11">
        <v>57.918755185966489</v>
      </c>
      <c r="AB1895" s="14" t="s">
        <v>35</v>
      </c>
      <c r="AC1895" s="12">
        <v>28</v>
      </c>
      <c r="AD1895" s="18" t="s">
        <v>18</v>
      </c>
    </row>
    <row r="1896" spans="1:30" ht="15.6" x14ac:dyDescent="0.3">
      <c r="A1896" s="8">
        <v>1895</v>
      </c>
      <c r="B1896" s="20" t="s">
        <v>48</v>
      </c>
      <c r="C1896" s="9">
        <v>70.7</v>
      </c>
      <c r="D1896" s="9"/>
      <c r="E1896" s="9"/>
      <c r="F1896" s="10"/>
      <c r="G1896" s="11" t="str">
        <f>IF(AND(F1896&lt;&gt;"", C1896&lt;&gt;"", C1896&lt;&gt;0), F1896*100/C1896, "")</f>
        <v/>
      </c>
      <c r="H1896" s="10"/>
      <c r="I1896" s="12"/>
      <c r="J1896" s="11" t="str">
        <f>IF(AND(H1896&lt;&gt;"", C1896&lt;&gt;"", C1896&lt;&gt;0), H1896*100/C1896, "")</f>
        <v/>
      </c>
      <c r="K1896" s="9"/>
      <c r="L1896" s="9"/>
      <c r="M1896" s="13"/>
      <c r="N1896" s="9"/>
      <c r="O1896" s="14"/>
      <c r="P1896" s="15">
        <v>2.62</v>
      </c>
      <c r="Q1896" s="13">
        <v>6.0759999999999996</v>
      </c>
      <c r="R1896" s="15">
        <v>0.32</v>
      </c>
      <c r="S1896" s="11">
        <f>IF(AND(Q1896&lt;&gt;"", C1896&lt;&gt;"", C1896&lt;&gt;0), Q1896*100/C1896, "")</f>
        <v>8.5940594059405928</v>
      </c>
      <c r="T1896" s="22">
        <v>2</v>
      </c>
      <c r="U1896" s="17" t="s">
        <v>34</v>
      </c>
      <c r="V1896" s="11">
        <v>61.31</v>
      </c>
      <c r="W1896" s="11">
        <v>47.08</v>
      </c>
      <c r="X1896" s="11">
        <f>IF(AND(W1896&lt;&gt;"", V1896&lt;&gt;"", V1896&lt;&gt;0), (W1896/V1896)*100, "")</f>
        <v>76.790083183819917</v>
      </c>
      <c r="Y1896" s="8" t="str">
        <f>IF(X1896&lt;72,"Pontiagudo",IF(X1896&lt;=76,"Padrão","Redondo"))</f>
        <v>Redondo</v>
      </c>
      <c r="Z1896" s="11">
        <f>IF(AND(W1896&lt;&gt;"", V1896&lt;&gt;"", V1896&lt;&gt;0), (0.6057-0.0018*W1896)*V1896*(W1896^2)/1000, "")</f>
        <v>70.795437306986287</v>
      </c>
      <c r="AA1896" s="11">
        <v>69.106767342183986</v>
      </c>
      <c r="AB1896" s="14" t="s">
        <v>35</v>
      </c>
      <c r="AC1896" s="12">
        <v>28</v>
      </c>
      <c r="AD1896" s="18" t="s">
        <v>18</v>
      </c>
    </row>
    <row r="1897" spans="1:30" ht="15.6" x14ac:dyDescent="0.3">
      <c r="A1897" s="8">
        <v>1896</v>
      </c>
      <c r="B1897" s="20" t="s">
        <v>48</v>
      </c>
      <c r="C1897" s="9">
        <v>57.2</v>
      </c>
      <c r="D1897" s="9">
        <v>4.4000000000000004</v>
      </c>
      <c r="E1897" s="9">
        <v>10.4</v>
      </c>
      <c r="F1897" s="10">
        <f>IF(AND(NOT(ISBLANK(C1897)), NOT(ISBLANK(H1897)), NOT(ISBLANK(Q1897))), C1897-H1897-Q1897, "")</f>
        <v>33.032000000000004</v>
      </c>
      <c r="G1897" s="11">
        <f>IF(AND(F1897&lt;&gt;"", C1897&lt;&gt;"", C1897&lt;&gt;0), F1897*100/C1897, "")</f>
        <v>57.748251748251754</v>
      </c>
      <c r="H1897" s="10">
        <v>18.538</v>
      </c>
      <c r="I1897" s="12">
        <v>6</v>
      </c>
      <c r="J1897" s="11">
        <f>IF(AND(H1897&lt;&gt;"", C1897&lt;&gt;"", C1897&lt;&gt;0), H1897*100/C1897, "")</f>
        <v>32.409090909090907</v>
      </c>
      <c r="K1897" s="9">
        <v>16.100000000000001</v>
      </c>
      <c r="L1897" s="9">
        <v>46</v>
      </c>
      <c r="M1897" s="13">
        <v>0.35</v>
      </c>
      <c r="N1897" s="9">
        <v>64.400000000000006</v>
      </c>
      <c r="O1897" s="14" t="s">
        <v>21</v>
      </c>
      <c r="P1897" s="15">
        <v>2.86</v>
      </c>
      <c r="Q1897" s="13">
        <v>5.63</v>
      </c>
      <c r="R1897" s="15">
        <v>0.39</v>
      </c>
      <c r="S1897" s="11">
        <f>IF(AND(Q1897&lt;&gt;"", C1897&lt;&gt;"", C1897&lt;&gt;0), Q1897*100/C1897, "")</f>
        <v>9.8426573426573416</v>
      </c>
      <c r="T1897" s="22">
        <v>1</v>
      </c>
      <c r="U1897" s="17" t="s">
        <v>36</v>
      </c>
      <c r="V1897" s="11">
        <v>55.72</v>
      </c>
      <c r="W1897" s="11">
        <v>44.13</v>
      </c>
      <c r="X1897" s="11">
        <f>IF(AND(W1897&lt;&gt;"", V1897&lt;&gt;"", V1897&lt;&gt;0), (W1897/V1897)*100, "")</f>
        <v>79.199569274946171</v>
      </c>
      <c r="Y1897" s="8" t="str">
        <f>IF(X1897&lt;72,"Pontiagudo",IF(X1897&lt;=76,"Padrão","Redondo"))</f>
        <v>Redondo</v>
      </c>
      <c r="Z1897" s="11">
        <f>IF(AND(W1897&lt;&gt;"", V1897&lt;&gt;"", V1897&lt;&gt;0), (0.6057-0.0018*W1897)*V1897*(W1897^2)/1000, "")</f>
        <v>57.106333265560487</v>
      </c>
      <c r="AA1897" s="11">
        <v>60.627453879342013</v>
      </c>
      <c r="AB1897" s="14"/>
      <c r="AC1897" s="12">
        <v>28</v>
      </c>
      <c r="AD1897" s="18" t="s">
        <v>18</v>
      </c>
    </row>
    <row r="1898" spans="1:30" ht="15.6" x14ac:dyDescent="0.3">
      <c r="A1898" s="8">
        <v>1897</v>
      </c>
      <c r="B1898" s="20" t="s">
        <v>48</v>
      </c>
      <c r="C1898" s="9">
        <v>65.400000000000006</v>
      </c>
      <c r="D1898" s="9">
        <v>3.1</v>
      </c>
      <c r="E1898" s="9">
        <v>10.4</v>
      </c>
      <c r="F1898" s="10">
        <f>IF(AND(NOT(ISBLANK(C1898)), NOT(ISBLANK(H1898)), NOT(ISBLANK(Q1898))), C1898-H1898-Q1898, "")</f>
        <v>39.475000000000001</v>
      </c>
      <c r="G1898" s="11">
        <f>IF(AND(F1898&lt;&gt;"", C1898&lt;&gt;"", C1898&lt;&gt;0), F1898*100/C1898, "")</f>
        <v>60.359327217125376</v>
      </c>
      <c r="H1898" s="10">
        <v>19.786000000000001</v>
      </c>
      <c r="I1898" s="12">
        <v>7</v>
      </c>
      <c r="J1898" s="11">
        <f>IF(AND(H1898&lt;&gt;"", C1898&lt;&gt;"", C1898&lt;&gt;0), H1898*100/C1898, "")</f>
        <v>30.25382262996942</v>
      </c>
      <c r="K1898" s="9">
        <v>13.5</v>
      </c>
      <c r="L1898" s="9">
        <v>48.3</v>
      </c>
      <c r="M1898" s="13">
        <v>0.28000000000000003</v>
      </c>
      <c r="N1898" s="9">
        <v>43.4</v>
      </c>
      <c r="O1898" s="14" t="s">
        <v>23</v>
      </c>
      <c r="P1898" s="15">
        <v>3.24</v>
      </c>
      <c r="Q1898" s="13">
        <v>6.1390000000000002</v>
      </c>
      <c r="R1898" s="15">
        <v>0.38</v>
      </c>
      <c r="S1898" s="11">
        <f>IF(AND(Q1898&lt;&gt;"", C1898&lt;&gt;"", C1898&lt;&gt;0), Q1898*100/C1898, "")</f>
        <v>9.3868501529051969</v>
      </c>
      <c r="T1898" s="22">
        <v>2</v>
      </c>
      <c r="U1898" s="17" t="s">
        <v>32</v>
      </c>
      <c r="V1898" s="11">
        <v>59.88</v>
      </c>
      <c r="W1898" s="11">
        <v>45.75</v>
      </c>
      <c r="X1898" s="11">
        <f>IF(AND(W1898&lt;&gt;"", V1898&lt;&gt;"", V1898&lt;&gt;0), (W1898/V1898)*100, "")</f>
        <v>76.402805611222448</v>
      </c>
      <c r="Y1898" s="8" t="str">
        <f>IF(X1898&lt;72,"Pontiagudo",IF(X1898&lt;=76,"Padrão","Redondo"))</f>
        <v>Redondo</v>
      </c>
      <c r="Z1898" s="11">
        <f>IF(AND(W1898&lt;&gt;"", V1898&lt;&gt;"", V1898&lt;&gt;0), (0.6057-0.0018*W1898)*V1898*(W1898^2)/1000, "")</f>
        <v>65.592807051375004</v>
      </c>
      <c r="AA1898" s="11">
        <v>66.06450273195</v>
      </c>
      <c r="AB1898" s="14"/>
      <c r="AC1898" s="12">
        <v>28</v>
      </c>
      <c r="AD1898" s="18" t="s">
        <v>18</v>
      </c>
    </row>
    <row r="1899" spans="1:30" ht="15.6" x14ac:dyDescent="0.3">
      <c r="A1899" s="8">
        <v>1898</v>
      </c>
      <c r="B1899" s="20" t="s">
        <v>48</v>
      </c>
      <c r="C1899" s="9">
        <v>60</v>
      </c>
      <c r="D1899" s="9">
        <v>2.9</v>
      </c>
      <c r="E1899" s="9">
        <v>10.5</v>
      </c>
      <c r="F1899" s="10">
        <f>IF(AND(NOT(ISBLANK(C1899)), NOT(ISBLANK(H1899)), NOT(ISBLANK(Q1899))), C1899-H1899-Q1899, "")</f>
        <v>35.722999999999999</v>
      </c>
      <c r="G1899" s="11">
        <f>IF(AND(F1899&lt;&gt;"", C1899&lt;&gt;"", C1899&lt;&gt;0), F1899*100/C1899, "")</f>
        <v>59.538333333333327</v>
      </c>
      <c r="H1899" s="10">
        <v>18.632000000000001</v>
      </c>
      <c r="I1899" s="12">
        <v>6</v>
      </c>
      <c r="J1899" s="11">
        <f>IF(AND(H1899&lt;&gt;"", C1899&lt;&gt;"", C1899&lt;&gt;0), H1899*100/C1899, "")</f>
        <v>31.053333333333335</v>
      </c>
      <c r="K1899" s="9">
        <v>12.1</v>
      </c>
      <c r="L1899" s="9">
        <v>48</v>
      </c>
      <c r="M1899" s="13">
        <v>0.252</v>
      </c>
      <c r="N1899" s="9">
        <v>44.2</v>
      </c>
      <c r="O1899" s="14" t="s">
        <v>23</v>
      </c>
      <c r="P1899" s="15">
        <v>4.09</v>
      </c>
      <c r="Q1899" s="13">
        <v>5.6449999999999996</v>
      </c>
      <c r="R1899" s="15">
        <v>0.37</v>
      </c>
      <c r="S1899" s="11">
        <f>IF(AND(Q1899&lt;&gt;"", C1899&lt;&gt;"", C1899&lt;&gt;0), Q1899*100/C1899, "")</f>
        <v>9.4083333333333332</v>
      </c>
      <c r="T1899" s="22">
        <v>1</v>
      </c>
      <c r="U1899" s="17" t="s">
        <v>32</v>
      </c>
      <c r="V1899" s="11">
        <v>60.04</v>
      </c>
      <c r="W1899" s="11">
        <v>43.38</v>
      </c>
      <c r="X1899" s="11">
        <f>IF(AND(W1899&lt;&gt;"", V1899&lt;&gt;"", V1899&lt;&gt;0), (W1899/V1899)*100, "")</f>
        <v>72.251832111925381</v>
      </c>
      <c r="Y1899" s="8" t="str">
        <f>IF(X1899&lt;72,"Pontiagudo",IF(X1899&lt;=76,"Padrão","Redondo"))</f>
        <v>Padrão</v>
      </c>
      <c r="Z1899" s="11">
        <f>IF(AND(W1899&lt;&gt;"", V1899&lt;&gt;"", V1899&lt;&gt;0), (0.6057-0.0018*W1899)*V1899*(W1899^2)/1000, "")</f>
        <v>59.612554984329215</v>
      </c>
      <c r="AA1899" s="11">
        <v>62.657173079639996</v>
      </c>
      <c r="AB1899" s="14"/>
      <c r="AC1899" s="12">
        <v>28</v>
      </c>
      <c r="AD1899" s="18" t="s">
        <v>18</v>
      </c>
    </row>
    <row r="1900" spans="1:30" ht="15.6" x14ac:dyDescent="0.3">
      <c r="A1900" s="8">
        <v>1899</v>
      </c>
      <c r="B1900" s="20" t="s">
        <v>48</v>
      </c>
      <c r="C1900" s="9">
        <v>61.6</v>
      </c>
      <c r="D1900" s="9">
        <v>3.6</v>
      </c>
      <c r="E1900" s="9">
        <v>10.6</v>
      </c>
      <c r="F1900" s="10">
        <f>IF(AND(NOT(ISBLANK(C1900)), NOT(ISBLANK(H1900)), NOT(ISBLANK(Q1900))), C1900-H1900-Q1900, "")</f>
        <v>37.246000000000002</v>
      </c>
      <c r="G1900" s="11">
        <f>IF(AND(F1900&lt;&gt;"", C1900&lt;&gt;"", C1900&lt;&gt;0), F1900*100/C1900, "")</f>
        <v>60.464285714285715</v>
      </c>
      <c r="H1900" s="10">
        <v>18.082000000000001</v>
      </c>
      <c r="I1900" s="12">
        <v>6</v>
      </c>
      <c r="J1900" s="11">
        <f>IF(AND(H1900&lt;&gt;"", C1900&lt;&gt;"", C1900&lt;&gt;0), H1900*100/C1900, "")</f>
        <v>29.353896103896105</v>
      </c>
      <c r="K1900" s="9">
        <v>11.9</v>
      </c>
      <c r="L1900" s="9">
        <v>50.7</v>
      </c>
      <c r="M1900" s="13">
        <v>0.23499999999999999</v>
      </c>
      <c r="N1900" s="9">
        <v>53</v>
      </c>
      <c r="O1900" s="14" t="s">
        <v>23</v>
      </c>
      <c r="P1900" s="15">
        <v>4.46</v>
      </c>
      <c r="Q1900" s="13">
        <v>6.2720000000000002</v>
      </c>
      <c r="R1900" s="15">
        <v>0.38</v>
      </c>
      <c r="S1900" s="11">
        <f>IF(AND(Q1900&lt;&gt;"", C1900&lt;&gt;"", C1900&lt;&gt;0), Q1900*100/C1900, "")</f>
        <v>10.181818181818182</v>
      </c>
      <c r="T1900" s="22">
        <v>2</v>
      </c>
      <c r="U1900" s="17" t="s">
        <v>32</v>
      </c>
      <c r="V1900" s="11">
        <v>59.45</v>
      </c>
      <c r="W1900" s="11">
        <v>43.79</v>
      </c>
      <c r="X1900" s="11">
        <f>IF(AND(W1900&lt;&gt;"", V1900&lt;&gt;"", V1900&lt;&gt;0), (W1900/V1900)*100, "")</f>
        <v>73.658536585365852</v>
      </c>
      <c r="Y1900" s="8" t="str">
        <f>IF(X1900&lt;72,"Pontiagudo",IF(X1900&lt;=76,"Padrão","Redondo"))</f>
        <v>Padrão</v>
      </c>
      <c r="Z1900" s="11">
        <f>IF(AND(W1900&lt;&gt;"", V1900&lt;&gt;"", V1900&lt;&gt;0), (0.6057-0.0018*W1900)*V1900*(W1900^2)/1000, "")</f>
        <v>60.0636629869541</v>
      </c>
      <c r="AA1900" s="11">
        <v>62.853264923447483</v>
      </c>
      <c r="AB1900" s="14"/>
      <c r="AC1900" s="12">
        <v>28</v>
      </c>
      <c r="AD1900" s="18" t="s">
        <v>18</v>
      </c>
    </row>
    <row r="1901" spans="1:30" ht="15.6" x14ac:dyDescent="0.3">
      <c r="A1901" s="8">
        <v>1900</v>
      </c>
      <c r="B1901" s="20" t="s">
        <v>48</v>
      </c>
      <c r="C1901" s="9">
        <v>58.1</v>
      </c>
      <c r="D1901" s="9">
        <v>3</v>
      </c>
      <c r="E1901" s="9">
        <v>10.6</v>
      </c>
      <c r="F1901" s="10">
        <f>IF(AND(NOT(ISBLANK(C1901)), NOT(ISBLANK(H1901)), NOT(ISBLANK(Q1901))), C1901-H1901-Q1901, "")</f>
        <v>34.984999999999999</v>
      </c>
      <c r="G1901" s="11">
        <f>IF(AND(F1901&lt;&gt;"", C1901&lt;&gt;"", C1901&lt;&gt;0), F1901*100/C1901, "")</f>
        <v>60.215146299483649</v>
      </c>
      <c r="H1901" s="10">
        <v>17.440000000000001</v>
      </c>
      <c r="I1901" s="12">
        <v>6</v>
      </c>
      <c r="J1901" s="11">
        <f>IF(AND(H1901&lt;&gt;"", C1901&lt;&gt;"", C1901&lt;&gt;0), H1901*100/C1901, "")</f>
        <v>30.017211703958694</v>
      </c>
      <c r="K1901" s="9">
        <v>10.8</v>
      </c>
      <c r="L1901" s="9">
        <v>48</v>
      </c>
      <c r="M1901" s="13">
        <v>0.22500000000000001</v>
      </c>
      <c r="N1901" s="9">
        <v>47.1</v>
      </c>
      <c r="O1901" s="14" t="s">
        <v>23</v>
      </c>
      <c r="P1901" s="15">
        <v>4.71</v>
      </c>
      <c r="Q1901" s="13">
        <v>5.6749999999999998</v>
      </c>
      <c r="R1901" s="15">
        <v>0.37</v>
      </c>
      <c r="S1901" s="11">
        <f>IF(AND(Q1901&lt;&gt;"", C1901&lt;&gt;"", C1901&lt;&gt;0), Q1901*100/C1901, "")</f>
        <v>9.7676419965576589</v>
      </c>
      <c r="T1901" s="22">
        <v>1</v>
      </c>
      <c r="U1901" s="17" t="s">
        <v>32</v>
      </c>
      <c r="V1901" s="11">
        <v>58.52</v>
      </c>
      <c r="W1901" s="11">
        <v>43.27</v>
      </c>
      <c r="X1901" s="11">
        <f>IF(AND(W1901&lt;&gt;"", V1901&lt;&gt;"", V1901&lt;&gt;0), (W1901/V1901)*100, "")</f>
        <v>73.940533151059469</v>
      </c>
      <c r="Y1901" s="8" t="str">
        <f>IF(X1901&lt;72,"Pontiagudo",IF(X1901&lt;=76,"Padrão","Redondo"))</f>
        <v>Padrão</v>
      </c>
      <c r="Z1901" s="11">
        <f>IF(AND(W1901&lt;&gt;"", V1901&lt;&gt;"", V1901&lt;&gt;0), (0.6057-0.0018*W1901)*V1901*(W1901^2)/1000, "")</f>
        <v>57.830775124249527</v>
      </c>
      <c r="AA1901" s="11">
        <v>61.435186999185987</v>
      </c>
      <c r="AB1901" s="14"/>
      <c r="AC1901" s="12">
        <v>28</v>
      </c>
      <c r="AD1901" s="18" t="s">
        <v>18</v>
      </c>
    </row>
    <row r="1902" spans="1:30" ht="15.6" x14ac:dyDescent="0.3">
      <c r="A1902" s="8">
        <v>1901</v>
      </c>
      <c r="B1902" s="20" t="s">
        <v>48</v>
      </c>
      <c r="C1902" s="9">
        <v>62.9</v>
      </c>
      <c r="D1902" s="9">
        <v>4.4000000000000004</v>
      </c>
      <c r="E1902" s="9">
        <v>10.6</v>
      </c>
      <c r="F1902" s="10">
        <f>IF(AND(NOT(ISBLANK(C1902)), NOT(ISBLANK(H1902)), NOT(ISBLANK(Q1902))), C1902-H1902-Q1902, "")</f>
        <v>37.949999999999996</v>
      </c>
      <c r="G1902" s="11">
        <f>IF(AND(F1902&lt;&gt;"", C1902&lt;&gt;"", C1902&lt;&gt;0), F1902*100/C1902, "")</f>
        <v>60.333863275039739</v>
      </c>
      <c r="H1902" s="10">
        <v>19.149000000000001</v>
      </c>
      <c r="I1902" s="12">
        <v>6</v>
      </c>
      <c r="J1902" s="11">
        <f>IF(AND(H1902&lt;&gt;"", C1902&lt;&gt;"", C1902&lt;&gt;0), H1902*100/C1902, "")</f>
        <v>30.443561208267091</v>
      </c>
      <c r="K1902" s="9">
        <v>15.3</v>
      </c>
      <c r="L1902" s="9">
        <v>47</v>
      </c>
      <c r="M1902" s="13">
        <v>0.32600000000000001</v>
      </c>
      <c r="N1902" s="9">
        <v>61.6</v>
      </c>
      <c r="O1902" s="14" t="s">
        <v>21</v>
      </c>
      <c r="P1902" s="15">
        <v>3.18</v>
      </c>
      <c r="Q1902" s="13">
        <v>5.8010000000000002</v>
      </c>
      <c r="R1902" s="15">
        <v>0.36</v>
      </c>
      <c r="S1902" s="11">
        <f>IF(AND(Q1902&lt;&gt;"", C1902&lt;&gt;"", C1902&lt;&gt;0), Q1902*100/C1902, "")</f>
        <v>9.2225755166931638</v>
      </c>
      <c r="T1902" s="22">
        <v>3</v>
      </c>
      <c r="U1902" s="17" t="s">
        <v>32</v>
      </c>
      <c r="V1902" s="11">
        <v>62.12</v>
      </c>
      <c r="W1902" s="11">
        <v>44.91</v>
      </c>
      <c r="X1902" s="11">
        <f>IF(AND(W1902&lt;&gt;"", V1902&lt;&gt;"", V1902&lt;&gt;0), (W1902/V1902)*100, "")</f>
        <v>72.295556986477777</v>
      </c>
      <c r="Y1902" s="8" t="str">
        <f>IF(X1902&lt;72,"Pontiagudo",IF(X1902&lt;=76,"Padrão","Redondo"))</f>
        <v>Padrão</v>
      </c>
      <c r="Z1902" s="11">
        <f>IF(AND(W1902&lt;&gt;"", V1902&lt;&gt;"", V1902&lt;&gt;0), (0.6057-0.0018*W1902)*V1902*(W1902^2)/1000, "")</f>
        <v>65.760133799598265</v>
      </c>
      <c r="AA1902" s="11">
        <v>66.391279532621994</v>
      </c>
      <c r="AB1902" s="14" t="s">
        <v>35</v>
      </c>
      <c r="AC1902" s="12">
        <v>28</v>
      </c>
      <c r="AD1902" s="18" t="s">
        <v>18</v>
      </c>
    </row>
    <row r="1903" spans="1:30" ht="15.6" x14ac:dyDescent="0.3">
      <c r="A1903" s="8">
        <v>1902</v>
      </c>
      <c r="B1903" s="20" t="s">
        <v>48</v>
      </c>
      <c r="C1903" s="9">
        <v>57.8</v>
      </c>
      <c r="D1903" s="9">
        <v>3.1</v>
      </c>
      <c r="E1903" s="9">
        <v>10.7</v>
      </c>
      <c r="F1903" s="10">
        <f>IF(AND(NOT(ISBLANK(C1903)), NOT(ISBLANK(H1903)), NOT(ISBLANK(Q1903))), C1903-H1903-Q1903, "")</f>
        <v>33.911999999999999</v>
      </c>
      <c r="G1903" s="11">
        <f>IF(AND(F1903&lt;&gt;"", C1903&lt;&gt;"", C1903&lt;&gt;0), F1903*100/C1903, "")</f>
        <v>58.67128027681661</v>
      </c>
      <c r="H1903" s="10">
        <v>18.423999999999999</v>
      </c>
      <c r="I1903" s="12">
        <v>6</v>
      </c>
      <c r="J1903" s="11">
        <f>IF(AND(H1903&lt;&gt;"", C1903&lt;&gt;"", C1903&lt;&gt;0), H1903*100/C1903, "")</f>
        <v>31.875432525951556</v>
      </c>
      <c r="K1903" s="9">
        <v>12.5</v>
      </c>
      <c r="L1903" s="9">
        <v>48.3</v>
      </c>
      <c r="M1903" s="13">
        <v>0.25900000000000001</v>
      </c>
      <c r="N1903" s="9">
        <v>48.8</v>
      </c>
      <c r="O1903" s="14" t="s">
        <v>23</v>
      </c>
      <c r="P1903" s="15">
        <v>4.6500000000000004</v>
      </c>
      <c r="Q1903" s="13">
        <v>5.4640000000000004</v>
      </c>
      <c r="R1903" s="15">
        <v>0.38</v>
      </c>
      <c r="S1903" s="11">
        <f>IF(AND(Q1903&lt;&gt;"", C1903&lt;&gt;"", C1903&lt;&gt;0), Q1903*100/C1903, "")</f>
        <v>9.4532871972318357</v>
      </c>
      <c r="T1903" s="22">
        <v>1</v>
      </c>
      <c r="U1903" s="17" t="s">
        <v>36</v>
      </c>
      <c r="V1903" s="11">
        <v>56.2</v>
      </c>
      <c r="W1903" s="11">
        <v>43.57</v>
      </c>
      <c r="X1903" s="11">
        <f>IF(AND(W1903&lt;&gt;"", V1903&lt;&gt;"", V1903&lt;&gt;0), (W1903/V1903)*100, "")</f>
        <v>77.52669039145907</v>
      </c>
      <c r="Y1903" s="8" t="str">
        <f>IF(X1903&lt;72,"Pontiagudo",IF(X1903&lt;=76,"Padrão","Redondo"))</f>
        <v>Redondo</v>
      </c>
      <c r="Z1903" s="11">
        <f>IF(AND(W1903&lt;&gt;"", V1903&lt;&gt;"", V1903&lt;&gt;0), (0.6057-0.0018*W1903)*V1903*(W1903^2)/1000, "")</f>
        <v>56.253272474706129</v>
      </c>
      <c r="AA1903" s="11">
        <v>60.192651553589997</v>
      </c>
      <c r="AB1903" s="14"/>
      <c r="AC1903" s="12">
        <v>28</v>
      </c>
      <c r="AD1903" s="18" t="s">
        <v>18</v>
      </c>
    </row>
    <row r="1904" spans="1:30" ht="15.6" x14ac:dyDescent="0.3">
      <c r="A1904" s="8">
        <v>1903</v>
      </c>
      <c r="B1904" s="20" t="s">
        <v>48</v>
      </c>
      <c r="C1904" s="9">
        <v>65</v>
      </c>
      <c r="D1904" s="9">
        <v>3</v>
      </c>
      <c r="E1904" s="9">
        <v>10.6</v>
      </c>
      <c r="F1904" s="10">
        <f>IF(AND(NOT(ISBLANK(C1904)), NOT(ISBLANK(H1904)), NOT(ISBLANK(Q1904))), C1904-H1904-Q1904, "")</f>
        <v>41.634999999999998</v>
      </c>
      <c r="G1904" s="11">
        <f>IF(AND(F1904&lt;&gt;"", C1904&lt;&gt;"", C1904&lt;&gt;0), F1904*100/C1904, "")</f>
        <v>64.053846153846152</v>
      </c>
      <c r="H1904" s="10">
        <v>17.978999999999999</v>
      </c>
      <c r="I1904" s="12">
        <v>6</v>
      </c>
      <c r="J1904" s="11">
        <f>IF(AND(H1904&lt;&gt;"", C1904&lt;&gt;"", C1904&lt;&gt;0), H1904*100/C1904, "")</f>
        <v>27.659999999999997</v>
      </c>
      <c r="K1904" s="9">
        <v>11.5</v>
      </c>
      <c r="L1904" s="9">
        <v>47</v>
      </c>
      <c r="M1904" s="13">
        <v>0.245</v>
      </c>
      <c r="N1904" s="9">
        <v>42.1</v>
      </c>
      <c r="O1904" s="14" t="s">
        <v>23</v>
      </c>
      <c r="P1904" s="15">
        <v>3.29</v>
      </c>
      <c r="Q1904" s="13">
        <v>5.3860000000000001</v>
      </c>
      <c r="R1904" s="15">
        <v>0.32</v>
      </c>
      <c r="S1904" s="11">
        <f>IF(AND(Q1904&lt;&gt;"", C1904&lt;&gt;"", C1904&lt;&gt;0), Q1904*100/C1904, "")</f>
        <v>8.2861538461538462</v>
      </c>
      <c r="T1904" s="22">
        <v>3</v>
      </c>
      <c r="U1904" s="17" t="s">
        <v>32</v>
      </c>
      <c r="V1904" s="11">
        <v>61.64</v>
      </c>
      <c r="W1904" s="11">
        <v>45.07</v>
      </c>
      <c r="X1904" s="11">
        <f>IF(AND(W1904&lt;&gt;"", V1904&lt;&gt;"", V1904&lt;&gt;0), (W1904/V1904)*100, "")</f>
        <v>73.118105126541209</v>
      </c>
      <c r="Y1904" s="8" t="str">
        <f>IF(X1904&lt;72,"Pontiagudo",IF(X1904&lt;=76,"Padrão","Redondo"))</f>
        <v>Padrão</v>
      </c>
      <c r="Z1904" s="11">
        <f>IF(AND(W1904&lt;&gt;"", V1904&lt;&gt;"", V1904&lt;&gt;0), (0.6057-0.0018*W1904)*V1904*(W1904^2)/1000, "")</f>
        <v>65.681718564800676</v>
      </c>
      <c r="AA1904" s="11">
        <v>66.301223774566012</v>
      </c>
      <c r="AB1904" s="14"/>
      <c r="AC1904" s="12">
        <v>28</v>
      </c>
      <c r="AD1904" s="18" t="s">
        <v>18</v>
      </c>
    </row>
    <row r="1905" spans="1:30" ht="15.6" x14ac:dyDescent="0.3">
      <c r="A1905" s="8">
        <v>1904</v>
      </c>
      <c r="B1905" s="20" t="s">
        <v>48</v>
      </c>
      <c r="C1905" s="9">
        <v>65.900000000000006</v>
      </c>
      <c r="D1905" s="9">
        <v>2.6</v>
      </c>
      <c r="E1905" s="9">
        <v>10.6</v>
      </c>
      <c r="F1905" s="10">
        <f>IF(AND(NOT(ISBLANK(C1905)), NOT(ISBLANK(H1905)), NOT(ISBLANK(Q1905))), C1905-H1905-Q1905, "")</f>
        <v>41.851000000000006</v>
      </c>
      <c r="G1905" s="11">
        <f>IF(AND(F1905&lt;&gt;"", C1905&lt;&gt;"", C1905&lt;&gt;0), F1905*100/C1905, "")</f>
        <v>63.506828528072838</v>
      </c>
      <c r="H1905" s="10">
        <v>17.491</v>
      </c>
      <c r="I1905" s="12">
        <v>6</v>
      </c>
      <c r="J1905" s="11">
        <f>IF(AND(H1905&lt;&gt;"", C1905&lt;&gt;"", C1905&lt;&gt;0), H1905*100/C1905, "")</f>
        <v>26.541729893778449</v>
      </c>
      <c r="K1905" s="9">
        <v>11.5</v>
      </c>
      <c r="L1905" s="9">
        <v>47</v>
      </c>
      <c r="M1905" s="13">
        <v>0.245</v>
      </c>
      <c r="N1905" s="9">
        <v>34.1</v>
      </c>
      <c r="O1905" s="14" t="s">
        <v>23</v>
      </c>
      <c r="P1905" s="15">
        <v>3.87</v>
      </c>
      <c r="Q1905" s="13">
        <v>6.5579999999999998</v>
      </c>
      <c r="R1905" s="15">
        <v>0.38</v>
      </c>
      <c r="S1905" s="11">
        <f>IF(AND(Q1905&lt;&gt;"", C1905&lt;&gt;"", C1905&lt;&gt;0), Q1905*100/C1905, "")</f>
        <v>9.9514415781487084</v>
      </c>
      <c r="T1905" s="22">
        <v>2</v>
      </c>
      <c r="U1905" s="17" t="s">
        <v>32</v>
      </c>
      <c r="V1905" s="11">
        <v>60.04</v>
      </c>
      <c r="W1905" s="11">
        <v>45.22</v>
      </c>
      <c r="X1905" s="11">
        <f>IF(AND(W1905&lt;&gt;"", V1905&lt;&gt;"", V1905&lt;&gt;0), (W1905/V1905)*100, "")</f>
        <v>75.316455696202539</v>
      </c>
      <c r="Y1905" s="8" t="str">
        <f>IF(X1905&lt;72,"Pontiagudo",IF(X1905&lt;=76,"Padrão","Redondo"))</f>
        <v>Padrão</v>
      </c>
      <c r="Z1905" s="11">
        <f>IF(AND(W1905&lt;&gt;"", V1905&lt;&gt;"", V1905&lt;&gt;0), (0.6057-0.0018*W1905)*V1905*(W1905^2)/1000, "")</f>
        <v>64.370216618636533</v>
      </c>
      <c r="AA1905" s="11">
        <v>65.392263002135991</v>
      </c>
      <c r="AB1905" s="14" t="s">
        <v>35</v>
      </c>
      <c r="AC1905" s="12">
        <v>28</v>
      </c>
      <c r="AD1905" s="18" t="s">
        <v>18</v>
      </c>
    </row>
    <row r="1906" spans="1:30" ht="15.6" x14ac:dyDescent="0.3">
      <c r="A1906" s="8">
        <v>1905</v>
      </c>
      <c r="B1906" s="20" t="s">
        <v>48</v>
      </c>
      <c r="C1906" s="9">
        <v>65.099999999999994</v>
      </c>
      <c r="D1906" s="9">
        <v>3.4</v>
      </c>
      <c r="E1906" s="9">
        <v>10.7</v>
      </c>
      <c r="F1906" s="10">
        <f>IF(AND(NOT(ISBLANK(C1906)), NOT(ISBLANK(H1906)), NOT(ISBLANK(Q1906))), C1906-H1906-Q1906, "")</f>
        <v>38.982999999999997</v>
      </c>
      <c r="G1906" s="11">
        <f>IF(AND(F1906&lt;&gt;"", C1906&lt;&gt;"", C1906&lt;&gt;0), F1906*100/C1906, "")</f>
        <v>59.881720430107528</v>
      </c>
      <c r="H1906" s="10">
        <v>19.817</v>
      </c>
      <c r="I1906" s="12">
        <v>7</v>
      </c>
      <c r="J1906" s="11">
        <f>IF(AND(H1906&lt;&gt;"", C1906&lt;&gt;"", C1906&lt;&gt;0), H1906*100/C1906, "")</f>
        <v>30.440860215053767</v>
      </c>
      <c r="K1906" s="9">
        <v>11.4</v>
      </c>
      <c r="L1906" s="9">
        <v>50.3</v>
      </c>
      <c r="M1906" s="13">
        <v>0.22700000000000001</v>
      </c>
      <c r="N1906" s="9">
        <v>48.1</v>
      </c>
      <c r="O1906" s="14" t="s">
        <v>23</v>
      </c>
      <c r="P1906" s="15">
        <v>4.8099999999999996</v>
      </c>
      <c r="Q1906" s="13">
        <v>6.3</v>
      </c>
      <c r="R1906" s="15">
        <v>0.39</v>
      </c>
      <c r="S1906" s="11">
        <f>IF(AND(Q1906&lt;&gt;"", C1906&lt;&gt;"", C1906&lt;&gt;0), Q1906*100/C1906, "")</f>
        <v>9.67741935483871</v>
      </c>
      <c r="T1906" s="22">
        <v>3</v>
      </c>
      <c r="U1906" s="17" t="s">
        <v>32</v>
      </c>
      <c r="V1906" s="11">
        <v>56.58</v>
      </c>
      <c r="W1906" s="11">
        <v>46.24</v>
      </c>
      <c r="X1906" s="11">
        <f>IF(AND(W1906&lt;&gt;"", V1906&lt;&gt;"", V1906&lt;&gt;0), (W1906/V1906)*100, "")</f>
        <v>81.724991162955121</v>
      </c>
      <c r="Y1906" s="8" t="str">
        <f>IF(X1906&lt;72,"Pontiagudo",IF(X1906&lt;=76,"Padrão","Redondo"))</f>
        <v>Redondo</v>
      </c>
      <c r="Z1906" s="11">
        <f>IF(AND(W1906&lt;&gt;"", V1906&lt;&gt;"", V1906&lt;&gt;0), (0.6057-0.0018*W1906)*V1906*(W1906^2)/1000, "")</f>
        <v>63.205997549266947</v>
      </c>
      <c r="AA1906" s="11">
        <v>64.286302460927999</v>
      </c>
      <c r="AB1906" s="14" t="s">
        <v>35</v>
      </c>
      <c r="AC1906" s="12">
        <v>28</v>
      </c>
      <c r="AD1906" s="18" t="s">
        <v>18</v>
      </c>
    </row>
    <row r="1907" spans="1:30" ht="15.6" x14ac:dyDescent="0.3">
      <c r="A1907" s="8">
        <v>1906</v>
      </c>
      <c r="B1907" s="20" t="s">
        <v>48</v>
      </c>
      <c r="C1907" s="9">
        <v>65.900000000000006</v>
      </c>
      <c r="D1907" s="9">
        <v>2.9</v>
      </c>
      <c r="E1907" s="9">
        <v>10.8</v>
      </c>
      <c r="F1907" s="10" t="str">
        <f>IF(AND(NOT(ISBLANK(C1907)), NOT(ISBLANK(H1907)), NOT(ISBLANK(Q1907))), C1907-H1907-Q1907, "")</f>
        <v/>
      </c>
      <c r="G1907" s="11" t="str">
        <f>IF(AND(F1907&lt;&gt;"", C1907&lt;&gt;"", C1907&lt;&gt;0), F1907*100/C1907, "")</f>
        <v/>
      </c>
      <c r="H1907" s="10"/>
      <c r="I1907" s="12">
        <v>6</v>
      </c>
      <c r="J1907" s="11" t="str">
        <f>IF(AND(H1907&lt;&gt;"", C1907&lt;&gt;"", C1907&lt;&gt;0), H1907*100/C1907, "")</f>
        <v/>
      </c>
      <c r="K1907" s="9">
        <v>10.4</v>
      </c>
      <c r="L1907" s="9">
        <v>51.3</v>
      </c>
      <c r="M1907" s="13">
        <v>0.20300000000000001</v>
      </c>
      <c r="N1907" s="9">
        <v>39.700000000000003</v>
      </c>
      <c r="O1907" s="14" t="s">
        <v>23</v>
      </c>
      <c r="P1907" s="15">
        <v>2.74</v>
      </c>
      <c r="Q1907" s="13">
        <v>6.5030000000000001</v>
      </c>
      <c r="R1907" s="15">
        <v>0.41</v>
      </c>
      <c r="S1907" s="11">
        <f>IF(AND(Q1907&lt;&gt;"", C1907&lt;&gt;"", C1907&lt;&gt;0), Q1907*100/C1907, "")</f>
        <v>9.8679817905918039</v>
      </c>
      <c r="T1907" s="22">
        <v>3</v>
      </c>
      <c r="U1907" s="17" t="s">
        <v>32</v>
      </c>
      <c r="V1907" s="11">
        <v>60.49</v>
      </c>
      <c r="W1907" s="11">
        <v>44.75</v>
      </c>
      <c r="X1907" s="11">
        <f>IF(AND(W1907&lt;&gt;"", V1907&lt;&gt;"", V1907&lt;&gt;0), (W1907/V1907)*100, "")</f>
        <v>73.979170110762098</v>
      </c>
      <c r="Y1907" s="8" t="str">
        <f>IF(X1907&lt;72,"Pontiagudo",IF(X1907&lt;=76,"Padrão","Redondo"))</f>
        <v>Padrão</v>
      </c>
      <c r="Z1907" s="11">
        <f>IF(AND(W1907&lt;&gt;"", V1907&lt;&gt;"", V1907&lt;&gt;0), (0.6057-0.0018*W1907)*V1907*(W1907^2)/1000, "")</f>
        <v>63.614048203968757</v>
      </c>
      <c r="AA1907" s="11">
        <v>65.012237163587486</v>
      </c>
      <c r="AB1907" s="14"/>
      <c r="AC1907" s="12">
        <v>28</v>
      </c>
      <c r="AD1907" s="18" t="s">
        <v>18</v>
      </c>
    </row>
    <row r="1908" spans="1:30" ht="15.6" x14ac:dyDescent="0.3">
      <c r="A1908" s="8">
        <v>1907</v>
      </c>
      <c r="B1908" s="20" t="s">
        <v>48</v>
      </c>
      <c r="C1908" s="9">
        <v>62.1</v>
      </c>
      <c r="D1908" s="9">
        <v>2.6</v>
      </c>
      <c r="E1908" s="9">
        <v>10.7</v>
      </c>
      <c r="F1908" s="10">
        <f>IF(AND(NOT(ISBLANK(C1908)), NOT(ISBLANK(H1908)), NOT(ISBLANK(Q1908))), C1908-H1908-Q1908, "")</f>
        <v>35.900999999999996</v>
      </c>
      <c r="G1908" s="11">
        <f>IF(AND(F1908&lt;&gt;"", C1908&lt;&gt;"", C1908&lt;&gt;0), F1908*100/C1908, "")</f>
        <v>57.81159420289854</v>
      </c>
      <c r="H1908" s="10">
        <v>20.638999999999999</v>
      </c>
      <c r="I1908" s="12">
        <v>6</v>
      </c>
      <c r="J1908" s="11">
        <f>IF(AND(H1908&lt;&gt;"", C1908&lt;&gt;"", C1908&lt;&gt;0), H1908*100/C1908, "")</f>
        <v>33.235104669887278</v>
      </c>
      <c r="K1908" s="9">
        <v>12.4</v>
      </c>
      <c r="L1908" s="9">
        <v>50.3</v>
      </c>
      <c r="M1908" s="13">
        <v>0.247</v>
      </c>
      <c r="N1908" s="9">
        <v>37.4</v>
      </c>
      <c r="O1908" s="14" t="s">
        <v>23</v>
      </c>
      <c r="P1908" s="15">
        <v>3.18</v>
      </c>
      <c r="Q1908" s="13">
        <v>5.56</v>
      </c>
      <c r="R1908" s="15">
        <v>0.39</v>
      </c>
      <c r="S1908" s="11">
        <f>IF(AND(Q1908&lt;&gt;"", C1908&lt;&gt;"", C1908&lt;&gt;0), Q1908*100/C1908, "")</f>
        <v>8.9533011272141714</v>
      </c>
      <c r="T1908" s="22">
        <v>1</v>
      </c>
      <c r="U1908" s="17" t="s">
        <v>32</v>
      </c>
      <c r="V1908" s="11">
        <v>59.53</v>
      </c>
      <c r="W1908" s="11">
        <v>44.37</v>
      </c>
      <c r="X1908" s="11">
        <f>IF(AND(W1908&lt;&gt;"", V1908&lt;&gt;"", V1908&lt;&gt;0), (W1908/V1908)*100, "")</f>
        <v>74.533848479758106</v>
      </c>
      <c r="Y1908" s="8" t="str">
        <f>IF(X1908&lt;72,"Pontiagudo",IF(X1908&lt;=76,"Padrão","Redondo"))</f>
        <v>Padrão</v>
      </c>
      <c r="Z1908" s="11">
        <f>IF(AND(W1908&lt;&gt;"", V1908&lt;&gt;"", V1908&lt;&gt;0), (0.6057-0.0018*W1908)*V1908*(W1908^2)/1000, "")</f>
        <v>61.625918292990129</v>
      </c>
      <c r="AA1908" s="11">
        <v>63.766466281795495</v>
      </c>
      <c r="AB1908" s="14"/>
      <c r="AC1908" s="12">
        <v>28</v>
      </c>
      <c r="AD1908" s="18" t="s">
        <v>18</v>
      </c>
    </row>
    <row r="1909" spans="1:30" ht="15.6" x14ac:dyDescent="0.3">
      <c r="A1909" s="8">
        <v>1908</v>
      </c>
      <c r="B1909" s="20" t="s">
        <v>48</v>
      </c>
      <c r="C1909" s="9">
        <v>64.099999999999994</v>
      </c>
      <c r="D1909" s="9">
        <v>3.3</v>
      </c>
      <c r="E1909" s="9">
        <v>10.7</v>
      </c>
      <c r="F1909" s="10">
        <f>IF(AND(NOT(ISBLANK(C1909)), NOT(ISBLANK(H1909)), NOT(ISBLANK(Q1909))), C1909-H1909-Q1909, "")</f>
        <v>36.920999999999992</v>
      </c>
      <c r="G1909" s="11">
        <f>IF(AND(F1909&lt;&gt;"", C1909&lt;&gt;"", C1909&lt;&gt;0), F1909*100/C1909, "")</f>
        <v>57.599063962558496</v>
      </c>
      <c r="H1909" s="10">
        <v>21.218</v>
      </c>
      <c r="I1909" s="12">
        <v>6</v>
      </c>
      <c r="J1909" s="11">
        <f>IF(AND(H1909&lt;&gt;"", C1909&lt;&gt;"", C1909&lt;&gt;0), H1909*100/C1909, "")</f>
        <v>33.101404056162252</v>
      </c>
      <c r="K1909" s="9">
        <v>12.3</v>
      </c>
      <c r="L1909" s="9">
        <v>49.3</v>
      </c>
      <c r="M1909" s="13">
        <v>0.249</v>
      </c>
      <c r="N1909" s="9">
        <v>47.4</v>
      </c>
      <c r="O1909" s="14" t="s">
        <v>23</v>
      </c>
      <c r="P1909" s="15">
        <v>3.1</v>
      </c>
      <c r="Q1909" s="13">
        <v>5.9610000000000003</v>
      </c>
      <c r="R1909" s="15">
        <v>0.37</v>
      </c>
      <c r="S1909" s="11">
        <f>IF(AND(Q1909&lt;&gt;"", C1909&lt;&gt;"", C1909&lt;&gt;0), Q1909*100/C1909, "")</f>
        <v>9.2995319812792516</v>
      </c>
      <c r="T1909" s="22">
        <v>2</v>
      </c>
      <c r="U1909" s="17" t="s">
        <v>32</v>
      </c>
      <c r="V1909" s="11">
        <v>57.75</v>
      </c>
      <c r="W1909" s="11">
        <v>45.68</v>
      </c>
      <c r="X1909" s="11">
        <f>IF(AND(W1909&lt;&gt;"", V1909&lt;&gt;"", V1909&lt;&gt;0), (W1909/V1909)*100, "")</f>
        <v>79.099567099567096</v>
      </c>
      <c r="Y1909" s="8" t="str">
        <f>IF(X1909&lt;72,"Pontiagudo",IF(X1909&lt;=76,"Padrão","Redondo"))</f>
        <v>Redondo</v>
      </c>
      <c r="Z1909" s="11">
        <f>IF(AND(W1909&lt;&gt;"", V1909&lt;&gt;"", V1909&lt;&gt;0), (0.6057-0.0018*W1909)*V1909*(W1909^2)/1000, "")</f>
        <v>63.081346395513613</v>
      </c>
      <c r="AA1909" s="11">
        <v>64.378345600799989</v>
      </c>
      <c r="AB1909" s="14" t="s">
        <v>35</v>
      </c>
      <c r="AC1909" s="12">
        <v>28</v>
      </c>
      <c r="AD1909" s="18" t="s">
        <v>18</v>
      </c>
    </row>
    <row r="1910" spans="1:30" ht="15.6" x14ac:dyDescent="0.3">
      <c r="A1910" s="8">
        <v>1909</v>
      </c>
      <c r="B1910" s="20" t="s">
        <v>48</v>
      </c>
      <c r="C1910" s="9">
        <v>60.1</v>
      </c>
      <c r="D1910" s="9">
        <v>3</v>
      </c>
      <c r="E1910" s="9">
        <v>10.6</v>
      </c>
      <c r="F1910" s="10">
        <f>IF(AND(NOT(ISBLANK(C1910)), NOT(ISBLANK(H1910)), NOT(ISBLANK(Q1910))), C1910-H1910-Q1910, "")</f>
        <v>37.331000000000003</v>
      </c>
      <c r="G1910" s="11">
        <f>IF(AND(F1910&lt;&gt;"", C1910&lt;&gt;"", C1910&lt;&gt;0), F1910*100/C1910, "")</f>
        <v>62.114808652246261</v>
      </c>
      <c r="H1910" s="10">
        <v>17.402999999999999</v>
      </c>
      <c r="I1910" s="12">
        <v>7</v>
      </c>
      <c r="J1910" s="11">
        <f>IF(AND(H1910&lt;&gt;"", C1910&lt;&gt;"", C1910&lt;&gt;0), H1910*100/C1910, "")</f>
        <v>28.9567387687188</v>
      </c>
      <c r="K1910" s="9">
        <v>12</v>
      </c>
      <c r="L1910" s="9">
        <v>47.7</v>
      </c>
      <c r="M1910" s="13">
        <v>0.252</v>
      </c>
      <c r="N1910" s="9">
        <v>45.7</v>
      </c>
      <c r="O1910" s="14" t="s">
        <v>23</v>
      </c>
      <c r="P1910" s="15">
        <v>2.74</v>
      </c>
      <c r="Q1910" s="13">
        <v>5.3659999999999997</v>
      </c>
      <c r="R1910" s="15">
        <v>0.36</v>
      </c>
      <c r="S1910" s="11">
        <f>IF(AND(Q1910&lt;&gt;"", C1910&lt;&gt;"", C1910&lt;&gt;0), Q1910*100/C1910, "")</f>
        <v>8.9284525790349392</v>
      </c>
      <c r="T1910" s="22">
        <v>1</v>
      </c>
      <c r="U1910" s="17" t="s">
        <v>32</v>
      </c>
      <c r="V1910" s="11">
        <v>58.8</v>
      </c>
      <c r="W1910" s="11">
        <v>43.82</v>
      </c>
      <c r="X1910" s="11">
        <f>IF(AND(W1910&lt;&gt;"", V1910&lt;&gt;"", V1910&lt;&gt;0), (W1910/V1910)*100, "")</f>
        <v>74.523809523809518</v>
      </c>
      <c r="Y1910" s="8" t="str">
        <f>IF(X1910&lt;72,"Pontiagudo",IF(X1910&lt;=76,"Padrão","Redondo"))</f>
        <v>Padrão</v>
      </c>
      <c r="Z1910" s="11">
        <f>IF(AND(W1910&lt;&gt;"", V1910&lt;&gt;"", V1910&lt;&gt;0), (0.6057-0.0018*W1910)*V1910*(W1910^2)/1000, "")</f>
        <v>59.482282327130882</v>
      </c>
      <c r="AA1910" s="11">
        <v>62.437615324559992</v>
      </c>
      <c r="AB1910" s="14"/>
      <c r="AC1910" s="12">
        <v>28</v>
      </c>
      <c r="AD1910" s="18" t="s">
        <v>18</v>
      </c>
    </row>
    <row r="1911" spans="1:30" ht="15.6" x14ac:dyDescent="0.3">
      <c r="A1911" s="8">
        <v>1910</v>
      </c>
      <c r="B1911" s="20" t="s">
        <v>48</v>
      </c>
      <c r="C1911" s="9">
        <v>68</v>
      </c>
      <c r="D1911" s="9">
        <v>3.8</v>
      </c>
      <c r="E1911" s="9">
        <v>10.6</v>
      </c>
      <c r="F1911" s="10">
        <f>IF(AND(NOT(ISBLANK(C1911)), NOT(ISBLANK(H1911)), NOT(ISBLANK(Q1911))), C1911-H1911-Q1911, "")</f>
        <v>39.557000000000002</v>
      </c>
      <c r="G1911" s="11">
        <f>IF(AND(F1911&lt;&gt;"", C1911&lt;&gt;"", C1911&lt;&gt;0), F1911*100/C1911, "")</f>
        <v>58.172058823529419</v>
      </c>
      <c r="H1911" s="10">
        <v>21.899000000000001</v>
      </c>
      <c r="I1911" s="12">
        <v>6</v>
      </c>
      <c r="J1911" s="11">
        <f>IF(AND(H1911&lt;&gt;"", C1911&lt;&gt;"", C1911&lt;&gt;0), H1911*100/C1911, "")</f>
        <v>32.204411764705881</v>
      </c>
      <c r="K1911" s="9">
        <v>14.3</v>
      </c>
      <c r="L1911" s="9">
        <v>48.3</v>
      </c>
      <c r="M1911" s="13">
        <v>0.29599999999999999</v>
      </c>
      <c r="N1911" s="9">
        <v>51.9</v>
      </c>
      <c r="O1911" s="14" t="s">
        <v>23</v>
      </c>
      <c r="P1911" s="15">
        <v>4.07</v>
      </c>
      <c r="Q1911" s="13">
        <v>6.5439999999999996</v>
      </c>
      <c r="R1911" s="15">
        <v>0.39</v>
      </c>
      <c r="S1911" s="11">
        <f>IF(AND(Q1911&lt;&gt;"", C1911&lt;&gt;"", C1911&lt;&gt;0), Q1911*100/C1911, "")</f>
        <v>9.6235294117647054</v>
      </c>
      <c r="T1911" s="22">
        <v>1</v>
      </c>
      <c r="U1911" s="17"/>
      <c r="V1911" s="11">
        <v>59.85</v>
      </c>
      <c r="W1911" s="11">
        <v>46.27</v>
      </c>
      <c r="X1911" s="11">
        <f>IF(AND(W1911&lt;&gt;"", V1911&lt;&gt;"", V1911&lt;&gt;0), (W1911/V1911)*100, "")</f>
        <v>77.309941520467845</v>
      </c>
      <c r="Y1911" s="8" t="str">
        <f>IF(X1911&lt;72,"Pontiagudo",IF(X1911&lt;=76,"Padrão","Redondo"))</f>
        <v>Redondo</v>
      </c>
      <c r="Z1911" s="11">
        <f>IF(AND(W1911&lt;&gt;"", V1911&lt;&gt;"", V1911&lt;&gt;0), (0.6057-0.0018*W1911)*V1911*(W1911^2)/1000, "")</f>
        <v>66.938805873674923</v>
      </c>
      <c r="AA1911" s="11">
        <v>66.815543973307499</v>
      </c>
      <c r="AB1911" s="14"/>
      <c r="AC1911" s="12">
        <v>28</v>
      </c>
      <c r="AD1911" s="18" t="s">
        <v>18</v>
      </c>
    </row>
    <row r="1912" spans="1:30" ht="15.6" x14ac:dyDescent="0.3">
      <c r="A1912" s="8">
        <v>1911</v>
      </c>
      <c r="B1912" s="20" t="s">
        <v>48</v>
      </c>
      <c r="C1912" s="9">
        <v>63.1</v>
      </c>
      <c r="D1912" s="9">
        <v>3</v>
      </c>
      <c r="E1912" s="9">
        <v>10.6</v>
      </c>
      <c r="F1912" s="10">
        <f>IF(AND(NOT(ISBLANK(C1912)), NOT(ISBLANK(H1912)), NOT(ISBLANK(Q1912))), C1912-H1912-Q1912, "")</f>
        <v>38.64</v>
      </c>
      <c r="G1912" s="11">
        <f>IF(AND(F1912&lt;&gt;"", C1912&lt;&gt;"", C1912&lt;&gt;0), F1912*100/C1912, "")</f>
        <v>61.236133122028527</v>
      </c>
      <c r="H1912" s="10">
        <v>18.175000000000001</v>
      </c>
      <c r="I1912" s="12">
        <v>6</v>
      </c>
      <c r="J1912" s="11">
        <f>IF(AND(H1912&lt;&gt;"", C1912&lt;&gt;"", C1912&lt;&gt;0), H1912*100/C1912, "")</f>
        <v>28.80348652931854</v>
      </c>
      <c r="K1912" s="9">
        <v>12</v>
      </c>
      <c r="L1912" s="9">
        <v>48.7</v>
      </c>
      <c r="M1912" s="13">
        <v>0.246</v>
      </c>
      <c r="N1912" s="9">
        <v>43.5</v>
      </c>
      <c r="O1912" s="14" t="s">
        <v>23</v>
      </c>
      <c r="P1912" s="15">
        <v>4.82</v>
      </c>
      <c r="Q1912" s="13">
        <v>6.2850000000000001</v>
      </c>
      <c r="R1912" s="15">
        <v>0.39</v>
      </c>
      <c r="S1912" s="11">
        <f>IF(AND(Q1912&lt;&gt;"", C1912&lt;&gt;"", C1912&lt;&gt;0), Q1912*100/C1912, "")</f>
        <v>9.9603803486529312</v>
      </c>
      <c r="T1912" s="22">
        <v>1</v>
      </c>
      <c r="U1912" s="17" t="s">
        <v>32</v>
      </c>
      <c r="V1912" s="11">
        <v>60.41</v>
      </c>
      <c r="W1912" s="11">
        <v>44.59</v>
      </c>
      <c r="X1912" s="11">
        <f>IF(AND(W1912&lt;&gt;"", V1912&lt;&gt;"", V1912&lt;&gt;0), (W1912/V1912)*100, "")</f>
        <v>73.812282734646601</v>
      </c>
      <c r="Y1912" s="8" t="str">
        <f>IF(X1912&lt;72,"Pontiagudo",IF(X1912&lt;=76,"Padrão","Redondo"))</f>
        <v>Padrão</v>
      </c>
      <c r="Z1912" s="11">
        <f>IF(AND(W1912&lt;&gt;"", V1912&lt;&gt;"", V1912&lt;&gt;0), (0.6057-0.0018*W1912)*V1912*(W1912^2)/1000, "")</f>
        <v>63.111028597378414</v>
      </c>
      <c r="AA1912" s="11">
        <v>64.716744715031496</v>
      </c>
      <c r="AB1912" s="14"/>
      <c r="AC1912" s="12">
        <v>28</v>
      </c>
      <c r="AD1912" s="18" t="s">
        <v>18</v>
      </c>
    </row>
    <row r="1913" spans="1:30" ht="15.6" x14ac:dyDescent="0.3">
      <c r="A1913" s="8">
        <v>1912</v>
      </c>
      <c r="B1913" s="20" t="s">
        <v>48</v>
      </c>
      <c r="C1913" s="9">
        <v>64</v>
      </c>
      <c r="D1913" s="9">
        <v>2.6</v>
      </c>
      <c r="E1913" s="9">
        <v>10.8</v>
      </c>
      <c r="F1913" s="10">
        <f>IF(AND(NOT(ISBLANK(C1913)), NOT(ISBLANK(H1913)), NOT(ISBLANK(Q1913))), C1913-H1913-Q1913, "")</f>
        <v>38.347000000000001</v>
      </c>
      <c r="G1913" s="11">
        <f>IF(AND(F1913&lt;&gt;"", C1913&lt;&gt;"", C1913&lt;&gt;0), F1913*100/C1913, "")</f>
        <v>59.917187500000004</v>
      </c>
      <c r="H1913" s="10">
        <v>19.702000000000002</v>
      </c>
      <c r="I1913" s="12">
        <v>6</v>
      </c>
      <c r="J1913" s="11">
        <f>IF(AND(H1913&lt;&gt;"", C1913&lt;&gt;"", C1913&lt;&gt;0), H1913*100/C1913, "")</f>
        <v>30.784375000000004</v>
      </c>
      <c r="K1913" s="9">
        <v>12.3</v>
      </c>
      <c r="L1913" s="9">
        <v>49.3</v>
      </c>
      <c r="M1913" s="13">
        <v>0.249</v>
      </c>
      <c r="N1913" s="9">
        <v>35.799999999999997</v>
      </c>
      <c r="O1913" s="14" t="s">
        <v>23</v>
      </c>
      <c r="P1913" s="15">
        <v>2.42</v>
      </c>
      <c r="Q1913" s="13">
        <v>5.9509999999999996</v>
      </c>
      <c r="R1913" s="15">
        <v>0.36</v>
      </c>
      <c r="S1913" s="11">
        <f>IF(AND(Q1913&lt;&gt;"", C1913&lt;&gt;"", C1913&lt;&gt;0), Q1913*100/C1913, "")</f>
        <v>9.2984374999999986</v>
      </c>
      <c r="T1913" s="22">
        <v>2</v>
      </c>
      <c r="U1913" s="17" t="s">
        <v>32</v>
      </c>
      <c r="V1913" s="11">
        <v>59.83</v>
      </c>
      <c r="W1913" s="11">
        <v>45.03</v>
      </c>
      <c r="X1913" s="11">
        <f>IF(AND(W1913&lt;&gt;"", V1913&lt;&gt;"", V1913&lt;&gt;0), (W1913/V1913)*100, "")</f>
        <v>75.263245863279295</v>
      </c>
      <c r="Y1913" s="8" t="str">
        <f>IF(X1913&lt;72,"Pontiagudo",IF(X1913&lt;=76,"Padrão","Redondo"))</f>
        <v>Padrão</v>
      </c>
      <c r="Z1913" s="11">
        <f>IF(AND(W1913&lt;&gt;"", V1913&lt;&gt;"", V1913&lt;&gt;0), (0.6057-0.0018*W1913)*V1913*(W1913^2)/1000, "")</f>
        <v>63.648659704599176</v>
      </c>
      <c r="AA1913" s="11">
        <v>64.958756686216489</v>
      </c>
      <c r="AB1913" s="14"/>
      <c r="AC1913" s="12">
        <v>28</v>
      </c>
      <c r="AD1913" s="18" t="s">
        <v>18</v>
      </c>
    </row>
    <row r="1914" spans="1:30" ht="15.6" x14ac:dyDescent="0.3">
      <c r="A1914" s="8">
        <v>1913</v>
      </c>
      <c r="B1914" s="20" t="s">
        <v>48</v>
      </c>
      <c r="C1914" s="9">
        <v>61.2</v>
      </c>
      <c r="D1914" s="9"/>
      <c r="E1914" s="9">
        <v>10.8</v>
      </c>
      <c r="F1914" s="10"/>
      <c r="G1914" s="11" t="str">
        <f>IF(AND(F1914&lt;&gt;"", C1914&lt;&gt;"", C1914&lt;&gt;0), F1914*100/C1914, "")</f>
        <v/>
      </c>
      <c r="H1914" s="10"/>
      <c r="I1914" s="12"/>
      <c r="J1914" s="11" t="str">
        <f>IF(AND(H1914&lt;&gt;"", C1914&lt;&gt;"", C1914&lt;&gt;0), H1914*100/C1914, "")</f>
        <v/>
      </c>
      <c r="K1914" s="9"/>
      <c r="L1914" s="9"/>
      <c r="M1914" s="13"/>
      <c r="N1914" s="9"/>
      <c r="O1914" s="14"/>
      <c r="P1914" s="15">
        <v>3.79</v>
      </c>
      <c r="Q1914" s="13">
        <v>5.8460000000000001</v>
      </c>
      <c r="R1914" s="15">
        <v>0.38</v>
      </c>
      <c r="S1914" s="11">
        <f>IF(AND(Q1914&lt;&gt;"", C1914&lt;&gt;"", C1914&lt;&gt;0), Q1914*100/C1914, "")</f>
        <v>9.5522875816993462</v>
      </c>
      <c r="T1914" s="22">
        <v>1</v>
      </c>
      <c r="U1914" s="17" t="s">
        <v>32</v>
      </c>
      <c r="V1914" s="11">
        <v>58.37</v>
      </c>
      <c r="W1914" s="11">
        <v>44.03</v>
      </c>
      <c r="X1914" s="11">
        <f>IF(AND(W1914&lt;&gt;"", V1914&lt;&gt;"", V1914&lt;&gt;0), (W1914/V1914)*100, "")</f>
        <v>75.4325852321398</v>
      </c>
      <c r="Y1914" s="8" t="str">
        <f>IF(X1914&lt;72,"Pontiagudo",IF(X1914&lt;=76,"Padrão","Redondo"))</f>
        <v>Padrão</v>
      </c>
      <c r="Z1914" s="11">
        <f>IF(AND(W1914&lt;&gt;"", V1914&lt;&gt;"", V1914&lt;&gt;0), (0.6057-0.0018*W1914)*V1914*(W1914^2)/1000, "")</f>
        <v>59.571823546480509</v>
      </c>
      <c r="AA1914" s="11">
        <v>62.436708197909503</v>
      </c>
      <c r="AB1914" s="14"/>
      <c r="AC1914" s="12">
        <v>28</v>
      </c>
      <c r="AD1914" s="18" t="s">
        <v>18</v>
      </c>
    </row>
    <row r="1915" spans="1:30" ht="15.6" x14ac:dyDescent="0.3">
      <c r="A1915" s="8">
        <v>1914</v>
      </c>
      <c r="B1915" s="20" t="s">
        <v>48</v>
      </c>
      <c r="C1915" s="9">
        <v>55.2</v>
      </c>
      <c r="D1915" s="9">
        <v>2.5</v>
      </c>
      <c r="E1915" s="9">
        <v>10.6</v>
      </c>
      <c r="F1915" s="10" t="str">
        <f>IF(AND(NOT(ISBLANK(C1915)), NOT(ISBLANK(H1915)), NOT(ISBLANK(Q1915))), C1915-H1915-Q1915, "")</f>
        <v/>
      </c>
      <c r="G1915" s="11" t="str">
        <f>IF(AND(F1915&lt;&gt;"", C1915&lt;&gt;"", C1915&lt;&gt;0), F1915*100/C1915, "")</f>
        <v/>
      </c>
      <c r="H1915" s="10"/>
      <c r="I1915" s="12">
        <v>5</v>
      </c>
      <c r="J1915" s="11" t="str">
        <f>IF(AND(H1915&lt;&gt;"", C1915&lt;&gt;"", C1915&lt;&gt;0), H1915*100/C1915, "")</f>
        <v/>
      </c>
      <c r="K1915" s="9">
        <v>7.3</v>
      </c>
      <c r="L1915" s="9">
        <v>51.7</v>
      </c>
      <c r="M1915" s="13">
        <v>0.14099999999999999</v>
      </c>
      <c r="N1915" s="9">
        <v>41.5</v>
      </c>
      <c r="O1915" s="14" t="s">
        <v>23</v>
      </c>
      <c r="P1915" s="15">
        <v>4.22</v>
      </c>
      <c r="Q1915" s="13">
        <v>5.6779999999999999</v>
      </c>
      <c r="R1915" s="15">
        <v>0.4</v>
      </c>
      <c r="S1915" s="11">
        <f>IF(AND(Q1915&lt;&gt;"", C1915&lt;&gt;"", C1915&lt;&gt;0), Q1915*100/C1915, "")</f>
        <v>10.286231884057969</v>
      </c>
      <c r="T1915" s="22">
        <v>1</v>
      </c>
      <c r="U1915" s="17" t="s">
        <v>36</v>
      </c>
      <c r="V1915" s="11">
        <v>57.23</v>
      </c>
      <c r="W1915" s="11">
        <v>41.86</v>
      </c>
      <c r="X1915" s="11">
        <f>IF(AND(W1915&lt;&gt;"", V1915&lt;&gt;"", V1915&lt;&gt;0), (W1915/V1915)*100, "")</f>
        <v>73.14345622925039</v>
      </c>
      <c r="Y1915" s="8" t="str">
        <f>IF(X1915&lt;72,"Pontiagudo",IF(X1915&lt;=76,"Padrão","Redondo"))</f>
        <v>Padrão</v>
      </c>
      <c r="Z1915" s="11">
        <f>IF(AND(W1915&lt;&gt;"", V1915&lt;&gt;"", V1915&lt;&gt;0), (0.6057-0.0018*W1915)*V1915*(W1915^2)/1000, "")</f>
        <v>53.184662160791611</v>
      </c>
      <c r="AA1915" s="11">
        <v>58.491058643289996</v>
      </c>
      <c r="AB1915" s="14"/>
      <c r="AC1915" s="12">
        <v>28</v>
      </c>
      <c r="AD1915" s="18" t="s">
        <v>18</v>
      </c>
    </row>
    <row r="1916" spans="1:30" ht="15.6" x14ac:dyDescent="0.3">
      <c r="A1916" s="8">
        <v>1915</v>
      </c>
      <c r="B1916" s="20" t="s">
        <v>48</v>
      </c>
      <c r="C1916" s="9">
        <v>56.9</v>
      </c>
      <c r="D1916" s="9">
        <v>3.3</v>
      </c>
      <c r="E1916" s="9">
        <v>10.6</v>
      </c>
      <c r="F1916" s="10">
        <f>IF(AND(NOT(ISBLANK(C1916)), NOT(ISBLANK(H1916)), NOT(ISBLANK(Q1916))), C1916-H1916-Q1916, "")</f>
        <v>34.390999999999991</v>
      </c>
      <c r="G1916" s="11">
        <f>IF(AND(F1916&lt;&gt;"", C1916&lt;&gt;"", C1916&lt;&gt;0), F1916*100/C1916, "")</f>
        <v>60.441124780316329</v>
      </c>
      <c r="H1916" s="10">
        <v>17.068000000000001</v>
      </c>
      <c r="I1916" s="12">
        <v>6</v>
      </c>
      <c r="J1916" s="11">
        <f>IF(AND(H1916&lt;&gt;"", C1916&lt;&gt;"", C1916&lt;&gt;0), H1916*100/C1916, "")</f>
        <v>29.996485061511429</v>
      </c>
      <c r="K1916" s="9">
        <v>11.8</v>
      </c>
      <c r="L1916" s="9">
        <v>44.7</v>
      </c>
      <c r="M1916" s="13">
        <v>0.26400000000000001</v>
      </c>
      <c r="N1916" s="9">
        <v>52.1</v>
      </c>
      <c r="O1916" s="14" t="s">
        <v>23</v>
      </c>
      <c r="P1916" s="15">
        <v>4.08</v>
      </c>
      <c r="Q1916" s="13">
        <v>5.4409999999999998</v>
      </c>
      <c r="R1916" s="15">
        <v>0.39</v>
      </c>
      <c r="S1916" s="11">
        <f>IF(AND(Q1916&lt;&gt;"", C1916&lt;&gt;"", C1916&lt;&gt;0), Q1916*100/C1916, "")</f>
        <v>9.5623901581722333</v>
      </c>
      <c r="T1916" s="22">
        <v>3</v>
      </c>
      <c r="U1916" s="17" t="s">
        <v>36</v>
      </c>
      <c r="V1916" s="11">
        <v>56.6</v>
      </c>
      <c r="W1916" s="11">
        <v>43.11</v>
      </c>
      <c r="X1916" s="11">
        <f>IF(AND(W1916&lt;&gt;"", V1916&lt;&gt;"", V1916&lt;&gt;0), (W1916/V1916)*100, "")</f>
        <v>76.166077738515909</v>
      </c>
      <c r="Y1916" s="8" t="str">
        <f>IF(X1916&lt;72,"Pontiagudo",IF(X1916&lt;=76,"Padrão","Redondo"))</f>
        <v>Redondo</v>
      </c>
      <c r="Z1916" s="11">
        <f>IF(AND(W1916&lt;&gt;"", V1916&lt;&gt;"", V1916&lt;&gt;0), (0.6057-0.0018*W1916)*V1916*(W1916^2)/1000, "")</f>
        <v>55.550796345207729</v>
      </c>
      <c r="AA1916" s="11">
        <v>59.830913735729979</v>
      </c>
      <c r="AB1916" s="14"/>
      <c r="AC1916" s="12">
        <v>28</v>
      </c>
      <c r="AD1916" s="18" t="s">
        <v>18</v>
      </c>
    </row>
    <row r="1917" spans="1:30" ht="15.6" x14ac:dyDescent="0.3">
      <c r="A1917" s="8">
        <v>1916</v>
      </c>
      <c r="B1917" s="20" t="s">
        <v>48</v>
      </c>
      <c r="C1917" s="9">
        <v>67.900000000000006</v>
      </c>
      <c r="D1917" s="9">
        <v>3.8</v>
      </c>
      <c r="E1917" s="9">
        <v>10.6</v>
      </c>
      <c r="F1917" s="10">
        <f>IF(AND(NOT(ISBLANK(C1917)), NOT(ISBLANK(H1917)), NOT(ISBLANK(Q1917))), C1917-H1917-Q1917, "")</f>
        <v>44.52</v>
      </c>
      <c r="G1917" s="11">
        <f>IF(AND(F1917&lt;&gt;"", C1917&lt;&gt;"", C1917&lt;&gt;0), F1917*100/C1917, "")</f>
        <v>65.567010309278345</v>
      </c>
      <c r="H1917" s="10">
        <v>16.852</v>
      </c>
      <c r="I1917" s="12">
        <v>6</v>
      </c>
      <c r="J1917" s="11">
        <f>IF(AND(H1917&lt;&gt;"", C1917&lt;&gt;"", C1917&lt;&gt;0), H1917*100/C1917, "")</f>
        <v>24.81885125184094</v>
      </c>
      <c r="K1917" s="9">
        <v>10.8</v>
      </c>
      <c r="L1917" s="9">
        <v>47</v>
      </c>
      <c r="M1917" s="13">
        <v>0.23</v>
      </c>
      <c r="N1917" s="9">
        <v>51.9</v>
      </c>
      <c r="O1917" s="14" t="s">
        <v>23</v>
      </c>
      <c r="P1917" s="15">
        <v>4.22</v>
      </c>
      <c r="Q1917" s="13">
        <v>6.5279999999999996</v>
      </c>
      <c r="R1917" s="15">
        <v>0.38</v>
      </c>
      <c r="S1917" s="11">
        <f>IF(AND(Q1917&lt;&gt;"", C1917&lt;&gt;"", C1917&lt;&gt;0), Q1917*100/C1917, "")</f>
        <v>9.6141384388807047</v>
      </c>
      <c r="T1917" s="22">
        <v>2</v>
      </c>
      <c r="U1917" s="17" t="s">
        <v>32</v>
      </c>
      <c r="V1917" s="11">
        <v>63.19</v>
      </c>
      <c r="W1917" s="11">
        <v>45</v>
      </c>
      <c r="X1917" s="11">
        <f>IF(AND(W1917&lt;&gt;"", V1917&lt;&gt;"", V1917&lt;&gt;0), (W1917/V1917)*100, "")</f>
        <v>71.213799651843644</v>
      </c>
      <c r="Y1917" s="8" t="str">
        <f>IF(X1917&lt;72,"Pontiagudo",IF(X1917&lt;=76,"Padrão","Redondo"))</f>
        <v>Pontiagudo</v>
      </c>
      <c r="Z1917" s="11">
        <f>IF(AND(W1917&lt;&gt;"", V1917&lt;&gt;"", V1917&lt;&gt;0), (0.6057-0.0018*W1917)*V1917*(W1917^2)/1000, "")</f>
        <v>67.140480825000012</v>
      </c>
      <c r="AA1917" s="11">
        <v>67.260364892999988</v>
      </c>
      <c r="AB1917" s="14"/>
      <c r="AC1917" s="12">
        <v>28</v>
      </c>
      <c r="AD1917" s="18" t="s">
        <v>18</v>
      </c>
    </row>
    <row r="1918" spans="1:30" ht="15.6" x14ac:dyDescent="0.3">
      <c r="A1918" s="8">
        <v>1917</v>
      </c>
      <c r="B1918" s="20" t="s">
        <v>48</v>
      </c>
      <c r="C1918" s="9">
        <v>64.2</v>
      </c>
      <c r="D1918" s="9">
        <v>3.1</v>
      </c>
      <c r="E1918" s="9">
        <v>10.5</v>
      </c>
      <c r="F1918" s="10">
        <f>IF(AND(NOT(ISBLANK(C1918)), NOT(ISBLANK(H1918)), NOT(ISBLANK(Q1918))), C1918-H1918-Q1918, "")</f>
        <v>37.484999999999999</v>
      </c>
      <c r="G1918" s="11">
        <f>IF(AND(F1918&lt;&gt;"", C1918&lt;&gt;"", C1918&lt;&gt;0), F1918*100/C1918, "")</f>
        <v>58.387850467289717</v>
      </c>
      <c r="H1918" s="10">
        <v>20.611000000000001</v>
      </c>
      <c r="I1918" s="12">
        <v>7</v>
      </c>
      <c r="J1918" s="11">
        <f>IF(AND(H1918&lt;&gt;"", C1918&lt;&gt;"", C1918&lt;&gt;0), H1918*100/C1918, "")</f>
        <v>32.104361370716511</v>
      </c>
      <c r="K1918" s="9">
        <v>11.4</v>
      </c>
      <c r="L1918" s="9">
        <v>48.7</v>
      </c>
      <c r="M1918" s="13">
        <v>0.23400000000000001</v>
      </c>
      <c r="N1918" s="9">
        <v>44.3</v>
      </c>
      <c r="O1918" s="14" t="s">
        <v>23</v>
      </c>
      <c r="P1918" s="15">
        <v>4.28</v>
      </c>
      <c r="Q1918" s="13">
        <v>6.1040000000000001</v>
      </c>
      <c r="R1918" s="15">
        <v>0.39</v>
      </c>
      <c r="S1918" s="11">
        <f>IF(AND(Q1918&lt;&gt;"", C1918&lt;&gt;"", C1918&lt;&gt;0), Q1918*100/C1918, "")</f>
        <v>9.5077881619937692</v>
      </c>
      <c r="T1918" s="22">
        <v>2</v>
      </c>
      <c r="U1918" s="17" t="s">
        <v>32</v>
      </c>
      <c r="V1918" s="11">
        <v>59.65</v>
      </c>
      <c r="W1918" s="11">
        <v>44.71</v>
      </c>
      <c r="X1918" s="11">
        <f>IF(AND(W1918&lt;&gt;"", V1918&lt;&gt;"", V1918&lt;&gt;0), (W1918/V1918)*100, "")</f>
        <v>74.953897736797998</v>
      </c>
      <c r="Y1918" s="8" t="str">
        <f>IF(X1918&lt;72,"Pontiagudo",IF(X1918&lt;=76,"Padrão","Redondo"))</f>
        <v>Padrão</v>
      </c>
      <c r="Z1918" s="11">
        <f>IF(AND(W1918&lt;&gt;"", V1918&lt;&gt;"", V1918&lt;&gt;0), (0.6057-0.0018*W1918)*V1918*(W1918^2)/1000, "")</f>
        <v>62.627156968772447</v>
      </c>
      <c r="AA1918" s="11">
        <v>64.355153200657497</v>
      </c>
      <c r="AB1918" s="14" t="s">
        <v>35</v>
      </c>
      <c r="AC1918" s="12">
        <v>28</v>
      </c>
      <c r="AD1918" s="18" t="s">
        <v>18</v>
      </c>
    </row>
    <row r="1919" spans="1:30" ht="15.6" x14ac:dyDescent="0.3">
      <c r="A1919" s="8">
        <v>1918</v>
      </c>
      <c r="B1919" s="20" t="s">
        <v>48</v>
      </c>
      <c r="C1919" s="9">
        <v>63.4</v>
      </c>
      <c r="D1919" s="9">
        <v>2.6</v>
      </c>
      <c r="E1919" s="9">
        <v>10.6</v>
      </c>
      <c r="F1919" s="10" t="str">
        <f>IF(AND(NOT(ISBLANK(C1919)), NOT(ISBLANK(H1919)), NOT(ISBLANK(Q1919))), C1919-H1919-Q1919, "")</f>
        <v/>
      </c>
      <c r="G1919" s="11" t="str">
        <f>IF(AND(F1919&lt;&gt;"", C1919&lt;&gt;"", C1919&lt;&gt;0), F1919*100/C1919, "")</f>
        <v/>
      </c>
      <c r="H1919" s="10"/>
      <c r="I1919" s="12">
        <v>6</v>
      </c>
      <c r="J1919" s="11" t="str">
        <f>IF(AND(H1919&lt;&gt;"", C1919&lt;&gt;"", C1919&lt;&gt;0), H1919*100/C1919, "")</f>
        <v/>
      </c>
      <c r="K1919" s="9">
        <v>10.4</v>
      </c>
      <c r="L1919" s="9">
        <v>47</v>
      </c>
      <c r="M1919" s="13">
        <v>0.221</v>
      </c>
      <c r="N1919" s="9">
        <v>36.299999999999997</v>
      </c>
      <c r="O1919" s="14" t="s">
        <v>23</v>
      </c>
      <c r="P1919" s="15">
        <v>3.71</v>
      </c>
      <c r="Q1919" s="13">
        <v>6.2</v>
      </c>
      <c r="R1919" s="15">
        <v>0.37</v>
      </c>
      <c r="S1919" s="11">
        <f>IF(AND(Q1919&lt;&gt;"", C1919&lt;&gt;"", C1919&lt;&gt;0), Q1919*100/C1919, "")</f>
        <v>9.7791798107255516</v>
      </c>
      <c r="T1919" s="22">
        <v>2</v>
      </c>
      <c r="U1919" s="17" t="s">
        <v>32</v>
      </c>
      <c r="V1919" s="11">
        <v>59.29</v>
      </c>
      <c r="W1919" s="11">
        <v>44.8</v>
      </c>
      <c r="X1919" s="11">
        <f>IF(AND(W1919&lt;&gt;"", V1919&lt;&gt;"", V1919&lt;&gt;0), (W1919/V1919)*100, "")</f>
        <v>75.560802833530104</v>
      </c>
      <c r="Y1919" s="8" t="str">
        <f>IF(X1919&lt;72,"Pontiagudo",IF(X1919&lt;=76,"Padrão","Redondo"))</f>
        <v>Padrão</v>
      </c>
      <c r="Z1919" s="11">
        <f>IF(AND(W1919&lt;&gt;"", V1919&lt;&gt;"", V1919&lt;&gt;0), (0.6057-0.0018*W1919)*V1919*(W1919^2)/1000, "")</f>
        <v>62.480775684096002</v>
      </c>
      <c r="AA1919" s="11">
        <v>64.229272504319994</v>
      </c>
      <c r="AB1919" s="14"/>
      <c r="AC1919" s="12">
        <v>28</v>
      </c>
      <c r="AD1919" s="18" t="s">
        <v>18</v>
      </c>
    </row>
    <row r="1920" spans="1:30" ht="15.6" x14ac:dyDescent="0.3">
      <c r="A1920" s="8">
        <v>1919</v>
      </c>
      <c r="B1920" s="20" t="s">
        <v>48</v>
      </c>
      <c r="C1920" s="9">
        <v>62.2</v>
      </c>
      <c r="D1920" s="9">
        <v>4.4000000000000004</v>
      </c>
      <c r="E1920" s="9">
        <v>10.6</v>
      </c>
      <c r="F1920" s="10">
        <f>IF(AND(NOT(ISBLANK(C1920)), NOT(ISBLANK(H1920)), NOT(ISBLANK(Q1920))), C1920-H1920-Q1920, "")</f>
        <v>38.157000000000004</v>
      </c>
      <c r="G1920" s="11">
        <f>IF(AND(F1920&lt;&gt;"", C1920&lt;&gt;"", C1920&lt;&gt;0), F1920*100/C1920, "")</f>
        <v>61.345659163987143</v>
      </c>
      <c r="H1920" s="10">
        <v>17.802</v>
      </c>
      <c r="I1920" s="12">
        <v>6</v>
      </c>
      <c r="J1920" s="11">
        <f>IF(AND(H1920&lt;&gt;"", C1920&lt;&gt;"", C1920&lt;&gt;0), H1920*100/C1920, "")</f>
        <v>28.620578778135048</v>
      </c>
      <c r="K1920" s="9">
        <v>11.8</v>
      </c>
      <c r="L1920" s="9">
        <v>46</v>
      </c>
      <c r="M1920" s="13">
        <v>0.25700000000000001</v>
      </c>
      <c r="N1920" s="9">
        <v>61.9</v>
      </c>
      <c r="O1920" s="14" t="s">
        <v>21</v>
      </c>
      <c r="P1920" s="15">
        <v>5.49</v>
      </c>
      <c r="Q1920" s="13">
        <v>6.2409999999999997</v>
      </c>
      <c r="R1920" s="15">
        <v>0.39</v>
      </c>
      <c r="S1920" s="11">
        <f>IF(AND(Q1920&lt;&gt;"", C1920&lt;&gt;"", C1920&lt;&gt;0), Q1920*100/C1920, "")</f>
        <v>10.033762057877812</v>
      </c>
      <c r="T1920" s="22">
        <v>1</v>
      </c>
      <c r="U1920" s="17" t="s">
        <v>32</v>
      </c>
      <c r="V1920" s="11">
        <v>61.47</v>
      </c>
      <c r="W1920" s="11">
        <v>43.69</v>
      </c>
      <c r="X1920" s="11">
        <f>IF(AND(W1920&lt;&gt;"", V1920&lt;&gt;"", V1920&lt;&gt;0), (W1920/V1920)*100, "")</f>
        <v>71.075321294940622</v>
      </c>
      <c r="Y1920" s="8" t="str">
        <f>IF(X1920&lt;72,"Pontiagudo",IF(X1920&lt;=76,"Padrão","Redondo"))</f>
        <v>Pontiagudo</v>
      </c>
      <c r="Z1920" s="11">
        <f>IF(AND(W1920&lt;&gt;"", V1920&lt;&gt;"", V1920&lt;&gt;0), (0.6057-0.0018*W1920)*V1920*(W1920^2)/1000, "")</f>
        <v>61.842311252197682</v>
      </c>
      <c r="AA1920" s="11">
        <v>64.098533714782491</v>
      </c>
      <c r="AB1920" s="14"/>
      <c r="AC1920" s="12">
        <v>28</v>
      </c>
      <c r="AD1920" s="18" t="s">
        <v>18</v>
      </c>
    </row>
    <row r="1921" spans="1:30" ht="15.6" x14ac:dyDescent="0.3">
      <c r="A1921" s="8">
        <v>1920</v>
      </c>
      <c r="B1921" s="20" t="s">
        <v>48</v>
      </c>
      <c r="C1921" s="9">
        <v>65.599999999999994</v>
      </c>
      <c r="D1921" s="9">
        <v>4</v>
      </c>
      <c r="E1921" s="9">
        <v>10.6</v>
      </c>
      <c r="F1921" s="10">
        <f>IF(AND(NOT(ISBLANK(C1921)), NOT(ISBLANK(H1921)), NOT(ISBLANK(Q1921))), C1921-H1921-Q1921, "")</f>
        <v>38.486999999999995</v>
      </c>
      <c r="G1921" s="11">
        <f>IF(AND(F1921&lt;&gt;"", C1921&lt;&gt;"", C1921&lt;&gt;0), F1921*100/C1921, "")</f>
        <v>58.669207317073166</v>
      </c>
      <c r="H1921" s="10">
        <v>20.972000000000001</v>
      </c>
      <c r="I1921" s="12">
        <v>6</v>
      </c>
      <c r="J1921" s="11">
        <f>IF(AND(H1921&lt;&gt;"", C1921&lt;&gt;"", C1921&lt;&gt;0), H1921*100/C1921, "")</f>
        <v>31.969512195121958</v>
      </c>
      <c r="K1921" s="9">
        <v>15.8</v>
      </c>
      <c r="L1921" s="9">
        <v>47</v>
      </c>
      <c r="M1921" s="13">
        <v>0.33600000000000002</v>
      </c>
      <c r="N1921" s="9">
        <v>55.7</v>
      </c>
      <c r="O1921" s="14" t="s">
        <v>23</v>
      </c>
      <c r="P1921" s="15">
        <v>4.17</v>
      </c>
      <c r="Q1921" s="13">
        <v>6.141</v>
      </c>
      <c r="R1921" s="15">
        <v>0.37</v>
      </c>
      <c r="S1921" s="11">
        <f>IF(AND(Q1921&lt;&gt;"", C1921&lt;&gt;"", C1921&lt;&gt;0), Q1921*100/C1921, "")</f>
        <v>9.3612804878048799</v>
      </c>
      <c r="T1921" s="22">
        <v>2</v>
      </c>
      <c r="U1921" s="17" t="s">
        <v>32</v>
      </c>
      <c r="V1921" s="11">
        <v>57.83</v>
      </c>
      <c r="W1921" s="11">
        <v>46.48</v>
      </c>
      <c r="X1921" s="11">
        <f>IF(AND(W1921&lt;&gt;"", V1921&lt;&gt;"", V1921&lt;&gt;0), (W1921/V1921)*100, "")</f>
        <v>80.37350855957115</v>
      </c>
      <c r="Y1921" s="8" t="str">
        <f>IF(X1921&lt;72,"Pontiagudo",IF(X1921&lt;=76,"Padrão","Redondo"))</f>
        <v>Redondo</v>
      </c>
      <c r="Z1921" s="11">
        <f>IF(AND(W1921&lt;&gt;"", V1921&lt;&gt;"", V1921&lt;&gt;0), (0.6057-0.0018*W1921)*V1921*(W1921^2)/1000, "")</f>
        <v>65.220764379869948</v>
      </c>
      <c r="AA1921" s="11">
        <v>65.600641897503991</v>
      </c>
      <c r="AB1921" s="14"/>
      <c r="AC1921" s="12">
        <v>28</v>
      </c>
      <c r="AD1921" s="18" t="s">
        <v>18</v>
      </c>
    </row>
    <row r="1922" spans="1:30" ht="15.6" x14ac:dyDescent="0.3">
      <c r="A1922" s="8">
        <v>1921</v>
      </c>
      <c r="B1922" s="20" t="s">
        <v>48</v>
      </c>
      <c r="C1922" s="9">
        <v>73.2</v>
      </c>
      <c r="D1922" s="9">
        <v>3.6</v>
      </c>
      <c r="E1922" s="9">
        <v>10.3</v>
      </c>
      <c r="F1922" s="10" t="str">
        <f>IF(AND(NOT(ISBLANK(C1922)), NOT(ISBLANK(H1922)), NOT(ISBLANK(Q1922))), C1922-H1922-Q1922, "")</f>
        <v/>
      </c>
      <c r="G1922" s="11" t="str">
        <f>IF(AND(F1922&lt;&gt;"", C1922&lt;&gt;"", C1922&lt;&gt;0), F1922*100/C1922, "")</f>
        <v/>
      </c>
      <c r="H1922" s="10"/>
      <c r="I1922" s="12">
        <v>6</v>
      </c>
      <c r="J1922" s="11" t="str">
        <f>IF(AND(H1922&lt;&gt;"", C1922&lt;&gt;"", C1922&lt;&gt;0), H1922*100/C1922, "")</f>
        <v/>
      </c>
      <c r="K1922" s="9">
        <v>8.9</v>
      </c>
      <c r="L1922" s="9">
        <v>50</v>
      </c>
      <c r="M1922" s="13">
        <v>0.17799999999999999</v>
      </c>
      <c r="N1922" s="9">
        <v>45.9</v>
      </c>
      <c r="O1922" s="14" t="s">
        <v>23</v>
      </c>
      <c r="P1922" s="15">
        <v>2.87</v>
      </c>
      <c r="Q1922" s="13">
        <v>6.0590000000000002</v>
      </c>
      <c r="R1922" s="15">
        <v>0.4</v>
      </c>
      <c r="S1922" s="11">
        <f>IF(AND(Q1922&lt;&gt;"", C1922&lt;&gt;"", C1922&lt;&gt;0), Q1922*100/C1922, "")</f>
        <v>8.277322404371585</v>
      </c>
      <c r="T1922" s="22">
        <v>4</v>
      </c>
      <c r="U1922" s="17" t="s">
        <v>34</v>
      </c>
      <c r="V1922" s="11">
        <v>60.55</v>
      </c>
      <c r="W1922" s="11">
        <v>48.48</v>
      </c>
      <c r="X1922" s="11">
        <f>IF(AND(W1922&lt;&gt;"", V1922&lt;&gt;"", V1922&lt;&gt;0), (W1922/V1922)*100, "")</f>
        <v>80.066061106523534</v>
      </c>
      <c r="Y1922" s="8" t="str">
        <f>IF(X1922&lt;72,"Pontiagudo",IF(X1922&lt;=76,"Padrão","Redondo"))</f>
        <v>Redondo</v>
      </c>
      <c r="Z1922" s="11">
        <f>IF(AND(W1922&lt;&gt;"", V1922&lt;&gt;"", V1922&lt;&gt;0), (0.6057-0.0018*W1922)*V1922*(W1922^2)/1000, "")</f>
        <v>73.779298389457907</v>
      </c>
      <c r="AA1922" s="11">
        <v>70.646755320959983</v>
      </c>
      <c r="AB1922" s="14" t="s">
        <v>35</v>
      </c>
      <c r="AC1922" s="12">
        <v>28</v>
      </c>
      <c r="AD1922" s="18" t="s">
        <v>18</v>
      </c>
    </row>
    <row r="1923" spans="1:30" ht="15.6" x14ac:dyDescent="0.3">
      <c r="A1923" s="8">
        <v>1922</v>
      </c>
      <c r="B1923" s="20" t="s">
        <v>48</v>
      </c>
      <c r="C1923" s="9">
        <v>58.4</v>
      </c>
      <c r="D1923" s="9">
        <v>3.5</v>
      </c>
      <c r="E1923" s="9">
        <v>10.4</v>
      </c>
      <c r="F1923" s="10">
        <f>IF(AND(NOT(ISBLANK(C1923)), NOT(ISBLANK(H1923)), NOT(ISBLANK(Q1923))), C1923-H1923-Q1923, "")</f>
        <v>33.448999999999998</v>
      </c>
      <c r="G1923" s="11">
        <f>IF(AND(F1923&lt;&gt;"", C1923&lt;&gt;"", C1923&lt;&gt;0), F1923*100/C1923, "")</f>
        <v>57.275684931506845</v>
      </c>
      <c r="H1923" s="10">
        <v>19.204999999999998</v>
      </c>
      <c r="I1923" s="12">
        <v>6</v>
      </c>
      <c r="J1923" s="11">
        <f>IF(AND(H1923&lt;&gt;"", C1923&lt;&gt;"", C1923&lt;&gt;0), H1923*100/C1923, "")</f>
        <v>32.885273972602739</v>
      </c>
      <c r="K1923" s="9">
        <v>13.1</v>
      </c>
      <c r="L1923" s="9">
        <v>47.7</v>
      </c>
      <c r="M1923" s="13">
        <v>0.27500000000000002</v>
      </c>
      <c r="N1923" s="9">
        <v>53.7</v>
      </c>
      <c r="O1923" s="14" t="s">
        <v>23</v>
      </c>
      <c r="P1923" s="15">
        <v>4.33</v>
      </c>
      <c r="Q1923" s="13">
        <v>5.7460000000000004</v>
      </c>
      <c r="R1923" s="15">
        <v>0.38</v>
      </c>
      <c r="S1923" s="11">
        <f>IF(AND(Q1923&lt;&gt;"", C1923&lt;&gt;"", C1923&lt;&gt;0), Q1923*100/C1923, "")</f>
        <v>9.839041095890412</v>
      </c>
      <c r="T1923" s="22">
        <v>1</v>
      </c>
      <c r="U1923" s="17" t="s">
        <v>32</v>
      </c>
      <c r="V1923" s="11">
        <v>57.18</v>
      </c>
      <c r="W1923" s="11">
        <v>43.2</v>
      </c>
      <c r="X1923" s="11">
        <f>IF(AND(W1923&lt;&gt;"", V1923&lt;&gt;"", V1923&lt;&gt;0), (W1923/V1923)*100, "")</f>
        <v>75.550891920251843</v>
      </c>
      <c r="Y1923" s="8" t="str">
        <f>IF(X1923&lt;72,"Pontiagudo",IF(X1923&lt;=76,"Padrão","Redondo"))</f>
        <v>Padrão</v>
      </c>
      <c r="Z1923" s="11">
        <f>IF(AND(W1923&lt;&gt;"", V1923&lt;&gt;"", V1923&lt;&gt;0), (0.6057-0.0018*W1923)*V1923*(W1923^2)/1000, "")</f>
        <v>56.337323793408004</v>
      </c>
      <c r="AA1923" s="11">
        <v>60.378808389119996</v>
      </c>
      <c r="AB1923" s="14"/>
      <c r="AC1923" s="12">
        <v>28</v>
      </c>
      <c r="AD1923" s="18" t="s">
        <v>18</v>
      </c>
    </row>
    <row r="1924" spans="1:30" ht="15.6" x14ac:dyDescent="0.3">
      <c r="A1924" s="8">
        <v>1923</v>
      </c>
      <c r="B1924" s="20" t="s">
        <v>48</v>
      </c>
      <c r="C1924" s="9">
        <v>57.8</v>
      </c>
      <c r="D1924" s="9">
        <v>2.8</v>
      </c>
      <c r="E1924" s="9">
        <v>10.5</v>
      </c>
      <c r="F1924" s="10">
        <f>IF(AND(NOT(ISBLANK(C1924)), NOT(ISBLANK(H1924)), NOT(ISBLANK(Q1924))), C1924-H1924-Q1924, "")</f>
        <v>34.414999999999999</v>
      </c>
      <c r="G1924" s="11">
        <f>IF(AND(F1924&lt;&gt;"", C1924&lt;&gt;"", C1924&lt;&gt;0), F1924*100/C1924, "")</f>
        <v>59.541522491349482</v>
      </c>
      <c r="H1924" s="10">
        <v>18.007999999999999</v>
      </c>
      <c r="I1924" s="12">
        <v>6</v>
      </c>
      <c r="J1924" s="11">
        <f>IF(AND(H1924&lt;&gt;"", C1924&lt;&gt;"", C1924&lt;&gt;0), H1924*100/C1924, "")</f>
        <v>31.155709342560556</v>
      </c>
      <c r="K1924" s="9">
        <v>14.3</v>
      </c>
      <c r="L1924" s="9">
        <v>44.7</v>
      </c>
      <c r="M1924" s="13">
        <v>0.32</v>
      </c>
      <c r="N1924" s="9">
        <v>44.3</v>
      </c>
      <c r="O1924" s="14" t="s">
        <v>23</v>
      </c>
      <c r="P1924" s="15">
        <v>5.26</v>
      </c>
      <c r="Q1924" s="13">
        <v>5.3769999999999998</v>
      </c>
      <c r="R1924" s="15">
        <v>0.35</v>
      </c>
      <c r="S1924" s="11">
        <f>IF(AND(Q1924&lt;&gt;"", C1924&lt;&gt;"", C1924&lt;&gt;0), Q1924*100/C1924, "")</f>
        <v>9.3027681660899653</v>
      </c>
      <c r="T1924" s="22">
        <v>2</v>
      </c>
      <c r="U1924" s="17" t="s">
        <v>36</v>
      </c>
      <c r="V1924" s="11">
        <v>58.63</v>
      </c>
      <c r="W1924" s="11">
        <v>42.69</v>
      </c>
      <c r="X1924" s="11">
        <f>IF(AND(W1924&lt;&gt;"", V1924&lt;&gt;"", V1924&lt;&gt;0), (W1924/V1924)*100, "")</f>
        <v>72.812553300358175</v>
      </c>
      <c r="Y1924" s="8" t="str">
        <f>IF(X1924&lt;72,"Pontiagudo",IF(X1924&lt;=76,"Padrão","Redondo"))</f>
        <v>Padrão</v>
      </c>
      <c r="Z1924" s="11">
        <f>IF(AND(W1924&lt;&gt;"", V1924&lt;&gt;"", V1924&lt;&gt;0), (0.6057-0.0018*W1924)*V1924*(W1924^2)/1000, "")</f>
        <v>56.508175080393897</v>
      </c>
      <c r="AA1924" s="11">
        <v>60.665684042320493</v>
      </c>
      <c r="AB1924" s="14"/>
      <c r="AC1924" s="12">
        <v>28</v>
      </c>
      <c r="AD1924" s="18" t="s">
        <v>18</v>
      </c>
    </row>
    <row r="1925" spans="1:30" ht="15.6" x14ac:dyDescent="0.3">
      <c r="A1925" s="8">
        <v>1924</v>
      </c>
      <c r="B1925" s="20" t="s">
        <v>48</v>
      </c>
      <c r="C1925" s="9">
        <v>57.8</v>
      </c>
      <c r="D1925" s="9">
        <v>2.8</v>
      </c>
      <c r="E1925" s="9">
        <v>10.7</v>
      </c>
      <c r="F1925" s="10">
        <f>IF(AND(NOT(ISBLANK(C1925)), NOT(ISBLANK(H1925)), NOT(ISBLANK(Q1925))), C1925-H1925-Q1925, "")</f>
        <v>35.955999999999996</v>
      </c>
      <c r="G1925" s="11">
        <f>IF(AND(F1925&lt;&gt;"", C1925&lt;&gt;"", C1925&lt;&gt;0), F1925*100/C1925, "")</f>
        <v>62.207612456747398</v>
      </c>
      <c r="H1925" s="10">
        <v>15.74</v>
      </c>
      <c r="I1925" s="12">
        <v>7</v>
      </c>
      <c r="J1925" s="11">
        <f>IF(AND(H1925&lt;&gt;"", C1925&lt;&gt;"", C1925&lt;&gt;0), H1925*100/C1925, "")</f>
        <v>27.231833910034602</v>
      </c>
      <c r="K1925" s="9">
        <v>11.6</v>
      </c>
      <c r="L1925" s="9">
        <v>44.3</v>
      </c>
      <c r="M1925" s="13">
        <v>0.26200000000000001</v>
      </c>
      <c r="N1925" s="9">
        <v>44.3</v>
      </c>
      <c r="O1925" s="14" t="s">
        <v>23</v>
      </c>
      <c r="P1925" s="15">
        <v>0.98</v>
      </c>
      <c r="Q1925" s="13">
        <v>6.1040000000000001</v>
      </c>
      <c r="R1925" s="15">
        <v>0.39</v>
      </c>
      <c r="S1925" s="11">
        <f>IF(AND(Q1925&lt;&gt;"", C1925&lt;&gt;"", C1925&lt;&gt;0), Q1925*100/C1925, "")</f>
        <v>10.560553633217992</v>
      </c>
      <c r="T1925" s="22">
        <v>2</v>
      </c>
      <c r="U1925" s="17" t="s">
        <v>36</v>
      </c>
      <c r="V1925" s="11">
        <v>55.39</v>
      </c>
      <c r="W1925" s="11">
        <v>44.49</v>
      </c>
      <c r="X1925" s="11">
        <f>IF(AND(W1925&lt;&gt;"", V1925&lt;&gt;"", V1925&lt;&gt;0), (W1925/V1925)*100, "")</f>
        <v>80.321357645784445</v>
      </c>
      <c r="Y1925" s="8" t="str">
        <f>IF(X1925&lt;72,"Pontiagudo",IF(X1925&lt;=76,"Padrão","Redondo"))</f>
        <v>Redondo</v>
      </c>
      <c r="Z1925" s="11">
        <f>IF(AND(W1925&lt;&gt;"", V1925&lt;&gt;"", V1925&lt;&gt;0), (0.6057-0.0018*W1925)*V1925*(W1925^2)/1000, "")</f>
        <v>57.627052383145305</v>
      </c>
      <c r="AA1925" s="11">
        <v>60.884390663710498</v>
      </c>
      <c r="AB1925" s="14" t="s">
        <v>38</v>
      </c>
      <c r="AC1925" s="12">
        <v>28</v>
      </c>
      <c r="AD1925" s="18" t="s">
        <v>20</v>
      </c>
    </row>
    <row r="1926" spans="1:30" ht="15.6" x14ac:dyDescent="0.3">
      <c r="A1926" s="8">
        <v>1925</v>
      </c>
      <c r="B1926" s="20" t="s">
        <v>48</v>
      </c>
      <c r="C1926" s="9">
        <v>62.3</v>
      </c>
      <c r="D1926" s="9">
        <v>3.5</v>
      </c>
      <c r="E1926" s="9">
        <v>10.7</v>
      </c>
      <c r="F1926" s="10">
        <f>IF(AND(NOT(ISBLANK(C1926)), NOT(ISBLANK(H1926)), NOT(ISBLANK(Q1926))), C1926-H1926-Q1926, "")</f>
        <v>38.679000000000002</v>
      </c>
      <c r="G1926" s="11">
        <f>IF(AND(F1926&lt;&gt;"", C1926&lt;&gt;"", C1926&lt;&gt;0), F1926*100/C1926, "")</f>
        <v>62.085072231139648</v>
      </c>
      <c r="H1926" s="10">
        <v>18.411999999999999</v>
      </c>
      <c r="I1926" s="12">
        <v>7</v>
      </c>
      <c r="J1926" s="11">
        <f>IF(AND(H1926&lt;&gt;"", C1926&lt;&gt;"", C1926&lt;&gt;0), H1926*100/C1926, "")</f>
        <v>29.553772070626003</v>
      </c>
      <c r="K1926" s="9">
        <v>14.1</v>
      </c>
      <c r="L1926" s="9">
        <v>47</v>
      </c>
      <c r="M1926" s="13">
        <v>0.3</v>
      </c>
      <c r="N1926" s="9">
        <v>51.3</v>
      </c>
      <c r="O1926" s="14" t="s">
        <v>23</v>
      </c>
      <c r="P1926" s="15">
        <v>3.29</v>
      </c>
      <c r="Q1926" s="13">
        <v>5.2089999999999996</v>
      </c>
      <c r="R1926" s="15">
        <v>0.36</v>
      </c>
      <c r="S1926" s="11">
        <f>IF(AND(Q1926&lt;&gt;"", C1926&lt;&gt;"", C1926&lt;&gt;0), Q1926*100/C1926, "")</f>
        <v>8.3611556982343505</v>
      </c>
      <c r="T1926" s="22">
        <v>2</v>
      </c>
      <c r="U1926" s="17" t="s">
        <v>32</v>
      </c>
      <c r="V1926" s="11">
        <v>59.73</v>
      </c>
      <c r="W1926" s="11">
        <v>43.91</v>
      </c>
      <c r="X1926" s="11">
        <f>IF(AND(W1926&lt;&gt;"", V1926&lt;&gt;"", V1926&lt;&gt;0), (W1926/V1926)*100, "")</f>
        <v>73.514146994809977</v>
      </c>
      <c r="Y1926" s="8" t="str">
        <f>IF(X1926&lt;72,"Pontiagudo",IF(X1926&lt;=76,"Padrão","Redondo"))</f>
        <v>Padrão</v>
      </c>
      <c r="Z1926" s="11">
        <f>IF(AND(W1926&lt;&gt;"", V1926&lt;&gt;"", V1926&lt;&gt;0), (0.6057-0.0018*W1926)*V1926*(W1926^2)/1000, "")</f>
        <v>60.652872396902985</v>
      </c>
      <c r="AA1926" s="11">
        <v>63.227349231997486</v>
      </c>
      <c r="AB1926" s="14"/>
      <c r="AC1926" s="12">
        <v>28</v>
      </c>
      <c r="AD1926" s="18" t="s">
        <v>18</v>
      </c>
    </row>
    <row r="1927" spans="1:30" ht="15.6" x14ac:dyDescent="0.3">
      <c r="A1927" s="8">
        <v>1926</v>
      </c>
      <c r="B1927" s="20" t="s">
        <v>48</v>
      </c>
      <c r="C1927" s="9">
        <v>60.6</v>
      </c>
      <c r="D1927" s="9">
        <v>3.5</v>
      </c>
      <c r="E1927" s="9">
        <v>10.7</v>
      </c>
      <c r="F1927" s="10">
        <f>IF(AND(NOT(ISBLANK(C1927)), NOT(ISBLANK(H1927)), NOT(ISBLANK(Q1927))), C1927-H1927-Q1927, "")</f>
        <v>34.179000000000002</v>
      </c>
      <c r="G1927" s="11">
        <f>IF(AND(F1927&lt;&gt;"", C1927&lt;&gt;"", C1927&lt;&gt;0), F1927*100/C1927, "")</f>
        <v>56.400990099009903</v>
      </c>
      <c r="H1927" s="10">
        <v>20.152000000000001</v>
      </c>
      <c r="I1927" s="12">
        <v>6</v>
      </c>
      <c r="J1927" s="11">
        <f>IF(AND(H1927&lt;&gt;"", C1927&lt;&gt;"", C1927&lt;&gt;0), H1927*100/C1927, "")</f>
        <v>33.254125412541256</v>
      </c>
      <c r="K1927" s="9">
        <v>12.6</v>
      </c>
      <c r="L1927" s="9">
        <v>49.7</v>
      </c>
      <c r="M1927" s="13">
        <v>0.254</v>
      </c>
      <c r="N1927" s="9">
        <v>52.4</v>
      </c>
      <c r="O1927" s="14" t="s">
        <v>23</v>
      </c>
      <c r="P1927" s="15">
        <v>4.0599999999999996</v>
      </c>
      <c r="Q1927" s="13">
        <v>6.2690000000000001</v>
      </c>
      <c r="R1927" s="15">
        <v>0.39</v>
      </c>
      <c r="S1927" s="11">
        <f>IF(AND(Q1927&lt;&gt;"", C1927&lt;&gt;"", C1927&lt;&gt;0), Q1927*100/C1927, "")</f>
        <v>10.344884488448844</v>
      </c>
      <c r="T1927" s="22">
        <v>2</v>
      </c>
      <c r="U1927" s="17" t="s">
        <v>32</v>
      </c>
      <c r="V1927" s="11">
        <v>57.44</v>
      </c>
      <c r="W1927" s="11">
        <v>43.88</v>
      </c>
      <c r="X1927" s="11">
        <f>IF(AND(W1927&lt;&gt;"", V1927&lt;&gt;"", V1927&lt;&gt;0), (W1927/V1927)*100, "")</f>
        <v>76.392757660167149</v>
      </c>
      <c r="Y1927" s="8" t="str">
        <f>IF(X1927&lt;72,"Pontiagudo",IF(X1927&lt;=76,"Padrão","Redondo"))</f>
        <v>Redondo</v>
      </c>
      <c r="Z1927" s="11">
        <f>IF(AND(W1927&lt;&gt;"", V1927&lt;&gt;"", V1927&lt;&gt;0), (0.6057-0.0018*W1927)*V1927*(W1927^2)/1000, "")</f>
        <v>58.253789227262985</v>
      </c>
      <c r="AA1927" s="11">
        <v>61.545524229759984</v>
      </c>
      <c r="AB1927" s="14"/>
      <c r="AC1927" s="12">
        <v>28</v>
      </c>
      <c r="AD1927" s="18" t="s">
        <v>18</v>
      </c>
    </row>
    <row r="1928" spans="1:30" ht="15.6" x14ac:dyDescent="0.3">
      <c r="A1928" s="8">
        <v>1927</v>
      </c>
      <c r="B1928" s="20" t="s">
        <v>48</v>
      </c>
      <c r="C1928" s="9">
        <v>65.7</v>
      </c>
      <c r="D1928" s="9">
        <v>3.5</v>
      </c>
      <c r="E1928" s="9">
        <v>10.7</v>
      </c>
      <c r="F1928" s="10">
        <f>IF(AND(NOT(ISBLANK(C1928)), NOT(ISBLANK(H1928)), NOT(ISBLANK(Q1928))), C1928-H1928-Q1928, "")</f>
        <v>40.608999999999995</v>
      </c>
      <c r="G1928" s="11">
        <f>IF(AND(F1928&lt;&gt;"", C1928&lt;&gt;"", C1928&lt;&gt;0), F1928*100/C1928, "")</f>
        <v>61.809741248097403</v>
      </c>
      <c r="H1928" s="10">
        <v>18.754000000000001</v>
      </c>
      <c r="I1928" s="12">
        <v>6</v>
      </c>
      <c r="J1928" s="11">
        <f>IF(AND(H1928&lt;&gt;"", C1928&lt;&gt;"", C1928&lt;&gt;0), H1928*100/C1928, "")</f>
        <v>28.544901065449011</v>
      </c>
      <c r="K1928" s="9">
        <v>13.1</v>
      </c>
      <c r="L1928" s="9">
        <v>47</v>
      </c>
      <c r="M1928" s="13">
        <v>0.27900000000000003</v>
      </c>
      <c r="N1928" s="9">
        <v>49.2</v>
      </c>
      <c r="O1928" s="14" t="s">
        <v>23</v>
      </c>
      <c r="P1928" s="15">
        <v>4.93</v>
      </c>
      <c r="Q1928" s="13">
        <v>6.3369999999999997</v>
      </c>
      <c r="R1928" s="15">
        <v>0.37</v>
      </c>
      <c r="S1928" s="11">
        <f>IF(AND(Q1928&lt;&gt;"", C1928&lt;&gt;"", C1928&lt;&gt;0), Q1928*100/C1928, "")</f>
        <v>9.6453576864535755</v>
      </c>
      <c r="T1928" s="22">
        <v>2</v>
      </c>
      <c r="U1928" s="17" t="s">
        <v>32</v>
      </c>
      <c r="V1928" s="11">
        <v>59.18</v>
      </c>
      <c r="W1928" s="11">
        <v>44.93</v>
      </c>
      <c r="X1928" s="11">
        <f>IF(AND(W1928&lt;&gt;"", V1928&lt;&gt;"", V1928&lt;&gt;0), (W1928/V1928)*100, "")</f>
        <v>75.920919229469419</v>
      </c>
      <c r="Y1928" s="8" t="str">
        <f>IF(X1928&lt;72,"Pontiagudo",IF(X1928&lt;=76,"Padrão","Redondo"))</f>
        <v>Padrão</v>
      </c>
      <c r="Z1928" s="11">
        <f>IF(AND(W1928&lt;&gt;"", V1928&lt;&gt;"", V1928&lt;&gt;0), (0.6057-0.0018*W1928)*V1928*(W1928^2)/1000, "")</f>
        <v>62.699364640209133</v>
      </c>
      <c r="AA1928" s="11">
        <v>64.341278332968997</v>
      </c>
      <c r="AB1928" s="14"/>
      <c r="AC1928" s="12">
        <v>28</v>
      </c>
      <c r="AD1928" s="18" t="s">
        <v>18</v>
      </c>
    </row>
    <row r="1929" spans="1:30" ht="15.6" x14ac:dyDescent="0.3">
      <c r="A1929" s="8">
        <v>1928</v>
      </c>
      <c r="B1929" s="20" t="s">
        <v>48</v>
      </c>
      <c r="C1929" s="9">
        <v>56</v>
      </c>
      <c r="D1929" s="9">
        <v>3.5</v>
      </c>
      <c r="E1929" s="9">
        <v>10.5</v>
      </c>
      <c r="F1929" s="10">
        <f>IF(AND(NOT(ISBLANK(C1929)), NOT(ISBLANK(H1929)), NOT(ISBLANK(Q1929))), C1929-H1929-Q1929, "")</f>
        <v>32.042999999999999</v>
      </c>
      <c r="G1929" s="11">
        <f>IF(AND(F1929&lt;&gt;"", C1929&lt;&gt;"", C1929&lt;&gt;0), F1929*100/C1929, "")</f>
        <v>57.219642857142851</v>
      </c>
      <c r="H1929" s="10">
        <v>18.417000000000002</v>
      </c>
      <c r="I1929" s="12">
        <v>6</v>
      </c>
      <c r="J1929" s="11">
        <f>IF(AND(H1929&lt;&gt;"", C1929&lt;&gt;"", C1929&lt;&gt;0), H1929*100/C1929, "")</f>
        <v>32.887500000000003</v>
      </c>
      <c r="K1929" s="9">
        <v>12.5</v>
      </c>
      <c r="L1929" s="9">
        <v>49</v>
      </c>
      <c r="M1929" s="13">
        <v>0.255</v>
      </c>
      <c r="N1929" s="9">
        <v>55.2</v>
      </c>
      <c r="O1929" s="14" t="s">
        <v>23</v>
      </c>
      <c r="P1929" s="15">
        <v>3.52</v>
      </c>
      <c r="Q1929" s="13">
        <v>5.54</v>
      </c>
      <c r="R1929" s="15">
        <v>0.38</v>
      </c>
      <c r="S1929" s="11">
        <f>IF(AND(Q1929&lt;&gt;"", C1929&lt;&gt;"", C1929&lt;&gt;0), Q1929*100/C1929, "")</f>
        <v>9.8928571428571423</v>
      </c>
      <c r="T1929" s="22">
        <v>1</v>
      </c>
      <c r="U1929" s="17" t="s">
        <v>36</v>
      </c>
      <c r="V1929" s="11">
        <v>56.27</v>
      </c>
      <c r="W1929" s="11">
        <v>42.77</v>
      </c>
      <c r="X1929" s="11">
        <f>IF(AND(W1929&lt;&gt;"", V1929&lt;&gt;"", V1929&lt;&gt;0), (W1929/V1929)*100, "")</f>
        <v>76.008530300337668</v>
      </c>
      <c r="Y1929" s="8" t="str">
        <f>IF(X1929&lt;72,"Pontiagudo",IF(X1929&lt;=76,"Padrão","Redondo"))</f>
        <v>Redondo</v>
      </c>
      <c r="Z1929" s="11">
        <f>IF(AND(W1929&lt;&gt;"", V1929&lt;&gt;"", V1929&lt;&gt;0), (0.6057-0.0018*W1929)*V1929*(W1929^2)/1000, "")</f>
        <v>54.422216546687274</v>
      </c>
      <c r="AA1929" s="11">
        <v>59.108281057598504</v>
      </c>
      <c r="AB1929" s="14"/>
      <c r="AC1929" s="12">
        <v>28</v>
      </c>
      <c r="AD1929" s="18" t="s">
        <v>18</v>
      </c>
    </row>
    <row r="1930" spans="1:30" ht="15.6" x14ac:dyDescent="0.3">
      <c r="A1930" s="8">
        <v>1929</v>
      </c>
      <c r="B1930" s="20" t="s">
        <v>48</v>
      </c>
      <c r="C1930" s="9">
        <v>61.9</v>
      </c>
      <c r="D1930" s="9">
        <v>4.4000000000000004</v>
      </c>
      <c r="E1930" s="9">
        <v>10.6</v>
      </c>
      <c r="F1930" s="10">
        <f>IF(AND(NOT(ISBLANK(C1930)), NOT(ISBLANK(H1930)), NOT(ISBLANK(Q1930))), C1930-H1930-Q1930, "")</f>
        <v>37.938000000000002</v>
      </c>
      <c r="G1930" s="11">
        <f>IF(AND(F1930&lt;&gt;"", C1930&lt;&gt;"", C1930&lt;&gt;0), F1930*100/C1930, "")</f>
        <v>61.289176090468501</v>
      </c>
      <c r="H1930" s="10">
        <v>19.373000000000001</v>
      </c>
      <c r="I1930" s="12">
        <v>6</v>
      </c>
      <c r="J1930" s="11">
        <f>IF(AND(H1930&lt;&gt;"", C1930&lt;&gt;"", C1930&lt;&gt;0), H1930*100/C1930, "")</f>
        <v>31.297253634894997</v>
      </c>
      <c r="K1930" s="9">
        <v>15.4</v>
      </c>
      <c r="L1930" s="9">
        <v>47.7</v>
      </c>
      <c r="M1930" s="13">
        <v>0.32300000000000001</v>
      </c>
      <c r="N1930" s="9">
        <v>62.1</v>
      </c>
      <c r="O1930" s="14" t="s">
        <v>21</v>
      </c>
      <c r="P1930" s="15">
        <v>1.02</v>
      </c>
      <c r="Q1930" s="13">
        <v>4.5890000000000004</v>
      </c>
      <c r="R1930" s="15">
        <v>0.31</v>
      </c>
      <c r="S1930" s="11">
        <f>IF(AND(Q1930&lt;&gt;"", C1930&lt;&gt;"", C1930&lt;&gt;0), Q1930*100/C1930, "")</f>
        <v>7.4135702746365109</v>
      </c>
      <c r="T1930" s="22">
        <v>2</v>
      </c>
      <c r="U1930" s="17" t="s">
        <v>32</v>
      </c>
      <c r="V1930" s="11">
        <v>61.4</v>
      </c>
      <c r="W1930" s="11">
        <v>45.07</v>
      </c>
      <c r="X1930" s="11">
        <f>IF(AND(W1930&lt;&gt;"", V1930&lt;&gt;"", V1930&lt;&gt;0), (W1930/V1930)*100, "")</f>
        <v>73.403908794788279</v>
      </c>
      <c r="Y1930" s="8" t="str">
        <f>IF(X1930&lt;72,"Pontiagudo",IF(X1930&lt;=76,"Padrão","Redondo"))</f>
        <v>Padrão</v>
      </c>
      <c r="Z1930" s="11">
        <f>IF(AND(W1930&lt;&gt;"", V1930&lt;&gt;"", V1930&lt;&gt;0), (0.6057-0.0018*W1930)*V1930*(W1930^2)/1000, "")</f>
        <v>65.425981828013647</v>
      </c>
      <c r="AA1930" s="11">
        <v>66.133399554130008</v>
      </c>
      <c r="AB1930" s="14"/>
      <c r="AC1930" s="12">
        <v>28</v>
      </c>
      <c r="AD1930" s="18" t="s">
        <v>18</v>
      </c>
    </row>
    <row r="1931" spans="1:30" ht="15.6" x14ac:dyDescent="0.3">
      <c r="A1931" s="8">
        <v>1930</v>
      </c>
      <c r="B1931" s="20" t="s">
        <v>48</v>
      </c>
      <c r="C1931" s="9">
        <v>54.8</v>
      </c>
      <c r="D1931" s="9">
        <v>3.6</v>
      </c>
      <c r="E1931" s="9">
        <v>10.6</v>
      </c>
      <c r="F1931" s="10">
        <f>IF(AND(NOT(ISBLANK(C1931)), NOT(ISBLANK(H1931)), NOT(ISBLANK(Q1931))), C1931-H1931-Q1931, "")</f>
        <v>32.908999999999992</v>
      </c>
      <c r="G1931" s="11">
        <f>IF(AND(F1931&lt;&gt;"", C1931&lt;&gt;"", C1931&lt;&gt;0), F1931*100/C1931, "")</f>
        <v>60.052919708029187</v>
      </c>
      <c r="H1931" s="10">
        <v>17.007000000000001</v>
      </c>
      <c r="I1931" s="12">
        <v>6</v>
      </c>
      <c r="J1931" s="11">
        <f>IF(AND(H1931&lt;&gt;"", C1931&lt;&gt;"", C1931&lt;&gt;0), H1931*100/C1931, "")</f>
        <v>31.034671532846719</v>
      </c>
      <c r="K1931" s="9">
        <v>13</v>
      </c>
      <c r="L1931" s="9">
        <v>45.7</v>
      </c>
      <c r="M1931" s="13">
        <v>0.28399999999999997</v>
      </c>
      <c r="N1931" s="9">
        <v>57.1</v>
      </c>
      <c r="O1931" s="14" t="s">
        <v>23</v>
      </c>
      <c r="P1931" s="15">
        <v>2.86</v>
      </c>
      <c r="Q1931" s="13">
        <v>4.8840000000000003</v>
      </c>
      <c r="R1931" s="15">
        <v>0.35</v>
      </c>
      <c r="S1931" s="11">
        <f>IF(AND(Q1931&lt;&gt;"", C1931&lt;&gt;"", C1931&lt;&gt;0), Q1931*100/C1931, "")</f>
        <v>8.912408759124089</v>
      </c>
      <c r="T1931" s="22">
        <v>2</v>
      </c>
      <c r="U1931" s="17" t="s">
        <v>36</v>
      </c>
      <c r="V1931" s="11">
        <v>53.37</v>
      </c>
      <c r="W1931" s="11">
        <v>44.48</v>
      </c>
      <c r="X1931" s="11">
        <f>IF(AND(W1931&lt;&gt;"", V1931&lt;&gt;"", V1931&lt;&gt;0), (W1931/V1931)*100, "")</f>
        <v>83.342701892448943</v>
      </c>
      <c r="Y1931" s="8" t="str">
        <f>IF(X1931&lt;72,"Pontiagudo",IF(X1931&lt;=76,"Padrão","Redondo"))</f>
        <v>Redondo</v>
      </c>
      <c r="Z1931" s="11">
        <f>IF(AND(W1931&lt;&gt;"", V1931&lt;&gt;"", V1931&lt;&gt;0), (0.6057-0.0018*W1931)*V1931*(W1931^2)/1000, "")</f>
        <v>55.502412609097718</v>
      </c>
      <c r="AA1931" s="11">
        <v>59.302620813311989</v>
      </c>
      <c r="AB1931" s="14"/>
      <c r="AC1931" s="12">
        <v>28</v>
      </c>
      <c r="AD1931" s="18" t="s">
        <v>18</v>
      </c>
    </row>
    <row r="1932" spans="1:30" ht="15.6" x14ac:dyDescent="0.3">
      <c r="A1932" s="8">
        <v>1931</v>
      </c>
      <c r="B1932" s="20" t="s">
        <v>48</v>
      </c>
      <c r="C1932" s="9">
        <v>58.8</v>
      </c>
      <c r="D1932" s="9">
        <v>2.6</v>
      </c>
      <c r="E1932" s="9">
        <v>10.8</v>
      </c>
      <c r="F1932" s="10" t="str">
        <f>IF(AND(NOT(ISBLANK(C1932)), NOT(ISBLANK(H1932)), NOT(ISBLANK(Q1932))), C1932-H1932-Q1932, "")</f>
        <v/>
      </c>
      <c r="G1932" s="11" t="str">
        <f>IF(AND(F1932&lt;&gt;"", C1932&lt;&gt;"", C1932&lt;&gt;0), F1932*100/C1932, "")</f>
        <v/>
      </c>
      <c r="H1932" s="10"/>
      <c r="I1932" s="12">
        <v>6</v>
      </c>
      <c r="J1932" s="11" t="str">
        <f>IF(AND(H1932&lt;&gt;"", C1932&lt;&gt;"", C1932&lt;&gt;0), H1932*100/C1932, "")</f>
        <v/>
      </c>
      <c r="K1932" s="9">
        <v>6.9</v>
      </c>
      <c r="L1932" s="9">
        <v>45</v>
      </c>
      <c r="M1932" s="13">
        <v>0.153</v>
      </c>
      <c r="N1932" s="9">
        <v>40.200000000000003</v>
      </c>
      <c r="O1932" s="14" t="s">
        <v>23</v>
      </c>
      <c r="P1932" s="15">
        <v>4.7699999999999996</v>
      </c>
      <c r="Q1932" s="13">
        <v>5.859</v>
      </c>
      <c r="R1932" s="15">
        <v>0.37</v>
      </c>
      <c r="S1932" s="11">
        <f>IF(AND(Q1932&lt;&gt;"", C1932&lt;&gt;"", C1932&lt;&gt;0), Q1932*100/C1932, "")</f>
        <v>9.9642857142857135</v>
      </c>
      <c r="T1932" s="22">
        <v>1</v>
      </c>
      <c r="U1932" s="17" t="s">
        <v>32</v>
      </c>
      <c r="V1932" s="11">
        <v>56.07</v>
      </c>
      <c r="W1932" s="11">
        <v>43.92</v>
      </c>
      <c r="X1932" s="11">
        <f>IF(AND(W1932&lt;&gt;"", V1932&lt;&gt;"", V1932&lt;&gt;0), (W1932/V1932)*100, "")</f>
        <v>78.330658105939008</v>
      </c>
      <c r="Y1932" s="8" t="str">
        <f>IF(X1932&lt;72,"Pontiagudo",IF(X1932&lt;=76,"Padrão","Redondo"))</f>
        <v>Redondo</v>
      </c>
      <c r="Z1932" s="11">
        <f>IF(AND(W1932&lt;&gt;"", V1932&lt;&gt;"", V1932&lt;&gt;0), (0.6057-0.0018*W1932)*V1932*(W1932^2)/1000, "")</f>
        <v>56.960312023302919</v>
      </c>
      <c r="AA1932" s="11">
        <v>60.592726234655998</v>
      </c>
      <c r="AB1932" s="14"/>
      <c r="AC1932" s="12">
        <v>28</v>
      </c>
      <c r="AD1932" s="18" t="s">
        <v>18</v>
      </c>
    </row>
    <row r="1933" spans="1:30" ht="15.6" x14ac:dyDescent="0.3">
      <c r="A1933" s="8">
        <v>1932</v>
      </c>
      <c r="B1933" s="20" t="s">
        <v>48</v>
      </c>
      <c r="C1933" s="9">
        <v>60</v>
      </c>
      <c r="D1933" s="9">
        <v>3.1</v>
      </c>
      <c r="E1933" s="9">
        <v>10.7</v>
      </c>
      <c r="F1933" s="10">
        <f>IF(AND(NOT(ISBLANK(C1933)), NOT(ISBLANK(H1933)), NOT(ISBLANK(Q1933))), C1933-H1933-Q1933, "")</f>
        <v>36.954000000000001</v>
      </c>
      <c r="G1933" s="11">
        <f>IF(AND(F1933&lt;&gt;"", C1933&lt;&gt;"", C1933&lt;&gt;0), F1933*100/C1933, "")</f>
        <v>61.59</v>
      </c>
      <c r="H1933" s="10">
        <v>16.899999999999999</v>
      </c>
      <c r="I1933" s="12">
        <v>6</v>
      </c>
      <c r="J1933" s="11">
        <f>IF(AND(H1933&lt;&gt;"", C1933&lt;&gt;"", C1933&lt;&gt;0), H1933*100/C1933, "")</f>
        <v>28.166666666666664</v>
      </c>
      <c r="K1933" s="9">
        <v>11.6</v>
      </c>
      <c r="L1933" s="9">
        <v>47</v>
      </c>
      <c r="M1933" s="13">
        <v>0.247</v>
      </c>
      <c r="N1933" s="9">
        <v>47.2</v>
      </c>
      <c r="O1933" s="14" t="s">
        <v>23</v>
      </c>
      <c r="P1933" s="15">
        <v>4.7699999999999996</v>
      </c>
      <c r="Q1933" s="13">
        <v>6.1459999999999999</v>
      </c>
      <c r="R1933" s="15">
        <v>0.39</v>
      </c>
      <c r="S1933" s="11">
        <f>IF(AND(Q1933&lt;&gt;"", C1933&lt;&gt;"", C1933&lt;&gt;0), Q1933*100/C1933, "")</f>
        <v>10.243333333333334</v>
      </c>
      <c r="T1933" s="22">
        <v>3</v>
      </c>
      <c r="U1933" s="17" t="s">
        <v>32</v>
      </c>
      <c r="V1933" s="11">
        <v>58.25</v>
      </c>
      <c r="W1933" s="11">
        <v>43.74</v>
      </c>
      <c r="X1933" s="11">
        <f>IF(AND(W1933&lt;&gt;"", V1933&lt;&gt;"", V1933&lt;&gt;0), (W1933/V1933)*100, "")</f>
        <v>75.090128755364816</v>
      </c>
      <c r="Y1933" s="8" t="str">
        <f>IF(X1933&lt;72,"Pontiagudo",IF(X1933&lt;=76,"Padrão","Redondo"))</f>
        <v>Padrão</v>
      </c>
      <c r="Z1933" s="11">
        <f>IF(AND(W1933&lt;&gt;"", V1933&lt;&gt;"", V1933&lt;&gt;0), (0.6057-0.0018*W1933)*V1933*(W1933^2)/1000, "")</f>
        <v>58.726988466213605</v>
      </c>
      <c r="AA1933" s="11">
        <v>61.928087194350013</v>
      </c>
      <c r="AB1933" s="14" t="s">
        <v>35</v>
      </c>
      <c r="AC1933" s="12">
        <v>28</v>
      </c>
      <c r="AD1933" s="18" t="s">
        <v>18</v>
      </c>
    </row>
    <row r="1934" spans="1:30" ht="15.6" x14ac:dyDescent="0.3">
      <c r="A1934" s="8">
        <v>1933</v>
      </c>
      <c r="B1934" s="20" t="s">
        <v>48</v>
      </c>
      <c r="C1934" s="9">
        <v>59.8</v>
      </c>
      <c r="D1934" s="9">
        <v>5</v>
      </c>
      <c r="E1934" s="9">
        <v>10.6</v>
      </c>
      <c r="F1934" s="10">
        <f>IF(AND(NOT(ISBLANK(C1934)), NOT(ISBLANK(H1934)), NOT(ISBLANK(Q1934))), C1934-H1934-Q1934, "")</f>
        <v>34.03</v>
      </c>
      <c r="G1934" s="11">
        <f>IF(AND(F1934&lt;&gt;"", C1934&lt;&gt;"", C1934&lt;&gt;0), F1934*100/C1934, "")</f>
        <v>56.906354515050168</v>
      </c>
      <c r="H1934" s="10">
        <v>20.425000000000001</v>
      </c>
      <c r="I1934" s="12">
        <v>6</v>
      </c>
      <c r="J1934" s="11">
        <f>IF(AND(H1934&lt;&gt;"", C1934&lt;&gt;"", C1934&lt;&gt;0), H1934*100/C1934, "")</f>
        <v>34.15551839464883</v>
      </c>
      <c r="K1934" s="9">
        <v>15.9</v>
      </c>
      <c r="L1934" s="9">
        <v>46.3</v>
      </c>
      <c r="M1934" s="13">
        <v>0.34300000000000003</v>
      </c>
      <c r="N1934" s="9">
        <v>68.8</v>
      </c>
      <c r="O1934" s="14" t="s">
        <v>21</v>
      </c>
      <c r="P1934" s="15">
        <v>3.97</v>
      </c>
      <c r="Q1934" s="13">
        <v>5.3449999999999998</v>
      </c>
      <c r="R1934" s="15">
        <v>0.36</v>
      </c>
      <c r="S1934" s="11">
        <f>IF(AND(Q1934&lt;&gt;"", C1934&lt;&gt;"", C1934&lt;&gt;0), Q1934*100/C1934, "")</f>
        <v>8.9381270903010037</v>
      </c>
      <c r="T1934" s="22">
        <v>3</v>
      </c>
      <c r="U1934" s="17" t="s">
        <v>32</v>
      </c>
      <c r="V1934" s="11">
        <v>58.03</v>
      </c>
      <c r="W1934" s="11">
        <v>44.19</v>
      </c>
      <c r="X1934" s="11">
        <f>IF(AND(W1934&lt;&gt;"", V1934&lt;&gt;"", V1934&lt;&gt;0), (W1934/V1934)*100, "")</f>
        <v>76.150267103222475</v>
      </c>
      <c r="Y1934" s="8" t="str">
        <f>IF(X1934&lt;72,"Pontiagudo",IF(X1934&lt;=76,"Padrão","Redondo"))</f>
        <v>Redondo</v>
      </c>
      <c r="Z1934" s="11">
        <f>IF(AND(W1934&lt;&gt;"", V1934&lt;&gt;"", V1934&lt;&gt;0), (0.6057-0.0018*W1934)*V1934*(W1934^2)/1000, "")</f>
        <v>59.623401903022312</v>
      </c>
      <c r="AA1934" s="11">
        <v>62.423521188430499</v>
      </c>
      <c r="AB1934" s="14"/>
      <c r="AC1934" s="12">
        <v>28</v>
      </c>
      <c r="AD1934" s="18" t="s">
        <v>18</v>
      </c>
    </row>
    <row r="1935" spans="1:30" ht="15.6" x14ac:dyDescent="0.3">
      <c r="A1935" s="8">
        <v>1934</v>
      </c>
      <c r="B1935" s="20" t="s">
        <v>48</v>
      </c>
      <c r="C1935" s="9">
        <v>70.599999999999994</v>
      </c>
      <c r="D1935" s="9">
        <v>3.1</v>
      </c>
      <c r="E1935" s="9">
        <v>10.4</v>
      </c>
      <c r="F1935" s="10">
        <f>IF(AND(NOT(ISBLANK(C1935)), NOT(ISBLANK(H1935)), NOT(ISBLANK(Q1935))), C1935-H1935-Q1935, "")</f>
        <v>42.54</v>
      </c>
      <c r="G1935" s="11">
        <f>IF(AND(F1935&lt;&gt;"", C1935&lt;&gt;"", C1935&lt;&gt;0), F1935*100/C1935, "")</f>
        <v>60.25495750708216</v>
      </c>
      <c r="H1935" s="10">
        <v>21.913</v>
      </c>
      <c r="I1935" s="12">
        <v>6</v>
      </c>
      <c r="J1935" s="11">
        <f>IF(AND(H1935&lt;&gt;"", C1935&lt;&gt;"", C1935&lt;&gt;0), H1935*100/C1935, "")</f>
        <v>31.038243626062329</v>
      </c>
      <c r="K1935" s="9">
        <v>13</v>
      </c>
      <c r="L1935" s="9">
        <v>43.3</v>
      </c>
      <c r="M1935" s="13">
        <v>0.3</v>
      </c>
      <c r="N1935" s="9">
        <v>39.6</v>
      </c>
      <c r="O1935" s="14" t="s">
        <v>23</v>
      </c>
      <c r="P1935" s="15">
        <v>3.77</v>
      </c>
      <c r="Q1935" s="13">
        <v>6.1470000000000002</v>
      </c>
      <c r="R1935" s="15">
        <v>0.35</v>
      </c>
      <c r="S1935" s="11">
        <f>IF(AND(Q1935&lt;&gt;"", C1935&lt;&gt;"", C1935&lt;&gt;0), Q1935*100/C1935, "")</f>
        <v>8.7067988668555252</v>
      </c>
      <c r="T1935" s="22">
        <v>2</v>
      </c>
      <c r="U1935" s="17" t="s">
        <v>34</v>
      </c>
      <c r="V1935" s="11">
        <v>61.65</v>
      </c>
      <c r="W1935" s="11">
        <v>46.28</v>
      </c>
      <c r="X1935" s="11">
        <f>IF(AND(W1935&lt;&gt;"", V1935&lt;&gt;"", V1935&lt;&gt;0), (W1935/V1935)*100, "")</f>
        <v>75.06893755068937</v>
      </c>
      <c r="Y1935" s="8" t="str">
        <f>IF(X1935&lt;72,"Pontiagudo",IF(X1935&lt;=76,"Padrão","Redondo"))</f>
        <v>Padrão</v>
      </c>
      <c r="Z1935" s="11">
        <f>IF(AND(W1935&lt;&gt;"", V1935&lt;&gt;"", V1935&lt;&gt;0), (0.6057-0.0018*W1935)*V1935*(W1935^2)/1000, "")</f>
        <v>68.979433659514555</v>
      </c>
      <c r="AA1935" s="11">
        <v>68.141896856279999</v>
      </c>
      <c r="AB1935" s="14"/>
      <c r="AC1935" s="12">
        <v>28</v>
      </c>
      <c r="AD1935" s="18" t="s">
        <v>18</v>
      </c>
    </row>
    <row r="1936" spans="1:30" ht="15.6" x14ac:dyDescent="0.3">
      <c r="A1936" s="8">
        <v>1935</v>
      </c>
      <c r="B1936" s="20" t="s">
        <v>48</v>
      </c>
      <c r="C1936" s="9">
        <v>44.8</v>
      </c>
      <c r="D1936" s="9">
        <v>3.1</v>
      </c>
      <c r="E1936" s="9">
        <v>10.5</v>
      </c>
      <c r="F1936" s="10">
        <f>IF(AND(NOT(ISBLANK(C1936)), NOT(ISBLANK(H1936)), NOT(ISBLANK(Q1936))), C1936-H1936-Q1936, "")</f>
        <v>21.232999999999997</v>
      </c>
      <c r="G1936" s="11">
        <f>IF(AND(F1936&lt;&gt;"", C1936&lt;&gt;"", C1936&lt;&gt;0), F1936*100/C1936, "")</f>
        <v>47.395089285714285</v>
      </c>
      <c r="H1936" s="10">
        <v>19.314</v>
      </c>
      <c r="I1936" s="12">
        <v>6</v>
      </c>
      <c r="J1936" s="11">
        <f>IF(AND(H1936&lt;&gt;"", C1936&lt;&gt;"", C1936&lt;&gt;0), H1936*100/C1936, "")</f>
        <v>43.111607142857146</v>
      </c>
      <c r="K1936" s="9">
        <v>11.8</v>
      </c>
      <c r="L1936" s="9">
        <v>40</v>
      </c>
      <c r="M1936" s="13">
        <v>0.29499999999999998</v>
      </c>
      <c r="N1936" s="9">
        <v>57.5</v>
      </c>
      <c r="O1936" s="14" t="s">
        <v>23</v>
      </c>
      <c r="P1936" s="15">
        <v>3.62</v>
      </c>
      <c r="Q1936" s="13">
        <v>4.2530000000000001</v>
      </c>
      <c r="R1936" s="15">
        <v>0.34</v>
      </c>
      <c r="S1936" s="11">
        <f>IF(AND(Q1936&lt;&gt;"", C1936&lt;&gt;"", C1936&lt;&gt;0), Q1936*100/C1936, "")</f>
        <v>9.493303571428573</v>
      </c>
      <c r="T1936" s="22">
        <v>1</v>
      </c>
      <c r="U1936" s="17" t="s">
        <v>42</v>
      </c>
      <c r="V1936" s="11">
        <v>52.41</v>
      </c>
      <c r="W1936" s="11">
        <v>40.54</v>
      </c>
      <c r="X1936" s="11">
        <f>IF(AND(W1936&lt;&gt;"", V1936&lt;&gt;"", V1936&lt;&gt;0), (W1936/V1936)*100, "")</f>
        <v>77.351650448387716</v>
      </c>
      <c r="Y1936" s="8" t="str">
        <f>IF(X1936&lt;72,"Pontiagudo",IF(X1936&lt;=76,"Padrão","Redondo"))</f>
        <v>Redondo</v>
      </c>
      <c r="Z1936" s="11">
        <f>IF(AND(W1936&lt;&gt;"", V1936&lt;&gt;"", V1936&lt;&gt;0), (0.6057-0.0018*W1936)*V1936*(W1936^2)/1000, "")</f>
        <v>45.886736577574361</v>
      </c>
      <c r="AA1936" s="11">
        <v>53.225066137854</v>
      </c>
      <c r="AB1936" s="14"/>
      <c r="AC1936" s="12">
        <v>28</v>
      </c>
      <c r="AD1936" s="18" t="s">
        <v>18</v>
      </c>
    </row>
    <row r="1937" spans="1:30" ht="15.6" x14ac:dyDescent="0.3">
      <c r="A1937" s="8">
        <v>1936</v>
      </c>
      <c r="B1937" s="20" t="s">
        <v>48</v>
      </c>
      <c r="C1937" s="9">
        <v>58.8</v>
      </c>
      <c r="D1937" s="9">
        <v>3.1</v>
      </c>
      <c r="E1937" s="9">
        <v>10.6</v>
      </c>
      <c r="F1937" s="10" t="str">
        <f>IF(AND(NOT(ISBLANK(C1937)), NOT(ISBLANK(H1937)), NOT(ISBLANK(Q1937))), C1937-H1937-Q1937, "")</f>
        <v/>
      </c>
      <c r="G1937" s="11" t="str">
        <f>IF(AND(F1937&lt;&gt;"", C1937&lt;&gt;"", C1937&lt;&gt;0), F1937*100/C1937, "")</f>
        <v/>
      </c>
      <c r="H1937" s="10"/>
      <c r="I1937" s="12">
        <v>6</v>
      </c>
      <c r="J1937" s="11" t="str">
        <f>IF(AND(H1937&lt;&gt;"", C1937&lt;&gt;"", C1937&lt;&gt;0), H1937*100/C1937, "")</f>
        <v/>
      </c>
      <c r="K1937" s="9">
        <v>11.1</v>
      </c>
      <c r="L1937" s="9">
        <v>50.7</v>
      </c>
      <c r="M1937" s="13">
        <v>0.219</v>
      </c>
      <c r="N1937" s="9">
        <v>48.1</v>
      </c>
      <c r="O1937" s="14" t="s">
        <v>23</v>
      </c>
      <c r="P1937" s="15">
        <v>3.97</v>
      </c>
      <c r="Q1937" s="13">
        <v>5.3120000000000003</v>
      </c>
      <c r="R1937" s="15">
        <v>0.35</v>
      </c>
      <c r="S1937" s="11">
        <f>IF(AND(Q1937&lt;&gt;"", C1937&lt;&gt;"", C1937&lt;&gt;0), Q1937*100/C1937, "")</f>
        <v>9.034013605442178</v>
      </c>
      <c r="T1937" s="22">
        <v>2</v>
      </c>
      <c r="U1937" s="17" t="s">
        <v>32</v>
      </c>
      <c r="V1937" s="11">
        <v>56.53</v>
      </c>
      <c r="W1937" s="11">
        <v>43.97</v>
      </c>
      <c r="X1937" s="11">
        <f>IF(AND(W1937&lt;&gt;"", V1937&lt;&gt;"", V1937&lt;&gt;0), (W1937/V1937)*100, "")</f>
        <v>77.781708827171414</v>
      </c>
      <c r="Y1937" s="8" t="str">
        <f>IF(X1937&lt;72,"Pontiagudo",IF(X1937&lt;=76,"Padrão","Redondo"))</f>
        <v>Redondo</v>
      </c>
      <c r="Z1937" s="11">
        <f>IF(AND(W1937&lt;&gt;"", V1937&lt;&gt;"", V1937&lt;&gt;0), (0.6057-0.0018*W1937)*V1937*(W1937^2)/1000, "")</f>
        <v>57.548609284091057</v>
      </c>
      <c r="AA1937" s="11">
        <v>61.005803245265497</v>
      </c>
      <c r="AB1937" s="14"/>
      <c r="AC1937" s="12">
        <v>28</v>
      </c>
      <c r="AD1937" s="18" t="s">
        <v>18</v>
      </c>
    </row>
    <row r="1938" spans="1:30" ht="15.6" x14ac:dyDescent="0.3">
      <c r="A1938" s="8">
        <v>1937</v>
      </c>
      <c r="B1938" s="20" t="s">
        <v>48</v>
      </c>
      <c r="C1938" s="9">
        <v>61.7</v>
      </c>
      <c r="D1938" s="9">
        <v>3.6</v>
      </c>
      <c r="E1938" s="9">
        <v>10.8</v>
      </c>
      <c r="F1938" s="10">
        <f>IF(AND(NOT(ISBLANK(C1938)), NOT(ISBLANK(H1938)), NOT(ISBLANK(Q1938))), C1938-H1938-Q1938, "")</f>
        <v>35.895000000000003</v>
      </c>
      <c r="G1938" s="11">
        <f>IF(AND(F1938&lt;&gt;"", C1938&lt;&gt;"", C1938&lt;&gt;0), F1938*100/C1938, "")</f>
        <v>58.176661264181526</v>
      </c>
      <c r="H1938" s="10">
        <v>19.681000000000001</v>
      </c>
      <c r="I1938" s="12">
        <v>7</v>
      </c>
      <c r="J1938" s="11">
        <f>IF(AND(H1938&lt;&gt;"", C1938&lt;&gt;"", C1938&lt;&gt;0), H1938*100/C1938, "")</f>
        <v>31.897893030794165</v>
      </c>
      <c r="K1938" s="9">
        <v>12.5</v>
      </c>
      <c r="L1938" s="9">
        <v>47.7</v>
      </c>
      <c r="M1938" s="13">
        <v>0.26200000000000001</v>
      </c>
      <c r="N1938" s="9">
        <v>53</v>
      </c>
      <c r="O1938" s="14" t="s">
        <v>23</v>
      </c>
      <c r="P1938" s="15">
        <v>4.45</v>
      </c>
      <c r="Q1938" s="13">
        <v>6.1239999999999997</v>
      </c>
      <c r="R1938" s="15">
        <v>0.41</v>
      </c>
      <c r="S1938" s="11">
        <f>IF(AND(Q1938&lt;&gt;"", C1938&lt;&gt;"", C1938&lt;&gt;0), Q1938*100/C1938, "")</f>
        <v>9.9254457050243108</v>
      </c>
      <c r="T1938" s="22">
        <v>2</v>
      </c>
      <c r="U1938" s="17" t="s">
        <v>32</v>
      </c>
      <c r="V1938" s="11">
        <v>56.03</v>
      </c>
      <c r="W1938" s="11">
        <v>45.05</v>
      </c>
      <c r="X1938" s="11">
        <f>IF(AND(W1938&lt;&gt;"", V1938&lt;&gt;"", V1938&lt;&gt;0), (W1938/V1938)*100, "")</f>
        <v>80.403355345350704</v>
      </c>
      <c r="Y1938" s="8" t="str">
        <f>IF(X1938&lt;72,"Pontiagudo",IF(X1938&lt;=76,"Padrão","Redondo"))</f>
        <v>Redondo</v>
      </c>
      <c r="Z1938" s="11">
        <f>IF(AND(W1938&lt;&gt;"", V1938&lt;&gt;"", V1938&lt;&gt;0), (0.6057-0.0018*W1938)*V1938*(W1938^2)/1000, "")</f>
        <v>59.654990084595745</v>
      </c>
      <c r="AA1938" s="11">
        <v>62.16529535154249</v>
      </c>
      <c r="AB1938" s="14"/>
      <c r="AC1938" s="12">
        <v>28</v>
      </c>
      <c r="AD1938" s="18" t="s">
        <v>18</v>
      </c>
    </row>
    <row r="1939" spans="1:30" ht="15.6" x14ac:dyDescent="0.3">
      <c r="A1939" s="8">
        <v>1938</v>
      </c>
      <c r="B1939" s="20" t="s">
        <v>48</v>
      </c>
      <c r="C1939" s="9">
        <v>61.7</v>
      </c>
      <c r="D1939" s="9">
        <v>3.6</v>
      </c>
      <c r="E1939" s="9">
        <v>10.9</v>
      </c>
      <c r="F1939" s="10">
        <f>IF(AND(NOT(ISBLANK(C1939)), NOT(ISBLANK(H1939)), NOT(ISBLANK(Q1939))), C1939-H1939-Q1939, "")</f>
        <v>34.988000000000007</v>
      </c>
      <c r="G1939" s="11">
        <f>IF(AND(F1939&lt;&gt;"", C1939&lt;&gt;"", C1939&lt;&gt;0), F1939*100/C1939, "")</f>
        <v>56.706645056726103</v>
      </c>
      <c r="H1939" s="10">
        <v>20.745999999999999</v>
      </c>
      <c r="I1939" s="12">
        <v>6</v>
      </c>
      <c r="J1939" s="11">
        <f>IF(AND(H1939&lt;&gt;"", C1939&lt;&gt;"", C1939&lt;&gt;0), H1939*100/C1939, "")</f>
        <v>33.62398703403565</v>
      </c>
      <c r="K1939" s="9">
        <v>13</v>
      </c>
      <c r="L1939" s="9">
        <v>41.3</v>
      </c>
      <c r="M1939" s="13">
        <v>0.315</v>
      </c>
      <c r="N1939" s="9">
        <v>53</v>
      </c>
      <c r="O1939" s="14" t="s">
        <v>23</v>
      </c>
      <c r="P1939" s="15">
        <v>4.5199999999999996</v>
      </c>
      <c r="Q1939" s="13">
        <v>5.9660000000000002</v>
      </c>
      <c r="R1939" s="15">
        <v>0.41</v>
      </c>
      <c r="S1939" s="11">
        <f>IF(AND(Q1939&lt;&gt;"", C1939&lt;&gt;"", C1939&lt;&gt;0), Q1939*100/C1939, "")</f>
        <v>9.6693679092382503</v>
      </c>
      <c r="T1939" s="22">
        <v>2</v>
      </c>
      <c r="U1939" s="17" t="s">
        <v>32</v>
      </c>
      <c r="V1939" s="11">
        <v>59.07</v>
      </c>
      <c r="W1939" s="11">
        <v>44.29</v>
      </c>
      <c r="X1939" s="11">
        <f>IF(AND(W1939&lt;&gt;"", V1939&lt;&gt;"", V1939&lt;&gt;0), (W1939/V1939)*100, "")</f>
        <v>74.9788386659895</v>
      </c>
      <c r="Y1939" s="8" t="str">
        <f>IF(X1939&lt;72,"Pontiagudo",IF(X1939&lt;=76,"Padrão","Redondo"))</f>
        <v>Padrão</v>
      </c>
      <c r="Z1939" s="11">
        <f>IF(AND(W1939&lt;&gt;"", V1939&lt;&gt;"", V1939&lt;&gt;0), (0.6057-0.0018*W1939)*V1939*(W1939^2)/1000, "")</f>
        <v>60.946098719369893</v>
      </c>
      <c r="AA1939" s="11">
        <v>63.320072485642498</v>
      </c>
      <c r="AB1939" s="14" t="s">
        <v>35</v>
      </c>
      <c r="AC1939" s="12">
        <v>28</v>
      </c>
      <c r="AD1939" s="18" t="s">
        <v>18</v>
      </c>
    </row>
    <row r="1940" spans="1:30" ht="15.6" x14ac:dyDescent="0.3">
      <c r="A1940" s="8">
        <v>1939</v>
      </c>
      <c r="B1940" s="20" t="s">
        <v>48</v>
      </c>
      <c r="C1940" s="9">
        <v>58.1</v>
      </c>
      <c r="D1940" s="9"/>
      <c r="E1940" s="9">
        <v>10.8</v>
      </c>
      <c r="F1940" s="10"/>
      <c r="G1940" s="11" t="str">
        <f>IF(AND(F1940&lt;&gt;"", C1940&lt;&gt;"", C1940&lt;&gt;0), F1940*100/C1940, "")</f>
        <v/>
      </c>
      <c r="H1940" s="10"/>
      <c r="I1940" s="12"/>
      <c r="J1940" s="11" t="str">
        <f>IF(AND(H1940&lt;&gt;"", C1940&lt;&gt;"", C1940&lt;&gt;0), H1940*100/C1940, "")</f>
        <v/>
      </c>
      <c r="K1940" s="9"/>
      <c r="L1940" s="9"/>
      <c r="M1940" s="13"/>
      <c r="N1940" s="9"/>
      <c r="O1940" s="14"/>
      <c r="P1940" s="15">
        <v>3.64</v>
      </c>
      <c r="Q1940" s="13">
        <v>6.0049999999999999</v>
      </c>
      <c r="R1940" s="15">
        <v>0.4</v>
      </c>
      <c r="S1940" s="11">
        <f>IF(AND(Q1940&lt;&gt;"", C1940&lt;&gt;"", C1940&lt;&gt;0), Q1940*100/C1940, "")</f>
        <v>10.335628227194492</v>
      </c>
      <c r="T1940" s="22">
        <v>2</v>
      </c>
      <c r="U1940" s="17" t="s">
        <v>32</v>
      </c>
      <c r="V1940" s="11">
        <v>54.72</v>
      </c>
      <c r="W1940" s="11">
        <v>44.8</v>
      </c>
      <c r="X1940" s="11">
        <f>IF(AND(W1940&lt;&gt;"", V1940&lt;&gt;"", V1940&lt;&gt;0), (W1940/V1940)*100, "")</f>
        <v>81.871345029239762</v>
      </c>
      <c r="Y1940" s="8" t="str">
        <f>IF(X1940&lt;72,"Pontiagudo",IF(X1940&lt;=76,"Padrão","Redondo"))</f>
        <v>Redondo</v>
      </c>
      <c r="Z1940" s="11">
        <f>IF(AND(W1940&lt;&gt;"", V1940&lt;&gt;"", V1940&lt;&gt;0), (0.6057-0.0018*W1940)*V1940*(W1940^2)/1000, "")</f>
        <v>57.664834633727999</v>
      </c>
      <c r="AA1940" s="11">
        <v>60.802188410879999</v>
      </c>
      <c r="AB1940" s="14"/>
      <c r="AC1940" s="12">
        <v>28</v>
      </c>
      <c r="AD1940" s="18" t="s">
        <v>18</v>
      </c>
    </row>
    <row r="1941" spans="1:30" ht="15.6" x14ac:dyDescent="0.3">
      <c r="A1941" s="8">
        <v>1940</v>
      </c>
      <c r="B1941" s="20" t="s">
        <v>48</v>
      </c>
      <c r="C1941" s="9">
        <v>62.8</v>
      </c>
      <c r="D1941" s="9">
        <v>4.3</v>
      </c>
      <c r="E1941" s="9">
        <v>10.6</v>
      </c>
      <c r="F1941" s="10">
        <f>IF(AND(NOT(ISBLANK(C1941)), NOT(ISBLANK(H1941)), NOT(ISBLANK(Q1941))), C1941-H1941-Q1941, "")</f>
        <v>35.561</v>
      </c>
      <c r="G1941" s="11">
        <f>IF(AND(F1941&lt;&gt;"", C1941&lt;&gt;"", C1941&lt;&gt;0), F1941*100/C1941, "")</f>
        <v>56.625796178343947</v>
      </c>
      <c r="H1941" s="10">
        <v>20.934000000000001</v>
      </c>
      <c r="I1941" s="12">
        <v>6</v>
      </c>
      <c r="J1941" s="11">
        <f>IF(AND(H1941&lt;&gt;"", C1941&lt;&gt;"", C1941&lt;&gt;0), H1941*100/C1941, "")</f>
        <v>33.334394904458598</v>
      </c>
      <c r="K1941" s="9">
        <v>12.9</v>
      </c>
      <c r="L1941" s="9">
        <v>45.3</v>
      </c>
      <c r="M1941" s="13">
        <v>0.28499999999999998</v>
      </c>
      <c r="N1941" s="9">
        <v>60.6</v>
      </c>
      <c r="O1941" s="14" t="s">
        <v>21</v>
      </c>
      <c r="P1941" s="15">
        <v>4.57</v>
      </c>
      <c r="Q1941" s="13">
        <v>6.3049999999999997</v>
      </c>
      <c r="R1941" s="15">
        <v>0.41</v>
      </c>
      <c r="S1941" s="11">
        <f>IF(AND(Q1941&lt;&gt;"", C1941&lt;&gt;"", C1941&lt;&gt;0), Q1941*100/C1941, "")</f>
        <v>10.039808917197453</v>
      </c>
      <c r="T1941" s="22">
        <v>2</v>
      </c>
      <c r="U1941" s="17" t="s">
        <v>32</v>
      </c>
      <c r="V1941" s="11">
        <v>56.32</v>
      </c>
      <c r="W1941" s="11">
        <v>46.07</v>
      </c>
      <c r="X1941" s="11">
        <f>IF(AND(W1941&lt;&gt;"", V1941&lt;&gt;"", V1941&lt;&gt;0), (W1941/V1941)*100, "")</f>
        <v>81.80042613636364</v>
      </c>
      <c r="Y1941" s="8" t="str">
        <f>IF(X1941&lt;72,"Pontiagudo",IF(X1941&lt;=76,"Padrão","Redondo"))</f>
        <v>Redondo</v>
      </c>
      <c r="Z1941" s="11">
        <f>IF(AND(W1941&lt;&gt;"", V1941&lt;&gt;"", V1941&lt;&gt;0), (0.6057-0.0018*W1941)*V1941*(W1941^2)/1000, "")</f>
        <v>62.490363451794444</v>
      </c>
      <c r="AA1941" s="11">
        <v>63.840539673855993</v>
      </c>
      <c r="AB1941" s="14"/>
      <c r="AC1941" s="12">
        <v>28</v>
      </c>
      <c r="AD1941" s="18" t="s">
        <v>18</v>
      </c>
    </row>
    <row r="1942" spans="1:30" ht="15.6" x14ac:dyDescent="0.3">
      <c r="A1942" s="8">
        <v>1941</v>
      </c>
      <c r="B1942" s="20" t="s">
        <v>48</v>
      </c>
      <c r="C1942" s="9">
        <v>68.3</v>
      </c>
      <c r="D1942" s="9"/>
      <c r="E1942" s="9">
        <v>10.5</v>
      </c>
      <c r="F1942" s="10"/>
      <c r="G1942" s="11" t="str">
        <f>IF(AND(F1942&lt;&gt;"", C1942&lt;&gt;"", C1942&lt;&gt;0), F1942*100/C1942, "")</f>
        <v/>
      </c>
      <c r="H1942" s="10"/>
      <c r="I1942" s="12"/>
      <c r="J1942" s="11" t="str">
        <f>IF(AND(H1942&lt;&gt;"", C1942&lt;&gt;"", C1942&lt;&gt;0), H1942*100/C1942, "")</f>
        <v/>
      </c>
      <c r="K1942" s="9"/>
      <c r="L1942" s="9"/>
      <c r="M1942" s="13"/>
      <c r="N1942" s="9"/>
      <c r="O1942" s="14"/>
      <c r="P1942" s="15">
        <v>3.29</v>
      </c>
      <c r="Q1942" s="13">
        <v>6.6769999999999996</v>
      </c>
      <c r="R1942" s="15">
        <v>0.4</v>
      </c>
      <c r="S1942" s="11">
        <f>IF(AND(Q1942&lt;&gt;"", C1942&lt;&gt;"", C1942&lt;&gt;0), Q1942*100/C1942, "")</f>
        <v>9.7759882869692518</v>
      </c>
      <c r="T1942" s="22">
        <v>3</v>
      </c>
      <c r="U1942" s="17" t="s">
        <v>34</v>
      </c>
      <c r="V1942" s="11">
        <v>60.42</v>
      </c>
      <c r="W1942" s="11">
        <v>46.41</v>
      </c>
      <c r="X1942" s="11">
        <f>IF(AND(W1942&lt;&gt;"", V1942&lt;&gt;"", V1942&lt;&gt;0), (W1942/V1942)*100, "")</f>
        <v>76.812313803376355</v>
      </c>
      <c r="Y1942" s="8" t="str">
        <f>IF(X1942&lt;72,"Pontiagudo",IF(X1942&lt;=76,"Padrão","Redondo"))</f>
        <v>Redondo</v>
      </c>
      <c r="Z1942" s="11">
        <f>IF(AND(W1942&lt;&gt;"", V1942&lt;&gt;"", V1942&lt;&gt;0), (0.6057-0.0018*W1942)*V1942*(W1942^2)/1000, "")</f>
        <v>67.953076061922317</v>
      </c>
      <c r="AA1942" s="11">
        <v>67.444684556066974</v>
      </c>
      <c r="AB1942" s="14"/>
      <c r="AC1942" s="12">
        <v>28</v>
      </c>
      <c r="AD1942" s="18" t="s">
        <v>18</v>
      </c>
    </row>
    <row r="1943" spans="1:30" ht="15.6" x14ac:dyDescent="0.3">
      <c r="A1943" s="8">
        <v>1942</v>
      </c>
      <c r="B1943" s="20" t="s">
        <v>48</v>
      </c>
      <c r="C1943" s="9">
        <v>64.7</v>
      </c>
      <c r="D1943" s="9">
        <v>3.4</v>
      </c>
      <c r="E1943" s="9">
        <v>10.7</v>
      </c>
      <c r="F1943" s="10">
        <f>IF(AND(NOT(ISBLANK(C1943)), NOT(ISBLANK(H1943)), NOT(ISBLANK(Q1943))), C1943-H1943-Q1943, "")</f>
        <v>39.347999999999999</v>
      </c>
      <c r="G1943" s="11">
        <f>IF(AND(F1943&lt;&gt;"", C1943&lt;&gt;"", C1943&lt;&gt;0), F1943*100/C1943, "")</f>
        <v>60.816074188562588</v>
      </c>
      <c r="H1943" s="10">
        <v>19.061</v>
      </c>
      <c r="I1943" s="12">
        <v>7</v>
      </c>
      <c r="J1943" s="11">
        <f>IF(AND(H1943&lt;&gt;"", C1943&lt;&gt;"", C1943&lt;&gt;0), H1943*100/C1943, "")</f>
        <v>29.460587326120553</v>
      </c>
      <c r="K1943" s="9">
        <v>13.3</v>
      </c>
      <c r="L1943" s="9">
        <v>46.3</v>
      </c>
      <c r="M1943" s="13">
        <v>0.28699999999999998</v>
      </c>
      <c r="N1943" s="9">
        <v>48.4</v>
      </c>
      <c r="O1943" s="14" t="s">
        <v>23</v>
      </c>
      <c r="P1943" s="15">
        <v>4.25</v>
      </c>
      <c r="Q1943" s="13">
        <v>6.2910000000000004</v>
      </c>
      <c r="R1943" s="15">
        <v>0.39</v>
      </c>
      <c r="S1943" s="11">
        <f>IF(AND(Q1943&lt;&gt;"", C1943&lt;&gt;"", C1943&lt;&gt;0), Q1943*100/C1943, "")</f>
        <v>9.7233384853168463</v>
      </c>
      <c r="T1943" s="22">
        <v>3</v>
      </c>
      <c r="U1943" s="17" t="s">
        <v>32</v>
      </c>
      <c r="V1943" s="11">
        <v>58.57</v>
      </c>
      <c r="W1943" s="11">
        <v>44.94</v>
      </c>
      <c r="X1943" s="11">
        <f>IF(AND(W1943&lt;&gt;"", V1943&lt;&gt;"", V1943&lt;&gt;0), (W1943/V1943)*100, "")</f>
        <v>76.728700700017072</v>
      </c>
      <c r="Y1943" s="8" t="str">
        <f>IF(X1943&lt;72,"Pontiagudo",IF(X1943&lt;=76,"Padrão","Redondo"))</f>
        <v>Redondo</v>
      </c>
      <c r="Z1943" s="11">
        <f>IF(AND(W1943&lt;&gt;"", V1943&lt;&gt;"", V1943&lt;&gt;0), (0.6057-0.0018*W1943)*V1943*(W1943^2)/1000, "")</f>
        <v>62.078584666192413</v>
      </c>
      <c r="AA1943" s="11">
        <v>63.911020966589994</v>
      </c>
      <c r="AB1943" s="14"/>
      <c r="AC1943" s="12">
        <v>28</v>
      </c>
      <c r="AD1943" s="18" t="s">
        <v>18</v>
      </c>
    </row>
    <row r="1944" spans="1:30" ht="15.6" x14ac:dyDescent="0.3">
      <c r="A1944" s="8">
        <v>1943</v>
      </c>
      <c r="B1944" s="20" t="s">
        <v>48</v>
      </c>
      <c r="C1944" s="9">
        <v>60.3</v>
      </c>
      <c r="D1944" s="9">
        <v>2.6</v>
      </c>
      <c r="E1944" s="9">
        <v>10.8</v>
      </c>
      <c r="F1944" s="10">
        <f>IF(AND(NOT(ISBLANK(C1944)), NOT(ISBLANK(H1944)), NOT(ISBLANK(Q1944))), C1944-H1944-Q1944, "")</f>
        <v>35.711999999999989</v>
      </c>
      <c r="G1944" s="11">
        <f>IF(AND(F1944&lt;&gt;"", C1944&lt;&gt;"", C1944&lt;&gt;0), F1944*100/C1944, "")</f>
        <v>59.223880597014912</v>
      </c>
      <c r="H1944" s="10">
        <v>18.007000000000001</v>
      </c>
      <c r="I1944" s="12">
        <v>7</v>
      </c>
      <c r="J1944" s="11">
        <f>IF(AND(H1944&lt;&gt;"", C1944&lt;&gt;"", C1944&lt;&gt;0), H1944*100/C1944, "")</f>
        <v>29.862354892205641</v>
      </c>
      <c r="K1944" s="9">
        <v>11.8</v>
      </c>
      <c r="L1944" s="9">
        <v>48</v>
      </c>
      <c r="M1944" s="13">
        <v>0.246</v>
      </c>
      <c r="N1944" s="9">
        <v>39</v>
      </c>
      <c r="O1944" s="14" t="s">
        <v>23</v>
      </c>
      <c r="P1944" s="15">
        <v>3.25</v>
      </c>
      <c r="Q1944" s="13">
        <v>6.5810000000000004</v>
      </c>
      <c r="R1944" s="15">
        <v>0.37</v>
      </c>
      <c r="S1944" s="11">
        <f>IF(AND(Q1944&lt;&gt;"", C1944&lt;&gt;"", C1944&lt;&gt;0), Q1944*100/C1944, "")</f>
        <v>10.913764510779437</v>
      </c>
      <c r="T1944" s="22">
        <v>1</v>
      </c>
      <c r="U1944" s="17" t="s">
        <v>32</v>
      </c>
      <c r="V1944" s="11">
        <v>57.82</v>
      </c>
      <c r="W1944" s="11">
        <v>44.28</v>
      </c>
      <c r="X1944" s="11">
        <f>IF(AND(W1944&lt;&gt;"", V1944&lt;&gt;"", V1944&lt;&gt;0), (W1944/V1944)*100, "")</f>
        <v>76.582497405741961</v>
      </c>
      <c r="Y1944" s="8" t="str">
        <f>IF(X1944&lt;72,"Pontiagudo",IF(X1944&lt;=76,"Padrão","Redondo"))</f>
        <v>Redondo</v>
      </c>
      <c r="Z1944" s="11">
        <f>IF(AND(W1944&lt;&gt;"", V1944&lt;&gt;"", V1944&lt;&gt;0), (0.6057-0.0018*W1944)*V1944*(W1944^2)/1000, "")</f>
        <v>59.631502654136455</v>
      </c>
      <c r="AA1944" s="11">
        <v>62.400990112271991</v>
      </c>
      <c r="AB1944" s="14"/>
      <c r="AC1944" s="12">
        <v>28</v>
      </c>
      <c r="AD1944" s="18" t="s">
        <v>18</v>
      </c>
    </row>
    <row r="1945" spans="1:30" ht="15.6" x14ac:dyDescent="0.3">
      <c r="A1945" s="8">
        <v>1944</v>
      </c>
      <c r="B1945" s="20" t="s">
        <v>48</v>
      </c>
      <c r="C1945" s="9">
        <v>55.5</v>
      </c>
      <c r="D1945" s="9">
        <v>2.6</v>
      </c>
      <c r="E1945" s="9">
        <v>10.8</v>
      </c>
      <c r="F1945" s="10">
        <f>IF(AND(NOT(ISBLANK(C1945)), NOT(ISBLANK(H1945)), NOT(ISBLANK(Q1945))), C1945-H1945-Q1945, "")</f>
        <v>31.651000000000003</v>
      </c>
      <c r="G1945" s="11">
        <f>IF(AND(F1945&lt;&gt;"", C1945&lt;&gt;"", C1945&lt;&gt;0), F1945*100/C1945, "")</f>
        <v>57.028828828828836</v>
      </c>
      <c r="H1945" s="10">
        <v>18.044</v>
      </c>
      <c r="I1945" s="12">
        <v>6</v>
      </c>
      <c r="J1945" s="11">
        <f>IF(AND(H1945&lt;&gt;"", C1945&lt;&gt;"", C1945&lt;&gt;0), H1945*100/C1945, "")</f>
        <v>32.511711711711712</v>
      </c>
      <c r="K1945" s="9">
        <v>11.5</v>
      </c>
      <c r="L1945" s="9">
        <v>49.3</v>
      </c>
      <c r="M1945" s="13">
        <v>0.23300000000000001</v>
      </c>
      <c r="N1945" s="9">
        <v>42.9</v>
      </c>
      <c r="O1945" s="14" t="s">
        <v>23</v>
      </c>
      <c r="P1945" s="15">
        <v>4.5199999999999996</v>
      </c>
      <c r="Q1945" s="13">
        <v>5.8049999999999997</v>
      </c>
      <c r="R1945" s="15">
        <v>0.4</v>
      </c>
      <c r="S1945" s="11">
        <f>IF(AND(Q1945&lt;&gt;"", C1945&lt;&gt;"", C1945&lt;&gt;0), Q1945*100/C1945, "")</f>
        <v>10.45945945945946</v>
      </c>
      <c r="T1945" s="22">
        <v>2</v>
      </c>
      <c r="U1945" s="17" t="s">
        <v>36</v>
      </c>
      <c r="V1945" s="11">
        <v>56.52</v>
      </c>
      <c r="W1945" s="11">
        <v>42.58</v>
      </c>
      <c r="X1945" s="11">
        <f>IF(AND(W1945&lt;&gt;"", V1945&lt;&gt;"", V1945&lt;&gt;0), (W1945/V1945)*100, "")</f>
        <v>75.336164189667372</v>
      </c>
      <c r="Y1945" s="8" t="str">
        <f>IF(X1945&lt;72,"Pontiagudo",IF(X1945&lt;=76,"Padrão","Redondo"))</f>
        <v>Padrão</v>
      </c>
      <c r="Z1945" s="11">
        <f>IF(AND(W1945&lt;&gt;"", V1945&lt;&gt;"", V1945&lt;&gt;0), (0.6057-0.0018*W1945)*V1945*(W1945^2)/1000, "")</f>
        <v>54.214456889184767</v>
      </c>
      <c r="AA1945" s="11">
        <v>59.018231284632002</v>
      </c>
      <c r="AB1945" s="14"/>
      <c r="AC1945" s="12">
        <v>28</v>
      </c>
      <c r="AD1945" s="18" t="s">
        <v>18</v>
      </c>
    </row>
    <row r="1946" spans="1:30" ht="15.6" x14ac:dyDescent="0.3">
      <c r="A1946" s="8">
        <v>1945</v>
      </c>
      <c r="B1946" s="20" t="s">
        <v>48</v>
      </c>
      <c r="C1946" s="9">
        <v>57</v>
      </c>
      <c r="D1946" s="9">
        <v>2.9</v>
      </c>
      <c r="E1946" s="9">
        <v>10.7</v>
      </c>
      <c r="F1946" s="10">
        <f>IF(AND(NOT(ISBLANK(C1946)), NOT(ISBLANK(H1946)), NOT(ISBLANK(Q1946))), C1946-H1946-Q1946, "")</f>
        <v>33.191000000000003</v>
      </c>
      <c r="G1946" s="11">
        <f>IF(AND(F1946&lt;&gt;"", C1946&lt;&gt;"", C1946&lt;&gt;0), F1946*100/C1946, "")</f>
        <v>58.229824561403518</v>
      </c>
      <c r="H1946" s="10">
        <v>18.257999999999999</v>
      </c>
      <c r="I1946" s="12">
        <v>6</v>
      </c>
      <c r="J1946" s="11">
        <f>IF(AND(H1946&lt;&gt;"", C1946&lt;&gt;"", C1946&lt;&gt;0), H1946*100/C1946, "")</f>
        <v>32.031578947368423</v>
      </c>
      <c r="K1946" s="9">
        <v>11.6</v>
      </c>
      <c r="L1946" s="9">
        <v>47.7</v>
      </c>
      <c r="M1946" s="13">
        <v>0.24299999999999999</v>
      </c>
      <c r="N1946" s="9">
        <v>46.4</v>
      </c>
      <c r="O1946" s="14" t="s">
        <v>23</v>
      </c>
      <c r="P1946" s="15">
        <v>3.24</v>
      </c>
      <c r="Q1946" s="13">
        <v>5.5510000000000002</v>
      </c>
      <c r="R1946" s="15">
        <v>0.4</v>
      </c>
      <c r="S1946" s="11">
        <f>IF(AND(Q1946&lt;&gt;"", C1946&lt;&gt;"", C1946&lt;&gt;0), Q1946*100/C1946, "")</f>
        <v>9.7385964912280709</v>
      </c>
      <c r="T1946" s="22">
        <v>2</v>
      </c>
      <c r="U1946" s="17" t="s">
        <v>36</v>
      </c>
      <c r="V1946" s="11">
        <v>56.35</v>
      </c>
      <c r="W1946" s="11">
        <v>43.16</v>
      </c>
      <c r="X1946" s="11">
        <f>IF(AND(W1946&lt;&gt;"", V1946&lt;&gt;"", V1946&lt;&gt;0), (W1946/V1946)*100, "")</f>
        <v>76.592724046140191</v>
      </c>
      <c r="Y1946" s="8" t="str">
        <f>IF(X1946&lt;72,"Pontiagudo",IF(X1946&lt;=76,"Padrão","Redondo"))</f>
        <v>Redondo</v>
      </c>
      <c r="Z1946" s="11">
        <f>IF(AND(W1946&lt;&gt;"", V1946&lt;&gt;"", V1946&lt;&gt;0), (0.6057-0.0018*W1946)*V1946*(W1946^2)/1000, "")</f>
        <v>55.424347015302715</v>
      </c>
      <c r="AA1946" s="11">
        <v>59.720304815079999</v>
      </c>
      <c r="AB1946" s="14"/>
      <c r="AC1946" s="12">
        <v>28</v>
      </c>
      <c r="AD1946" s="18" t="s">
        <v>18</v>
      </c>
    </row>
    <row r="1947" spans="1:30" ht="15.6" x14ac:dyDescent="0.3">
      <c r="A1947" s="8">
        <v>1946</v>
      </c>
      <c r="B1947" s="20" t="s">
        <v>48</v>
      </c>
      <c r="C1947" s="9">
        <v>65.7</v>
      </c>
      <c r="D1947" s="9">
        <v>3.1</v>
      </c>
      <c r="E1947" s="9">
        <v>10.8</v>
      </c>
      <c r="F1947" s="10">
        <f>IF(AND(NOT(ISBLANK(C1947)), NOT(ISBLANK(H1947)), NOT(ISBLANK(Q1947))), C1947-H1947-Q1947, "")</f>
        <v>41.257000000000005</v>
      </c>
      <c r="G1947" s="11">
        <f>IF(AND(F1947&lt;&gt;"", C1947&lt;&gt;"", C1947&lt;&gt;0), F1947*100/C1947, "")</f>
        <v>62.796042617960431</v>
      </c>
      <c r="H1947" s="10">
        <v>18.234999999999999</v>
      </c>
      <c r="I1947" s="12">
        <v>6</v>
      </c>
      <c r="J1947" s="11">
        <f>IF(AND(H1947&lt;&gt;"", C1947&lt;&gt;"", C1947&lt;&gt;0), H1947*100/C1947, "")</f>
        <v>27.754946727549466</v>
      </c>
      <c r="K1947" s="9">
        <v>12.9</v>
      </c>
      <c r="L1947" s="9">
        <v>45.7</v>
      </c>
      <c r="M1947" s="13">
        <v>0.28199999999999997</v>
      </c>
      <c r="N1947" s="9">
        <v>43.2</v>
      </c>
      <c r="O1947" s="14" t="s">
        <v>23</v>
      </c>
      <c r="P1947" s="15">
        <v>2.7</v>
      </c>
      <c r="Q1947" s="13">
        <v>6.2080000000000002</v>
      </c>
      <c r="R1947" s="15">
        <v>0.38</v>
      </c>
      <c r="S1947" s="11">
        <f>IF(AND(Q1947&lt;&gt;"", C1947&lt;&gt;"", C1947&lt;&gt;0), Q1947*100/C1947, "")</f>
        <v>9.4490106544901078</v>
      </c>
      <c r="T1947" s="22">
        <v>2</v>
      </c>
      <c r="U1947" s="17" t="s">
        <v>32</v>
      </c>
      <c r="V1947" s="11">
        <v>59.93</v>
      </c>
      <c r="W1947" s="11">
        <v>45.32</v>
      </c>
      <c r="X1947" s="11">
        <f>IF(AND(W1947&lt;&gt;"", V1947&lt;&gt;"", V1947&lt;&gt;0), (W1947/V1947)*100, "")</f>
        <v>75.621558484899055</v>
      </c>
      <c r="Y1947" s="8" t="str">
        <f>IF(X1947&lt;72,"Pontiagudo",IF(X1947&lt;=76,"Padrão","Redondo"))</f>
        <v>Padrão</v>
      </c>
      <c r="Z1947" s="11">
        <f>IF(AND(W1947&lt;&gt;"", V1947&lt;&gt;"", V1947&lt;&gt;0), (0.6057-0.0018*W1947)*V1947*(W1947^2)/1000, "")</f>
        <v>64.514617521951166</v>
      </c>
      <c r="AA1947" s="11">
        <v>65.461642894647994</v>
      </c>
      <c r="AB1947" s="14"/>
      <c r="AC1947" s="12">
        <v>28</v>
      </c>
      <c r="AD1947" s="18" t="s">
        <v>18</v>
      </c>
    </row>
    <row r="1948" spans="1:30" ht="15.6" x14ac:dyDescent="0.3">
      <c r="A1948" s="8">
        <v>1947</v>
      </c>
      <c r="B1948" s="20" t="s">
        <v>48</v>
      </c>
      <c r="C1948" s="9">
        <v>61.8</v>
      </c>
      <c r="D1948" s="9">
        <v>2.9</v>
      </c>
      <c r="E1948" s="9">
        <v>10.7</v>
      </c>
      <c r="F1948" s="10">
        <f>IF(AND(NOT(ISBLANK(C1948)), NOT(ISBLANK(H1948)), NOT(ISBLANK(Q1948))), C1948-H1948-Q1948, "")</f>
        <v>35.670999999999992</v>
      </c>
      <c r="G1948" s="11">
        <f>IF(AND(F1948&lt;&gt;"", C1948&lt;&gt;"", C1948&lt;&gt;0), F1948*100/C1948, "")</f>
        <v>57.720064724919091</v>
      </c>
      <c r="H1948" s="10">
        <v>19.879000000000001</v>
      </c>
      <c r="I1948" s="12">
        <v>6</v>
      </c>
      <c r="J1948" s="11">
        <f>IF(AND(H1948&lt;&gt;"", C1948&lt;&gt;"", C1948&lt;&gt;0), H1948*100/C1948, "")</f>
        <v>32.166666666666671</v>
      </c>
      <c r="K1948" s="9">
        <v>11.6</v>
      </c>
      <c r="L1948" s="9">
        <v>50.7</v>
      </c>
      <c r="M1948" s="13">
        <v>0.22900000000000001</v>
      </c>
      <c r="N1948" s="9">
        <v>42.8</v>
      </c>
      <c r="O1948" s="14" t="s">
        <v>23</v>
      </c>
      <c r="P1948" s="15">
        <v>4.3</v>
      </c>
      <c r="Q1948" s="13">
        <v>6.25</v>
      </c>
      <c r="R1948" s="15">
        <v>0.41</v>
      </c>
      <c r="S1948" s="11">
        <f>IF(AND(Q1948&lt;&gt;"", C1948&lt;&gt;"", C1948&lt;&gt;0), Q1948*100/C1948, "")</f>
        <v>10.11326860841424</v>
      </c>
      <c r="T1948" s="22">
        <v>1</v>
      </c>
      <c r="U1948" s="17" t="s">
        <v>32</v>
      </c>
      <c r="V1948" s="11">
        <v>56.78</v>
      </c>
      <c r="W1948" s="11">
        <v>45.31</v>
      </c>
      <c r="X1948" s="11">
        <f>IF(AND(W1948&lt;&gt;"", V1948&lt;&gt;"", V1948&lt;&gt;0), (W1948/V1948)*100, "")</f>
        <v>79.799225079253262</v>
      </c>
      <c r="Y1948" s="8" t="str">
        <f>IF(X1948&lt;72,"Pontiagudo",IF(X1948&lt;=76,"Padrão","Redondo"))</f>
        <v>Redondo</v>
      </c>
      <c r="Z1948" s="11">
        <f>IF(AND(W1948&lt;&gt;"", V1948&lt;&gt;"", V1948&lt;&gt;0), (0.6057-0.0018*W1948)*V1948*(W1948^2)/1000, "")</f>
        <v>61.098770939227244</v>
      </c>
      <c r="AA1948" s="11">
        <v>63.108954011904999</v>
      </c>
      <c r="AB1948" s="14"/>
      <c r="AC1948" s="12">
        <v>28</v>
      </c>
      <c r="AD1948" s="18" t="s">
        <v>18</v>
      </c>
    </row>
    <row r="1949" spans="1:30" ht="15.6" x14ac:dyDescent="0.3">
      <c r="A1949" s="8">
        <v>1948</v>
      </c>
      <c r="B1949" s="20" t="s">
        <v>48</v>
      </c>
      <c r="C1949" s="9">
        <v>52.9</v>
      </c>
      <c r="D1949" s="9">
        <v>4.3</v>
      </c>
      <c r="E1949" s="9">
        <v>10.8</v>
      </c>
      <c r="F1949" s="10">
        <f>IF(AND(NOT(ISBLANK(C1949)), NOT(ISBLANK(H1949)), NOT(ISBLANK(Q1949))), C1949-H1949-Q1949, "")</f>
        <v>32.582000000000001</v>
      </c>
      <c r="G1949" s="11">
        <f>IF(AND(F1949&lt;&gt;"", C1949&lt;&gt;"", C1949&lt;&gt;0), F1949*100/C1949, "")</f>
        <v>61.59168241965974</v>
      </c>
      <c r="H1949" s="10">
        <v>14.484999999999999</v>
      </c>
      <c r="I1949" s="12">
        <v>6</v>
      </c>
      <c r="J1949" s="11">
        <f>IF(AND(H1949&lt;&gt;"", C1949&lt;&gt;"", C1949&lt;&gt;0), H1949*100/C1949, "")</f>
        <v>27.381852551984878</v>
      </c>
      <c r="K1949" s="9">
        <v>11.4</v>
      </c>
      <c r="L1949" s="9">
        <v>43.7</v>
      </c>
      <c r="M1949" s="13">
        <v>0.26100000000000001</v>
      </c>
      <c r="N1949" s="9">
        <v>65.5</v>
      </c>
      <c r="O1949" s="14" t="s">
        <v>21</v>
      </c>
      <c r="P1949" s="15">
        <v>4.63</v>
      </c>
      <c r="Q1949" s="13">
        <v>5.8330000000000002</v>
      </c>
      <c r="R1949" s="15">
        <v>0.4</v>
      </c>
      <c r="S1949" s="11">
        <f>IF(AND(Q1949&lt;&gt;"", C1949&lt;&gt;"", C1949&lt;&gt;0), Q1949*100/C1949, "")</f>
        <v>11.026465028355389</v>
      </c>
      <c r="T1949" s="22">
        <v>2</v>
      </c>
      <c r="U1949" s="17" t="s">
        <v>36</v>
      </c>
      <c r="V1949" s="11">
        <v>54.73</v>
      </c>
      <c r="W1949" s="11">
        <v>42.19</v>
      </c>
      <c r="X1949" s="11">
        <f>IF(AND(W1949&lt;&gt;"", V1949&lt;&gt;"", V1949&lt;&gt;0), (W1949/V1949)*100, "")</f>
        <v>77.087520555454049</v>
      </c>
      <c r="Y1949" s="8" t="str">
        <f>IF(X1949&lt;72,"Pontiagudo",IF(X1949&lt;=76,"Padrão","Redondo"))</f>
        <v>Redondo</v>
      </c>
      <c r="Z1949" s="11">
        <f>IF(AND(W1949&lt;&gt;"", V1949&lt;&gt;"", V1949&lt;&gt;0), (0.6057-0.0018*W1949)*V1949*(W1949^2)/1000, "")</f>
        <v>51.608593429944172</v>
      </c>
      <c r="AA1949" s="11">
        <v>57.173828936035491</v>
      </c>
      <c r="AB1949" s="14"/>
      <c r="AC1949" s="12">
        <v>28</v>
      </c>
      <c r="AD1949" s="18" t="s">
        <v>18</v>
      </c>
    </row>
    <row r="1950" spans="1:30" ht="15.6" x14ac:dyDescent="0.3">
      <c r="A1950" s="8">
        <v>1949</v>
      </c>
      <c r="B1950" s="20" t="s">
        <v>48</v>
      </c>
      <c r="C1950" s="9">
        <v>58.5</v>
      </c>
      <c r="D1950" s="9">
        <v>3</v>
      </c>
      <c r="E1950" s="9">
        <v>10.3</v>
      </c>
      <c r="F1950" s="10">
        <f>IF(AND(NOT(ISBLANK(C1950)), NOT(ISBLANK(H1950)), NOT(ISBLANK(Q1950))), C1950-H1950-Q1950, "")</f>
        <v>36.388999999999996</v>
      </c>
      <c r="G1950" s="11">
        <f>IF(AND(F1950&lt;&gt;"", C1950&lt;&gt;"", C1950&lt;&gt;0), F1950*100/C1950, "")</f>
        <v>62.203418803418799</v>
      </c>
      <c r="H1950" s="10">
        <v>15.95</v>
      </c>
      <c r="I1950" s="12">
        <v>6</v>
      </c>
      <c r="J1950" s="11">
        <f>IF(AND(H1950&lt;&gt;"", C1950&lt;&gt;"", C1950&lt;&gt;0), H1950*100/C1950, "")</f>
        <v>27.264957264957264</v>
      </c>
      <c r="K1950" s="9">
        <v>12.8</v>
      </c>
      <c r="L1950" s="9">
        <v>43.3</v>
      </c>
      <c r="M1950" s="13">
        <v>0.29599999999999999</v>
      </c>
      <c r="N1950" s="9">
        <v>46.8</v>
      </c>
      <c r="O1950" s="14" t="s">
        <v>23</v>
      </c>
      <c r="P1950" s="15">
        <v>4.9000000000000004</v>
      </c>
      <c r="Q1950" s="13">
        <v>6.1609999999999996</v>
      </c>
      <c r="R1950" s="15">
        <v>0.42</v>
      </c>
      <c r="S1950" s="11">
        <f>IF(AND(Q1950&lt;&gt;"", C1950&lt;&gt;"", C1950&lt;&gt;0), Q1950*100/C1950, "")</f>
        <v>10.53162393162393</v>
      </c>
      <c r="T1950" s="22">
        <v>3</v>
      </c>
      <c r="U1950" s="17" t="s">
        <v>32</v>
      </c>
      <c r="V1950" s="11">
        <v>56.7</v>
      </c>
      <c r="W1950" s="11">
        <v>43.65</v>
      </c>
      <c r="X1950" s="11">
        <f>IF(AND(W1950&lt;&gt;"", V1950&lt;&gt;"", V1950&lt;&gt;0), (W1950/V1950)*100, "")</f>
        <v>76.984126984126974</v>
      </c>
      <c r="Y1950" s="8" t="str">
        <f>IF(X1950&lt;72,"Pontiagudo",IF(X1950&lt;=76,"Padrão","Redondo"))</f>
        <v>Redondo</v>
      </c>
      <c r="Z1950" s="11">
        <f>IF(AND(W1950&lt;&gt;"", V1950&lt;&gt;"", V1950&lt;&gt;0), (0.6057-0.0018*W1950)*V1950*(W1950^2)/1000, "")</f>
        <v>56.94679522239749</v>
      </c>
      <c r="AA1950" s="11">
        <v>60.674449933124997</v>
      </c>
      <c r="AB1950" s="14" t="s">
        <v>35</v>
      </c>
      <c r="AC1950" s="12">
        <v>28</v>
      </c>
      <c r="AD1950" s="18" t="s">
        <v>18</v>
      </c>
    </row>
    <row r="1951" spans="1:30" ht="15.6" x14ac:dyDescent="0.3">
      <c r="A1951" s="8">
        <v>1950</v>
      </c>
      <c r="B1951" s="20" t="s">
        <v>48</v>
      </c>
      <c r="C1951" s="9">
        <v>68.900000000000006</v>
      </c>
      <c r="D1951" s="9">
        <v>3.4</v>
      </c>
      <c r="E1951" s="9">
        <v>10.5</v>
      </c>
      <c r="F1951" s="10">
        <f>IF(AND(NOT(ISBLANK(C1951)), NOT(ISBLANK(H1951)), NOT(ISBLANK(Q1951))), C1951-H1951-Q1951, "")</f>
        <v>42.291000000000011</v>
      </c>
      <c r="G1951" s="11">
        <f>IF(AND(F1951&lt;&gt;"", C1951&lt;&gt;"", C1951&lt;&gt;0), F1951*100/C1951, "")</f>
        <v>61.380261248185789</v>
      </c>
      <c r="H1951" s="10">
        <v>19.937000000000001</v>
      </c>
      <c r="I1951" s="12">
        <v>6</v>
      </c>
      <c r="J1951" s="11">
        <f>IF(AND(H1951&lt;&gt;"", C1951&lt;&gt;"", C1951&lt;&gt;0), H1951*100/C1951, "")</f>
        <v>28.936139332365745</v>
      </c>
      <c r="K1951" s="9">
        <v>12.6</v>
      </c>
      <c r="L1951" s="9">
        <v>48.7</v>
      </c>
      <c r="M1951" s="13">
        <v>0.25900000000000001</v>
      </c>
      <c r="N1951" s="9">
        <v>45.6</v>
      </c>
      <c r="O1951" s="14" t="s">
        <v>23</v>
      </c>
      <c r="P1951" s="15">
        <v>5.1100000000000003</v>
      </c>
      <c r="Q1951" s="13">
        <v>6.6719999999999997</v>
      </c>
      <c r="R1951" s="15">
        <v>0.39</v>
      </c>
      <c r="S1951" s="11">
        <f>IF(AND(Q1951&lt;&gt;"", C1951&lt;&gt;"", C1951&lt;&gt;0), Q1951*100/C1951, "")</f>
        <v>9.6835994194484751</v>
      </c>
      <c r="T1951" s="22">
        <v>2</v>
      </c>
      <c r="U1951" s="17" t="s">
        <v>34</v>
      </c>
      <c r="V1951" s="11">
        <v>62.05</v>
      </c>
      <c r="W1951" s="11">
        <v>45.14</v>
      </c>
      <c r="X1951" s="11">
        <f>IF(AND(W1951&lt;&gt;"", V1951&lt;&gt;"", V1951&lt;&gt;0), (W1951/V1951)*100, "")</f>
        <v>72.747784045124902</v>
      </c>
      <c r="Y1951" s="8" t="str">
        <f>IF(X1951&lt;72,"Pontiagudo",IF(X1951&lt;=76,"Padrão","Redondo"))</f>
        <v>Padrão</v>
      </c>
      <c r="Z1951" s="11">
        <f>IF(AND(W1951&lt;&gt;"", V1951&lt;&gt;"", V1951&lt;&gt;0), (0.6057-0.0018*W1951)*V1951*(W1951^2)/1000, "")</f>
        <v>66.308213763008638</v>
      </c>
      <c r="AA1951" s="11">
        <v>66.692746785189996</v>
      </c>
      <c r="AB1951" s="14"/>
      <c r="AC1951" s="12">
        <v>28</v>
      </c>
      <c r="AD1951" s="18" t="s">
        <v>18</v>
      </c>
    </row>
    <row r="1952" spans="1:30" ht="15.6" x14ac:dyDescent="0.3">
      <c r="A1952" s="8">
        <v>1951</v>
      </c>
      <c r="B1952" s="20" t="s">
        <v>48</v>
      </c>
      <c r="C1952" s="9">
        <v>63.4</v>
      </c>
      <c r="D1952" s="9">
        <v>3</v>
      </c>
      <c r="E1952" s="9">
        <v>10.8</v>
      </c>
      <c r="F1952" s="10">
        <f>IF(AND(NOT(ISBLANK(C1952)), NOT(ISBLANK(H1952)), NOT(ISBLANK(Q1952))), C1952-H1952-Q1952, "")</f>
        <v>41.931999999999995</v>
      </c>
      <c r="G1952" s="11">
        <f>IF(AND(F1952&lt;&gt;"", C1952&lt;&gt;"", C1952&lt;&gt;0), F1952*100/C1952, "")</f>
        <v>66.138801261829656</v>
      </c>
      <c r="H1952" s="10">
        <v>16.8</v>
      </c>
      <c r="I1952" s="12">
        <v>7</v>
      </c>
      <c r="J1952" s="11">
        <f>IF(AND(H1952&lt;&gt;"", C1952&lt;&gt;"", C1952&lt;&gt;0), H1952*100/C1952, "")</f>
        <v>26.498422712933756</v>
      </c>
      <c r="K1952" s="9">
        <v>11.9</v>
      </c>
      <c r="L1952" s="9">
        <v>45.3</v>
      </c>
      <c r="M1952" s="13">
        <v>0.26300000000000001</v>
      </c>
      <c r="N1952" s="9">
        <v>43.3</v>
      </c>
      <c r="O1952" s="14" t="s">
        <v>23</v>
      </c>
      <c r="P1952" s="15">
        <v>3.38</v>
      </c>
      <c r="Q1952" s="13">
        <v>4.6680000000000001</v>
      </c>
      <c r="R1952" s="15">
        <v>0.3</v>
      </c>
      <c r="S1952" s="11">
        <f>IF(AND(Q1952&lt;&gt;"", C1952&lt;&gt;"", C1952&lt;&gt;0), Q1952*100/C1952, "")</f>
        <v>7.3627760252365935</v>
      </c>
      <c r="T1952" s="22">
        <v>2</v>
      </c>
      <c r="U1952" s="17" t="s">
        <v>32</v>
      </c>
      <c r="V1952" s="11">
        <v>61.8</v>
      </c>
      <c r="W1952" s="11">
        <v>44.5</v>
      </c>
      <c r="X1952" s="11">
        <f>IF(AND(W1952&lt;&gt;"", V1952&lt;&gt;"", V1952&lt;&gt;0), (W1952/V1952)*100, "")</f>
        <v>72.006472491909392</v>
      </c>
      <c r="Y1952" s="8" t="str">
        <f>IF(X1952&lt;72,"Pontiagudo",IF(X1952&lt;=76,"Padrão","Redondo"))</f>
        <v>Padrão</v>
      </c>
      <c r="Z1952" s="11">
        <f>IF(AND(W1952&lt;&gt;"", V1952&lt;&gt;"", V1952&lt;&gt;0), (0.6057-0.0018*W1952)*V1952*(W1952^2)/1000, "")</f>
        <v>64.322638920000003</v>
      </c>
      <c r="AA1952" s="11">
        <v>65.548495994999996</v>
      </c>
      <c r="AB1952" s="14" t="s">
        <v>35</v>
      </c>
      <c r="AC1952" s="12">
        <v>28</v>
      </c>
      <c r="AD1952" s="18" t="s">
        <v>18</v>
      </c>
    </row>
    <row r="1953" spans="1:30" ht="15.6" x14ac:dyDescent="0.3">
      <c r="A1953" s="8">
        <v>1952</v>
      </c>
      <c r="B1953" s="20" t="s">
        <v>48</v>
      </c>
      <c r="C1953" s="9">
        <v>60.1</v>
      </c>
      <c r="D1953" s="9">
        <v>2.8</v>
      </c>
      <c r="E1953" s="9">
        <v>10.8</v>
      </c>
      <c r="F1953" s="10">
        <f>IF(AND(NOT(ISBLANK(C1953)), NOT(ISBLANK(H1953)), NOT(ISBLANK(Q1953))), C1953-H1953-Q1953, "")</f>
        <v>35.172000000000004</v>
      </c>
      <c r="G1953" s="11">
        <f>IF(AND(F1953&lt;&gt;"", C1953&lt;&gt;"", C1953&lt;&gt;0), F1953*100/C1953, "")</f>
        <v>58.522462562396008</v>
      </c>
      <c r="H1953" s="10">
        <v>19.661999999999999</v>
      </c>
      <c r="I1953" s="12">
        <v>6</v>
      </c>
      <c r="J1953" s="11">
        <f>IF(AND(H1953&lt;&gt;"", C1953&lt;&gt;"", C1953&lt;&gt;0), H1953*100/C1953, "")</f>
        <v>32.71547420965058</v>
      </c>
      <c r="K1953" s="9">
        <v>12.5</v>
      </c>
      <c r="L1953" s="9">
        <v>48</v>
      </c>
      <c r="M1953" s="13">
        <v>0.26</v>
      </c>
      <c r="N1953" s="9">
        <v>42.5</v>
      </c>
      <c r="O1953" s="14" t="s">
        <v>23</v>
      </c>
      <c r="P1953" s="15">
        <v>4.9800000000000004</v>
      </c>
      <c r="Q1953" s="13">
        <v>5.266</v>
      </c>
      <c r="R1953" s="15">
        <v>0.34</v>
      </c>
      <c r="S1953" s="11">
        <f>IF(AND(Q1953&lt;&gt;"", C1953&lt;&gt;"", C1953&lt;&gt;0), Q1953*100/C1953, "")</f>
        <v>8.7620632279534103</v>
      </c>
      <c r="T1953" s="22">
        <v>2</v>
      </c>
      <c r="U1953" s="17" t="s">
        <v>32</v>
      </c>
      <c r="V1953" s="11">
        <v>58.08</v>
      </c>
      <c r="W1953" s="11">
        <v>43.74</v>
      </c>
      <c r="X1953" s="11">
        <f>IF(AND(W1953&lt;&gt;"", V1953&lt;&gt;"", V1953&lt;&gt;0), (W1953/V1953)*100, "")</f>
        <v>75.309917355371908</v>
      </c>
      <c r="Y1953" s="8" t="str">
        <f>IF(X1953&lt;72,"Pontiagudo",IF(X1953&lt;=76,"Padrão","Redondo"))</f>
        <v>Padrão</v>
      </c>
      <c r="Z1953" s="11">
        <f>IF(AND(W1953&lt;&gt;"", V1953&lt;&gt;"", V1953&lt;&gt;0), (0.6057-0.0018*W1953)*V1953*(W1953^2)/1000, "")</f>
        <v>58.55559639687015</v>
      </c>
      <c r="AA1953" s="11">
        <v>61.806087354527996</v>
      </c>
      <c r="AB1953" s="14" t="s">
        <v>35</v>
      </c>
      <c r="AC1953" s="12">
        <v>28</v>
      </c>
      <c r="AD1953" s="18" t="s">
        <v>18</v>
      </c>
    </row>
    <row r="1954" spans="1:30" ht="15.6" x14ac:dyDescent="0.3">
      <c r="A1954" s="8">
        <v>1953</v>
      </c>
      <c r="B1954" s="20" t="s">
        <v>48</v>
      </c>
      <c r="C1954" s="9">
        <v>61.4</v>
      </c>
      <c r="D1954" s="9">
        <v>2.6</v>
      </c>
      <c r="E1954" s="9">
        <v>10.7</v>
      </c>
      <c r="F1954" s="10">
        <f>IF(AND(NOT(ISBLANK(C1954)), NOT(ISBLANK(H1954)), NOT(ISBLANK(Q1954))), C1954-H1954-Q1954, "")</f>
        <v>37.186</v>
      </c>
      <c r="G1954" s="11">
        <f>IF(AND(F1954&lt;&gt;"", C1954&lt;&gt;"", C1954&lt;&gt;0), F1954*100/C1954, "")</f>
        <v>60.563517915309447</v>
      </c>
      <c r="H1954" s="10">
        <v>17.521000000000001</v>
      </c>
      <c r="I1954" s="12">
        <v>7</v>
      </c>
      <c r="J1954" s="11">
        <f>IF(AND(H1954&lt;&gt;"", C1954&lt;&gt;"", C1954&lt;&gt;0), H1954*100/C1954, "")</f>
        <v>28.535830618892511</v>
      </c>
      <c r="K1954" s="9">
        <v>12.9</v>
      </c>
      <c r="L1954" s="9">
        <v>48</v>
      </c>
      <c r="M1954" s="13">
        <v>0.26900000000000002</v>
      </c>
      <c r="N1954" s="9">
        <v>38</v>
      </c>
      <c r="O1954" s="14" t="s">
        <v>23</v>
      </c>
      <c r="P1954" s="15">
        <v>4.04</v>
      </c>
      <c r="Q1954" s="13">
        <v>6.6929999999999996</v>
      </c>
      <c r="R1954" s="15">
        <v>0.42</v>
      </c>
      <c r="S1954" s="11">
        <f>IF(AND(Q1954&lt;&gt;"", C1954&lt;&gt;"", C1954&lt;&gt;0), Q1954*100/C1954, "")</f>
        <v>10.900651465798045</v>
      </c>
      <c r="T1954" s="22">
        <v>3</v>
      </c>
      <c r="U1954" s="17" t="s">
        <v>32</v>
      </c>
      <c r="V1954" s="11">
        <v>56.25</v>
      </c>
      <c r="W1954" s="11">
        <v>45.22</v>
      </c>
      <c r="X1954" s="11">
        <f>IF(AND(W1954&lt;&gt;"", V1954&lt;&gt;"", V1954&lt;&gt;0), (W1954/V1954)*100, "")</f>
        <v>80.391111111111115</v>
      </c>
      <c r="Y1954" s="8" t="str">
        <f>IF(X1954&lt;72,"Pontiagudo",IF(X1954&lt;=76,"Padrão","Redondo"))</f>
        <v>Redondo</v>
      </c>
      <c r="Z1954" s="11">
        <f>IF(AND(W1954&lt;&gt;"", V1954&lt;&gt;"", V1954&lt;&gt;0), (0.6057-0.0018*W1954)*V1954*(W1954^2)/1000, "")</f>
        <v>60.306873497639991</v>
      </c>
      <c r="AA1954" s="11">
        <v>62.57548969874999</v>
      </c>
      <c r="AB1954" s="14" t="s">
        <v>35</v>
      </c>
      <c r="AC1954" s="12">
        <v>28</v>
      </c>
      <c r="AD1954" s="18" t="s">
        <v>18</v>
      </c>
    </row>
    <row r="1955" spans="1:30" ht="15.6" x14ac:dyDescent="0.3">
      <c r="A1955" s="8">
        <v>1954</v>
      </c>
      <c r="B1955" s="20" t="s">
        <v>48</v>
      </c>
      <c r="C1955" s="9">
        <v>66.2</v>
      </c>
      <c r="D1955" s="9">
        <v>2.6</v>
      </c>
      <c r="E1955" s="9">
        <v>10.6</v>
      </c>
      <c r="F1955" s="10">
        <f>IF(AND(NOT(ISBLANK(C1955)), NOT(ISBLANK(H1955)), NOT(ISBLANK(Q1955))), C1955-H1955-Q1955, "")</f>
        <v>40.267000000000003</v>
      </c>
      <c r="G1955" s="11">
        <f>IF(AND(F1955&lt;&gt;"", C1955&lt;&gt;"", C1955&lt;&gt;0), F1955*100/C1955, "")</f>
        <v>60.82628398791541</v>
      </c>
      <c r="H1955" s="10">
        <v>20.050999999999998</v>
      </c>
      <c r="I1955" s="12">
        <v>7</v>
      </c>
      <c r="J1955" s="11">
        <f>IF(AND(H1955&lt;&gt;"", C1955&lt;&gt;"", C1955&lt;&gt;0), H1955*100/C1955, "")</f>
        <v>30.288519637462233</v>
      </c>
      <c r="K1955" s="9">
        <v>11.9</v>
      </c>
      <c r="L1955" s="9">
        <v>49.7</v>
      </c>
      <c r="M1955" s="13">
        <v>0.23899999999999999</v>
      </c>
      <c r="N1955" s="9">
        <v>33.799999999999997</v>
      </c>
      <c r="O1955" s="14" t="s">
        <v>23</v>
      </c>
      <c r="P1955" s="15">
        <v>1.91</v>
      </c>
      <c r="Q1955" s="13">
        <v>5.8819999999999997</v>
      </c>
      <c r="R1955" s="15">
        <v>0.36</v>
      </c>
      <c r="S1955" s="11">
        <f>IF(AND(Q1955&lt;&gt;"", C1955&lt;&gt;"", C1955&lt;&gt;0), Q1955*100/C1955, "")</f>
        <v>8.885196374622355</v>
      </c>
      <c r="T1955" s="22">
        <v>1</v>
      </c>
      <c r="U1955" s="17" t="s">
        <v>32</v>
      </c>
      <c r="V1955" s="11">
        <v>59.94</v>
      </c>
      <c r="W1955" s="11">
        <v>46.23</v>
      </c>
      <c r="X1955" s="11">
        <f>IF(AND(W1955&lt;&gt;"", V1955&lt;&gt;"", V1955&lt;&gt;0), (W1955/V1955)*100, "")</f>
        <v>77.127127127127125</v>
      </c>
      <c r="Y1955" s="8" t="str">
        <f>IF(X1955&lt;72,"Pontiagudo",IF(X1955&lt;=76,"Padrão","Redondo"))</f>
        <v>Redondo</v>
      </c>
      <c r="Z1955" s="11">
        <f>IF(AND(W1955&lt;&gt;"", V1955&lt;&gt;"", V1955&lt;&gt;0), (0.6057-0.0018*W1955)*V1955*(W1955^2)/1000, "")</f>
        <v>66.932829327007823</v>
      </c>
      <c r="AA1955" s="11">
        <v>66.822534780794996</v>
      </c>
      <c r="AB1955" s="14"/>
      <c r="AC1955" s="12">
        <v>28</v>
      </c>
      <c r="AD1955" s="18" t="s">
        <v>18</v>
      </c>
    </row>
    <row r="1956" spans="1:30" ht="15.6" x14ac:dyDescent="0.3">
      <c r="A1956" s="8">
        <v>1955</v>
      </c>
      <c r="B1956" s="20" t="s">
        <v>48</v>
      </c>
      <c r="C1956" s="9">
        <v>64.3</v>
      </c>
      <c r="D1956" s="9">
        <v>4</v>
      </c>
      <c r="E1956" s="9">
        <v>10.7</v>
      </c>
      <c r="F1956" s="10">
        <f>IF(AND(NOT(ISBLANK(C1956)), NOT(ISBLANK(H1956)), NOT(ISBLANK(Q1956))), C1956-H1956-Q1956, "")</f>
        <v>39.516999999999996</v>
      </c>
      <c r="G1956" s="11">
        <f>IF(AND(F1956&lt;&gt;"", C1956&lt;&gt;"", C1956&lt;&gt;0), F1956*100/C1956, "")</f>
        <v>61.457231726283048</v>
      </c>
      <c r="H1956" s="10">
        <v>18.890999999999998</v>
      </c>
      <c r="I1956" s="12">
        <v>6</v>
      </c>
      <c r="J1956" s="11">
        <f>IF(AND(H1956&lt;&gt;"", C1956&lt;&gt;"", C1956&lt;&gt;0), H1956*100/C1956, "")</f>
        <v>29.379471228615863</v>
      </c>
      <c r="K1956" s="9">
        <v>15.3</v>
      </c>
      <c r="L1956" s="9">
        <v>40.700000000000003</v>
      </c>
      <c r="M1956" s="13">
        <v>0.376</v>
      </c>
      <c r="N1956" s="9">
        <v>56.4</v>
      </c>
      <c r="O1956" s="14" t="s">
        <v>23</v>
      </c>
      <c r="P1956" s="15">
        <v>4.0999999999999996</v>
      </c>
      <c r="Q1956" s="13">
        <v>5.8920000000000003</v>
      </c>
      <c r="R1956" s="15">
        <v>0.37</v>
      </c>
      <c r="S1956" s="11">
        <f>IF(AND(Q1956&lt;&gt;"", C1956&lt;&gt;"", C1956&lt;&gt;0), Q1956*100/C1956, "")</f>
        <v>9.1632970451010891</v>
      </c>
      <c r="T1956" s="22">
        <v>2</v>
      </c>
      <c r="U1956" s="17" t="s">
        <v>32</v>
      </c>
      <c r="V1956" s="11">
        <v>60.98</v>
      </c>
      <c r="W1956" s="11">
        <v>44.29</v>
      </c>
      <c r="X1956" s="11">
        <f>IF(AND(W1956&lt;&gt;"", V1956&lt;&gt;"", V1956&lt;&gt;0), (W1956/V1956)*100, "")</f>
        <v>72.630370613315847</v>
      </c>
      <c r="Y1956" s="8" t="str">
        <f>IF(X1956&lt;72,"Pontiagudo",IF(X1956&lt;=76,"Padrão","Redondo"))</f>
        <v>Padrão</v>
      </c>
      <c r="Z1956" s="11">
        <f>IF(AND(W1956&lt;&gt;"", V1956&lt;&gt;"", V1956&lt;&gt;0), (0.6057-0.0018*W1956)*V1956*(W1956^2)/1000, "")</f>
        <v>62.916761467871602</v>
      </c>
      <c r="AA1956" s="11">
        <v>64.665935633502997</v>
      </c>
      <c r="AB1956" s="14" t="s">
        <v>35</v>
      </c>
      <c r="AC1956" s="12">
        <v>28</v>
      </c>
      <c r="AD1956" s="18" t="s">
        <v>18</v>
      </c>
    </row>
    <row r="1957" spans="1:30" ht="15.6" x14ac:dyDescent="0.3">
      <c r="A1957" s="8">
        <v>1956</v>
      </c>
      <c r="B1957" s="20" t="s">
        <v>48</v>
      </c>
      <c r="C1957" s="9">
        <v>64.5</v>
      </c>
      <c r="D1957" s="9">
        <v>2.9</v>
      </c>
      <c r="E1957" s="9">
        <v>10.5</v>
      </c>
      <c r="F1957" s="10">
        <f>IF(AND(NOT(ISBLANK(C1957)), NOT(ISBLANK(H1957)), NOT(ISBLANK(Q1957))), C1957-H1957-Q1957, "")</f>
        <v>38.878</v>
      </c>
      <c r="G1957" s="11">
        <f>IF(AND(F1957&lt;&gt;"", C1957&lt;&gt;"", C1957&lt;&gt;0), F1957*100/C1957, "")</f>
        <v>60.275968992248067</v>
      </c>
      <c r="H1957" s="10">
        <v>19.027999999999999</v>
      </c>
      <c r="I1957" s="12">
        <v>7</v>
      </c>
      <c r="J1957" s="11">
        <f>IF(AND(H1957&lt;&gt;"", C1957&lt;&gt;"", C1957&lt;&gt;0), H1957*100/C1957, "")</f>
        <v>29.50077519379845</v>
      </c>
      <c r="K1957" s="9">
        <v>13.5</v>
      </c>
      <c r="L1957" s="9">
        <v>50</v>
      </c>
      <c r="M1957" s="13">
        <v>0.27</v>
      </c>
      <c r="N1957" s="9">
        <v>40.799999999999997</v>
      </c>
      <c r="O1957" s="14" t="s">
        <v>23</v>
      </c>
      <c r="P1957" s="15">
        <v>5.39</v>
      </c>
      <c r="Q1957" s="13">
        <v>6.5940000000000003</v>
      </c>
      <c r="R1957" s="15">
        <v>0.41</v>
      </c>
      <c r="S1957" s="11">
        <f>IF(AND(Q1957&lt;&gt;"", C1957&lt;&gt;"", C1957&lt;&gt;0), Q1957*100/C1957, "")</f>
        <v>10.223255813953488</v>
      </c>
      <c r="T1957" s="22">
        <v>1</v>
      </c>
      <c r="U1957" s="17" t="s">
        <v>32</v>
      </c>
      <c r="V1957" s="11">
        <v>59.56</v>
      </c>
      <c r="W1957" s="11">
        <v>44.66</v>
      </c>
      <c r="X1957" s="11">
        <f>IF(AND(W1957&lt;&gt;"", V1957&lt;&gt;"", V1957&lt;&gt;0), (W1957/V1957)*100, "")</f>
        <v>74.983210208193412</v>
      </c>
      <c r="Y1957" s="8" t="str">
        <f>IF(X1957&lt;72,"Pontiagudo",IF(X1957&lt;=76,"Padrão","Redondo"))</f>
        <v>Padrão</v>
      </c>
      <c r="Z1957" s="11">
        <f>IF(AND(W1957&lt;&gt;"", V1957&lt;&gt;"", V1957&lt;&gt;0), (0.6057-0.0018*W1957)*V1957*(W1957^2)/1000, "")</f>
        <v>62.403571821330424</v>
      </c>
      <c r="AA1957" s="11">
        <v>64.216689439671995</v>
      </c>
      <c r="AB1957" s="14"/>
      <c r="AC1957" s="12">
        <v>28</v>
      </c>
      <c r="AD1957" s="18" t="s">
        <v>18</v>
      </c>
    </row>
    <row r="1958" spans="1:30" ht="15.6" x14ac:dyDescent="0.3">
      <c r="A1958" s="8">
        <v>1957</v>
      </c>
      <c r="B1958" s="20" t="s">
        <v>48</v>
      </c>
      <c r="C1958" s="9">
        <v>54.6</v>
      </c>
      <c r="D1958" s="9">
        <v>4</v>
      </c>
      <c r="E1958" s="9">
        <v>9.9</v>
      </c>
      <c r="F1958" s="10">
        <f>IF(AND(NOT(ISBLANK(C1958)), NOT(ISBLANK(H1958)), NOT(ISBLANK(Q1958))), C1958-H1958-Q1958, "")</f>
        <v>31.353000000000002</v>
      </c>
      <c r="G1958" s="11">
        <f>IF(AND(F1958&lt;&gt;"", C1958&lt;&gt;"", C1958&lt;&gt;0), F1958*100/C1958, "")</f>
        <v>57.423076923076927</v>
      </c>
      <c r="H1958" s="10">
        <v>17.408000000000001</v>
      </c>
      <c r="I1958" s="12">
        <v>6</v>
      </c>
      <c r="J1958" s="11">
        <f>IF(AND(H1958&lt;&gt;"", C1958&lt;&gt;"", C1958&lt;&gt;0), H1958*100/C1958, "")</f>
        <v>31.882783882783887</v>
      </c>
      <c r="K1958" s="9">
        <v>16.899999999999999</v>
      </c>
      <c r="L1958" s="9">
        <v>38.700000000000003</v>
      </c>
      <c r="M1958" s="13">
        <v>0.437</v>
      </c>
      <c r="N1958" s="9">
        <v>61.6</v>
      </c>
      <c r="O1958" s="14" t="s">
        <v>21</v>
      </c>
      <c r="P1958" s="15">
        <v>4.08</v>
      </c>
      <c r="Q1958" s="13">
        <v>5.8390000000000004</v>
      </c>
      <c r="R1958" s="15">
        <v>0.4</v>
      </c>
      <c r="S1958" s="11">
        <f>IF(AND(Q1958&lt;&gt;"", C1958&lt;&gt;"", C1958&lt;&gt;0), Q1958*100/C1958, "")</f>
        <v>10.694139194139195</v>
      </c>
      <c r="T1958" s="22">
        <v>3</v>
      </c>
      <c r="U1958" s="17" t="s">
        <v>36</v>
      </c>
      <c r="V1958" s="11">
        <v>58.38</v>
      </c>
      <c r="W1958" s="11">
        <v>42.53</v>
      </c>
      <c r="X1958" s="11">
        <f>IF(AND(W1958&lt;&gt;"", V1958&lt;&gt;"", V1958&lt;&gt;0), (W1958/V1958)*100, "")</f>
        <v>72.850291195614929</v>
      </c>
      <c r="Y1958" s="8" t="str">
        <f>IF(X1958&lt;72,"Pontiagudo",IF(X1958&lt;=76,"Padrão","Redondo"))</f>
        <v>Padrão</v>
      </c>
      <c r="Z1958" s="11">
        <f>IF(AND(W1958&lt;&gt;"", V1958&lt;&gt;"", V1958&lt;&gt;0), (0.6057-0.0018*W1958)*V1958*(W1958^2)/1000, "")</f>
        <v>55.876651649013141</v>
      </c>
      <c r="AA1958" s="11">
        <v>60.258862428849</v>
      </c>
      <c r="AB1958" s="14" t="s">
        <v>35</v>
      </c>
      <c r="AC1958" s="12">
        <v>28</v>
      </c>
      <c r="AD1958" s="18" t="s">
        <v>18</v>
      </c>
    </row>
    <row r="1959" spans="1:30" ht="15.6" x14ac:dyDescent="0.3">
      <c r="A1959" s="8">
        <v>1958</v>
      </c>
      <c r="B1959" s="20" t="s">
        <v>48</v>
      </c>
      <c r="C1959" s="9">
        <v>66.5</v>
      </c>
      <c r="D1959" s="9">
        <v>3.9</v>
      </c>
      <c r="E1959" s="9">
        <v>10.6</v>
      </c>
      <c r="F1959" s="10">
        <f>IF(AND(NOT(ISBLANK(C1959)), NOT(ISBLANK(H1959)), NOT(ISBLANK(Q1959))), C1959-H1959-Q1959, "")</f>
        <v>40.803000000000004</v>
      </c>
      <c r="G1959" s="11">
        <f>IF(AND(F1959&lt;&gt;"", C1959&lt;&gt;"", C1959&lt;&gt;0), F1959*100/C1959, "")</f>
        <v>61.357894736842113</v>
      </c>
      <c r="H1959" s="10">
        <v>19.294</v>
      </c>
      <c r="I1959" s="12">
        <v>6</v>
      </c>
      <c r="J1959" s="11">
        <f>IF(AND(H1959&lt;&gt;"", C1959&lt;&gt;"", C1959&lt;&gt;0), H1959*100/C1959, "")</f>
        <v>29.013533834586468</v>
      </c>
      <c r="K1959" s="9">
        <v>13.4</v>
      </c>
      <c r="L1959" s="9">
        <v>49</v>
      </c>
      <c r="M1959" s="13">
        <v>0.27300000000000002</v>
      </c>
      <c r="N1959" s="9">
        <v>54</v>
      </c>
      <c r="O1959" s="14" t="s">
        <v>23</v>
      </c>
      <c r="P1959" s="15">
        <v>3.34</v>
      </c>
      <c r="Q1959" s="13">
        <v>6.4029999999999996</v>
      </c>
      <c r="R1959" s="15">
        <v>0.37</v>
      </c>
      <c r="S1959" s="11">
        <f>IF(AND(Q1959&lt;&gt;"", C1959&lt;&gt;"", C1959&lt;&gt;0), Q1959*100/C1959, "")</f>
        <v>9.6285714285714281</v>
      </c>
      <c r="T1959" s="22">
        <v>1</v>
      </c>
      <c r="U1959" s="17" t="s">
        <v>32</v>
      </c>
      <c r="V1959" s="11">
        <v>59.16</v>
      </c>
      <c r="W1959" s="11">
        <v>46.1</v>
      </c>
      <c r="X1959" s="11">
        <f>IF(AND(W1959&lt;&gt;"", V1959&lt;&gt;"", V1959&lt;&gt;0), (W1959/V1959)*100, "")</f>
        <v>77.924273157538877</v>
      </c>
      <c r="Y1959" s="8" t="str">
        <f>IF(X1959&lt;72,"Pontiagudo",IF(X1959&lt;=76,"Padrão","Redondo"))</f>
        <v>Redondo</v>
      </c>
      <c r="Z1959" s="11">
        <f>IF(AND(W1959&lt;&gt;"", V1959&lt;&gt;"", V1959&lt;&gt;0), (0.6057-0.0018*W1959)*V1959*(W1959^2)/1000, "")</f>
        <v>65.720238864192012</v>
      </c>
      <c r="AA1959" s="11">
        <v>66.05132471604</v>
      </c>
      <c r="AB1959" s="14"/>
      <c r="AC1959" s="12">
        <v>28</v>
      </c>
      <c r="AD1959" s="18" t="s">
        <v>18</v>
      </c>
    </row>
    <row r="1960" spans="1:30" ht="15.6" x14ac:dyDescent="0.3">
      <c r="A1960" s="8">
        <v>1959</v>
      </c>
      <c r="B1960" s="20" t="s">
        <v>48</v>
      </c>
      <c r="C1960" s="9">
        <v>63.5</v>
      </c>
      <c r="D1960" s="9">
        <v>3</v>
      </c>
      <c r="E1960" s="9">
        <v>10.7</v>
      </c>
      <c r="F1960" s="10">
        <f>IF(AND(NOT(ISBLANK(C1960)), NOT(ISBLANK(H1960)), NOT(ISBLANK(Q1960))), C1960-H1960-Q1960, "")</f>
        <v>37.704999999999998</v>
      </c>
      <c r="G1960" s="11">
        <f>IF(AND(F1960&lt;&gt;"", C1960&lt;&gt;"", C1960&lt;&gt;0), F1960*100/C1960, "")</f>
        <v>59.377952755905511</v>
      </c>
      <c r="H1960" s="10">
        <v>20.088999999999999</v>
      </c>
      <c r="I1960" s="12">
        <v>6</v>
      </c>
      <c r="J1960" s="11">
        <f>IF(AND(H1960&lt;&gt;"", C1960&lt;&gt;"", C1960&lt;&gt;0), H1960*100/C1960, "")</f>
        <v>31.636220472440943</v>
      </c>
      <c r="K1960" s="9">
        <v>15</v>
      </c>
      <c r="L1960" s="9">
        <v>44.3</v>
      </c>
      <c r="M1960" s="13">
        <v>0.33900000000000002</v>
      </c>
      <c r="N1960" s="9">
        <v>43.2</v>
      </c>
      <c r="O1960" s="14" t="s">
        <v>23</v>
      </c>
      <c r="P1960" s="15">
        <v>3.25</v>
      </c>
      <c r="Q1960" s="13">
        <v>5.7060000000000004</v>
      </c>
      <c r="R1960" s="15">
        <v>0.38</v>
      </c>
      <c r="S1960" s="11">
        <f>IF(AND(Q1960&lt;&gt;"", C1960&lt;&gt;"", C1960&lt;&gt;0), Q1960*100/C1960, "")</f>
        <v>8.985826771653544</v>
      </c>
      <c r="T1960" s="22">
        <v>3</v>
      </c>
      <c r="U1960" s="17" t="s">
        <v>32</v>
      </c>
      <c r="V1960" s="11">
        <v>60.14</v>
      </c>
      <c r="W1960" s="11">
        <v>44.67</v>
      </c>
      <c r="X1960" s="11">
        <f>IF(AND(W1960&lt;&gt;"", V1960&lt;&gt;"", V1960&lt;&gt;0), (W1960/V1960)*100, "")</f>
        <v>74.276687728633192</v>
      </c>
      <c r="Y1960" s="8" t="str">
        <f>IF(X1960&lt;72,"Pontiagudo",IF(X1960&lt;=76,"Padrão","Redondo"))</f>
        <v>Padrão</v>
      </c>
      <c r="Z1960" s="11">
        <f>IF(AND(W1960&lt;&gt;"", V1960&lt;&gt;"", V1960&lt;&gt;0), (0.6057-0.0018*W1960)*V1960*(W1960^2)/1000, "")</f>
        <v>63.03732404817633</v>
      </c>
      <c r="AA1960" s="11">
        <v>64.645064615961005</v>
      </c>
      <c r="AB1960" s="14"/>
      <c r="AC1960" s="12">
        <v>28</v>
      </c>
      <c r="AD1960" s="18" t="s">
        <v>18</v>
      </c>
    </row>
    <row r="1961" spans="1:30" ht="15.6" x14ac:dyDescent="0.3">
      <c r="A1961" s="8">
        <v>1960</v>
      </c>
      <c r="B1961" s="20" t="s">
        <v>48</v>
      </c>
      <c r="C1961" s="9">
        <v>52.6</v>
      </c>
      <c r="D1961" s="9">
        <v>3.1</v>
      </c>
      <c r="E1961" s="9">
        <v>10.5</v>
      </c>
      <c r="F1961" s="10">
        <f>IF(AND(NOT(ISBLANK(C1961)), NOT(ISBLANK(H1961)), NOT(ISBLANK(Q1961))), C1961-H1961-Q1961, "")</f>
        <v>30.487000000000002</v>
      </c>
      <c r="G1961" s="11">
        <f>IF(AND(F1961&lt;&gt;"", C1961&lt;&gt;"", C1961&lt;&gt;0), F1961*100/C1961, "")</f>
        <v>57.960076045627382</v>
      </c>
      <c r="H1961" s="10">
        <v>16.652000000000001</v>
      </c>
      <c r="I1961" s="12">
        <v>7</v>
      </c>
      <c r="J1961" s="11">
        <f>IF(AND(H1961&lt;&gt;"", C1961&lt;&gt;"", C1961&lt;&gt;0), H1961*100/C1961, "")</f>
        <v>31.657794676806084</v>
      </c>
      <c r="K1961" s="9">
        <v>11.8</v>
      </c>
      <c r="L1961" s="9">
        <v>48</v>
      </c>
      <c r="M1961" s="13">
        <v>0.246</v>
      </c>
      <c r="N1961" s="9">
        <v>52.3</v>
      </c>
      <c r="O1961" s="14" t="s">
        <v>23</v>
      </c>
      <c r="P1961" s="15">
        <v>3.95</v>
      </c>
      <c r="Q1961" s="13">
        <v>5.4610000000000003</v>
      </c>
      <c r="R1961" s="15">
        <v>0.43</v>
      </c>
      <c r="S1961" s="11">
        <f>IF(AND(Q1961&lt;&gt;"", C1961&lt;&gt;"", C1961&lt;&gt;0), Q1961*100/C1961, "")</f>
        <v>10.382129277566539</v>
      </c>
      <c r="T1961" s="22">
        <v>2</v>
      </c>
      <c r="U1961" s="17" t="s">
        <v>36</v>
      </c>
      <c r="V1961" s="11">
        <v>50.33</v>
      </c>
      <c r="W1961" s="11">
        <v>44.73</v>
      </c>
      <c r="X1961" s="11">
        <f>IF(AND(W1961&lt;&gt;"", V1961&lt;&gt;"", V1961&lt;&gt;0), (W1961/V1961)*100, "")</f>
        <v>88.873435326842838</v>
      </c>
      <c r="Y1961" s="8" t="str">
        <f>IF(X1961&lt;72,"Pontiagudo",IF(X1961&lt;=76,"Padrão","Redondo"))</f>
        <v>Redondo</v>
      </c>
      <c r="Z1961" s="11">
        <f>IF(AND(W1961&lt;&gt;"", V1961&lt;&gt;"", V1961&lt;&gt;0), (0.6057-0.0018*W1961)*V1961*(W1961^2)/1000, "")</f>
        <v>52.885652525335594</v>
      </c>
      <c r="AA1961" s="11">
        <v>57.178503636691495</v>
      </c>
      <c r="AB1961" s="14"/>
      <c r="AC1961" s="12">
        <v>28</v>
      </c>
      <c r="AD1961" s="18" t="s">
        <v>18</v>
      </c>
    </row>
    <row r="1962" spans="1:30" ht="15.6" x14ac:dyDescent="0.3">
      <c r="A1962" s="8">
        <v>1961</v>
      </c>
      <c r="B1962" s="20" t="s">
        <v>48</v>
      </c>
      <c r="C1962" s="9">
        <v>66.5</v>
      </c>
      <c r="D1962" s="9">
        <v>3.5</v>
      </c>
      <c r="E1962" s="9">
        <v>10.6</v>
      </c>
      <c r="F1962" s="10">
        <f>IF(AND(NOT(ISBLANK(C1962)), NOT(ISBLANK(H1962)), NOT(ISBLANK(Q1962))), C1962-H1962-Q1962, "")</f>
        <v>39.015999999999998</v>
      </c>
      <c r="G1962" s="11">
        <f>IF(AND(F1962&lt;&gt;"", C1962&lt;&gt;"", C1962&lt;&gt;0), F1962*100/C1962, "")</f>
        <v>58.670676691729319</v>
      </c>
      <c r="H1962" s="10">
        <v>20.911999999999999</v>
      </c>
      <c r="I1962" s="12">
        <v>6</v>
      </c>
      <c r="J1962" s="11">
        <f>IF(AND(H1962&lt;&gt;"", C1962&lt;&gt;"", C1962&lt;&gt;0), H1962*100/C1962, "")</f>
        <v>31.446616541353382</v>
      </c>
      <c r="K1962" s="9">
        <v>12.8</v>
      </c>
      <c r="L1962" s="9">
        <v>50.7</v>
      </c>
      <c r="M1962" s="13">
        <v>0.252</v>
      </c>
      <c r="N1962" s="9">
        <v>48.7</v>
      </c>
      <c r="O1962" s="14" t="s">
        <v>23</v>
      </c>
      <c r="P1962" s="15">
        <v>3.51</v>
      </c>
      <c r="Q1962" s="13">
        <v>6.5720000000000001</v>
      </c>
      <c r="R1962" s="15">
        <v>0.41</v>
      </c>
      <c r="S1962" s="11">
        <f>IF(AND(Q1962&lt;&gt;"", C1962&lt;&gt;"", C1962&lt;&gt;0), Q1962*100/C1962, "")</f>
        <v>9.8827067669172948</v>
      </c>
      <c r="T1962" s="22">
        <v>1</v>
      </c>
      <c r="U1962" s="17" t="s">
        <v>32</v>
      </c>
      <c r="V1962" s="11">
        <v>58.75</v>
      </c>
      <c r="W1962" s="11">
        <v>45.81</v>
      </c>
      <c r="X1962" s="11">
        <f>IF(AND(W1962&lt;&gt;"", V1962&lt;&gt;"", V1962&lt;&gt;0), (W1962/V1962)*100, "")</f>
        <v>77.97446808510638</v>
      </c>
      <c r="Y1962" s="8" t="str">
        <f>IF(X1962&lt;72,"Pontiagudo",IF(X1962&lt;=76,"Padrão","Redondo"))</f>
        <v>Redondo</v>
      </c>
      <c r="Z1962" s="11">
        <f>IF(AND(W1962&lt;&gt;"", V1962&lt;&gt;"", V1962&lt;&gt;0), (0.6057-0.0018*W1962)*V1962*(W1962^2)/1000, "")</f>
        <v>64.510595588976756</v>
      </c>
      <c r="AA1962" s="11">
        <v>65.318909148562511</v>
      </c>
      <c r="AB1962" s="14"/>
      <c r="AC1962" s="12">
        <v>28</v>
      </c>
      <c r="AD1962" s="18" t="s">
        <v>18</v>
      </c>
    </row>
    <row r="1963" spans="1:30" ht="15.6" x14ac:dyDescent="0.3">
      <c r="A1963" s="8">
        <v>1962</v>
      </c>
      <c r="B1963" s="20" t="s">
        <v>48</v>
      </c>
      <c r="C1963" s="9">
        <v>51.7</v>
      </c>
      <c r="D1963" s="9">
        <v>2.9</v>
      </c>
      <c r="E1963" s="9">
        <v>10.8</v>
      </c>
      <c r="F1963" s="10">
        <f>IF(AND(NOT(ISBLANK(C1963)), NOT(ISBLANK(H1963)), NOT(ISBLANK(Q1963))), C1963-H1963-Q1963, "")</f>
        <v>33.523000000000003</v>
      </c>
      <c r="G1963" s="11">
        <f>IF(AND(F1963&lt;&gt;"", C1963&lt;&gt;"", C1963&lt;&gt;0), F1963*100/C1963, "")</f>
        <v>64.841392649903284</v>
      </c>
      <c r="H1963" s="10">
        <v>13.347</v>
      </c>
      <c r="I1963" s="12">
        <v>5</v>
      </c>
      <c r="J1963" s="11">
        <f>IF(AND(H1963&lt;&gt;"", C1963&lt;&gt;"", C1963&lt;&gt;0), H1963*100/C1963, "")</f>
        <v>25.81624758220503</v>
      </c>
      <c r="K1963" s="9">
        <v>10.3</v>
      </c>
      <c r="L1963" s="9">
        <v>49.7</v>
      </c>
      <c r="M1963" s="13">
        <v>0.20699999999999999</v>
      </c>
      <c r="N1963" s="9">
        <v>50.3</v>
      </c>
      <c r="O1963" s="14" t="s">
        <v>23</v>
      </c>
      <c r="P1963" s="15">
        <v>3.42</v>
      </c>
      <c r="Q1963" s="13">
        <v>4.83</v>
      </c>
      <c r="R1963" s="15">
        <v>0.36</v>
      </c>
      <c r="S1963" s="11">
        <f>IF(AND(Q1963&lt;&gt;"", C1963&lt;&gt;"", C1963&lt;&gt;0), Q1963*100/C1963, "")</f>
        <v>9.3423597678916828</v>
      </c>
      <c r="T1963" s="22">
        <v>1</v>
      </c>
      <c r="U1963" s="17" t="s">
        <v>36</v>
      </c>
      <c r="V1963" s="11">
        <v>55.94</v>
      </c>
      <c r="W1963" s="11">
        <v>41.77</v>
      </c>
      <c r="X1963" s="11">
        <f>IF(AND(W1963&lt;&gt;"", V1963&lt;&gt;"", V1963&lt;&gt;0), (W1963/V1963)*100, "")</f>
        <v>74.669288523417947</v>
      </c>
      <c r="Y1963" s="8" t="str">
        <f>IF(X1963&lt;72,"Pontiagudo",IF(X1963&lt;=76,"Padrão","Redondo"))</f>
        <v>Padrão</v>
      </c>
      <c r="Z1963" s="11">
        <f>IF(AND(W1963&lt;&gt;"", V1963&lt;&gt;"", V1963&lt;&gt;0), (0.6057-0.0018*W1963)*V1963*(W1963^2)/1000, "")</f>
        <v>51.778356550010969</v>
      </c>
      <c r="AA1963" s="11">
        <v>57.456387013411003</v>
      </c>
      <c r="AB1963" s="14" t="s">
        <v>35</v>
      </c>
      <c r="AC1963" s="12">
        <v>28</v>
      </c>
      <c r="AD1963" s="18" t="s">
        <v>18</v>
      </c>
    </row>
    <row r="1964" spans="1:30" ht="15.6" x14ac:dyDescent="0.3">
      <c r="A1964" s="8">
        <v>1963</v>
      </c>
      <c r="B1964" s="20" t="s">
        <v>48</v>
      </c>
      <c r="C1964" s="9">
        <v>74.8</v>
      </c>
      <c r="D1964" s="9">
        <v>3.6</v>
      </c>
      <c r="E1964" s="9">
        <v>10.7</v>
      </c>
      <c r="F1964" s="10">
        <f>IF(AND(NOT(ISBLANK(C1964)), NOT(ISBLANK(H1964)), NOT(ISBLANK(Q1964))), C1964-H1964-Q1964, "")</f>
        <v>49.179000000000002</v>
      </c>
      <c r="G1964" s="11">
        <f>IF(AND(F1964&lt;&gt;"", C1964&lt;&gt;"", C1964&lt;&gt;0), F1964*100/C1964, "")</f>
        <v>65.747326203208573</v>
      </c>
      <c r="H1964" s="10">
        <v>19.030999999999999</v>
      </c>
      <c r="I1964" s="12">
        <v>5</v>
      </c>
      <c r="J1964" s="11">
        <f>IF(AND(H1964&lt;&gt;"", C1964&lt;&gt;"", C1964&lt;&gt;0), H1964*100/C1964, "")</f>
        <v>25.442513368983956</v>
      </c>
      <c r="K1964" s="9">
        <v>13</v>
      </c>
      <c r="L1964" s="9">
        <v>46.3</v>
      </c>
      <c r="M1964" s="13">
        <v>0.28100000000000003</v>
      </c>
      <c r="N1964" s="9">
        <v>44.9</v>
      </c>
      <c r="O1964" s="14" t="s">
        <v>23</v>
      </c>
      <c r="P1964" s="15">
        <v>3.46</v>
      </c>
      <c r="Q1964" s="13">
        <v>6.59</v>
      </c>
      <c r="R1964" s="15">
        <v>0.38</v>
      </c>
      <c r="S1964" s="11">
        <f>IF(AND(Q1964&lt;&gt;"", C1964&lt;&gt;"", C1964&lt;&gt;0), Q1964*100/C1964, "")</f>
        <v>8.810160427807487</v>
      </c>
      <c r="T1964" s="22">
        <v>3</v>
      </c>
      <c r="U1964" s="17" t="s">
        <v>34</v>
      </c>
      <c r="V1964" s="11">
        <v>62.08</v>
      </c>
      <c r="W1964" s="11">
        <v>47.72</v>
      </c>
      <c r="X1964" s="11">
        <f>IF(AND(W1964&lt;&gt;"", V1964&lt;&gt;"", V1964&lt;&gt;0), (W1964/V1964)*100, "")</f>
        <v>76.868556701030926</v>
      </c>
      <c r="Y1964" s="8" t="str">
        <f>IF(X1964&lt;72,"Pontiagudo",IF(X1964&lt;=76,"Padrão","Redondo"))</f>
        <v>Redondo</v>
      </c>
      <c r="Z1964" s="11">
        <f>IF(AND(W1964&lt;&gt;"", V1964&lt;&gt;"", V1964&lt;&gt;0), (0.6057-0.0018*W1964)*V1964*(W1964^2)/1000, "")</f>
        <v>73.483899648012269</v>
      </c>
      <c r="AA1964" s="11">
        <v>70.645074646527988</v>
      </c>
      <c r="AB1964" s="14"/>
      <c r="AC1964" s="12">
        <v>28</v>
      </c>
      <c r="AD1964" s="18" t="s">
        <v>18</v>
      </c>
    </row>
    <row r="1965" spans="1:30" ht="15.6" x14ac:dyDescent="0.3">
      <c r="A1965" s="8">
        <v>1964</v>
      </c>
      <c r="B1965" s="20" t="s">
        <v>48</v>
      </c>
      <c r="C1965" s="9">
        <v>63.5</v>
      </c>
      <c r="D1965" s="9">
        <v>3.6</v>
      </c>
      <c r="E1965" s="9">
        <v>10.7</v>
      </c>
      <c r="F1965" s="10">
        <f>IF(AND(NOT(ISBLANK(C1965)), NOT(ISBLANK(H1965)), NOT(ISBLANK(Q1965))), C1965-H1965-Q1965, "")</f>
        <v>38.902000000000001</v>
      </c>
      <c r="G1965" s="11">
        <f>IF(AND(F1965&lt;&gt;"", C1965&lt;&gt;"", C1965&lt;&gt;0), F1965*100/C1965, "")</f>
        <v>61.262992125984255</v>
      </c>
      <c r="H1965" s="10">
        <v>18.47</v>
      </c>
      <c r="I1965" s="12">
        <v>6</v>
      </c>
      <c r="J1965" s="11">
        <f>IF(AND(H1965&lt;&gt;"", C1965&lt;&gt;"", C1965&lt;&gt;0), H1965*100/C1965, "")</f>
        <v>29.086614173228348</v>
      </c>
      <c r="K1965" s="9">
        <v>14.4</v>
      </c>
      <c r="L1965" s="9">
        <v>45.7</v>
      </c>
      <c r="M1965" s="13">
        <v>0.315</v>
      </c>
      <c r="N1965" s="9">
        <v>51.9</v>
      </c>
      <c r="O1965" s="14" t="s">
        <v>23</v>
      </c>
      <c r="P1965" s="15">
        <v>4.97</v>
      </c>
      <c r="Q1965" s="13">
        <v>6.1280000000000001</v>
      </c>
      <c r="R1965" s="15">
        <v>0.38</v>
      </c>
      <c r="S1965" s="11">
        <f>IF(AND(Q1965&lt;&gt;"", C1965&lt;&gt;"", C1965&lt;&gt;0), Q1965*100/C1965, "")</f>
        <v>9.6503937007874008</v>
      </c>
      <c r="T1965" s="22">
        <v>2</v>
      </c>
      <c r="U1965" s="17" t="s">
        <v>32</v>
      </c>
      <c r="V1965" s="11">
        <v>58.55</v>
      </c>
      <c r="W1965" s="11">
        <v>44.91</v>
      </c>
      <c r="X1965" s="11">
        <f>IF(AND(W1965&lt;&gt;"", V1965&lt;&gt;"", V1965&lt;&gt;0), (W1965/V1965)*100, "")</f>
        <v>76.703672075149441</v>
      </c>
      <c r="Y1965" s="8" t="str">
        <f>IF(X1965&lt;72,"Pontiagudo",IF(X1965&lt;=76,"Padrão","Redondo"))</f>
        <v>Redondo</v>
      </c>
      <c r="Z1965" s="11">
        <f>IF(AND(W1965&lt;&gt;"", V1965&lt;&gt;"", V1965&lt;&gt;0), (0.6057-0.0018*W1965)*V1965*(W1965^2)/1000, "")</f>
        <v>61.980937443117803</v>
      </c>
      <c r="AA1965" s="11">
        <v>63.852476973052489</v>
      </c>
      <c r="AB1965" s="14" t="s">
        <v>35</v>
      </c>
      <c r="AC1965" s="12">
        <v>28</v>
      </c>
      <c r="AD1965" s="18" t="s">
        <v>18</v>
      </c>
    </row>
    <row r="1966" spans="1:30" ht="15.6" x14ac:dyDescent="0.3">
      <c r="A1966" s="8">
        <v>1965</v>
      </c>
      <c r="B1966" s="20" t="s">
        <v>48</v>
      </c>
      <c r="C1966" s="9">
        <v>59.5</v>
      </c>
      <c r="D1966" s="9">
        <v>3</v>
      </c>
      <c r="E1966" s="9">
        <v>10.6</v>
      </c>
      <c r="F1966" s="10">
        <f>IF(AND(NOT(ISBLANK(C1966)), NOT(ISBLANK(H1966)), NOT(ISBLANK(Q1966))), C1966-H1966-Q1966, "")</f>
        <v>35.057000000000002</v>
      </c>
      <c r="G1966" s="11">
        <f>IF(AND(F1966&lt;&gt;"", C1966&lt;&gt;"", C1966&lt;&gt;0), F1966*100/C1966, "")</f>
        <v>58.919327731092444</v>
      </c>
      <c r="H1966" s="10">
        <v>18.395</v>
      </c>
      <c r="I1966" s="12">
        <v>7</v>
      </c>
      <c r="J1966" s="11">
        <f>IF(AND(H1966&lt;&gt;"", C1966&lt;&gt;"", C1966&lt;&gt;0), H1966*100/C1966, "")</f>
        <v>30.915966386554622</v>
      </c>
      <c r="K1966" s="9">
        <v>12.4</v>
      </c>
      <c r="L1966" s="9">
        <v>48</v>
      </c>
      <c r="M1966" s="13">
        <v>0.25800000000000001</v>
      </c>
      <c r="N1966" s="9">
        <v>46.1</v>
      </c>
      <c r="O1966" s="14" t="s">
        <v>23</v>
      </c>
      <c r="P1966" s="15">
        <v>5.79</v>
      </c>
      <c r="Q1966" s="13">
        <v>6.048</v>
      </c>
      <c r="R1966" s="15">
        <v>0.38</v>
      </c>
      <c r="S1966" s="11">
        <f>IF(AND(Q1966&lt;&gt;"", C1966&lt;&gt;"", C1966&lt;&gt;0), Q1966*100/C1966, "")</f>
        <v>10.164705882352941</v>
      </c>
      <c r="T1966" s="22">
        <v>1</v>
      </c>
      <c r="U1966" s="17" t="s">
        <v>32</v>
      </c>
      <c r="V1966" s="11">
        <v>61.56</v>
      </c>
      <c r="W1966" s="11">
        <v>44.6</v>
      </c>
      <c r="X1966" s="11">
        <f>IF(AND(W1966&lt;&gt;"", V1966&lt;&gt;"", V1966&lt;&gt;0), (W1966/V1966)*100, "")</f>
        <v>72.449642625081225</v>
      </c>
      <c r="Y1966" s="8" t="str">
        <f>IF(X1966&lt;72,"Pontiagudo",IF(X1966&lt;=76,"Padrão","Redondo"))</f>
        <v>Padrão</v>
      </c>
      <c r="Z1966" s="11">
        <f>IF(AND(W1966&lt;&gt;"", V1966&lt;&gt;"", V1966&lt;&gt;0), (0.6057-0.0018*W1966)*V1966*(W1966^2)/1000, "")</f>
        <v>64.339092169631996</v>
      </c>
      <c r="AA1966" s="11">
        <v>65.534537924639992</v>
      </c>
      <c r="AB1966" s="14"/>
      <c r="AC1966" s="12">
        <v>28</v>
      </c>
      <c r="AD1966" s="18" t="s">
        <v>18</v>
      </c>
    </row>
    <row r="1967" spans="1:30" ht="15.6" x14ac:dyDescent="0.3">
      <c r="A1967" s="8">
        <v>1966</v>
      </c>
      <c r="B1967" s="20" t="s">
        <v>48</v>
      </c>
      <c r="C1967" s="9">
        <v>68.5</v>
      </c>
      <c r="D1967" s="9">
        <v>3.8</v>
      </c>
      <c r="E1967" s="9">
        <v>10.7</v>
      </c>
      <c r="F1967" s="10">
        <f>IF(AND(NOT(ISBLANK(C1967)), NOT(ISBLANK(H1967)), NOT(ISBLANK(Q1967))), C1967-H1967-Q1967, "")</f>
        <v>41.894999999999996</v>
      </c>
      <c r="G1967" s="11">
        <f>IF(AND(F1967&lt;&gt;"", C1967&lt;&gt;"", C1967&lt;&gt;0), F1967*100/C1967, "")</f>
        <v>61.160583941605836</v>
      </c>
      <c r="H1967" s="10">
        <v>20.835000000000001</v>
      </c>
      <c r="I1967" s="12">
        <v>6</v>
      </c>
      <c r="J1967" s="11">
        <f>IF(AND(H1967&lt;&gt;"", C1967&lt;&gt;"", C1967&lt;&gt;0), H1967*100/C1967, "")</f>
        <v>30.416058394160583</v>
      </c>
      <c r="K1967" s="9">
        <v>12.8</v>
      </c>
      <c r="L1967" s="9">
        <v>49</v>
      </c>
      <c r="M1967" s="13">
        <v>0.26100000000000001</v>
      </c>
      <c r="N1967" s="9">
        <v>51.6</v>
      </c>
      <c r="O1967" s="14" t="s">
        <v>23</v>
      </c>
      <c r="P1967" s="15">
        <v>3.91</v>
      </c>
      <c r="Q1967" s="13">
        <v>5.77</v>
      </c>
      <c r="R1967" s="15">
        <v>0.38</v>
      </c>
      <c r="S1967" s="11">
        <f>IF(AND(Q1967&lt;&gt;"", C1967&lt;&gt;"", C1967&lt;&gt;0), Q1967*100/C1967, "")</f>
        <v>8.4233576642335759</v>
      </c>
      <c r="T1967" s="22">
        <v>2</v>
      </c>
      <c r="U1967" s="17" t="s">
        <v>34</v>
      </c>
      <c r="V1967" s="11">
        <v>62.54</v>
      </c>
      <c r="W1967" s="11">
        <v>45.65</v>
      </c>
      <c r="X1967" s="11">
        <f>IF(AND(W1967&lt;&gt;"", V1967&lt;&gt;"", V1967&lt;&gt;0), (W1967/V1967)*100, "")</f>
        <v>72.993284298049247</v>
      </c>
      <c r="Y1967" s="8" t="str">
        <f>IF(X1967&lt;72,"Pontiagudo",IF(X1967&lt;=76,"Padrão","Redondo"))</f>
        <v>Padrão</v>
      </c>
      <c r="Z1967" s="11">
        <f>IF(AND(W1967&lt;&gt;"", V1967&lt;&gt;"", V1967&lt;&gt;0), (0.6057-0.0018*W1967)*V1967*(W1967^2)/1000, "")</f>
        <v>68.23088648941949</v>
      </c>
      <c r="AA1967" s="11">
        <v>67.811181570385003</v>
      </c>
      <c r="AB1967" s="14"/>
      <c r="AC1967" s="12">
        <v>28</v>
      </c>
      <c r="AD1967" s="18" t="s">
        <v>18</v>
      </c>
    </row>
    <row r="1968" spans="1:30" ht="15.6" x14ac:dyDescent="0.3">
      <c r="A1968" s="8">
        <v>1967</v>
      </c>
      <c r="B1968" s="20" t="s">
        <v>48</v>
      </c>
      <c r="C1968" s="9">
        <v>64.599999999999994</v>
      </c>
      <c r="D1968" s="9">
        <v>3.8</v>
      </c>
      <c r="E1968" s="9">
        <v>10.6</v>
      </c>
      <c r="F1968" s="10">
        <f>IF(AND(NOT(ISBLANK(C1968)), NOT(ISBLANK(H1968)), NOT(ISBLANK(Q1968))), C1968-H1968-Q1968, "")</f>
        <v>36.832000000000001</v>
      </c>
      <c r="G1968" s="11">
        <f>IF(AND(F1968&lt;&gt;"", C1968&lt;&gt;"", C1968&lt;&gt;0), F1968*100/C1968, "")</f>
        <v>57.015479876161002</v>
      </c>
      <c r="H1968" s="10">
        <v>21.623999999999999</v>
      </c>
      <c r="I1968" s="12">
        <v>6</v>
      </c>
      <c r="J1968" s="11">
        <f>IF(AND(H1968&lt;&gt;"", C1968&lt;&gt;"", C1968&lt;&gt;0), H1968*100/C1968, "")</f>
        <v>33.473684210526322</v>
      </c>
      <c r="K1968" s="9">
        <v>12.6</v>
      </c>
      <c r="L1968" s="9">
        <v>50</v>
      </c>
      <c r="M1968" s="13">
        <v>0.252</v>
      </c>
      <c r="N1968" s="9">
        <v>53.8</v>
      </c>
      <c r="O1968" s="14" t="s">
        <v>23</v>
      </c>
      <c r="P1968" s="15">
        <v>3.46</v>
      </c>
      <c r="Q1968" s="13">
        <v>6.1440000000000001</v>
      </c>
      <c r="R1968" s="15">
        <v>0.34</v>
      </c>
      <c r="S1968" s="11">
        <f>IF(AND(Q1968&lt;&gt;"", C1968&lt;&gt;"", C1968&lt;&gt;0), Q1968*100/C1968, "")</f>
        <v>9.5108359133126932</v>
      </c>
      <c r="T1968" s="22">
        <v>1</v>
      </c>
      <c r="U1968" s="17" t="s">
        <v>32</v>
      </c>
      <c r="V1968" s="11">
        <v>58.16</v>
      </c>
      <c r="W1968" s="11">
        <v>45.35</v>
      </c>
      <c r="X1968" s="11">
        <f>IF(AND(W1968&lt;&gt;"", V1968&lt;&gt;"", V1968&lt;&gt;0), (W1968/V1968)*100, "")</f>
        <v>77.974552957359009</v>
      </c>
      <c r="Y1968" s="8" t="str">
        <f>IF(X1968&lt;72,"Pontiagudo",IF(X1968&lt;=76,"Padrão","Redondo"))</f>
        <v>Redondo</v>
      </c>
      <c r="Z1968" s="11">
        <f>IF(AND(W1968&lt;&gt;"", V1968&lt;&gt;"", V1968&lt;&gt;0), (0.6057-0.0018*W1968)*V1968*(W1968^2)/1000, "")</f>
        <v>62.685671171921996</v>
      </c>
      <c r="AA1968" s="11">
        <v>64.206460904739984</v>
      </c>
      <c r="AB1968" s="14"/>
      <c r="AC1968" s="12">
        <v>28</v>
      </c>
      <c r="AD1968" s="18" t="s">
        <v>18</v>
      </c>
    </row>
    <row r="1969" spans="1:30" ht="15.6" x14ac:dyDescent="0.3">
      <c r="A1969" s="8">
        <v>1968</v>
      </c>
      <c r="B1969" s="20" t="s">
        <v>48</v>
      </c>
      <c r="C1969" s="9">
        <v>74</v>
      </c>
      <c r="D1969" s="9">
        <v>3.1</v>
      </c>
      <c r="E1969" s="9">
        <v>10.5</v>
      </c>
      <c r="F1969" s="10">
        <f>IF(AND(NOT(ISBLANK(C1969)), NOT(ISBLANK(H1969)), NOT(ISBLANK(Q1969))), C1969-H1969-Q1969, "")</f>
        <v>45.57</v>
      </c>
      <c r="G1969" s="11">
        <f>IF(AND(F1969&lt;&gt;"", C1969&lt;&gt;"", C1969&lt;&gt;0), F1969*100/C1969, "")</f>
        <v>61.581081081081081</v>
      </c>
      <c r="H1969" s="10">
        <v>21.225999999999999</v>
      </c>
      <c r="I1969" s="12">
        <v>7</v>
      </c>
      <c r="J1969" s="11">
        <f>IF(AND(H1969&lt;&gt;"", C1969&lt;&gt;"", C1969&lt;&gt;0), H1969*100/C1969, "")</f>
        <v>28.683783783783781</v>
      </c>
      <c r="K1969" s="9">
        <v>12.9</v>
      </c>
      <c r="L1969" s="9">
        <v>49</v>
      </c>
      <c r="M1969" s="13">
        <v>0.26300000000000001</v>
      </c>
      <c r="N1969" s="9">
        <v>37</v>
      </c>
      <c r="O1969" s="14" t="s">
        <v>23</v>
      </c>
      <c r="P1969" s="15">
        <v>5.71</v>
      </c>
      <c r="Q1969" s="13">
        <v>7.2039999999999997</v>
      </c>
      <c r="R1969" s="15">
        <v>0.41</v>
      </c>
      <c r="S1969" s="11">
        <f>IF(AND(Q1969&lt;&gt;"", C1969&lt;&gt;"", C1969&lt;&gt;0), Q1969*100/C1969, "")</f>
        <v>9.7351351351351347</v>
      </c>
      <c r="T1969" s="22">
        <v>2</v>
      </c>
      <c r="U1969" s="17" t="s">
        <v>34</v>
      </c>
      <c r="V1969" s="11">
        <v>61.99</v>
      </c>
      <c r="W1969" s="11">
        <v>46.92</v>
      </c>
      <c r="X1969" s="11">
        <f>IF(AND(W1969&lt;&gt;"", V1969&lt;&gt;"", V1969&lt;&gt;0), (W1969/V1969)*100, "")</f>
        <v>75.689627359251489</v>
      </c>
      <c r="Y1969" s="8" t="str">
        <f>IF(X1969&lt;72,"Pontiagudo",IF(X1969&lt;=76,"Padrão","Redondo"))</f>
        <v>Padrão</v>
      </c>
      <c r="Z1969" s="11">
        <f>IF(AND(W1969&lt;&gt;"", V1969&lt;&gt;"", V1969&lt;&gt;0), (0.6057-0.0018*W1969)*V1969*(W1969^2)/1000, "")</f>
        <v>71.134242663288404</v>
      </c>
      <c r="AA1969" s="11">
        <v>69.359582610695995</v>
      </c>
      <c r="AB1969" s="14" t="s">
        <v>35</v>
      </c>
      <c r="AC1969" s="12">
        <v>28</v>
      </c>
      <c r="AD1969" s="18" t="s">
        <v>18</v>
      </c>
    </row>
    <row r="1970" spans="1:30" ht="15.6" x14ac:dyDescent="0.3">
      <c r="A1970" s="8">
        <v>1969</v>
      </c>
      <c r="B1970" s="20" t="s">
        <v>48</v>
      </c>
      <c r="C1970" s="9">
        <v>55.7</v>
      </c>
      <c r="D1970" s="9">
        <v>2.6</v>
      </c>
      <c r="E1970" s="9">
        <v>10.6</v>
      </c>
      <c r="F1970" s="10">
        <f>IF(AND(NOT(ISBLANK(C1970)), NOT(ISBLANK(H1970)), NOT(ISBLANK(Q1970))), C1970-H1970-Q1970, "")</f>
        <v>31.339000000000006</v>
      </c>
      <c r="G1970" s="11">
        <f>IF(AND(F1970&lt;&gt;"", C1970&lt;&gt;"", C1970&lt;&gt;0), F1970*100/C1970, "")</f>
        <v>56.263913824057461</v>
      </c>
      <c r="H1970" s="10">
        <v>19.408999999999999</v>
      </c>
      <c r="I1970" s="12">
        <v>6</v>
      </c>
      <c r="J1970" s="11">
        <f>IF(AND(H1970&lt;&gt;"", C1970&lt;&gt;"", C1970&lt;&gt;0), H1970*100/C1970, "")</f>
        <v>34.845601436265703</v>
      </c>
      <c r="K1970" s="9">
        <v>12.3</v>
      </c>
      <c r="L1970" s="9">
        <v>49</v>
      </c>
      <c r="M1970" s="13">
        <v>0.251</v>
      </c>
      <c r="N1970" s="9">
        <v>42.8</v>
      </c>
      <c r="O1970" s="14" t="s">
        <v>23</v>
      </c>
      <c r="P1970" s="15">
        <v>3.15</v>
      </c>
      <c r="Q1970" s="13">
        <v>4.952</v>
      </c>
      <c r="R1970" s="15">
        <v>0.34</v>
      </c>
      <c r="S1970" s="11">
        <f>IF(AND(Q1970&lt;&gt;"", C1970&lt;&gt;"", C1970&lt;&gt;0), Q1970*100/C1970, "")</f>
        <v>8.8904847396768396</v>
      </c>
      <c r="T1970" s="22">
        <v>1</v>
      </c>
      <c r="U1970" s="17" t="s">
        <v>36</v>
      </c>
      <c r="V1970" s="11">
        <v>57.83</v>
      </c>
      <c r="W1970" s="11">
        <v>42.51</v>
      </c>
      <c r="X1970" s="11">
        <f>IF(AND(W1970&lt;&gt;"", V1970&lt;&gt;"", V1970&lt;&gt;0), (W1970/V1970)*100, "")</f>
        <v>73.508559571156837</v>
      </c>
      <c r="Y1970" s="8" t="str">
        <f>IF(X1970&lt;72,"Pontiagudo",IF(X1970&lt;=76,"Padrão","Redondo"))</f>
        <v>Padrão</v>
      </c>
      <c r="Z1970" s="11">
        <f>IF(AND(W1970&lt;&gt;"", V1970&lt;&gt;"", V1970&lt;&gt;0), (0.6057-0.0018*W1970)*V1970*(W1970^2)/1000, "")</f>
        <v>55.301952593185511</v>
      </c>
      <c r="AA1970" s="11">
        <v>59.846214194032498</v>
      </c>
      <c r="AB1970" s="14"/>
      <c r="AC1970" s="12">
        <v>28</v>
      </c>
      <c r="AD1970" s="18" t="s">
        <v>18</v>
      </c>
    </row>
    <row r="1971" spans="1:30" ht="15.6" x14ac:dyDescent="0.3">
      <c r="A1971" s="8">
        <v>1970</v>
      </c>
      <c r="B1971" s="20" t="s">
        <v>48</v>
      </c>
      <c r="C1971" s="9">
        <v>60.6</v>
      </c>
      <c r="D1971" s="9">
        <v>4.3</v>
      </c>
      <c r="E1971" s="9">
        <v>10.5</v>
      </c>
      <c r="F1971" s="10">
        <f>IF(AND(NOT(ISBLANK(C1971)), NOT(ISBLANK(H1971)), NOT(ISBLANK(Q1971))), C1971-H1971-Q1971, "")</f>
        <v>35.239999999999995</v>
      </c>
      <c r="G1971" s="11">
        <f>IF(AND(F1971&lt;&gt;"", C1971&lt;&gt;"", C1971&lt;&gt;0), F1971*100/C1971, "")</f>
        <v>58.151815181518145</v>
      </c>
      <c r="H1971" s="10">
        <v>19.571000000000002</v>
      </c>
      <c r="I1971" s="12">
        <v>6</v>
      </c>
      <c r="J1971" s="11">
        <f>IF(AND(H1971&lt;&gt;"", C1971&lt;&gt;"", C1971&lt;&gt;0), H1971*100/C1971, "")</f>
        <v>32.295379537953799</v>
      </c>
      <c r="K1971" s="9">
        <v>14.9</v>
      </c>
      <c r="L1971" s="9">
        <v>46.7</v>
      </c>
      <c r="M1971" s="13">
        <v>0.31900000000000001</v>
      </c>
      <c r="N1971" s="9">
        <v>61.7</v>
      </c>
      <c r="O1971" s="14" t="s">
        <v>21</v>
      </c>
      <c r="P1971" s="15">
        <v>2.79</v>
      </c>
      <c r="Q1971" s="13">
        <v>5.7889999999999997</v>
      </c>
      <c r="R1971" s="15">
        <v>0.33</v>
      </c>
      <c r="S1971" s="11">
        <f>IF(AND(Q1971&lt;&gt;"", C1971&lt;&gt;"", C1971&lt;&gt;0), Q1971*100/C1971, "")</f>
        <v>9.5528052805280517</v>
      </c>
      <c r="T1971" s="22">
        <v>2</v>
      </c>
      <c r="U1971" s="17" t="s">
        <v>32</v>
      </c>
      <c r="V1971" s="11">
        <v>55.77</v>
      </c>
      <c r="W1971" s="11">
        <v>44.1</v>
      </c>
      <c r="X1971" s="11">
        <f>IF(AND(W1971&lt;&gt;"", V1971&lt;&gt;"", V1971&lt;&gt;0), (W1971/V1971)*100, "")</f>
        <v>79.074771382463695</v>
      </c>
      <c r="Y1971" s="8" t="str">
        <f>IF(X1971&lt;72,"Pontiagudo",IF(X1971&lt;=76,"Padrão","Redondo"))</f>
        <v>Redondo</v>
      </c>
      <c r="Z1971" s="11">
        <f>IF(AND(W1971&lt;&gt;"", V1971&lt;&gt;"", V1971&lt;&gt;0), (0.6057-0.0018*W1971)*V1971*(W1971^2)/1000, "")</f>
        <v>57.085748103384006</v>
      </c>
      <c r="AA1971" s="11">
        <v>60.622737485310012</v>
      </c>
      <c r="AB1971" s="14" t="s">
        <v>35</v>
      </c>
      <c r="AC1971" s="12">
        <v>28</v>
      </c>
      <c r="AD1971" s="18" t="s">
        <v>18</v>
      </c>
    </row>
    <row r="1972" spans="1:30" ht="15.6" x14ac:dyDescent="0.3">
      <c r="A1972" s="8">
        <v>1971</v>
      </c>
      <c r="B1972" s="20" t="s">
        <v>48</v>
      </c>
      <c r="C1972" s="9">
        <v>60.7</v>
      </c>
      <c r="D1972" s="9">
        <v>3.6</v>
      </c>
      <c r="E1972" s="9">
        <v>10.6</v>
      </c>
      <c r="F1972" s="10">
        <f>IF(AND(NOT(ISBLANK(C1972)), NOT(ISBLANK(H1972)), NOT(ISBLANK(Q1972))), C1972-H1972-Q1972, "")</f>
        <v>34.475999999999999</v>
      </c>
      <c r="G1972" s="11">
        <f>IF(AND(F1972&lt;&gt;"", C1972&lt;&gt;"", C1972&lt;&gt;0), F1972*100/C1972, "")</f>
        <v>56.797364085667212</v>
      </c>
      <c r="H1972" s="10">
        <v>20.152000000000001</v>
      </c>
      <c r="I1972" s="12">
        <v>6</v>
      </c>
      <c r="J1972" s="11">
        <f>IF(AND(H1972&lt;&gt;"", C1972&lt;&gt;"", C1972&lt;&gt;0), H1972*100/C1972, "")</f>
        <v>33.199341021416807</v>
      </c>
      <c r="K1972" s="9">
        <v>14</v>
      </c>
      <c r="L1972" s="9">
        <v>47.7</v>
      </c>
      <c r="M1972" s="13">
        <v>0.29399999999999998</v>
      </c>
      <c r="N1972" s="9">
        <v>53.6</v>
      </c>
      <c r="O1972" s="14" t="s">
        <v>23</v>
      </c>
      <c r="P1972" s="15">
        <v>3.32</v>
      </c>
      <c r="Q1972" s="13">
        <v>6.0720000000000001</v>
      </c>
      <c r="R1972" s="15">
        <v>0.38</v>
      </c>
      <c r="S1972" s="11">
        <f>IF(AND(Q1972&lt;&gt;"", C1972&lt;&gt;"", C1972&lt;&gt;0), Q1972*100/C1972, "")</f>
        <v>10.00329489291598</v>
      </c>
      <c r="T1972" s="22">
        <v>2</v>
      </c>
      <c r="U1972" s="17" t="s">
        <v>32</v>
      </c>
      <c r="V1972" s="11">
        <v>57.74</v>
      </c>
      <c r="W1972" s="11">
        <v>44.41</v>
      </c>
      <c r="X1972" s="11">
        <f>IF(AND(W1972&lt;&gt;"", V1972&lt;&gt;"", V1972&lt;&gt;0), (W1972/V1972)*100, "")</f>
        <v>76.913751298926215</v>
      </c>
      <c r="Y1972" s="8" t="str">
        <f>IF(X1972&lt;72,"Pontiagudo",IF(X1972&lt;=76,"Padrão","Redondo"))</f>
        <v>Redondo</v>
      </c>
      <c r="Z1972" s="11">
        <f>IF(AND(W1972&lt;&gt;"", V1972&lt;&gt;"", V1972&lt;&gt;0), (0.6057-0.0018*W1972)*V1972*(W1972^2)/1000, "")</f>
        <v>59.872517514584032</v>
      </c>
      <c r="AA1972" s="11">
        <v>62.530664885880995</v>
      </c>
      <c r="AB1972" s="14" t="s">
        <v>35</v>
      </c>
      <c r="AC1972" s="12">
        <v>28</v>
      </c>
      <c r="AD1972" s="18" t="s">
        <v>18</v>
      </c>
    </row>
    <row r="1973" spans="1:30" ht="15.6" x14ac:dyDescent="0.3">
      <c r="A1973" s="8">
        <v>1972</v>
      </c>
      <c r="B1973" s="20" t="s">
        <v>48</v>
      </c>
      <c r="C1973" s="9">
        <v>61.2</v>
      </c>
      <c r="D1973" s="9">
        <v>3.4</v>
      </c>
      <c r="E1973" s="9">
        <v>10.6</v>
      </c>
      <c r="F1973" s="10">
        <f>IF(AND(NOT(ISBLANK(C1973)), NOT(ISBLANK(H1973)), NOT(ISBLANK(Q1973))), C1973-H1973-Q1973, "")</f>
        <v>35.893999999999998</v>
      </c>
      <c r="G1973" s="11">
        <f>IF(AND(F1973&lt;&gt;"", C1973&lt;&gt;"", C1973&lt;&gt;0), F1973*100/C1973, "")</f>
        <v>58.65032679738561</v>
      </c>
      <c r="H1973" s="10">
        <v>19.138000000000002</v>
      </c>
      <c r="I1973" s="12">
        <v>6</v>
      </c>
      <c r="J1973" s="11">
        <f>IF(AND(H1973&lt;&gt;"", C1973&lt;&gt;"", C1973&lt;&gt;0), H1973*100/C1973, "")</f>
        <v>31.27124183006536</v>
      </c>
      <c r="K1973" s="9">
        <v>14.1</v>
      </c>
      <c r="L1973" s="9">
        <v>33.299999999999997</v>
      </c>
      <c r="M1973" s="13">
        <v>0.42299999999999999</v>
      </c>
      <c r="N1973" s="9">
        <v>50.6</v>
      </c>
      <c r="O1973" s="14" t="s">
        <v>23</v>
      </c>
      <c r="P1973" s="15">
        <v>3.66</v>
      </c>
      <c r="Q1973" s="13">
        <v>6.1680000000000001</v>
      </c>
      <c r="R1973" s="15">
        <v>0.4</v>
      </c>
      <c r="S1973" s="11">
        <f>IF(AND(Q1973&lt;&gt;"", C1973&lt;&gt;"", C1973&lt;&gt;0), Q1973*100/C1973, "")</f>
        <v>10.078431372549021</v>
      </c>
      <c r="T1973" s="22">
        <v>2</v>
      </c>
      <c r="U1973" s="17" t="s">
        <v>32</v>
      </c>
      <c r="V1973" s="11">
        <v>58.94</v>
      </c>
      <c r="W1973" s="11">
        <v>43.92</v>
      </c>
      <c r="X1973" s="11">
        <f>IF(AND(W1973&lt;&gt;"", V1973&lt;&gt;"", V1973&lt;&gt;0), (W1973/V1973)*100, "")</f>
        <v>74.516457414319646</v>
      </c>
      <c r="Y1973" s="8" t="str">
        <f>IF(X1973&lt;72,"Pontiagudo",IF(X1973&lt;=76,"Padrão","Redondo"))</f>
        <v>Padrão</v>
      </c>
      <c r="Z1973" s="11">
        <f>IF(AND(W1973&lt;&gt;"", V1973&lt;&gt;"", V1973&lt;&gt;0), (0.6057-0.0018*W1973)*V1973*(W1973^2)/1000, "")</f>
        <v>59.875883550088716</v>
      </c>
      <c r="AA1973" s="11">
        <v>62.683826740415988</v>
      </c>
      <c r="AB1973" s="14"/>
      <c r="AC1973" s="12">
        <v>28</v>
      </c>
      <c r="AD1973" s="18" t="s">
        <v>18</v>
      </c>
    </row>
    <row r="1974" spans="1:30" ht="15.6" x14ac:dyDescent="0.3">
      <c r="A1974" s="8">
        <v>1973</v>
      </c>
      <c r="B1974" s="20" t="s">
        <v>48</v>
      </c>
      <c r="C1974" s="9">
        <v>66.5</v>
      </c>
      <c r="D1974" s="9">
        <v>3</v>
      </c>
      <c r="E1974" s="9">
        <v>10.7</v>
      </c>
      <c r="F1974" s="10">
        <f>IF(AND(NOT(ISBLANK(C1974)), NOT(ISBLANK(H1974)), NOT(ISBLANK(Q1974))), C1974-H1974-Q1974, "")</f>
        <v>43.2</v>
      </c>
      <c r="G1974" s="11">
        <f>IF(AND(F1974&lt;&gt;"", C1974&lt;&gt;"", C1974&lt;&gt;0), F1974*100/C1974, "")</f>
        <v>64.962406015037601</v>
      </c>
      <c r="H1974" s="10">
        <v>17.591999999999999</v>
      </c>
      <c r="I1974" s="12">
        <v>6</v>
      </c>
      <c r="J1974" s="11">
        <f>IF(AND(H1974&lt;&gt;"", C1974&lt;&gt;"", C1974&lt;&gt;0), H1974*100/C1974, "")</f>
        <v>26.454135338345861</v>
      </c>
      <c r="K1974" s="9">
        <v>13.4</v>
      </c>
      <c r="L1974" s="9">
        <v>46</v>
      </c>
      <c r="M1974" s="13">
        <v>0.29099999999999998</v>
      </c>
      <c r="N1974" s="9">
        <v>40.9</v>
      </c>
      <c r="O1974" s="14" t="s">
        <v>23</v>
      </c>
      <c r="P1974" s="15">
        <v>3.83</v>
      </c>
      <c r="Q1974" s="13">
        <v>5.7080000000000002</v>
      </c>
      <c r="R1974" s="15">
        <v>0.34</v>
      </c>
      <c r="S1974" s="11">
        <f>IF(AND(Q1974&lt;&gt;"", C1974&lt;&gt;"", C1974&lt;&gt;0), Q1974*100/C1974, "")</f>
        <v>8.5834586466165419</v>
      </c>
      <c r="T1974" s="22">
        <v>3</v>
      </c>
      <c r="U1974" s="17" t="s">
        <v>32</v>
      </c>
      <c r="V1974" s="11">
        <v>61.63</v>
      </c>
      <c r="W1974" s="11">
        <v>45.19</v>
      </c>
      <c r="X1974" s="11">
        <f>IF(AND(W1974&lt;&gt;"", V1974&lt;&gt;"", V1974&lt;&gt;0), (W1974/V1974)*100, "")</f>
        <v>73.324679539185453</v>
      </c>
      <c r="Y1974" s="8" t="str">
        <f>IF(X1974&lt;72,"Pontiagudo",IF(X1974&lt;=76,"Padrão","Redondo"))</f>
        <v>Padrão</v>
      </c>
      <c r="Z1974" s="11">
        <f>IF(AND(W1974&lt;&gt;"", V1974&lt;&gt;"", V1974&lt;&gt;0), (0.6057-0.0018*W1974)*V1974*(W1974^2)/1000, "")</f>
        <v>65.99404502125978</v>
      </c>
      <c r="AA1974" s="11">
        <v>66.475935490270487</v>
      </c>
      <c r="AB1974" s="14"/>
      <c r="AC1974" s="12">
        <v>28</v>
      </c>
      <c r="AD1974" s="18" t="s">
        <v>18</v>
      </c>
    </row>
    <row r="1975" spans="1:30" ht="15.6" x14ac:dyDescent="0.3">
      <c r="A1975" s="8">
        <v>1974</v>
      </c>
      <c r="B1975" s="20" t="s">
        <v>48</v>
      </c>
      <c r="C1975" s="9">
        <v>66.400000000000006</v>
      </c>
      <c r="D1975" s="9">
        <v>3.1</v>
      </c>
      <c r="E1975" s="9">
        <v>10.7</v>
      </c>
      <c r="F1975" s="10">
        <f>IF(AND(NOT(ISBLANK(C1975)), NOT(ISBLANK(H1975)), NOT(ISBLANK(Q1975))), C1975-H1975-Q1975, "")</f>
        <v>41.672000000000004</v>
      </c>
      <c r="G1975" s="11">
        <f>IF(AND(F1975&lt;&gt;"", C1975&lt;&gt;"", C1975&lt;&gt;0), F1975*100/C1975, "")</f>
        <v>62.759036144578317</v>
      </c>
      <c r="H1975" s="10">
        <v>17.696999999999999</v>
      </c>
      <c r="I1975" s="12">
        <v>6</v>
      </c>
      <c r="J1975" s="11">
        <f>IF(AND(H1975&lt;&gt;"", C1975&lt;&gt;"", C1975&lt;&gt;0), H1975*100/C1975, "")</f>
        <v>26.652108433734934</v>
      </c>
      <c r="K1975" s="9">
        <v>12.8</v>
      </c>
      <c r="L1975" s="9">
        <v>45.7</v>
      </c>
      <c r="M1975" s="13">
        <v>0.28000000000000003</v>
      </c>
      <c r="N1975" s="9">
        <v>42.7</v>
      </c>
      <c r="O1975" s="14" t="s">
        <v>23</v>
      </c>
      <c r="P1975" s="15">
        <v>4.37</v>
      </c>
      <c r="Q1975" s="13">
        <v>7.0309999999999997</v>
      </c>
      <c r="R1975" s="15">
        <v>0.42</v>
      </c>
      <c r="S1975" s="11">
        <f>IF(AND(Q1975&lt;&gt;"", C1975&lt;&gt;"", C1975&lt;&gt;0), Q1975*100/C1975, "")</f>
        <v>10.588855421686747</v>
      </c>
      <c r="T1975" s="22">
        <v>2</v>
      </c>
      <c r="U1975" s="17" t="s">
        <v>32</v>
      </c>
      <c r="V1975" s="11">
        <v>59.02</v>
      </c>
      <c r="W1975" s="11">
        <v>45.61</v>
      </c>
      <c r="X1975" s="11">
        <f>IF(AND(W1975&lt;&gt;"", V1975&lt;&gt;"", V1975&lt;&gt;0), (W1975/V1975)*100, "")</f>
        <v>77.278888512368681</v>
      </c>
      <c r="Y1975" s="8" t="str">
        <f>IF(X1975&lt;72,"Pontiagudo",IF(X1975&lt;=76,"Padrão","Redondo"))</f>
        <v>Redondo</v>
      </c>
      <c r="Z1975" s="11">
        <f>IF(AND(W1975&lt;&gt;"", V1975&lt;&gt;"", V1975&lt;&gt;0), (0.6057-0.0018*W1975)*V1975*(W1975^2)/1000, "")</f>
        <v>64.286627986789895</v>
      </c>
      <c r="AA1975" s="11">
        <v>65.225422903016991</v>
      </c>
      <c r="AB1975" s="14"/>
      <c r="AC1975" s="12">
        <v>28</v>
      </c>
      <c r="AD1975" s="18" t="s">
        <v>18</v>
      </c>
    </row>
    <row r="1976" spans="1:30" ht="15.6" x14ac:dyDescent="0.3">
      <c r="A1976" s="8">
        <v>1975</v>
      </c>
      <c r="B1976" s="20" t="s">
        <v>48</v>
      </c>
      <c r="C1976" s="9">
        <v>66.2</v>
      </c>
      <c r="D1976" s="9">
        <v>4</v>
      </c>
      <c r="E1976" s="9">
        <v>10.5</v>
      </c>
      <c r="F1976" s="10">
        <f>IF(AND(NOT(ISBLANK(C1976)), NOT(ISBLANK(H1976)), NOT(ISBLANK(Q1976))), C1976-H1976-Q1976, "")</f>
        <v>36.919000000000004</v>
      </c>
      <c r="G1976" s="11">
        <f>IF(AND(F1976&lt;&gt;"", C1976&lt;&gt;"", C1976&lt;&gt;0), F1976*100/C1976, "")</f>
        <v>55.768882175226594</v>
      </c>
      <c r="H1976" s="10">
        <v>22.766999999999999</v>
      </c>
      <c r="I1976" s="12">
        <v>6</v>
      </c>
      <c r="J1976" s="11">
        <f>IF(AND(H1976&lt;&gt;"", C1976&lt;&gt;"", C1976&lt;&gt;0), H1976*100/C1976, "")</f>
        <v>34.391238670694861</v>
      </c>
      <c r="K1976" s="9">
        <v>16.3</v>
      </c>
      <c r="L1976" s="9">
        <v>47.3</v>
      </c>
      <c r="M1976" s="13">
        <v>0.34499999999999997</v>
      </c>
      <c r="N1976" s="9">
        <v>55.4</v>
      </c>
      <c r="O1976" s="14" t="s">
        <v>23</v>
      </c>
      <c r="P1976" s="15">
        <v>5</v>
      </c>
      <c r="Q1976" s="13">
        <v>6.5140000000000002</v>
      </c>
      <c r="R1976" s="15">
        <v>0.42</v>
      </c>
      <c r="S1976" s="11">
        <f>IF(AND(Q1976&lt;&gt;"", C1976&lt;&gt;"", C1976&lt;&gt;0), Q1976*100/C1976, "")</f>
        <v>9.8398791540785489</v>
      </c>
      <c r="T1976" s="22">
        <v>3</v>
      </c>
      <c r="U1976" s="17" t="s">
        <v>32</v>
      </c>
      <c r="V1976" s="11">
        <v>58.67</v>
      </c>
      <c r="W1976" s="11">
        <v>45.71</v>
      </c>
      <c r="X1976" s="11">
        <f>IF(AND(W1976&lt;&gt;"", V1976&lt;&gt;"", V1976&lt;&gt;0), (W1976/V1976)*100, "")</f>
        <v>77.910346003068014</v>
      </c>
      <c r="Y1976" s="8" t="str">
        <f>IF(X1976&lt;72,"Pontiagudo",IF(X1976&lt;=76,"Padrão","Redondo"))</f>
        <v>Redondo</v>
      </c>
      <c r="Z1976" s="11">
        <f>IF(AND(W1976&lt;&gt;"", V1976&lt;&gt;"", V1976&lt;&gt;0), (0.6057-0.0018*W1976)*V1976*(W1976^2)/1000, "")</f>
        <v>64.163863072947848</v>
      </c>
      <c r="AA1976" s="11">
        <v>65.11259308549451</v>
      </c>
      <c r="AB1976" s="14"/>
      <c r="AC1976" s="12">
        <v>28</v>
      </c>
      <c r="AD1976" s="18" t="s">
        <v>18</v>
      </c>
    </row>
    <row r="1977" spans="1:30" ht="15.6" x14ac:dyDescent="0.3">
      <c r="A1977" s="8">
        <v>1976</v>
      </c>
      <c r="B1977" s="20" t="s">
        <v>48</v>
      </c>
      <c r="C1977" s="9">
        <v>63.8</v>
      </c>
      <c r="D1977" s="9">
        <v>3.4</v>
      </c>
      <c r="E1977" s="9">
        <v>10.6</v>
      </c>
      <c r="F1977" s="10">
        <f>IF(AND(NOT(ISBLANK(C1977)), NOT(ISBLANK(H1977)), NOT(ISBLANK(Q1977))), C1977-H1977-Q1977, "")</f>
        <v>41.420999999999999</v>
      </c>
      <c r="G1977" s="11">
        <f>IF(AND(F1977&lt;&gt;"", C1977&lt;&gt;"", C1977&lt;&gt;0), F1977*100/C1977, "")</f>
        <v>64.923197492163013</v>
      </c>
      <c r="H1977" s="10">
        <v>16.21</v>
      </c>
      <c r="I1977" s="12">
        <v>7</v>
      </c>
      <c r="J1977" s="11">
        <f>IF(AND(H1977&lt;&gt;"", C1977&lt;&gt;"", C1977&lt;&gt;0), H1977*100/C1977, "")</f>
        <v>25.407523510971789</v>
      </c>
      <c r="K1977" s="9">
        <v>11.6</v>
      </c>
      <c r="L1977" s="9">
        <v>47.7</v>
      </c>
      <c r="M1977" s="13">
        <v>0.24299999999999999</v>
      </c>
      <c r="N1977" s="9">
        <v>49</v>
      </c>
      <c r="O1977" s="14" t="s">
        <v>23</v>
      </c>
      <c r="P1977" s="15">
        <v>3.47</v>
      </c>
      <c r="Q1977" s="13">
        <v>6.1689999999999996</v>
      </c>
      <c r="R1977" s="15">
        <v>0.38</v>
      </c>
      <c r="S1977" s="11">
        <f>IF(AND(Q1977&lt;&gt;"", C1977&lt;&gt;"", C1977&lt;&gt;0), Q1977*100/C1977, "")</f>
        <v>9.669278996865204</v>
      </c>
      <c r="T1977" s="22">
        <v>3</v>
      </c>
      <c r="U1977" s="17" t="s">
        <v>32</v>
      </c>
      <c r="V1977" s="11">
        <v>58.78</v>
      </c>
      <c r="W1977" s="11">
        <v>45.21</v>
      </c>
      <c r="X1977" s="11">
        <f>IF(AND(W1977&lt;&gt;"", V1977&lt;&gt;"", V1977&lt;&gt;0), (W1977/V1977)*100, "")</f>
        <v>76.91391629806057</v>
      </c>
      <c r="Y1977" s="8" t="str">
        <f>IF(X1977&lt;72,"Pontiagudo",IF(X1977&lt;=76,"Padrão","Redondo"))</f>
        <v>Redondo</v>
      </c>
      <c r="Z1977" s="11">
        <f>IF(AND(W1977&lt;&gt;"", V1977&lt;&gt;"", V1977&lt;&gt;0), (0.6057-0.0018*W1977)*V1977*(W1977^2)/1000, "")</f>
        <v>62.993635976763755</v>
      </c>
      <c r="AA1977" s="11">
        <v>64.460750587364998</v>
      </c>
      <c r="AB1977" s="14"/>
      <c r="AC1977" s="12">
        <v>28</v>
      </c>
      <c r="AD1977" s="18" t="s">
        <v>18</v>
      </c>
    </row>
    <row r="1978" spans="1:30" ht="15.6" x14ac:dyDescent="0.3">
      <c r="A1978" s="8">
        <v>1977</v>
      </c>
      <c r="B1978" s="20" t="s">
        <v>48</v>
      </c>
      <c r="C1978" s="9">
        <v>62.1</v>
      </c>
      <c r="D1978" s="9">
        <v>3.6</v>
      </c>
      <c r="E1978" s="9">
        <v>10.5</v>
      </c>
      <c r="F1978" s="10">
        <f>IF(AND(NOT(ISBLANK(C1978)), NOT(ISBLANK(H1978)), NOT(ISBLANK(Q1978))), C1978-H1978-Q1978, "")</f>
        <v>36.349000000000004</v>
      </c>
      <c r="G1978" s="11">
        <f>IF(AND(F1978&lt;&gt;"", C1978&lt;&gt;"", C1978&lt;&gt;0), F1978*100/C1978, "")</f>
        <v>58.533011272141714</v>
      </c>
      <c r="H1978" s="10">
        <v>19.527000000000001</v>
      </c>
      <c r="I1978" s="12">
        <v>6</v>
      </c>
      <c r="J1978" s="11">
        <f>IF(AND(H1978&lt;&gt;"", C1978&lt;&gt;"", C1978&lt;&gt;0), H1978*100/C1978, "")</f>
        <v>31.444444444444443</v>
      </c>
      <c r="K1978" s="9">
        <v>15.5</v>
      </c>
      <c r="L1978" s="9">
        <v>49</v>
      </c>
      <c r="M1978" s="13">
        <v>0.316</v>
      </c>
      <c r="N1978" s="9">
        <v>52.7</v>
      </c>
      <c r="O1978" s="14" t="s">
        <v>23</v>
      </c>
      <c r="P1978" s="15">
        <v>4.07</v>
      </c>
      <c r="Q1978" s="13">
        <v>6.2240000000000002</v>
      </c>
      <c r="R1978" s="15">
        <v>0.39</v>
      </c>
      <c r="S1978" s="11">
        <f>IF(AND(Q1978&lt;&gt;"", C1978&lt;&gt;"", C1978&lt;&gt;0), Q1978*100/C1978, "")</f>
        <v>10.022544283413849</v>
      </c>
      <c r="T1978" s="22">
        <v>3</v>
      </c>
      <c r="U1978" s="17" t="s">
        <v>32</v>
      </c>
      <c r="V1978" s="11">
        <v>59.28</v>
      </c>
      <c r="W1978" s="11">
        <v>44.07</v>
      </c>
      <c r="X1978" s="11">
        <f>IF(AND(W1978&lt;&gt;"", V1978&lt;&gt;"", V1978&lt;&gt;0), (W1978/V1978)*100, "")</f>
        <v>74.342105263157904</v>
      </c>
      <c r="Y1978" s="8" t="str">
        <f>IF(X1978&lt;72,"Pontiagudo",IF(X1978&lt;=76,"Padrão","Redondo"))</f>
        <v>Padrão</v>
      </c>
      <c r="Z1978" s="11">
        <f>IF(AND(W1978&lt;&gt;"", V1978&lt;&gt;"", V1978&lt;&gt;0), (0.6057-0.0018*W1978)*V1978*(W1978^2)/1000, "")</f>
        <v>60.602246747263735</v>
      </c>
      <c r="AA1978" s="11">
        <v>63.146015763948</v>
      </c>
      <c r="AB1978" s="14"/>
      <c r="AC1978" s="12">
        <v>28</v>
      </c>
      <c r="AD1978" s="18" t="s">
        <v>18</v>
      </c>
    </row>
    <row r="1979" spans="1:30" ht="15.6" x14ac:dyDescent="0.3">
      <c r="A1979" s="8">
        <v>1978</v>
      </c>
      <c r="B1979" s="20" t="s">
        <v>48</v>
      </c>
      <c r="C1979" s="9">
        <v>63</v>
      </c>
      <c r="D1979" s="9">
        <v>3</v>
      </c>
      <c r="E1979" s="9">
        <v>10.3</v>
      </c>
      <c r="F1979" s="10">
        <f>IF(AND(NOT(ISBLANK(C1979)), NOT(ISBLANK(H1979)), NOT(ISBLANK(Q1979))), C1979-H1979-Q1979, "")</f>
        <v>36.072000000000003</v>
      </c>
      <c r="G1979" s="11">
        <f>IF(AND(F1979&lt;&gt;"", C1979&lt;&gt;"", C1979&lt;&gt;0), F1979*100/C1979, "")</f>
        <v>57.25714285714286</v>
      </c>
      <c r="H1979" s="10">
        <v>20.817</v>
      </c>
      <c r="I1979" s="12">
        <v>6</v>
      </c>
      <c r="J1979" s="11">
        <f>IF(AND(H1979&lt;&gt;"", C1979&lt;&gt;"", C1979&lt;&gt;0), H1979*100/C1979, "")</f>
        <v>33.042857142857137</v>
      </c>
      <c r="K1979" s="9">
        <v>14.3</v>
      </c>
      <c r="L1979" s="9">
        <v>50</v>
      </c>
      <c r="M1979" s="13">
        <v>0.28599999999999998</v>
      </c>
      <c r="N1979" s="9">
        <v>43.5</v>
      </c>
      <c r="O1979" s="14" t="s">
        <v>23</v>
      </c>
      <c r="P1979" s="15">
        <v>3.04</v>
      </c>
      <c r="Q1979" s="13">
        <v>6.1109999999999998</v>
      </c>
      <c r="R1979" s="15">
        <v>0.39</v>
      </c>
      <c r="S1979" s="11">
        <f>IF(AND(Q1979&lt;&gt;"", C1979&lt;&gt;"", C1979&lt;&gt;0), Q1979*100/C1979, "")</f>
        <v>9.7000000000000011</v>
      </c>
      <c r="T1979" s="22">
        <v>2</v>
      </c>
      <c r="U1979" s="17" t="s">
        <v>32</v>
      </c>
      <c r="V1979" s="11">
        <v>57.96</v>
      </c>
      <c r="W1979" s="11">
        <v>44.83</v>
      </c>
      <c r="X1979" s="11">
        <f>IF(AND(W1979&lt;&gt;"", V1979&lt;&gt;"", V1979&lt;&gt;0), (W1979/V1979)*100, "")</f>
        <v>77.346445824706691</v>
      </c>
      <c r="Y1979" s="8" t="str">
        <f>IF(X1979&lt;72,"Pontiagudo",IF(X1979&lt;=76,"Padrão","Redondo"))</f>
        <v>Redondo</v>
      </c>
      <c r="Z1979" s="11">
        <f>IF(AND(W1979&lt;&gt;"", V1979&lt;&gt;"", V1979&lt;&gt;0), (0.6057-0.0018*W1979)*V1979*(W1979^2)/1000, "")</f>
        <v>61.154739601422271</v>
      </c>
      <c r="AA1979" s="11">
        <v>63.301717237373985</v>
      </c>
      <c r="AB1979" s="14" t="s">
        <v>35</v>
      </c>
      <c r="AC1979" s="12">
        <v>28</v>
      </c>
      <c r="AD1979" s="18" t="s">
        <v>18</v>
      </c>
    </row>
    <row r="1980" spans="1:30" ht="15.6" x14ac:dyDescent="0.3">
      <c r="A1980" s="8">
        <v>1979</v>
      </c>
      <c r="B1980" s="20" t="s">
        <v>48</v>
      </c>
      <c r="C1980" s="9">
        <v>70.5</v>
      </c>
      <c r="D1980" s="9">
        <v>3.1</v>
      </c>
      <c r="E1980" s="9">
        <v>10.199999999999999</v>
      </c>
      <c r="F1980" s="10">
        <f>IF(AND(NOT(ISBLANK(C1980)), NOT(ISBLANK(H1980)), NOT(ISBLANK(Q1980))), C1980-H1980-Q1980, "")</f>
        <v>42.677999999999997</v>
      </c>
      <c r="G1980" s="11">
        <f>IF(AND(F1980&lt;&gt;"", C1980&lt;&gt;"", C1980&lt;&gt;0), F1980*100/C1980, "")</f>
        <v>60.536170212765946</v>
      </c>
      <c r="H1980" s="10">
        <v>21.631</v>
      </c>
      <c r="I1980" s="12">
        <v>6</v>
      </c>
      <c r="J1980" s="11">
        <f>IF(AND(H1980&lt;&gt;"", C1980&lt;&gt;"", C1980&lt;&gt;0), H1980*100/C1980, "")</f>
        <v>30.682269503546099</v>
      </c>
      <c r="K1980" s="9">
        <v>16.100000000000001</v>
      </c>
      <c r="L1980" s="9">
        <v>44.7</v>
      </c>
      <c r="M1980" s="13">
        <v>0.36</v>
      </c>
      <c r="N1980" s="9">
        <v>39.6</v>
      </c>
      <c r="O1980" s="14" t="s">
        <v>23</v>
      </c>
      <c r="P1980" s="15">
        <v>4.18</v>
      </c>
      <c r="Q1980" s="13">
        <v>6.1909999999999998</v>
      </c>
      <c r="R1980" s="15">
        <v>0.39</v>
      </c>
      <c r="S1980" s="11">
        <f>IF(AND(Q1980&lt;&gt;"", C1980&lt;&gt;"", C1980&lt;&gt;0), Q1980*100/C1980, "")</f>
        <v>8.7815602836879432</v>
      </c>
      <c r="T1980" s="22">
        <v>1</v>
      </c>
      <c r="U1980" s="17" t="s">
        <v>34</v>
      </c>
      <c r="V1980" s="11">
        <v>59.03</v>
      </c>
      <c r="W1980" s="11">
        <v>47.51</v>
      </c>
      <c r="X1980" s="11">
        <f>IF(AND(W1980&lt;&gt;"", V1980&lt;&gt;"", V1980&lt;&gt;0), (W1980/V1980)*100, "")</f>
        <v>80.484499407081145</v>
      </c>
      <c r="Y1980" s="8" t="str">
        <f>IF(X1980&lt;72,"Pontiagudo",IF(X1980&lt;=76,"Padrão","Redondo"))</f>
        <v>Redondo</v>
      </c>
      <c r="Z1980" s="11">
        <f>IF(AND(W1980&lt;&gt;"", V1980&lt;&gt;"", V1980&lt;&gt;0), (0.6057-0.0018*W1980)*V1980*(W1980^2)/1000, "")</f>
        <v>69.310361528546366</v>
      </c>
      <c r="AA1980" s="11">
        <v>68.032843614872476</v>
      </c>
      <c r="AB1980" s="14"/>
      <c r="AC1980" s="12">
        <v>28</v>
      </c>
      <c r="AD1980" s="18" t="s">
        <v>18</v>
      </c>
    </row>
    <row r="1981" spans="1:30" ht="15.6" x14ac:dyDescent="0.3">
      <c r="A1981" s="8">
        <v>1980</v>
      </c>
      <c r="B1981" s="20" t="s">
        <v>48</v>
      </c>
      <c r="C1981" s="9">
        <v>63.1</v>
      </c>
      <c r="D1981" s="9">
        <v>3.3</v>
      </c>
      <c r="E1981" s="9">
        <v>10.6</v>
      </c>
      <c r="F1981" s="10">
        <f>IF(AND(NOT(ISBLANK(C1981)), NOT(ISBLANK(H1981)), NOT(ISBLANK(Q1981))), C1981-H1981-Q1981, "")</f>
        <v>37.997</v>
      </c>
      <c r="G1981" s="11">
        <f>IF(AND(F1981&lt;&gt;"", C1981&lt;&gt;"", C1981&lt;&gt;0), F1981*100/C1981, "")</f>
        <v>60.217115689381927</v>
      </c>
      <c r="H1981" s="10">
        <v>19.106999999999999</v>
      </c>
      <c r="I1981" s="12">
        <v>6</v>
      </c>
      <c r="J1981" s="11">
        <f>IF(AND(H1981&lt;&gt;"", C1981&lt;&gt;"", C1981&lt;&gt;0), H1981*100/C1981, "")</f>
        <v>30.280507131537238</v>
      </c>
      <c r="K1981" s="9">
        <v>14.3</v>
      </c>
      <c r="L1981" s="9">
        <v>48.3</v>
      </c>
      <c r="M1981" s="13">
        <v>0.29599999999999999</v>
      </c>
      <c r="N1981" s="9">
        <v>48</v>
      </c>
      <c r="O1981" s="14" t="s">
        <v>23</v>
      </c>
      <c r="P1981" s="15">
        <v>4.01</v>
      </c>
      <c r="Q1981" s="13">
        <v>5.9960000000000004</v>
      </c>
      <c r="R1981" s="15">
        <v>0.37</v>
      </c>
      <c r="S1981" s="11">
        <f>IF(AND(Q1981&lt;&gt;"", C1981&lt;&gt;"", C1981&lt;&gt;0), Q1981*100/C1981, "")</f>
        <v>9.502377179080824</v>
      </c>
      <c r="T1981" s="22">
        <v>1</v>
      </c>
      <c r="U1981" s="17" t="s">
        <v>32</v>
      </c>
      <c r="V1981" s="11">
        <v>57.97</v>
      </c>
      <c r="W1981" s="11">
        <v>45.35</v>
      </c>
      <c r="X1981" s="11">
        <f>IF(AND(W1981&lt;&gt;"", V1981&lt;&gt;"", V1981&lt;&gt;0), (W1981/V1981)*100, "")</f>
        <v>78.230119027082978</v>
      </c>
      <c r="Y1981" s="8" t="str">
        <f>IF(X1981&lt;72,"Pontiagudo",IF(X1981&lt;=76,"Padrão","Redondo"))</f>
        <v>Redondo</v>
      </c>
      <c r="Z1981" s="11">
        <f>IF(AND(W1981&lt;&gt;"", V1981&lt;&gt;"", V1981&lt;&gt;0), (0.6057-0.0018*W1981)*V1981*(W1981^2)/1000, "")</f>
        <v>62.480886482742754</v>
      </c>
      <c r="AA1981" s="11">
        <v>64.064639820197499</v>
      </c>
      <c r="AB1981" s="14"/>
      <c r="AC1981" s="12">
        <v>28</v>
      </c>
      <c r="AD1981" s="18" t="s">
        <v>18</v>
      </c>
    </row>
    <row r="1982" spans="1:30" ht="15.6" x14ac:dyDescent="0.3">
      <c r="A1982" s="8">
        <v>1981</v>
      </c>
      <c r="B1982" s="20" t="s">
        <v>48</v>
      </c>
      <c r="C1982" s="9">
        <v>61.5</v>
      </c>
      <c r="D1982" s="9">
        <v>4.0999999999999996</v>
      </c>
      <c r="E1982" s="9"/>
      <c r="F1982" s="10" t="str">
        <f>IF(AND(NOT(ISBLANK(C1982)), NOT(ISBLANK(H1982)), NOT(ISBLANK(Q1982))), C1982-H1982-Q1982, "")</f>
        <v/>
      </c>
      <c r="G1982" s="11" t="str">
        <f>IF(AND(F1982&lt;&gt;"", C1982&lt;&gt;"", C1982&lt;&gt;0), F1982*100/C1982, "")</f>
        <v/>
      </c>
      <c r="H1982" s="10"/>
      <c r="I1982" s="12">
        <v>5</v>
      </c>
      <c r="J1982" s="11" t="str">
        <f>IF(AND(H1982&lt;&gt;"", C1982&lt;&gt;"", C1982&lt;&gt;0), H1982*100/C1982, "")</f>
        <v/>
      </c>
      <c r="K1982" s="9">
        <v>10.1</v>
      </c>
      <c r="L1982" s="9"/>
      <c r="M1982" s="13"/>
      <c r="N1982" s="9">
        <v>59.1</v>
      </c>
      <c r="O1982" s="14" t="s">
        <v>23</v>
      </c>
      <c r="P1982" s="15">
        <v>4.62</v>
      </c>
      <c r="Q1982" s="13">
        <v>6.4240000000000004</v>
      </c>
      <c r="R1982" s="15">
        <v>0.41</v>
      </c>
      <c r="S1982" s="11">
        <f>IF(AND(Q1982&lt;&gt;"", C1982&lt;&gt;"", C1982&lt;&gt;0), Q1982*100/C1982, "")</f>
        <v>10.445528455284554</v>
      </c>
      <c r="T1982" s="22">
        <v>2</v>
      </c>
      <c r="U1982" s="17" t="s">
        <v>32</v>
      </c>
      <c r="V1982" s="11">
        <v>59</v>
      </c>
      <c r="W1982" s="11">
        <v>44.01</v>
      </c>
      <c r="X1982" s="11">
        <f>IF(AND(W1982&lt;&gt;"", V1982&lt;&gt;"", V1982&lt;&gt;0), (W1982/V1982)*100, "")</f>
        <v>74.593220338983045</v>
      </c>
      <c r="Y1982" s="8" t="str">
        <f>IF(X1982&lt;72,"Pontiagudo",IF(X1982&lt;=76,"Padrão","Redondo"))</f>
        <v>Padrão</v>
      </c>
      <c r="Z1982" s="11">
        <f>IF(AND(W1982&lt;&gt;"", V1982&lt;&gt;"", V1982&lt;&gt;0), (0.6057-0.0018*W1982)*V1982*(W1982^2)/1000, "")</f>
        <v>60.164218019683794</v>
      </c>
      <c r="AA1982" s="11">
        <v>62.858653191449996</v>
      </c>
      <c r="AB1982" s="14"/>
      <c r="AC1982" s="12">
        <v>28</v>
      </c>
      <c r="AD1982" s="18" t="s">
        <v>18</v>
      </c>
    </row>
    <row r="1983" spans="1:30" ht="15.6" x14ac:dyDescent="0.3">
      <c r="A1983" s="8">
        <v>1982</v>
      </c>
      <c r="B1983" s="20" t="s">
        <v>48</v>
      </c>
      <c r="C1983" s="9">
        <v>55.7</v>
      </c>
      <c r="D1983" s="9">
        <v>5.0999999999999996</v>
      </c>
      <c r="E1983" s="9">
        <v>9.9</v>
      </c>
      <c r="F1983" s="10">
        <f>IF(AND(NOT(ISBLANK(C1983)), NOT(ISBLANK(H1983)), NOT(ISBLANK(Q1983))), C1983-H1983-Q1983, "")</f>
        <v>35.048000000000009</v>
      </c>
      <c r="G1983" s="11">
        <f>IF(AND(F1983&lt;&gt;"", C1983&lt;&gt;"", C1983&lt;&gt;0), F1983*100/C1983, "")</f>
        <v>62.922800718132869</v>
      </c>
      <c r="H1983" s="10">
        <v>15.532</v>
      </c>
      <c r="I1983" s="12">
        <v>6</v>
      </c>
      <c r="J1983" s="11">
        <f>IF(AND(H1983&lt;&gt;"", C1983&lt;&gt;"", C1983&lt;&gt;0), H1983*100/C1983, "")</f>
        <v>27.885098743267505</v>
      </c>
      <c r="K1983" s="9">
        <v>15.8</v>
      </c>
      <c r="L1983" s="9">
        <v>43</v>
      </c>
      <c r="M1983" s="13">
        <v>0.36699999999999999</v>
      </c>
      <c r="N1983" s="9">
        <v>71.400000000000006</v>
      </c>
      <c r="O1983" s="14" t="s">
        <v>21</v>
      </c>
      <c r="P1983" s="15">
        <v>3.01</v>
      </c>
      <c r="Q1983" s="13">
        <v>5.12</v>
      </c>
      <c r="R1983" s="15">
        <v>0.35</v>
      </c>
      <c r="S1983" s="11">
        <f>IF(AND(Q1983&lt;&gt;"", C1983&lt;&gt;"", C1983&lt;&gt;0), Q1983*100/C1983, "")</f>
        <v>9.1921005385996413</v>
      </c>
      <c r="T1983" s="22">
        <v>2</v>
      </c>
      <c r="U1983" s="17" t="s">
        <v>36</v>
      </c>
      <c r="V1983" s="11">
        <v>55.55</v>
      </c>
      <c r="W1983" s="11">
        <v>44.29</v>
      </c>
      <c r="X1983" s="11">
        <f>IF(AND(W1983&lt;&gt;"", V1983&lt;&gt;"", V1983&lt;&gt;0), (W1983/V1983)*100, "")</f>
        <v>79.72997299729974</v>
      </c>
      <c r="Y1983" s="8" t="str">
        <f>IF(X1983&lt;72,"Pontiagudo",IF(X1983&lt;=76,"Padrão","Redondo"))</f>
        <v>Redondo</v>
      </c>
      <c r="Z1983" s="11">
        <f>IF(AND(W1983&lt;&gt;"", V1983&lt;&gt;"", V1983&lt;&gt;0), (0.6057-0.0018*W1983)*V1983*(W1983^2)/1000, "")</f>
        <v>57.314301402759391</v>
      </c>
      <c r="AA1983" s="11">
        <v>60.72460868460248</v>
      </c>
      <c r="AB1983" s="14"/>
      <c r="AC1983" s="12">
        <v>28</v>
      </c>
      <c r="AD1983" s="18" t="s">
        <v>18</v>
      </c>
    </row>
    <row r="1984" spans="1:30" ht="15.6" x14ac:dyDescent="0.3">
      <c r="A1984" s="8">
        <v>1983</v>
      </c>
      <c r="B1984" s="20" t="s">
        <v>48</v>
      </c>
      <c r="C1984" s="9">
        <v>62.6</v>
      </c>
      <c r="D1984" s="9">
        <v>3.6</v>
      </c>
      <c r="E1984" s="9">
        <v>10.1</v>
      </c>
      <c r="F1984" s="10">
        <f>IF(AND(NOT(ISBLANK(C1984)), NOT(ISBLANK(H1984)), NOT(ISBLANK(Q1984))), C1984-H1984-Q1984, "")</f>
        <v>37.068999999999996</v>
      </c>
      <c r="G1984" s="11">
        <f>IF(AND(F1984&lt;&gt;"", C1984&lt;&gt;"", C1984&lt;&gt;0), F1984*100/C1984, "")</f>
        <v>59.215654952076669</v>
      </c>
      <c r="H1984" s="10">
        <v>19.556000000000001</v>
      </c>
      <c r="I1984" s="12">
        <v>6</v>
      </c>
      <c r="J1984" s="11">
        <f>IF(AND(H1984&lt;&gt;"", C1984&lt;&gt;"", C1984&lt;&gt;0), H1984*100/C1984, "")</f>
        <v>31.239616613418534</v>
      </c>
      <c r="K1984" s="9">
        <v>14.4</v>
      </c>
      <c r="L1984" s="9">
        <v>41.7</v>
      </c>
      <c r="M1984" s="13">
        <v>0.34499999999999997</v>
      </c>
      <c r="N1984" s="9">
        <v>52.4</v>
      </c>
      <c r="O1984" s="14" t="s">
        <v>23</v>
      </c>
      <c r="P1984" s="15">
        <v>4.32</v>
      </c>
      <c r="Q1984" s="13">
        <v>5.9749999999999996</v>
      </c>
      <c r="R1984" s="15">
        <v>0.36</v>
      </c>
      <c r="S1984" s="11">
        <f>IF(AND(Q1984&lt;&gt;"", C1984&lt;&gt;"", C1984&lt;&gt;0), Q1984*100/C1984, "")</f>
        <v>9.5447284345047922</v>
      </c>
      <c r="T1984" s="22">
        <v>1</v>
      </c>
      <c r="U1984" s="17" t="s">
        <v>32</v>
      </c>
      <c r="V1984" s="11">
        <v>58.27</v>
      </c>
      <c r="W1984" s="11">
        <v>45.21</v>
      </c>
      <c r="X1984" s="11">
        <f>IF(AND(W1984&lt;&gt;"", V1984&lt;&gt;"", V1984&lt;&gt;0), (W1984/V1984)*100, "")</f>
        <v>77.587094559807795</v>
      </c>
      <c r="Y1984" s="8" t="str">
        <f>IF(X1984&lt;72,"Pontiagudo",IF(X1984&lt;=76,"Padrão","Redondo"))</f>
        <v>Redondo</v>
      </c>
      <c r="Z1984" s="11">
        <f>IF(AND(W1984&lt;&gt;"", V1984&lt;&gt;"", V1984&lt;&gt;0), (0.6057-0.0018*W1984)*V1984*(W1984^2)/1000, "")</f>
        <v>62.447076698979657</v>
      </c>
      <c r="AA1984" s="11">
        <v>64.0841830677345</v>
      </c>
      <c r="AB1984" s="14"/>
      <c r="AC1984" s="12">
        <v>28</v>
      </c>
      <c r="AD1984" s="18" t="s">
        <v>18</v>
      </c>
    </row>
    <row r="1985" spans="1:30" ht="15.6" x14ac:dyDescent="0.3">
      <c r="A1985" s="8">
        <v>1984</v>
      </c>
      <c r="B1985" s="20" t="s">
        <v>48</v>
      </c>
      <c r="C1985" s="9">
        <v>65.8</v>
      </c>
      <c r="D1985" s="9">
        <v>3.5</v>
      </c>
      <c r="E1985" s="9">
        <v>10.199999999999999</v>
      </c>
      <c r="F1985" s="10">
        <f>IF(AND(NOT(ISBLANK(C1985)), NOT(ISBLANK(H1985)), NOT(ISBLANK(Q1985))), C1985-H1985-Q1985, "")</f>
        <v>40.199999999999989</v>
      </c>
      <c r="G1985" s="11">
        <f>IF(AND(F1985&lt;&gt;"", C1985&lt;&gt;"", C1985&lt;&gt;0), F1985*100/C1985, "")</f>
        <v>61.094224924012146</v>
      </c>
      <c r="H1985" s="10">
        <v>20.001000000000001</v>
      </c>
      <c r="I1985" s="12">
        <v>7</v>
      </c>
      <c r="J1985" s="11">
        <f>IF(AND(H1985&lt;&gt;"", C1985&lt;&gt;"", C1985&lt;&gt;0), H1985*100/C1985, "")</f>
        <v>30.39665653495441</v>
      </c>
      <c r="K1985" s="9">
        <v>14.6</v>
      </c>
      <c r="L1985" s="9">
        <v>41</v>
      </c>
      <c r="M1985" s="13">
        <v>0.35599999999999998</v>
      </c>
      <c r="N1985" s="9">
        <v>49.1</v>
      </c>
      <c r="O1985" s="14" t="s">
        <v>23</v>
      </c>
      <c r="P1985" s="15">
        <v>3.11</v>
      </c>
      <c r="Q1985" s="13">
        <v>5.5990000000000002</v>
      </c>
      <c r="R1985" s="15">
        <v>0.34</v>
      </c>
      <c r="S1985" s="11">
        <f>IF(AND(Q1985&lt;&gt;"", C1985&lt;&gt;"", C1985&lt;&gt;0), Q1985*100/C1985, "")</f>
        <v>8.509118541033434</v>
      </c>
      <c r="T1985" s="22">
        <v>2</v>
      </c>
      <c r="U1985" s="17" t="s">
        <v>32</v>
      </c>
      <c r="V1985" s="11">
        <v>59.89</v>
      </c>
      <c r="W1985" s="11">
        <v>46.44</v>
      </c>
      <c r="X1985" s="11">
        <f>IF(AND(W1985&lt;&gt;"", V1985&lt;&gt;"", V1985&lt;&gt;0), (W1985/V1985)*100, "")</f>
        <v>77.542160627817651</v>
      </c>
      <c r="Y1985" s="8" t="str">
        <f>IF(X1985&lt;72,"Pontiagudo",IF(X1985&lt;=76,"Padrão","Redondo"))</f>
        <v>Redondo</v>
      </c>
      <c r="Z1985" s="11">
        <f>IF(AND(W1985&lt;&gt;"", V1985&lt;&gt;"", V1985&lt;&gt;0), (0.6057-0.0018*W1985)*V1985*(W1985^2)/1000, "")</f>
        <v>67.437130577533622</v>
      </c>
      <c r="AA1985" s="11">
        <v>67.098047965848011</v>
      </c>
      <c r="AB1985" s="14"/>
      <c r="AC1985" s="12">
        <v>28</v>
      </c>
      <c r="AD1985" s="18" t="s">
        <v>18</v>
      </c>
    </row>
    <row r="1986" spans="1:30" ht="15.6" x14ac:dyDescent="0.3">
      <c r="A1986" s="8">
        <v>1985</v>
      </c>
      <c r="B1986" s="20" t="s">
        <v>48</v>
      </c>
      <c r="C1986" s="9">
        <v>62.2</v>
      </c>
      <c r="D1986" s="9">
        <v>2.9</v>
      </c>
      <c r="E1986" s="9">
        <v>10.6</v>
      </c>
      <c r="F1986" s="10">
        <f>IF(AND(NOT(ISBLANK(C1986)), NOT(ISBLANK(H1986)), NOT(ISBLANK(Q1986))), C1986-H1986-Q1986, "")</f>
        <v>36.843000000000004</v>
      </c>
      <c r="G1986" s="11">
        <f>IF(AND(F1986&lt;&gt;"", C1986&lt;&gt;"", C1986&lt;&gt;0), F1986*100/C1986, "")</f>
        <v>59.233118971061096</v>
      </c>
      <c r="H1986" s="10">
        <v>18.785</v>
      </c>
      <c r="I1986" s="12">
        <v>7</v>
      </c>
      <c r="J1986" s="11">
        <f>IF(AND(H1986&lt;&gt;"", C1986&lt;&gt;"", C1986&lt;&gt;0), H1986*100/C1986, "")</f>
        <v>30.20096463022508</v>
      </c>
      <c r="K1986" s="9">
        <v>13.4</v>
      </c>
      <c r="L1986" s="9">
        <v>47.7</v>
      </c>
      <c r="M1986" s="13">
        <v>0.28100000000000003</v>
      </c>
      <c r="N1986" s="9">
        <v>42.5</v>
      </c>
      <c r="O1986" s="14" t="s">
        <v>23</v>
      </c>
      <c r="P1986" s="15">
        <v>4.67</v>
      </c>
      <c r="Q1986" s="13">
        <v>6.5720000000000001</v>
      </c>
      <c r="R1986" s="15">
        <v>0.43</v>
      </c>
      <c r="S1986" s="11">
        <f>IF(AND(Q1986&lt;&gt;"", C1986&lt;&gt;"", C1986&lt;&gt;0), Q1986*100/C1986, "")</f>
        <v>10.565916398713826</v>
      </c>
      <c r="T1986" s="22">
        <v>1</v>
      </c>
      <c r="U1986" s="17" t="s">
        <v>32</v>
      </c>
      <c r="V1986" s="11">
        <v>59.22</v>
      </c>
      <c r="W1986" s="11">
        <v>44.29</v>
      </c>
      <c r="X1986" s="11">
        <f>IF(AND(W1986&lt;&gt;"", V1986&lt;&gt;"", V1986&lt;&gt;0), (W1986/V1986)*100, "")</f>
        <v>74.788922661263086</v>
      </c>
      <c r="Y1986" s="8" t="str">
        <f>IF(X1986&lt;72,"Pontiagudo",IF(X1986&lt;=76,"Padrão","Redondo"))</f>
        <v>Padrão</v>
      </c>
      <c r="Z1986" s="11">
        <f>IF(AND(W1986&lt;&gt;"", V1986&lt;&gt;"", V1986&lt;&gt;0), (0.6057-0.0018*W1986)*V1986*(W1986^2)/1000, "")</f>
        <v>61.100862809566358</v>
      </c>
      <c r="AA1986" s="11">
        <v>63.427358732534998</v>
      </c>
      <c r="AB1986" s="14" t="s">
        <v>35</v>
      </c>
      <c r="AC1986" s="12">
        <v>28</v>
      </c>
      <c r="AD1986" s="18" t="s">
        <v>18</v>
      </c>
    </row>
    <row r="1987" spans="1:30" ht="15.6" x14ac:dyDescent="0.3">
      <c r="A1987" s="8">
        <v>1986</v>
      </c>
      <c r="B1987" s="20" t="s">
        <v>48</v>
      </c>
      <c r="C1987" s="9">
        <v>66.7</v>
      </c>
      <c r="D1987" s="9">
        <v>2.6</v>
      </c>
      <c r="E1987" s="9">
        <v>10.5</v>
      </c>
      <c r="F1987" s="10">
        <f>IF(AND(NOT(ISBLANK(C1987)), NOT(ISBLANK(H1987)), NOT(ISBLANK(Q1987))), C1987-H1987-Q1987, "")</f>
        <v>42.056000000000004</v>
      </c>
      <c r="G1987" s="11">
        <f>IF(AND(F1987&lt;&gt;"", C1987&lt;&gt;"", C1987&lt;&gt;0), F1987*100/C1987, "")</f>
        <v>63.052473763118442</v>
      </c>
      <c r="H1987" s="10">
        <v>18.844999999999999</v>
      </c>
      <c r="I1987" s="12">
        <v>5</v>
      </c>
      <c r="J1987" s="11">
        <f>IF(AND(H1987&lt;&gt;"", C1987&lt;&gt;"", C1987&lt;&gt;0), H1987*100/C1987, "")</f>
        <v>28.253373313343328</v>
      </c>
      <c r="K1987" s="9">
        <v>14</v>
      </c>
      <c r="L1987" s="9">
        <v>49.3</v>
      </c>
      <c r="M1987" s="13">
        <v>0.28399999999999997</v>
      </c>
      <c r="N1987" s="9">
        <v>33.4</v>
      </c>
      <c r="O1987" s="14" t="s">
        <v>23</v>
      </c>
      <c r="P1987" s="15">
        <v>3.44</v>
      </c>
      <c r="Q1987" s="13">
        <v>5.7990000000000004</v>
      </c>
      <c r="R1987" s="15">
        <v>0.4</v>
      </c>
      <c r="S1987" s="11">
        <f>IF(AND(Q1987&lt;&gt;"", C1987&lt;&gt;"", C1987&lt;&gt;0), Q1987*100/C1987, "")</f>
        <v>8.6941529235382315</v>
      </c>
      <c r="T1987" s="22">
        <v>1</v>
      </c>
      <c r="U1987" s="17" t="s">
        <v>32</v>
      </c>
      <c r="V1987" s="11">
        <v>58.88</v>
      </c>
      <c r="W1987" s="11">
        <v>46.16</v>
      </c>
      <c r="X1987" s="11">
        <f>IF(AND(W1987&lt;&gt;"", V1987&lt;&gt;"", V1987&lt;&gt;0), (W1987/V1987)*100, "")</f>
        <v>78.396739130434781</v>
      </c>
      <c r="Y1987" s="8" t="str">
        <f>IF(X1987&lt;72,"Pontiagudo",IF(X1987&lt;=76,"Padrão","Redondo"))</f>
        <v>Redondo</v>
      </c>
      <c r="Z1987" s="11">
        <f>IF(AND(W1987&lt;&gt;"", V1987&lt;&gt;"", V1987&lt;&gt;0), (0.6057-0.0018*W1987)*V1987*(W1987^2)/1000, "")</f>
        <v>65.566013564583926</v>
      </c>
      <c r="AA1987" s="11">
        <v>65.930294026239977</v>
      </c>
      <c r="AB1987" s="14"/>
      <c r="AC1987" s="12">
        <v>28</v>
      </c>
      <c r="AD1987" s="18" t="s">
        <v>18</v>
      </c>
    </row>
    <row r="1988" spans="1:30" ht="15.6" x14ac:dyDescent="0.3">
      <c r="A1988" s="8">
        <v>1987</v>
      </c>
      <c r="B1988" s="20" t="s">
        <v>48</v>
      </c>
      <c r="C1988" s="9">
        <v>58.5</v>
      </c>
      <c r="D1988" s="9">
        <v>3</v>
      </c>
      <c r="E1988" s="9">
        <v>10.6</v>
      </c>
      <c r="F1988" s="10">
        <f>IF(AND(NOT(ISBLANK(C1988)), NOT(ISBLANK(H1988)), NOT(ISBLANK(Q1988))), C1988-H1988-Q1988, "")</f>
        <v>35.351000000000006</v>
      </c>
      <c r="G1988" s="11">
        <f>IF(AND(F1988&lt;&gt;"", C1988&lt;&gt;"", C1988&lt;&gt;0), F1988*100/C1988, "")</f>
        <v>60.429059829059845</v>
      </c>
      <c r="H1988" s="10">
        <v>16.891999999999999</v>
      </c>
      <c r="I1988" s="12">
        <v>6</v>
      </c>
      <c r="J1988" s="11">
        <f>IF(AND(H1988&lt;&gt;"", C1988&lt;&gt;"", C1988&lt;&gt;0), H1988*100/C1988, "")</f>
        <v>28.875213675213676</v>
      </c>
      <c r="K1988" s="9">
        <v>11.6</v>
      </c>
      <c r="L1988" s="9">
        <v>47</v>
      </c>
      <c r="M1988" s="13">
        <v>0.247</v>
      </c>
      <c r="N1988" s="9">
        <v>46.8</v>
      </c>
      <c r="O1988" s="14" t="s">
        <v>23</v>
      </c>
      <c r="P1988" s="15">
        <v>3.43</v>
      </c>
      <c r="Q1988" s="13">
        <v>6.2569999999999997</v>
      </c>
      <c r="R1988" s="15">
        <v>0.4</v>
      </c>
      <c r="S1988" s="11">
        <f>IF(AND(Q1988&lt;&gt;"", C1988&lt;&gt;"", C1988&lt;&gt;0), Q1988*100/C1988, "")</f>
        <v>10.695726495726495</v>
      </c>
      <c r="T1988" s="22">
        <v>3</v>
      </c>
      <c r="U1988" s="17" t="s">
        <v>32</v>
      </c>
      <c r="V1988" s="11">
        <v>59.27</v>
      </c>
      <c r="W1988" s="11">
        <v>43.24</v>
      </c>
      <c r="X1988" s="11">
        <f>IF(AND(W1988&lt;&gt;"", V1988&lt;&gt;"", V1988&lt;&gt;0), (W1988/V1988)*100, "")</f>
        <v>72.954277037287</v>
      </c>
      <c r="Y1988" s="8" t="str">
        <f>IF(X1988&lt;72,"Pontiagudo",IF(X1988&lt;=76,"Padrão","Redondo"))</f>
        <v>Padrão</v>
      </c>
      <c r="Z1988" s="11">
        <f>IF(AND(W1988&lt;&gt;"", V1988&lt;&gt;"", V1988&lt;&gt;0), (0.6057-0.0018*W1988)*V1988*(W1988^2)/1000, "")</f>
        <v>58.496735884124746</v>
      </c>
      <c r="AA1988" s="11">
        <v>61.91680735060001</v>
      </c>
      <c r="AB1988" s="14"/>
      <c r="AC1988" s="12">
        <v>28</v>
      </c>
      <c r="AD1988" s="18" t="s">
        <v>18</v>
      </c>
    </row>
    <row r="1989" spans="1:30" ht="15.6" x14ac:dyDescent="0.3">
      <c r="A1989" s="8">
        <v>1988</v>
      </c>
      <c r="B1989" s="20" t="s">
        <v>48</v>
      </c>
      <c r="C1989" s="9">
        <v>65.099999999999994</v>
      </c>
      <c r="D1989" s="9">
        <v>3.1</v>
      </c>
      <c r="E1989" s="9">
        <v>10.6</v>
      </c>
      <c r="F1989" s="10">
        <f>IF(AND(NOT(ISBLANK(C1989)), NOT(ISBLANK(H1989)), NOT(ISBLANK(Q1989))), C1989-H1989-Q1989, "")</f>
        <v>37.540999999999997</v>
      </c>
      <c r="G1989" s="11">
        <f>IF(AND(F1989&lt;&gt;"", C1989&lt;&gt;"", C1989&lt;&gt;0), F1989*100/C1989, "")</f>
        <v>57.666666666666664</v>
      </c>
      <c r="H1989" s="10">
        <v>21.085999999999999</v>
      </c>
      <c r="I1989" s="12">
        <v>6</v>
      </c>
      <c r="J1989" s="11">
        <f>IF(AND(H1989&lt;&gt;"", C1989&lt;&gt;"", C1989&lt;&gt;0), H1989*100/C1989, "")</f>
        <v>32.39016897081413</v>
      </c>
      <c r="K1989" s="9">
        <v>13</v>
      </c>
      <c r="L1989" s="9">
        <v>50.7</v>
      </c>
      <c r="M1989" s="13">
        <v>0.25600000000000001</v>
      </c>
      <c r="N1989" s="9">
        <v>43.6</v>
      </c>
      <c r="O1989" s="14" t="s">
        <v>23</v>
      </c>
      <c r="P1989" s="15">
        <v>4.09</v>
      </c>
      <c r="Q1989" s="13">
        <v>6.4729999999999999</v>
      </c>
      <c r="R1989" s="15">
        <v>0.4</v>
      </c>
      <c r="S1989" s="11">
        <f>IF(AND(Q1989&lt;&gt;"", C1989&lt;&gt;"", C1989&lt;&gt;0), Q1989*100/C1989, "")</f>
        <v>9.9431643625192017</v>
      </c>
      <c r="T1989" s="22">
        <v>3</v>
      </c>
      <c r="U1989" s="17" t="s">
        <v>32</v>
      </c>
      <c r="V1989" s="11">
        <v>59.04</v>
      </c>
      <c r="W1989" s="11">
        <v>45.65</v>
      </c>
      <c r="X1989" s="11">
        <f>IF(AND(W1989&lt;&gt;"", V1989&lt;&gt;"", V1989&lt;&gt;0), (W1989/V1989)*100, "")</f>
        <v>77.320460704607044</v>
      </c>
      <c r="Y1989" s="8" t="str">
        <f>IF(X1989&lt;72,"Pontiagudo",IF(X1989&lt;=76,"Padrão","Redondo"))</f>
        <v>Redondo</v>
      </c>
      <c r="Z1989" s="11">
        <f>IF(AND(W1989&lt;&gt;"", V1989&lt;&gt;"", V1989&lt;&gt;0), (0.6057-0.0018*W1989)*V1989*(W1989^2)/1000, "")</f>
        <v>64.412400676931995</v>
      </c>
      <c r="AA1989" s="11">
        <v>65.299087976759992</v>
      </c>
      <c r="AB1989" s="14"/>
      <c r="AC1989" s="12">
        <v>28</v>
      </c>
      <c r="AD1989" s="18" t="s">
        <v>18</v>
      </c>
    </row>
    <row r="1990" spans="1:30" ht="15.6" x14ac:dyDescent="0.3">
      <c r="A1990" s="8">
        <v>1989</v>
      </c>
      <c r="B1990" s="20" t="s">
        <v>48</v>
      </c>
      <c r="C1990" s="9">
        <v>69.599999999999994</v>
      </c>
      <c r="D1990" s="9">
        <v>4</v>
      </c>
      <c r="E1990" s="9">
        <v>10.3</v>
      </c>
      <c r="F1990" s="10">
        <f>IF(AND(NOT(ISBLANK(C1990)), NOT(ISBLANK(H1990)), NOT(ISBLANK(Q1990))), C1990-H1990-Q1990, "")</f>
        <v>42.917999999999992</v>
      </c>
      <c r="G1990" s="11">
        <f>IF(AND(F1990&lt;&gt;"", C1990&lt;&gt;"", C1990&lt;&gt;0), F1990*100/C1990, "")</f>
        <v>61.66379310344827</v>
      </c>
      <c r="H1990" s="10">
        <v>21.289000000000001</v>
      </c>
      <c r="I1990" s="12">
        <v>6</v>
      </c>
      <c r="J1990" s="11">
        <f>IF(AND(H1990&lt;&gt;"", C1990&lt;&gt;"", C1990&lt;&gt;0), H1990*100/C1990, "")</f>
        <v>30.587643678160923</v>
      </c>
      <c r="K1990" s="9">
        <v>15.3</v>
      </c>
      <c r="L1990" s="9">
        <v>48.3</v>
      </c>
      <c r="M1990" s="13">
        <v>0.317</v>
      </c>
      <c r="N1990" s="9">
        <v>53.5</v>
      </c>
      <c r="O1990" s="14" t="s">
        <v>23</v>
      </c>
      <c r="P1990" s="15">
        <v>2.58</v>
      </c>
      <c r="Q1990" s="13">
        <v>5.3929999999999998</v>
      </c>
      <c r="R1990" s="15">
        <v>0.33</v>
      </c>
      <c r="S1990" s="11">
        <f>IF(AND(Q1990&lt;&gt;"", C1990&lt;&gt;"", C1990&lt;&gt;0), Q1990*100/C1990, "")</f>
        <v>7.7485632183908049</v>
      </c>
      <c r="T1990" s="22">
        <v>4</v>
      </c>
      <c r="U1990" s="17" t="s">
        <v>34</v>
      </c>
      <c r="V1990" s="11">
        <v>61.11</v>
      </c>
      <c r="W1990" s="11">
        <v>46.57</v>
      </c>
      <c r="X1990" s="11">
        <f>IF(AND(W1990&lt;&gt;"", V1990&lt;&gt;"", V1990&lt;&gt;0), (W1990/V1990)*100, "")</f>
        <v>76.206840124365897</v>
      </c>
      <c r="Y1990" s="8" t="str">
        <f>IF(X1990&lt;72,"Pontiagudo",IF(X1990&lt;=76,"Padrão","Redondo"))</f>
        <v>Redondo</v>
      </c>
      <c r="Z1990" s="11">
        <f>IF(AND(W1990&lt;&gt;"", V1990&lt;&gt;"", V1990&lt;&gt;0), (0.6057-0.0018*W1990)*V1990*(W1990^2)/1000, "")</f>
        <v>69.165643240255093</v>
      </c>
      <c r="AA1990" s="11">
        <v>68.190079248112482</v>
      </c>
      <c r="AB1990" s="14"/>
      <c r="AC1990" s="12">
        <v>28</v>
      </c>
      <c r="AD1990" s="18" t="s">
        <v>18</v>
      </c>
    </row>
    <row r="1991" spans="1:30" ht="15.6" x14ac:dyDescent="0.3">
      <c r="A1991" s="8">
        <v>1990</v>
      </c>
      <c r="B1991" s="20" t="s">
        <v>48</v>
      </c>
      <c r="C1991" s="9">
        <v>63</v>
      </c>
      <c r="D1991" s="9">
        <v>3.9</v>
      </c>
      <c r="E1991" s="9">
        <v>10.4</v>
      </c>
      <c r="F1991" s="10">
        <f>IF(AND(NOT(ISBLANK(C1991)), NOT(ISBLANK(H1991)), NOT(ISBLANK(Q1991))), C1991-H1991-Q1991, "")</f>
        <v>36.703000000000003</v>
      </c>
      <c r="G1991" s="11">
        <f>IF(AND(F1991&lt;&gt;"", C1991&lt;&gt;"", C1991&lt;&gt;0), F1991*100/C1991, "")</f>
        <v>58.25873015873016</v>
      </c>
      <c r="H1991" s="10">
        <v>20.231999999999999</v>
      </c>
      <c r="I1991" s="12">
        <v>6</v>
      </c>
      <c r="J1991" s="11">
        <f>IF(AND(H1991&lt;&gt;"", C1991&lt;&gt;"", C1991&lt;&gt;0), H1991*100/C1991, "")</f>
        <v>32.114285714285714</v>
      </c>
      <c r="K1991" s="9">
        <v>14.1</v>
      </c>
      <c r="L1991" s="9">
        <v>48</v>
      </c>
      <c r="M1991" s="13">
        <v>0.29399999999999998</v>
      </c>
      <c r="N1991" s="9">
        <v>55.9</v>
      </c>
      <c r="O1991" s="14" t="s">
        <v>23</v>
      </c>
      <c r="P1991" s="15">
        <v>4.13</v>
      </c>
      <c r="Q1991" s="13">
        <v>6.0650000000000004</v>
      </c>
      <c r="R1991" s="15">
        <v>0.38</v>
      </c>
      <c r="S1991" s="11">
        <f>IF(AND(Q1991&lt;&gt;"", C1991&lt;&gt;"", C1991&lt;&gt;0), Q1991*100/C1991, "")</f>
        <v>9.6269841269841265</v>
      </c>
      <c r="T1991" s="22">
        <v>2</v>
      </c>
      <c r="U1991" s="17" t="s">
        <v>32</v>
      </c>
      <c r="V1991" s="11">
        <v>59.21</v>
      </c>
      <c r="W1991" s="11">
        <v>45.94</v>
      </c>
      <c r="X1991" s="11">
        <f>IF(AND(W1991&lt;&gt;"", V1991&lt;&gt;"", V1991&lt;&gt;0), (W1991/V1991)*100, "")</f>
        <v>77.588245228846475</v>
      </c>
      <c r="Y1991" s="8" t="str">
        <f>IF(X1991&lt;72,"Pontiagudo",IF(X1991&lt;=76,"Padrão","Redondo"))</f>
        <v>Redondo</v>
      </c>
      <c r="Z1991" s="11">
        <f>IF(AND(W1991&lt;&gt;"", V1991&lt;&gt;"", V1991&lt;&gt;0), (0.6057-0.0018*W1991)*V1991*(W1991^2)/1000, "")</f>
        <v>65.355986552859633</v>
      </c>
      <c r="AA1991" s="11">
        <v>65.852467301373991</v>
      </c>
      <c r="AB1991" s="14"/>
      <c r="AC1991" s="12">
        <v>28</v>
      </c>
      <c r="AD1991" s="18" t="s">
        <v>18</v>
      </c>
    </row>
    <row r="1992" spans="1:30" ht="15.6" x14ac:dyDescent="0.3">
      <c r="A1992" s="8">
        <v>1991</v>
      </c>
      <c r="B1992" s="20" t="s">
        <v>48</v>
      </c>
      <c r="C1992" s="9">
        <v>63.5</v>
      </c>
      <c r="D1992" s="9">
        <v>4</v>
      </c>
      <c r="E1992" s="9">
        <v>10.5</v>
      </c>
      <c r="F1992" s="10">
        <f>IF(AND(NOT(ISBLANK(C1992)), NOT(ISBLANK(H1992)), NOT(ISBLANK(Q1992))), C1992-H1992-Q1992, "")</f>
        <v>39.324999999999996</v>
      </c>
      <c r="G1992" s="11">
        <f>IF(AND(F1992&lt;&gt;"", C1992&lt;&gt;"", C1992&lt;&gt;0), F1992*100/C1992, "")</f>
        <v>61.929133858267711</v>
      </c>
      <c r="H1992" s="10">
        <v>18.209</v>
      </c>
      <c r="I1992" s="12">
        <v>6</v>
      </c>
      <c r="J1992" s="11">
        <f>IF(AND(H1992&lt;&gt;"", C1992&lt;&gt;"", C1992&lt;&gt;0), H1992*100/C1992, "")</f>
        <v>28.675590551181099</v>
      </c>
      <c r="K1992" s="9">
        <v>11.9</v>
      </c>
      <c r="L1992" s="9">
        <v>47.7</v>
      </c>
      <c r="M1992" s="13">
        <v>0.249</v>
      </c>
      <c r="N1992" s="9">
        <v>56.9</v>
      </c>
      <c r="O1992" s="14" t="s">
        <v>23</v>
      </c>
      <c r="P1992" s="15">
        <v>3.46</v>
      </c>
      <c r="Q1992" s="13">
        <v>5.9660000000000002</v>
      </c>
      <c r="R1992" s="15">
        <v>0.4</v>
      </c>
      <c r="S1992" s="11">
        <f>IF(AND(Q1992&lt;&gt;"", C1992&lt;&gt;"", C1992&lt;&gt;0), Q1992*100/C1992, "")</f>
        <v>9.3952755905511811</v>
      </c>
      <c r="T1992" s="22">
        <v>1</v>
      </c>
      <c r="U1992" s="17" t="s">
        <v>32</v>
      </c>
      <c r="V1992" s="11">
        <v>58.77</v>
      </c>
      <c r="W1992" s="11">
        <v>45.22</v>
      </c>
      <c r="X1992" s="11">
        <f>IF(AND(W1992&lt;&gt;"", V1992&lt;&gt;"", V1992&lt;&gt;0), (W1992/V1992)*100, "")</f>
        <v>76.944019057342175</v>
      </c>
      <c r="Y1992" s="8" t="str">
        <f>IF(X1992&lt;72,"Pontiagudo",IF(X1992&lt;=76,"Padrão","Redondo"))</f>
        <v>Redondo</v>
      </c>
      <c r="Z1992" s="11">
        <f>IF(AND(W1992&lt;&gt;"", V1992&lt;&gt;"", V1992&lt;&gt;0), (0.6057-0.0018*W1992)*V1992*(W1992^2)/1000, "")</f>
        <v>63.008621430334273</v>
      </c>
      <c r="AA1992" s="11">
        <v>64.468066025286006</v>
      </c>
      <c r="AB1992" s="14"/>
      <c r="AC1992" s="12">
        <v>28</v>
      </c>
      <c r="AD1992" s="18" t="s">
        <v>18</v>
      </c>
    </row>
    <row r="1993" spans="1:30" ht="15.6" x14ac:dyDescent="0.3">
      <c r="A1993" s="8">
        <v>1992</v>
      </c>
      <c r="B1993" s="20" t="s">
        <v>48</v>
      </c>
      <c r="C1993" s="9">
        <v>56.5</v>
      </c>
      <c r="D1993" s="9">
        <v>3</v>
      </c>
      <c r="E1993" s="9">
        <v>10.3</v>
      </c>
      <c r="F1993" s="10">
        <f>IF(AND(NOT(ISBLANK(C1993)), NOT(ISBLANK(H1993)), NOT(ISBLANK(Q1993))), C1993-H1993-Q1993, "")</f>
        <v>33.469000000000001</v>
      </c>
      <c r="G1993" s="11">
        <f>IF(AND(F1993&lt;&gt;"", C1993&lt;&gt;"", C1993&lt;&gt;0), F1993*100/C1993, "")</f>
        <v>59.237168141592925</v>
      </c>
      <c r="H1993" s="10">
        <v>17.213000000000001</v>
      </c>
      <c r="I1993" s="12">
        <v>6</v>
      </c>
      <c r="J1993" s="11">
        <f>IF(AND(H1993&lt;&gt;"", C1993&lt;&gt;"", C1993&lt;&gt;0), H1993*100/C1993, "")</f>
        <v>30.46548672566372</v>
      </c>
      <c r="K1993" s="9">
        <v>13.3</v>
      </c>
      <c r="L1993" s="9">
        <v>45.7</v>
      </c>
      <c r="M1993" s="13">
        <v>0.29099999999999998</v>
      </c>
      <c r="N1993" s="9">
        <v>48.2</v>
      </c>
      <c r="O1993" s="14" t="s">
        <v>23</v>
      </c>
      <c r="P1993" s="15">
        <v>2.36</v>
      </c>
      <c r="Q1993" s="13">
        <v>5.8179999999999996</v>
      </c>
      <c r="R1993" s="15">
        <v>0.38</v>
      </c>
      <c r="S1993" s="11">
        <f>IF(AND(Q1993&lt;&gt;"", C1993&lt;&gt;"", C1993&lt;&gt;0), Q1993*100/C1993, "")</f>
        <v>10.297345132743361</v>
      </c>
      <c r="T1993" s="22">
        <v>3</v>
      </c>
      <c r="U1993" s="17" t="s">
        <v>36</v>
      </c>
      <c r="V1993" s="11">
        <v>55.93</v>
      </c>
      <c r="W1993" s="11">
        <v>43.72</v>
      </c>
      <c r="X1993" s="11">
        <f>IF(AND(W1993&lt;&gt;"", V1993&lt;&gt;"", V1993&lt;&gt;0), (W1993/V1993)*100, "")</f>
        <v>78.169139996424093</v>
      </c>
      <c r="Y1993" s="8" t="str">
        <f>IF(X1993&lt;72,"Pontiagudo",IF(X1993&lt;=76,"Padrão","Redondo"))</f>
        <v>Redondo</v>
      </c>
      <c r="Z1993" s="11">
        <f>IF(AND(W1993&lt;&gt;"", V1993&lt;&gt;"", V1993&lt;&gt;0), (0.6057-0.0018*W1993)*V1993*(W1993^2)/1000, "")</f>
        <v>56.340284725222851</v>
      </c>
      <c r="AA1993" s="11">
        <v>60.20517675832798</v>
      </c>
      <c r="AB1993" s="14" t="s">
        <v>44</v>
      </c>
      <c r="AC1993" s="12">
        <v>28</v>
      </c>
      <c r="AD1993" s="18" t="s">
        <v>20</v>
      </c>
    </row>
    <row r="1994" spans="1:30" ht="15.6" x14ac:dyDescent="0.3">
      <c r="A1994" s="8">
        <v>1993</v>
      </c>
      <c r="B1994" s="20" t="s">
        <v>48</v>
      </c>
      <c r="C1994" s="9">
        <v>60.9</v>
      </c>
      <c r="D1994" s="9">
        <v>3.9</v>
      </c>
      <c r="E1994" s="9">
        <v>10.5</v>
      </c>
      <c r="F1994" s="10">
        <f>IF(AND(NOT(ISBLANK(C1994)), NOT(ISBLANK(H1994)), NOT(ISBLANK(Q1994))), C1994-H1994-Q1994, "")</f>
        <v>38.468000000000004</v>
      </c>
      <c r="G1994" s="11">
        <f>IF(AND(F1994&lt;&gt;"", C1994&lt;&gt;"", C1994&lt;&gt;0), F1994*100/C1994, "")</f>
        <v>63.165845648604275</v>
      </c>
      <c r="H1994" s="10">
        <v>17.437999999999999</v>
      </c>
      <c r="I1994" s="12">
        <v>6</v>
      </c>
      <c r="J1994" s="11">
        <f>IF(AND(H1994&lt;&gt;"", C1994&lt;&gt;"", C1994&lt;&gt;0), H1994*100/C1994, "")</f>
        <v>28.633825944170773</v>
      </c>
      <c r="K1994" s="9">
        <v>11.8</v>
      </c>
      <c r="L1994" s="9">
        <v>46.3</v>
      </c>
      <c r="M1994" s="13">
        <v>0.255</v>
      </c>
      <c r="N1994" s="9">
        <v>57.1</v>
      </c>
      <c r="O1994" s="14" t="s">
        <v>23</v>
      </c>
      <c r="P1994" s="15">
        <v>3.23</v>
      </c>
      <c r="Q1994" s="13">
        <v>4.9939999999999998</v>
      </c>
      <c r="R1994" s="15">
        <v>0.33</v>
      </c>
      <c r="S1994" s="11">
        <f>IF(AND(Q1994&lt;&gt;"", C1994&lt;&gt;"", C1994&lt;&gt;0), Q1994*100/C1994, "")</f>
        <v>8.2003284072249585</v>
      </c>
      <c r="T1994" s="22">
        <v>2</v>
      </c>
      <c r="U1994" s="17" t="s">
        <v>32</v>
      </c>
      <c r="V1994" s="11">
        <v>57.71</v>
      </c>
      <c r="W1994" s="11">
        <v>44.38</v>
      </c>
      <c r="X1994" s="11">
        <f>IF(AND(W1994&lt;&gt;"", V1994&lt;&gt;"", V1994&lt;&gt;0), (W1994/V1994)*100, "")</f>
        <v>76.901750129960149</v>
      </c>
      <c r="Y1994" s="8" t="str">
        <f>IF(X1994&lt;72,"Pontiagudo",IF(X1994&lt;=76,"Padrão","Redondo"))</f>
        <v>Redondo</v>
      </c>
      <c r="Z1994" s="11">
        <f>IF(AND(W1994&lt;&gt;"", V1994&lt;&gt;"", V1994&lt;&gt;0), (0.6057-0.0018*W1994)*V1994*(W1994^2)/1000, "")</f>
        <v>59.766726163130798</v>
      </c>
      <c r="AA1994" s="11">
        <v>62.465215438233997</v>
      </c>
      <c r="AB1994" s="14"/>
      <c r="AC1994" s="12">
        <v>28</v>
      </c>
      <c r="AD1994" s="18" t="s">
        <v>18</v>
      </c>
    </row>
    <row r="1995" spans="1:30" ht="15.6" x14ac:dyDescent="0.3">
      <c r="A1995" s="8">
        <v>1994</v>
      </c>
      <c r="B1995" s="20" t="s">
        <v>48</v>
      </c>
      <c r="C1995" s="9">
        <v>61.5</v>
      </c>
      <c r="D1995" s="9">
        <v>3.3</v>
      </c>
      <c r="E1995" s="9">
        <v>10.8</v>
      </c>
      <c r="F1995" s="10">
        <f>IF(AND(NOT(ISBLANK(C1995)), NOT(ISBLANK(H1995)), NOT(ISBLANK(Q1995))), C1995-H1995-Q1995, "")</f>
        <v>36.714999999999996</v>
      </c>
      <c r="G1995" s="11">
        <f>IF(AND(F1995&lt;&gt;"", C1995&lt;&gt;"", C1995&lt;&gt;0), F1995*100/C1995, "")</f>
        <v>59.699186991869908</v>
      </c>
      <c r="H1995" s="10">
        <v>18.462</v>
      </c>
      <c r="I1995" s="12">
        <v>6</v>
      </c>
      <c r="J1995" s="11">
        <f>IF(AND(H1995&lt;&gt;"", C1995&lt;&gt;"", C1995&lt;&gt;0), H1995*100/C1995, "")</f>
        <v>30.019512195121951</v>
      </c>
      <c r="K1995" s="9">
        <v>12.3</v>
      </c>
      <c r="L1995" s="9">
        <v>47.7</v>
      </c>
      <c r="M1995" s="13">
        <v>0.25800000000000001</v>
      </c>
      <c r="N1995" s="9">
        <v>49.1</v>
      </c>
      <c r="O1995" s="14" t="s">
        <v>23</v>
      </c>
      <c r="P1995" s="15">
        <v>4.74</v>
      </c>
      <c r="Q1995" s="13">
        <v>6.3230000000000004</v>
      </c>
      <c r="R1995" s="15">
        <v>0.41</v>
      </c>
      <c r="S1995" s="11">
        <f>IF(AND(Q1995&lt;&gt;"", C1995&lt;&gt;"", C1995&lt;&gt;0), Q1995*100/C1995, "")</f>
        <v>10.281300813008132</v>
      </c>
      <c r="T1995" s="22">
        <v>4</v>
      </c>
      <c r="U1995" s="17" t="s">
        <v>32</v>
      </c>
      <c r="V1995" s="11">
        <v>58.46</v>
      </c>
      <c r="W1995" s="11">
        <v>44.24</v>
      </c>
      <c r="X1995" s="11">
        <f>IF(AND(W1995&lt;&gt;"", V1995&lt;&gt;"", V1995&lt;&gt;0), (W1995/V1995)*100, "")</f>
        <v>75.675675675675677</v>
      </c>
      <c r="Y1995" s="8" t="str">
        <f>IF(X1995&lt;72,"Pontiagudo",IF(X1995&lt;=76,"Padrão","Redondo"))</f>
        <v>Padrão</v>
      </c>
      <c r="Z1995" s="11">
        <f>IF(AND(W1995&lt;&gt;"", V1995&lt;&gt;"", V1995&lt;&gt;0), (0.6057-0.0018*W1995)*V1995*(W1995^2)/1000, "")</f>
        <v>60.190913241865729</v>
      </c>
      <c r="AA1995" s="11">
        <v>62.807990467263991</v>
      </c>
      <c r="AB1995" s="14"/>
      <c r="AC1995" s="12">
        <v>28</v>
      </c>
      <c r="AD1995" s="18" t="s">
        <v>18</v>
      </c>
    </row>
    <row r="1996" spans="1:30" ht="15.6" x14ac:dyDescent="0.3">
      <c r="A1996" s="8">
        <v>1995</v>
      </c>
      <c r="B1996" s="20" t="s">
        <v>48</v>
      </c>
      <c r="C1996" s="9">
        <v>56.5</v>
      </c>
      <c r="D1996" s="9">
        <v>5.3</v>
      </c>
      <c r="E1996" s="9">
        <v>10.6</v>
      </c>
      <c r="F1996" s="10">
        <f>IF(AND(NOT(ISBLANK(C1996)), NOT(ISBLANK(H1996)), NOT(ISBLANK(Q1996))), C1996-H1996-Q1996, "")</f>
        <v>32.704000000000001</v>
      </c>
      <c r="G1996" s="11">
        <f>IF(AND(F1996&lt;&gt;"", C1996&lt;&gt;"", C1996&lt;&gt;0), F1996*100/C1996, "")</f>
        <v>57.883185840707966</v>
      </c>
      <c r="H1996" s="10">
        <v>18.427</v>
      </c>
      <c r="I1996" s="12">
        <v>6</v>
      </c>
      <c r="J1996" s="11">
        <f>IF(AND(H1996&lt;&gt;"", C1996&lt;&gt;"", C1996&lt;&gt;0), H1996*100/C1996, "")</f>
        <v>32.614159292035396</v>
      </c>
      <c r="K1996" s="9">
        <v>14.5</v>
      </c>
      <c r="L1996" s="9">
        <v>46.7</v>
      </c>
      <c r="M1996" s="13">
        <v>0.31</v>
      </c>
      <c r="N1996" s="9">
        <v>72.7</v>
      </c>
      <c r="O1996" s="14" t="s">
        <v>16</v>
      </c>
      <c r="P1996" s="15">
        <v>4.62</v>
      </c>
      <c r="Q1996" s="13">
        <v>5.3689999999999998</v>
      </c>
      <c r="R1996" s="15">
        <v>0.41</v>
      </c>
      <c r="S1996" s="11">
        <f>IF(AND(Q1996&lt;&gt;"", C1996&lt;&gt;"", C1996&lt;&gt;0), Q1996*100/C1996, "")</f>
        <v>9.502654867256636</v>
      </c>
      <c r="T1996" s="22">
        <v>4</v>
      </c>
      <c r="U1996" s="17" t="s">
        <v>36</v>
      </c>
      <c r="V1996" s="11">
        <v>56.13</v>
      </c>
      <c r="W1996" s="11">
        <v>43.32</v>
      </c>
      <c r="X1996" s="11">
        <f>IF(AND(W1996&lt;&gt;"", V1996&lt;&gt;"", V1996&lt;&gt;0), (W1996/V1996)*100, "")</f>
        <v>77.177979690005344</v>
      </c>
      <c r="Y1996" s="8" t="str">
        <f>IF(X1996&lt;72,"Pontiagudo",IF(X1996&lt;=76,"Padrão","Redondo"))</f>
        <v>Redondo</v>
      </c>
      <c r="Z1996" s="11">
        <f>IF(AND(W1996&lt;&gt;"", V1996&lt;&gt;"", V1996&lt;&gt;0), (0.6057-0.0018*W1996)*V1996*(W1996^2)/1000, "")</f>
        <v>55.587710075709886</v>
      </c>
      <c r="AA1996" s="11">
        <v>59.786455799447992</v>
      </c>
      <c r="AB1996" s="14"/>
      <c r="AC1996" s="12">
        <v>28</v>
      </c>
      <c r="AD1996" s="18" t="s">
        <v>18</v>
      </c>
    </row>
    <row r="1997" spans="1:30" ht="15.6" x14ac:dyDescent="0.3">
      <c r="A1997" s="8">
        <v>1996</v>
      </c>
      <c r="B1997" s="20" t="s">
        <v>48</v>
      </c>
      <c r="C1997" s="9">
        <v>63.4</v>
      </c>
      <c r="D1997" s="9">
        <v>3</v>
      </c>
      <c r="E1997" s="9">
        <v>10.6</v>
      </c>
      <c r="F1997" s="10">
        <f>IF(AND(NOT(ISBLANK(C1997)), NOT(ISBLANK(H1997)), NOT(ISBLANK(Q1997))), C1997-H1997-Q1997, "")</f>
        <v>40.804000000000002</v>
      </c>
      <c r="G1997" s="11">
        <f>IF(AND(F1997&lt;&gt;"", C1997&lt;&gt;"", C1997&lt;&gt;0), F1997*100/C1997, "")</f>
        <v>64.359621451104104</v>
      </c>
      <c r="H1997" s="10">
        <v>16.835999999999999</v>
      </c>
      <c r="I1997" s="12">
        <v>6</v>
      </c>
      <c r="J1997" s="11">
        <f>IF(AND(H1997&lt;&gt;"", C1997&lt;&gt;"", C1997&lt;&gt;0), H1997*100/C1997, "")</f>
        <v>26.555205047318612</v>
      </c>
      <c r="K1997" s="9">
        <v>12</v>
      </c>
      <c r="L1997" s="9">
        <v>46.3</v>
      </c>
      <c r="M1997" s="13">
        <v>0.25900000000000001</v>
      </c>
      <c r="N1997" s="9">
        <v>43.3</v>
      </c>
      <c r="O1997" s="14" t="s">
        <v>23</v>
      </c>
      <c r="P1997" s="15">
        <v>3.11</v>
      </c>
      <c r="Q1997" s="13">
        <v>5.76</v>
      </c>
      <c r="R1997" s="15">
        <v>0.34</v>
      </c>
      <c r="S1997" s="11">
        <f>IF(AND(Q1997&lt;&gt;"", C1997&lt;&gt;"", C1997&lt;&gt;0), Q1997*100/C1997, "")</f>
        <v>9.0851735015772874</v>
      </c>
      <c r="T1997" s="22">
        <v>2</v>
      </c>
      <c r="U1997" s="17" t="s">
        <v>32</v>
      </c>
      <c r="V1997" s="11">
        <v>57.01</v>
      </c>
      <c r="W1997" s="11">
        <v>45.86</v>
      </c>
      <c r="X1997" s="11">
        <f>IF(AND(W1997&lt;&gt;"", V1997&lt;&gt;"", V1997&lt;&gt;0), (W1997/V1997)*100, "")</f>
        <v>80.442027714436065</v>
      </c>
      <c r="Y1997" s="8" t="str">
        <f>IF(X1997&lt;72,"Pontiagudo",IF(X1997&lt;=76,"Padrão","Redondo"))</f>
        <v>Redondo</v>
      </c>
      <c r="Z1997" s="11">
        <f>IF(AND(W1997&lt;&gt;"", V1997&lt;&gt;"", V1997&lt;&gt;0), (0.6057-0.0018*W1997)*V1997*(W1997^2)/1000, "")</f>
        <v>62.725918833974596</v>
      </c>
      <c r="AA1997" s="11">
        <v>64.074255855141985</v>
      </c>
      <c r="AB1997" s="14"/>
      <c r="AC1997" s="12">
        <v>28</v>
      </c>
      <c r="AD1997" s="18" t="s">
        <v>18</v>
      </c>
    </row>
    <row r="1998" spans="1:30" ht="15.6" x14ac:dyDescent="0.3">
      <c r="A1998" s="8">
        <v>1997</v>
      </c>
      <c r="B1998" s="20" t="s">
        <v>48</v>
      </c>
      <c r="C1998" s="9">
        <v>55.9</v>
      </c>
      <c r="D1998" s="9">
        <v>3.6</v>
      </c>
      <c r="E1998" s="9">
        <v>10.7</v>
      </c>
      <c r="F1998" s="10">
        <f>IF(AND(NOT(ISBLANK(C1998)), NOT(ISBLANK(H1998)), NOT(ISBLANK(Q1998))), C1998-H1998-Q1998, "")</f>
        <v>35.006999999999998</v>
      </c>
      <c r="G1998" s="11">
        <f>IF(AND(F1998&lt;&gt;"", C1998&lt;&gt;"", C1998&lt;&gt;0), F1998*100/C1998, "")</f>
        <v>62.624329159212877</v>
      </c>
      <c r="H1998" s="10">
        <v>14.763</v>
      </c>
      <c r="I1998" s="12">
        <v>5</v>
      </c>
      <c r="J1998" s="11">
        <f>IF(AND(H1998&lt;&gt;"", C1998&lt;&gt;"", C1998&lt;&gt;0), H1998*100/C1998, "")</f>
        <v>26.409660107334524</v>
      </c>
      <c r="K1998" s="9">
        <v>10.6</v>
      </c>
      <c r="L1998" s="9">
        <v>45</v>
      </c>
      <c r="M1998" s="13">
        <v>0.23599999999999999</v>
      </c>
      <c r="N1998" s="9">
        <v>56.4</v>
      </c>
      <c r="O1998" s="14" t="s">
        <v>23</v>
      </c>
      <c r="P1998" s="15">
        <v>5.75</v>
      </c>
      <c r="Q1998" s="13">
        <v>6.13</v>
      </c>
      <c r="R1998" s="15">
        <v>0.42</v>
      </c>
      <c r="S1998" s="11">
        <f>IF(AND(Q1998&lt;&gt;"", C1998&lt;&gt;"", C1998&lt;&gt;0), Q1998*100/C1998, "")</f>
        <v>10.966010733452594</v>
      </c>
      <c r="T1998" s="22">
        <v>2</v>
      </c>
      <c r="U1998" s="17" t="s">
        <v>36</v>
      </c>
      <c r="V1998" s="11">
        <v>56.14</v>
      </c>
      <c r="W1998" s="11">
        <v>42.65</v>
      </c>
      <c r="X1998" s="11">
        <f>IF(AND(W1998&lt;&gt;"", V1998&lt;&gt;"", V1998&lt;&gt;0), (W1998/V1998)*100, "")</f>
        <v>75.970787317420729</v>
      </c>
      <c r="Y1998" s="8" t="str">
        <f>IF(X1998&lt;72,"Pontiagudo",IF(X1998&lt;=76,"Padrão","Redondo"))</f>
        <v>Padrão</v>
      </c>
      <c r="Z1998" s="11">
        <f>IF(AND(W1998&lt;&gt;"", V1998&lt;&gt;"", V1998&lt;&gt;0), (0.6057-0.0018*W1998)*V1998*(W1998^2)/1000, "")</f>
        <v>54.0142909517295</v>
      </c>
      <c r="AA1998" s="11">
        <v>58.844145498985007</v>
      </c>
      <c r="AB1998" s="14" t="s">
        <v>35</v>
      </c>
      <c r="AC1998" s="12">
        <v>28</v>
      </c>
      <c r="AD1998" s="18" t="s">
        <v>18</v>
      </c>
    </row>
    <row r="1999" spans="1:30" ht="15.6" x14ac:dyDescent="0.3">
      <c r="A1999" s="8">
        <v>1998</v>
      </c>
      <c r="B1999" s="20" t="s">
        <v>48</v>
      </c>
      <c r="C1999" s="9">
        <v>59.9</v>
      </c>
      <c r="D1999" s="9">
        <v>2.9</v>
      </c>
      <c r="E1999" s="9">
        <v>10.5</v>
      </c>
      <c r="F1999" s="10">
        <f>IF(AND(NOT(ISBLANK(C1999)), NOT(ISBLANK(H1999)), NOT(ISBLANK(Q1999))), C1999-H1999-Q1999, "")</f>
        <v>36.180999999999997</v>
      </c>
      <c r="G1999" s="11">
        <f>IF(AND(F1999&lt;&gt;"", C1999&lt;&gt;"", C1999&lt;&gt;0), F1999*100/C1999, "")</f>
        <v>60.402337228714522</v>
      </c>
      <c r="H1999" s="10">
        <v>17.815000000000001</v>
      </c>
      <c r="I1999" s="12">
        <v>6</v>
      </c>
      <c r="J1999" s="11">
        <f>IF(AND(H1999&lt;&gt;"", C1999&lt;&gt;"", C1999&lt;&gt;0), H1999*100/C1999, "")</f>
        <v>29.74123539232054</v>
      </c>
      <c r="K1999" s="9">
        <v>13.5</v>
      </c>
      <c r="L1999" s="9">
        <v>46</v>
      </c>
      <c r="M1999" s="13">
        <v>0.29299999999999998</v>
      </c>
      <c r="N1999" s="9">
        <v>44.3</v>
      </c>
      <c r="O1999" s="14" t="s">
        <v>23</v>
      </c>
      <c r="P1999" s="15">
        <v>3.83</v>
      </c>
      <c r="Q1999" s="13">
        <v>5.9039999999999999</v>
      </c>
      <c r="R1999" s="15">
        <v>0.41</v>
      </c>
      <c r="S1999" s="11">
        <f>IF(AND(Q1999&lt;&gt;"", C1999&lt;&gt;"", C1999&lt;&gt;0), Q1999*100/C1999, "")</f>
        <v>9.8564273789649413</v>
      </c>
      <c r="T1999" s="22">
        <v>2</v>
      </c>
      <c r="U1999" s="17" t="s">
        <v>32</v>
      </c>
      <c r="V1999" s="11">
        <v>59.31</v>
      </c>
      <c r="W1999" s="11">
        <v>43.12</v>
      </c>
      <c r="X1999" s="11">
        <f>IF(AND(W1999&lt;&gt;"", V1999&lt;&gt;"", V1999&lt;&gt;0), (W1999/V1999)*100, "")</f>
        <v>72.702748271792274</v>
      </c>
      <c r="Y1999" s="8" t="str">
        <f>IF(X1999&lt;72,"Pontiagudo",IF(X1999&lt;=76,"Padrão","Redondo"))</f>
        <v>Padrão</v>
      </c>
      <c r="Z1999" s="11">
        <f>IF(AND(W1999&lt;&gt;"", V1999&lt;&gt;"", V1999&lt;&gt;0), (0.6057-0.0018*W1999)*V1999*(W1999^2)/1000, "")</f>
        <v>58.23558436174617</v>
      </c>
      <c r="AA1999" s="11">
        <v>61.767976263839991</v>
      </c>
      <c r="AB1999" s="14"/>
      <c r="AC1999" s="12">
        <v>28</v>
      </c>
      <c r="AD1999" s="18" t="s">
        <v>18</v>
      </c>
    </row>
    <row r="2000" spans="1:30" ht="15.6" x14ac:dyDescent="0.3">
      <c r="A2000" s="8">
        <v>1999</v>
      </c>
      <c r="B2000" s="20" t="s">
        <v>48</v>
      </c>
      <c r="C2000" s="9">
        <v>57.8</v>
      </c>
      <c r="D2000" s="9">
        <v>4.0999999999999996</v>
      </c>
      <c r="E2000" s="9">
        <v>10.5</v>
      </c>
      <c r="F2000" s="10">
        <f>IF(AND(NOT(ISBLANK(C2000)), NOT(ISBLANK(H2000)), NOT(ISBLANK(Q2000))), C2000-H2000-Q2000, "")</f>
        <v>35.003999999999991</v>
      </c>
      <c r="G2000" s="11">
        <f>IF(AND(F2000&lt;&gt;"", C2000&lt;&gt;"", C2000&lt;&gt;0), F2000*100/C2000, "")</f>
        <v>60.560553633217985</v>
      </c>
      <c r="H2000" s="10">
        <v>18.117000000000001</v>
      </c>
      <c r="I2000" s="12">
        <v>6</v>
      </c>
      <c r="J2000" s="11">
        <f>IF(AND(H2000&lt;&gt;"", C2000&lt;&gt;"", C2000&lt;&gt;0), H2000*100/C2000, "")</f>
        <v>31.344290657439448</v>
      </c>
      <c r="K2000" s="9">
        <v>14.1</v>
      </c>
      <c r="L2000" s="9">
        <v>44.7</v>
      </c>
      <c r="M2000" s="13">
        <v>0.315</v>
      </c>
      <c r="N2000" s="9">
        <v>61</v>
      </c>
      <c r="O2000" s="14" t="s">
        <v>21</v>
      </c>
      <c r="P2000" s="15">
        <v>2.36</v>
      </c>
      <c r="Q2000" s="13">
        <v>4.6790000000000003</v>
      </c>
      <c r="R2000" s="15">
        <v>0.33</v>
      </c>
      <c r="S2000" s="11">
        <f>IF(AND(Q2000&lt;&gt;"", C2000&lt;&gt;"", C2000&lt;&gt;0), Q2000*100/C2000, "")</f>
        <v>8.0951557093425617</v>
      </c>
      <c r="T2000" s="22">
        <v>1</v>
      </c>
      <c r="U2000" s="17" t="s">
        <v>36</v>
      </c>
      <c r="V2000" s="11">
        <v>57.05</v>
      </c>
      <c r="W2000" s="11">
        <v>43.72</v>
      </c>
      <c r="X2000" s="11">
        <f>IF(AND(W2000&lt;&gt;"", V2000&lt;&gt;"", V2000&lt;&gt;0), (W2000/V2000)*100, "")</f>
        <v>76.634531113058728</v>
      </c>
      <c r="Y2000" s="8" t="str">
        <f>IF(X2000&lt;72,"Pontiagudo",IF(X2000&lt;=76,"Padrão","Redondo"))</f>
        <v>Redondo</v>
      </c>
      <c r="Z2000" s="11">
        <f>IF(AND(W2000&lt;&gt;"", V2000&lt;&gt;"", V2000&lt;&gt;0), (0.6057-0.0018*W2000)*V2000*(W2000^2)/1000, "")</f>
        <v>57.468500689682884</v>
      </c>
      <c r="AA2000" s="11">
        <v>61.030866802359995</v>
      </c>
      <c r="AB2000" s="14"/>
      <c r="AC2000" s="12">
        <v>28</v>
      </c>
      <c r="AD2000" s="18" t="s">
        <v>18</v>
      </c>
    </row>
    <row r="2001" spans="1:30" ht="15.6" x14ac:dyDescent="0.3">
      <c r="A2001" s="8">
        <v>2000</v>
      </c>
      <c r="B2001" s="20" t="s">
        <v>48</v>
      </c>
      <c r="C2001" s="9">
        <v>68.599999999999994</v>
      </c>
      <c r="D2001" s="9">
        <v>3.6</v>
      </c>
      <c r="E2001" s="9">
        <v>10.5</v>
      </c>
      <c r="F2001" s="10">
        <f>IF(AND(NOT(ISBLANK(C2001)), NOT(ISBLANK(H2001)), NOT(ISBLANK(Q2001))), C2001-H2001-Q2001, "")</f>
        <v>42.073</v>
      </c>
      <c r="G2001" s="11">
        <f>IF(AND(F2001&lt;&gt;"", C2001&lt;&gt;"", C2001&lt;&gt;0), F2001*100/C2001, "")</f>
        <v>61.330903790087469</v>
      </c>
      <c r="H2001" s="10">
        <v>19.123999999999999</v>
      </c>
      <c r="I2001" s="12">
        <v>7</v>
      </c>
      <c r="J2001" s="11">
        <f>IF(AND(H2001&lt;&gt;"", C2001&lt;&gt;"", C2001&lt;&gt;0), H2001*100/C2001, "")</f>
        <v>27.877551020408163</v>
      </c>
      <c r="K2001" s="9">
        <v>14.4</v>
      </c>
      <c r="L2001" s="9">
        <v>45.3</v>
      </c>
      <c r="M2001" s="13">
        <v>0.318</v>
      </c>
      <c r="N2001" s="9">
        <v>48.8</v>
      </c>
      <c r="O2001" s="14" t="s">
        <v>23</v>
      </c>
      <c r="P2001" s="15">
        <v>5.74</v>
      </c>
      <c r="Q2001" s="13">
        <v>7.4029999999999996</v>
      </c>
      <c r="R2001" s="15">
        <v>0.45</v>
      </c>
      <c r="S2001" s="11">
        <f>IF(AND(Q2001&lt;&gt;"", C2001&lt;&gt;"", C2001&lt;&gt;0), Q2001*100/C2001, "")</f>
        <v>10.791545189504374</v>
      </c>
      <c r="T2001" s="22">
        <v>2</v>
      </c>
      <c r="U2001" s="17" t="s">
        <v>34</v>
      </c>
      <c r="V2001" s="11">
        <v>61.48</v>
      </c>
      <c r="W2001" s="11">
        <v>45.91</v>
      </c>
      <c r="X2001" s="11">
        <f>IF(AND(W2001&lt;&gt;"", V2001&lt;&gt;"", V2001&lt;&gt;0), (W2001/V2001)*100, "")</f>
        <v>74.674690956408583</v>
      </c>
      <c r="Y2001" s="8" t="str">
        <f>IF(X2001&lt;72,"Pontiagudo",IF(X2001&lt;=76,"Padrão","Redondo"))</f>
        <v>Padrão</v>
      </c>
      <c r="Z2001" s="11">
        <f>IF(AND(W2001&lt;&gt;"", V2001&lt;&gt;"", V2001&lt;&gt;0), (0.6057-0.0018*W2001)*V2001*(W2001^2)/1000, "")</f>
        <v>67.780007790186446</v>
      </c>
      <c r="AA2001" s="11">
        <v>67.459785847709981</v>
      </c>
      <c r="AB2001" s="14" t="s">
        <v>35</v>
      </c>
      <c r="AC2001" s="12">
        <v>28</v>
      </c>
      <c r="AD2001" s="18" t="s">
        <v>18</v>
      </c>
    </row>
    <row r="2002" spans="1:30" ht="15" x14ac:dyDescent="0.25">
      <c r="A2002" s="8">
        <v>2001</v>
      </c>
      <c r="B2002" s="8">
        <v>27</v>
      </c>
      <c r="C2002" s="27">
        <v>52</v>
      </c>
      <c r="D2002" s="9">
        <v>4.5999999999999996</v>
      </c>
      <c r="E2002" s="9">
        <v>10.1</v>
      </c>
      <c r="F2002" s="10">
        <f>IF(AND(NOT(ISBLANK(C2002)), NOT(ISBLANK(H2002)), NOT(ISBLANK(Q2002))), C2002-H2002-Q2002, "")</f>
        <v>33.076999999999998</v>
      </c>
      <c r="G2002" s="11">
        <f>IF(AND(F2002&lt;&gt;"", C2002&lt;&gt;"", C2002&lt;&gt;0), F2002*100/C2002, "")</f>
        <v>63.609615384615381</v>
      </c>
      <c r="H2002" s="10">
        <v>13.138</v>
      </c>
      <c r="I2002" s="12">
        <v>7</v>
      </c>
      <c r="J2002" s="11">
        <f>IF(AND(H2002&lt;&gt;"", C2002&lt;&gt;"", C2002&lt;&gt;0), H2002*100/C2002, "")</f>
        <v>25.265384615384615</v>
      </c>
      <c r="K2002" s="9">
        <v>10</v>
      </c>
      <c r="L2002" s="9">
        <v>49.7</v>
      </c>
      <c r="M2002" s="13">
        <v>0.20100000000000001</v>
      </c>
      <c r="N2002" s="9">
        <v>68.7</v>
      </c>
      <c r="O2002" s="14" t="s">
        <v>49</v>
      </c>
      <c r="P2002" s="15">
        <v>5.6</v>
      </c>
      <c r="Q2002" s="13">
        <v>5.7850000000000001</v>
      </c>
      <c r="R2002" s="15">
        <v>0.41</v>
      </c>
      <c r="S2002" s="11">
        <f>IF(AND(Q2002&lt;&gt;"", C2002&lt;&gt;"", C2002&lt;&gt;0), Q2002*100/C2002, "")</f>
        <v>11.125</v>
      </c>
      <c r="T2002" s="45">
        <v>2</v>
      </c>
      <c r="U2002" s="8" t="s">
        <v>36</v>
      </c>
      <c r="V2002" s="11">
        <v>54.74</v>
      </c>
      <c r="W2002" s="11">
        <v>42.03</v>
      </c>
      <c r="X2002" s="11">
        <f>IF(AND(W2002&lt;&gt;"", V2002&lt;&gt;"", V2002&lt;&gt;0), (W2002/V2002)*100, "")</f>
        <v>76.781147241505295</v>
      </c>
      <c r="Y2002" s="8" t="str">
        <f>IF(X2002&lt;72,"Pontiagudo",IF(X2002&lt;=76,"Padrão","Redondo"))</f>
        <v>Redondo</v>
      </c>
      <c r="Z2002" s="11">
        <f>IF(AND(W2002&lt;&gt;"", V2002&lt;&gt;"", V2002&lt;&gt;0), (0.6057-0.0018*W2002)*V2002*(W2002^2)/1000, "")</f>
        <v>51.255105825267044</v>
      </c>
      <c r="AA2002" s="11">
        <v>56.96</v>
      </c>
      <c r="AB2002" s="14"/>
      <c r="AC2002" s="12">
        <v>14</v>
      </c>
      <c r="AD2002" s="18" t="s">
        <v>18</v>
      </c>
    </row>
    <row r="2003" spans="1:30" ht="15" x14ac:dyDescent="0.25">
      <c r="A2003" s="8">
        <v>2002</v>
      </c>
      <c r="B2003" s="8">
        <v>27</v>
      </c>
      <c r="C2003" s="27">
        <v>58.9</v>
      </c>
      <c r="D2003" s="9">
        <v>3.5</v>
      </c>
      <c r="E2003" s="9">
        <v>9.8000000000000007</v>
      </c>
      <c r="F2003" s="10">
        <f>IF(AND(NOT(ISBLANK(C2003)), NOT(ISBLANK(H2003)), NOT(ISBLANK(Q2003))), C2003-H2003-Q2003, "")</f>
        <v>36.432000000000002</v>
      </c>
      <c r="G2003" s="11">
        <f>IF(AND(F2003&lt;&gt;"", C2003&lt;&gt;"", C2003&lt;&gt;0), F2003*100/C2003, "")</f>
        <v>61.853989813242791</v>
      </c>
      <c r="H2003" s="10">
        <v>16.338999999999999</v>
      </c>
      <c r="I2003" s="12">
        <v>7</v>
      </c>
      <c r="J2003" s="11">
        <f>IF(AND(H2003&lt;&gt;"", C2003&lt;&gt;"", C2003&lt;&gt;0), H2003*100/C2003, "")</f>
        <v>27.740237691001695</v>
      </c>
      <c r="K2003" s="9">
        <v>9.4</v>
      </c>
      <c r="L2003" s="9">
        <v>51</v>
      </c>
      <c r="M2003" s="13">
        <v>0.184</v>
      </c>
      <c r="N2003" s="9">
        <v>53.4</v>
      </c>
      <c r="O2003" s="14" t="s">
        <v>10</v>
      </c>
      <c r="P2003" s="15">
        <v>5.29</v>
      </c>
      <c r="Q2003" s="13">
        <v>6.1289999999999996</v>
      </c>
      <c r="R2003" s="15">
        <v>0.4</v>
      </c>
      <c r="S2003" s="11">
        <f>IF(AND(Q2003&lt;&gt;"", C2003&lt;&gt;"", C2003&lt;&gt;0), Q2003*100/C2003, "")</f>
        <v>10.405772495755517</v>
      </c>
      <c r="T2003" s="28">
        <v>2</v>
      </c>
      <c r="U2003" s="8" t="s">
        <v>32</v>
      </c>
      <c r="V2003" s="11">
        <v>57.74</v>
      </c>
      <c r="W2003" s="11">
        <v>43.5</v>
      </c>
      <c r="X2003" s="11">
        <f>IF(AND(W2003&lt;&gt;"", V2003&lt;&gt;"", V2003&lt;&gt;0), (W2003/V2003)*100, "")</f>
        <v>75.337720817457566</v>
      </c>
      <c r="Y2003" s="8" t="str">
        <f>IF(X2003&lt;72,"Pontiagudo",IF(X2003&lt;=76,"Padrão","Redondo"))</f>
        <v>Padrão</v>
      </c>
      <c r="Z2003" s="11">
        <f>IF(AND(W2003&lt;&gt;"", V2003&lt;&gt;"", V2003&lt;&gt;0), (0.6057-0.0018*W2003)*V2003*(W2003^2)/1000, "")</f>
        <v>57.622940810999992</v>
      </c>
      <c r="AA2003" s="11">
        <v>61.21</v>
      </c>
      <c r="AB2003" s="14"/>
      <c r="AC2003" s="12">
        <v>14</v>
      </c>
      <c r="AD2003" s="18" t="s">
        <v>18</v>
      </c>
    </row>
    <row r="2004" spans="1:30" ht="15" x14ac:dyDescent="0.25">
      <c r="A2004" s="8">
        <v>2003</v>
      </c>
      <c r="B2004" s="8">
        <v>27</v>
      </c>
      <c r="C2004" s="27">
        <v>53.4</v>
      </c>
      <c r="D2004" s="9">
        <v>6</v>
      </c>
      <c r="E2004" s="9">
        <v>9.6</v>
      </c>
      <c r="F2004" s="10">
        <f>IF(AND(NOT(ISBLANK(C2004)), NOT(ISBLANK(H2004)), NOT(ISBLANK(Q2004))), C2004-H2004-Q2004, "")</f>
        <v>33.037999999999997</v>
      </c>
      <c r="G2004" s="11">
        <f>IF(AND(F2004&lt;&gt;"", C2004&lt;&gt;"", C2004&lt;&gt;0), F2004*100/C2004, "")</f>
        <v>61.868913857677896</v>
      </c>
      <c r="H2004" s="10">
        <v>14.593999999999999</v>
      </c>
      <c r="I2004" s="12">
        <v>7</v>
      </c>
      <c r="J2004" s="11">
        <f>IF(AND(H2004&lt;&gt;"", C2004&lt;&gt;"", C2004&lt;&gt;0), H2004*100/C2004, "")</f>
        <v>27.329588014981272</v>
      </c>
      <c r="K2004" s="9">
        <v>10.3</v>
      </c>
      <c r="L2004" s="9">
        <v>47.3</v>
      </c>
      <c r="M2004" s="13">
        <v>0.218</v>
      </c>
      <c r="N2004" s="9">
        <v>79.2</v>
      </c>
      <c r="O2004" s="14" t="s">
        <v>16</v>
      </c>
      <c r="P2004" s="15">
        <v>5.0999999999999996</v>
      </c>
      <c r="Q2004" s="13">
        <v>5.7679999999999998</v>
      </c>
      <c r="R2004" s="15">
        <v>0.41</v>
      </c>
      <c r="S2004" s="11">
        <f>IF(AND(Q2004&lt;&gt;"", C2004&lt;&gt;"", C2004&lt;&gt;0), Q2004*100/C2004, "")</f>
        <v>10.801498127340823</v>
      </c>
      <c r="T2004" s="28">
        <v>3</v>
      </c>
      <c r="U2004" s="8" t="s">
        <v>36</v>
      </c>
      <c r="V2004" s="11">
        <v>54.14</v>
      </c>
      <c r="W2004" s="11">
        <v>42.77</v>
      </c>
      <c r="X2004" s="11">
        <f>IF(AND(W2004&lt;&gt;"", V2004&lt;&gt;"", V2004&lt;&gt;0), (W2004/V2004)*100, "")</f>
        <v>78.998891762098268</v>
      </c>
      <c r="Y2004" s="8" t="str">
        <f>IF(X2004&lt;72,"Pontiagudo",IF(X2004&lt;=76,"Padrão","Redondo"))</f>
        <v>Redondo</v>
      </c>
      <c r="Z2004" s="11">
        <f>IF(AND(W2004&lt;&gt;"", V2004&lt;&gt;"", V2004&lt;&gt;0), (0.6057-0.0018*W2004)*V2004*(W2004^2)/1000, "")</f>
        <v>52.362161077619497</v>
      </c>
      <c r="AA2004" s="11">
        <v>57.54</v>
      </c>
      <c r="AB2004" s="14"/>
      <c r="AC2004" s="12">
        <v>14</v>
      </c>
      <c r="AD2004" s="18" t="s">
        <v>18</v>
      </c>
    </row>
    <row r="2005" spans="1:30" ht="15" x14ac:dyDescent="0.25">
      <c r="A2005" s="8">
        <v>2004</v>
      </c>
      <c r="B2005" s="8">
        <v>27</v>
      </c>
      <c r="C2005" s="27">
        <v>51.4</v>
      </c>
      <c r="D2005" s="9">
        <v>4</v>
      </c>
      <c r="E2005" s="9">
        <v>9.9</v>
      </c>
      <c r="F2005" s="10">
        <f>IF(AND(NOT(ISBLANK(C2005)), NOT(ISBLANK(H2005)), NOT(ISBLANK(Q2005))), C2005-H2005-Q2005, "")</f>
        <v>31.591000000000001</v>
      </c>
      <c r="G2005" s="11">
        <f>IF(AND(F2005&lt;&gt;"", C2005&lt;&gt;"", C2005&lt;&gt;0), F2005*100/C2005, "")</f>
        <v>61.461089494163424</v>
      </c>
      <c r="H2005" s="10">
        <v>15.339</v>
      </c>
      <c r="I2005" s="12">
        <v>7</v>
      </c>
      <c r="J2005" s="11">
        <f>IF(AND(H2005&lt;&gt;"", C2005&lt;&gt;"", C2005&lt;&gt;0), H2005*100/C2005, "")</f>
        <v>29.84241245136187</v>
      </c>
      <c r="K2005" s="9">
        <v>10</v>
      </c>
      <c r="L2005" s="9">
        <v>49.3</v>
      </c>
      <c r="M2005" s="13">
        <v>0.20300000000000001</v>
      </c>
      <c r="N2005" s="9">
        <v>63.3</v>
      </c>
      <c r="O2005" s="14" t="s">
        <v>49</v>
      </c>
      <c r="P2005" s="15">
        <v>4.18</v>
      </c>
      <c r="Q2005" s="13">
        <v>4.47</v>
      </c>
      <c r="R2005" s="15">
        <v>0.32</v>
      </c>
      <c r="S2005" s="11">
        <f>IF(AND(Q2005&lt;&gt;"", C2005&lt;&gt;"", C2005&lt;&gt;0), Q2005*100/C2005, "")</f>
        <v>8.6964980544747092</v>
      </c>
      <c r="T2005" s="28">
        <v>1</v>
      </c>
      <c r="U2005" s="8" t="s">
        <v>36</v>
      </c>
      <c r="V2005" s="11">
        <v>54.42</v>
      </c>
      <c r="W2005" s="11">
        <v>41.86</v>
      </c>
      <c r="X2005" s="11">
        <f>IF(AND(W2005&lt;&gt;"", V2005&lt;&gt;"", V2005&lt;&gt;0), (W2005/V2005)*100, "")</f>
        <v>76.920249908122003</v>
      </c>
      <c r="Y2005" s="8" t="str">
        <f>IF(X2005&lt;72,"Pontiagudo",IF(X2005&lt;=76,"Padrão","Redondo"))</f>
        <v>Redondo</v>
      </c>
      <c r="Z2005" s="11">
        <f>IF(AND(W2005&lt;&gt;"", V2005&lt;&gt;"", V2005&lt;&gt;0), (0.6057-0.0018*W2005)*V2005*(W2005^2)/1000, "")</f>
        <v>50.573288743496065</v>
      </c>
      <c r="AA2005" s="11">
        <v>56.49</v>
      </c>
      <c r="AB2005" s="14" t="s">
        <v>46</v>
      </c>
      <c r="AC2005" s="12">
        <v>14</v>
      </c>
      <c r="AD2005" s="18" t="s">
        <v>18</v>
      </c>
    </row>
    <row r="2006" spans="1:30" ht="15" x14ac:dyDescent="0.25">
      <c r="A2006" s="8">
        <v>2005</v>
      </c>
      <c r="B2006" s="8">
        <v>27</v>
      </c>
      <c r="C2006" s="27">
        <v>51</v>
      </c>
      <c r="D2006" s="9">
        <v>3.4</v>
      </c>
      <c r="E2006" s="9">
        <v>9.8000000000000007</v>
      </c>
      <c r="F2006" s="10">
        <f>IF(AND(NOT(ISBLANK(C2006)), NOT(ISBLANK(H2006)), NOT(ISBLANK(Q2006))), C2006-H2006-Q2006, "")</f>
        <v>29.968000000000004</v>
      </c>
      <c r="G2006" s="11">
        <f>IF(AND(F2006&lt;&gt;"", C2006&lt;&gt;"", C2006&lt;&gt;0), F2006*100/C2006, "")</f>
        <v>58.760784313725495</v>
      </c>
      <c r="H2006" s="10">
        <v>14.891999999999999</v>
      </c>
      <c r="I2006" s="12">
        <v>8</v>
      </c>
      <c r="J2006" s="11">
        <f>IF(AND(H2006&lt;&gt;"", C2006&lt;&gt;"", C2006&lt;&gt;0), H2006*100/C2006, "")</f>
        <v>29.2</v>
      </c>
      <c r="K2006" s="9">
        <v>9.6</v>
      </c>
      <c r="L2006" s="9">
        <v>47.7</v>
      </c>
      <c r="M2006" s="13">
        <v>0.20100000000000001</v>
      </c>
      <c r="N2006" s="9">
        <v>57</v>
      </c>
      <c r="O2006" s="14" t="s">
        <v>10</v>
      </c>
      <c r="P2006" s="15">
        <v>3.99</v>
      </c>
      <c r="Q2006" s="13">
        <v>6.14</v>
      </c>
      <c r="R2006" s="15">
        <v>0.43</v>
      </c>
      <c r="S2006" s="11">
        <f>IF(AND(Q2006&lt;&gt;"", C2006&lt;&gt;"", C2006&lt;&gt;0), Q2006*100/C2006, "")</f>
        <v>12.03921568627451</v>
      </c>
      <c r="T2006" s="28">
        <v>2</v>
      </c>
      <c r="U2006" s="8" t="s">
        <v>36</v>
      </c>
      <c r="V2006" s="11">
        <v>54.98</v>
      </c>
      <c r="W2006" s="11">
        <v>41.9</v>
      </c>
      <c r="X2006" s="11">
        <f>IF(AND(W2006&lt;&gt;"", V2006&lt;&gt;"", V2006&lt;&gt;0), (W2006/V2006)*100, "")</f>
        <v>76.209530738450354</v>
      </c>
      <c r="Y2006" s="8" t="str">
        <f>IF(X2006&lt;72,"Pontiagudo",IF(X2006&lt;=76,"Padrão","Redondo"))</f>
        <v>Redondo</v>
      </c>
      <c r="Z2006" s="11">
        <f>IF(AND(W2006&lt;&gt;"", V2006&lt;&gt;"", V2006&lt;&gt;0), (0.6057-0.0018*W2006)*V2006*(W2006^2)/1000, "")</f>
        <v>51.184448596583991</v>
      </c>
      <c r="AA2006" s="11">
        <v>56.95</v>
      </c>
      <c r="AB2006" s="14"/>
      <c r="AC2006" s="12">
        <v>14</v>
      </c>
      <c r="AD2006" s="18" t="s">
        <v>18</v>
      </c>
    </row>
    <row r="2007" spans="1:30" ht="15" x14ac:dyDescent="0.25">
      <c r="A2007" s="8">
        <v>2006</v>
      </c>
      <c r="B2007" s="8">
        <v>27</v>
      </c>
      <c r="C2007" s="27">
        <v>52.8</v>
      </c>
      <c r="D2007" s="9">
        <v>4.3</v>
      </c>
      <c r="E2007" s="9">
        <v>9.8000000000000007</v>
      </c>
      <c r="F2007" s="10">
        <f>IF(AND(NOT(ISBLANK(C2007)), NOT(ISBLANK(H2007)), NOT(ISBLANK(Q2007))), C2007-H2007-Q2007, "")</f>
        <v>33.253999999999991</v>
      </c>
      <c r="G2007" s="11">
        <f>IF(AND(F2007&lt;&gt;"", C2007&lt;&gt;"", C2007&lt;&gt;0), F2007*100/C2007, "")</f>
        <v>62.981060606060595</v>
      </c>
      <c r="H2007" s="10">
        <v>14.227</v>
      </c>
      <c r="I2007" s="12">
        <v>7</v>
      </c>
      <c r="J2007" s="11">
        <f>IF(AND(H2007&lt;&gt;"", C2007&lt;&gt;"", C2007&lt;&gt;0), H2007*100/C2007, "")</f>
        <v>26.945075757575761</v>
      </c>
      <c r="K2007" s="9">
        <v>10.1</v>
      </c>
      <c r="L2007" s="9">
        <v>46</v>
      </c>
      <c r="M2007" s="13">
        <v>0.22</v>
      </c>
      <c r="N2007" s="9">
        <v>65.599999999999994</v>
      </c>
      <c r="O2007" s="14" t="s">
        <v>49</v>
      </c>
      <c r="P2007" s="15">
        <v>5.0999999999999996</v>
      </c>
      <c r="Q2007" s="13">
        <v>5.319</v>
      </c>
      <c r="R2007" s="15">
        <v>0.4</v>
      </c>
      <c r="S2007" s="11">
        <f>IF(AND(Q2007&lt;&gt;"", C2007&lt;&gt;"", C2007&lt;&gt;0), Q2007*100/C2007, "")</f>
        <v>10.073863636363637</v>
      </c>
      <c r="T2007" s="28">
        <v>1</v>
      </c>
      <c r="U2007" s="8" t="s">
        <v>36</v>
      </c>
      <c r="V2007" s="11">
        <v>54.13</v>
      </c>
      <c r="W2007" s="11">
        <v>42.55</v>
      </c>
      <c r="X2007" s="11">
        <f>IF(AND(W2007&lt;&gt;"", V2007&lt;&gt;"", V2007&lt;&gt;0), (W2007/V2007)*100, "")</f>
        <v>78.607057084795855</v>
      </c>
      <c r="Y2007" s="8" t="str">
        <f>IF(X2007&lt;72,"Pontiagudo",IF(X2007&lt;=76,"Padrão","Redondo"))</f>
        <v>Redondo</v>
      </c>
      <c r="Z2007" s="11">
        <f>IF(AND(W2007&lt;&gt;"", V2007&lt;&gt;"", V2007&lt;&gt;0), (0.6057-0.0018*W2007)*V2007*(W2007^2)/1000, "")</f>
        <v>51.854102946960744</v>
      </c>
      <c r="AA2007" s="11">
        <v>57.23</v>
      </c>
      <c r="AB2007" s="14"/>
      <c r="AC2007" s="12">
        <v>14</v>
      </c>
      <c r="AD2007" s="18" t="s">
        <v>18</v>
      </c>
    </row>
    <row r="2008" spans="1:30" ht="15" x14ac:dyDescent="0.25">
      <c r="A2008" s="8">
        <v>2007</v>
      </c>
      <c r="B2008" s="8">
        <v>27</v>
      </c>
      <c r="C2008" s="27">
        <v>51.8</v>
      </c>
      <c r="D2008" s="9">
        <v>4.5999999999999996</v>
      </c>
      <c r="E2008" s="9">
        <v>10</v>
      </c>
      <c r="F2008" s="10">
        <f>IF(AND(NOT(ISBLANK(C2008)), NOT(ISBLANK(H2008)), NOT(ISBLANK(Q2008))), C2008-H2008-Q2008, "")</f>
        <v>28.764999999999993</v>
      </c>
      <c r="G2008" s="11">
        <f>IF(AND(F2008&lt;&gt;"", C2008&lt;&gt;"", C2008&lt;&gt;0), F2008*100/C2008, "")</f>
        <v>55.530888030888022</v>
      </c>
      <c r="H2008" s="10">
        <v>17.105</v>
      </c>
      <c r="I2008" s="12">
        <v>6</v>
      </c>
      <c r="J2008" s="11">
        <f>IF(AND(H2008&lt;&gt;"", C2008&lt;&gt;"", C2008&lt;&gt;0), H2008*100/C2008, "")</f>
        <v>33.021235521235525</v>
      </c>
      <c r="K2008" s="9">
        <v>10.3</v>
      </c>
      <c r="L2008" s="9">
        <v>46.7</v>
      </c>
      <c r="M2008" s="13">
        <v>0.221</v>
      </c>
      <c r="N2008" s="9">
        <v>68.8</v>
      </c>
      <c r="O2008" s="14" t="s">
        <v>49</v>
      </c>
      <c r="P2008" s="15">
        <v>5.36</v>
      </c>
      <c r="Q2008" s="13">
        <v>5.93</v>
      </c>
      <c r="R2008" s="15">
        <v>0.41</v>
      </c>
      <c r="S2008" s="11">
        <f>IF(AND(Q2008&lt;&gt;"", C2008&lt;&gt;"", C2008&lt;&gt;0), Q2008*100/C2008, "")</f>
        <v>11.447876447876448</v>
      </c>
      <c r="T2008" s="28">
        <v>2</v>
      </c>
      <c r="U2008" s="8" t="s">
        <v>36</v>
      </c>
      <c r="V2008" s="11">
        <v>53.55</v>
      </c>
      <c r="W2008" s="11">
        <v>41.94</v>
      </c>
      <c r="X2008" s="11">
        <f>IF(AND(W2008&lt;&gt;"", V2008&lt;&gt;"", V2008&lt;&gt;0), (W2008/V2008)*100, "")</f>
        <v>78.319327731092443</v>
      </c>
      <c r="Y2008" s="8" t="str">
        <f>IF(X2008&lt;72,"Pontiagudo",IF(X2008&lt;=76,"Padrão","Redondo"))</f>
        <v>Redondo</v>
      </c>
      <c r="Z2008" s="11">
        <f>IF(AND(W2008&lt;&gt;"", V2008&lt;&gt;"", V2008&lt;&gt;0), (0.6057-0.0018*W2008)*V2008*(W2008^2)/1000, "")</f>
        <v>49.941617453562237</v>
      </c>
      <c r="AA2008" s="11">
        <v>55.96</v>
      </c>
      <c r="AB2008" s="14"/>
      <c r="AC2008" s="12">
        <v>14</v>
      </c>
      <c r="AD2008" s="18" t="s">
        <v>18</v>
      </c>
    </row>
    <row r="2009" spans="1:30" ht="15" x14ac:dyDescent="0.25">
      <c r="A2009" s="8">
        <v>2008</v>
      </c>
      <c r="B2009" s="8">
        <v>27</v>
      </c>
      <c r="C2009" s="27">
        <v>57.3</v>
      </c>
      <c r="D2009" s="9">
        <v>3.9</v>
      </c>
      <c r="E2009" s="9">
        <v>9.9</v>
      </c>
      <c r="F2009" s="10">
        <f>IF(AND(NOT(ISBLANK(C2009)), NOT(ISBLANK(H2009)), NOT(ISBLANK(Q2009))), C2009-H2009-Q2009, "")</f>
        <v>35.064999999999998</v>
      </c>
      <c r="G2009" s="11">
        <f>IF(AND(F2009&lt;&gt;"", C2009&lt;&gt;"", C2009&lt;&gt;0), F2009*100/C2009, "")</f>
        <v>61.195462478184993</v>
      </c>
      <c r="H2009" s="10">
        <v>15.776999999999999</v>
      </c>
      <c r="I2009" s="12">
        <v>7</v>
      </c>
      <c r="J2009" s="11">
        <f>IF(AND(H2009&lt;&gt;"", C2009&lt;&gt;"", C2009&lt;&gt;0), H2009*100/C2009, "")</f>
        <v>27.534031413612563</v>
      </c>
      <c r="K2009" s="9">
        <v>11.3</v>
      </c>
      <c r="L2009" s="9">
        <v>47.7</v>
      </c>
      <c r="M2009" s="13">
        <v>0.23699999999999999</v>
      </c>
      <c r="N2009" s="9">
        <v>59.1</v>
      </c>
      <c r="O2009" s="14" t="s">
        <v>10</v>
      </c>
      <c r="P2009" s="15">
        <v>6.61</v>
      </c>
      <c r="Q2009" s="13">
        <v>6.4580000000000002</v>
      </c>
      <c r="R2009" s="15">
        <v>0.42</v>
      </c>
      <c r="S2009" s="11">
        <f>IF(AND(Q2009&lt;&gt;"", C2009&lt;&gt;"", C2009&lt;&gt;0), Q2009*100/C2009, "")</f>
        <v>11.270506108202445</v>
      </c>
      <c r="T2009" s="28">
        <v>3</v>
      </c>
      <c r="U2009" s="8" t="s">
        <v>36</v>
      </c>
      <c r="V2009" s="11">
        <v>57.89</v>
      </c>
      <c r="W2009" s="11">
        <v>42.69</v>
      </c>
      <c r="X2009" s="11">
        <f>IF(AND(W2009&lt;&gt;"", V2009&lt;&gt;"", V2009&lt;&gt;0), (W2009/V2009)*100, "")</f>
        <v>73.743306270513045</v>
      </c>
      <c r="Y2009" s="8" t="str">
        <f>IF(X2009&lt;72,"Pontiagudo",IF(X2009&lt;=76,"Padrão","Redondo"))</f>
        <v>Padrão</v>
      </c>
      <c r="Z2009" s="11">
        <f>IF(AND(W2009&lt;&gt;"", V2009&lt;&gt;"", V2009&lt;&gt;0), (0.6057-0.0018*W2009)*V2009*(W2009^2)/1000, "")</f>
        <v>55.794955746273281</v>
      </c>
      <c r="AA2009" s="11">
        <v>60.15</v>
      </c>
      <c r="AB2009" s="14"/>
      <c r="AC2009" s="12">
        <v>14</v>
      </c>
      <c r="AD2009" s="18" t="s">
        <v>18</v>
      </c>
    </row>
    <row r="2010" spans="1:30" ht="15" x14ac:dyDescent="0.25">
      <c r="A2010" s="8">
        <v>2009</v>
      </c>
      <c r="B2010" s="8">
        <v>27</v>
      </c>
      <c r="C2010" s="27">
        <v>57</v>
      </c>
      <c r="D2010" s="9">
        <v>4.8</v>
      </c>
      <c r="E2010" s="9">
        <v>9.6</v>
      </c>
      <c r="F2010" s="10">
        <f>IF(AND(NOT(ISBLANK(C2010)), NOT(ISBLANK(H2010)), NOT(ISBLANK(Q2010))), C2010-H2010-Q2010, "")</f>
        <v>35.755000000000003</v>
      </c>
      <c r="G2010" s="11">
        <f>IF(AND(F2010&lt;&gt;"", C2010&lt;&gt;"", C2010&lt;&gt;0), F2010*100/C2010, "")</f>
        <v>62.728070175438603</v>
      </c>
      <c r="H2010" s="10">
        <v>15.037000000000001</v>
      </c>
      <c r="I2010" s="12">
        <v>7</v>
      </c>
      <c r="J2010" s="11">
        <f>IF(AND(H2010&lt;&gt;"", C2010&lt;&gt;"", C2010&lt;&gt;0), H2010*100/C2010, "")</f>
        <v>26.380701754385967</v>
      </c>
      <c r="K2010" s="9">
        <v>10.8</v>
      </c>
      <c r="L2010" s="9">
        <v>46</v>
      </c>
      <c r="M2010" s="13">
        <v>0.23499999999999999</v>
      </c>
      <c r="N2010" s="9">
        <v>68.2</v>
      </c>
      <c r="O2010" s="14" t="s">
        <v>49</v>
      </c>
      <c r="P2010" s="15">
        <v>6</v>
      </c>
      <c r="Q2010" s="13">
        <v>6.2080000000000002</v>
      </c>
      <c r="R2010" s="15">
        <v>0.41</v>
      </c>
      <c r="S2010" s="11">
        <f>IF(AND(Q2010&lt;&gt;"", C2010&lt;&gt;"", C2010&lt;&gt;0), Q2010*100/C2010, "")</f>
        <v>10.89122807017544</v>
      </c>
      <c r="T2010" s="28">
        <v>3</v>
      </c>
      <c r="U2010" s="8" t="s">
        <v>36</v>
      </c>
      <c r="V2010" s="11">
        <v>58.87</v>
      </c>
      <c r="W2010" s="11">
        <v>42.41</v>
      </c>
      <c r="X2010" s="11">
        <f>IF(AND(W2010&lt;&gt;"", V2010&lt;&gt;"", V2010&lt;&gt;0), (W2010/V2010)*100, "")</f>
        <v>72.04008833021912</v>
      </c>
      <c r="Y2010" s="8" t="str">
        <f>IF(X2010&lt;72,"Pontiagudo",IF(X2010&lt;=76,"Padrão","Redondo"))</f>
        <v>Padrão</v>
      </c>
      <c r="Z2010" s="11">
        <f>IF(AND(W2010&lt;&gt;"", V2010&lt;&gt;"", V2010&lt;&gt;0), (0.6057-0.0018*W2010)*V2010*(W2010^2)/1000, "")</f>
        <v>56.0509971593656</v>
      </c>
      <c r="AA2010" s="11">
        <v>60.42</v>
      </c>
      <c r="AB2010" s="14"/>
      <c r="AC2010" s="12">
        <v>14</v>
      </c>
      <c r="AD2010" s="18" t="s">
        <v>18</v>
      </c>
    </row>
    <row r="2011" spans="1:30" ht="15" x14ac:dyDescent="0.25">
      <c r="A2011" s="8">
        <v>2010</v>
      </c>
      <c r="B2011" s="8">
        <v>27</v>
      </c>
      <c r="C2011" s="27">
        <v>54.5</v>
      </c>
      <c r="D2011" s="9">
        <v>4</v>
      </c>
      <c r="E2011" s="9">
        <v>9.6999999999999993</v>
      </c>
      <c r="F2011" s="10">
        <f>IF(AND(NOT(ISBLANK(C2011)), NOT(ISBLANK(H2011)), NOT(ISBLANK(Q2011))), C2011-H2011-Q2011, "")</f>
        <v>32.591999999999999</v>
      </c>
      <c r="G2011" s="11">
        <f>IF(AND(F2011&lt;&gt;"", C2011&lt;&gt;"", C2011&lt;&gt;0), F2011*100/C2011, "")</f>
        <v>59.80183486238532</v>
      </c>
      <c r="H2011" s="10">
        <v>16.097999999999999</v>
      </c>
      <c r="I2011" s="12">
        <v>8</v>
      </c>
      <c r="J2011" s="11">
        <f>IF(AND(H2011&lt;&gt;"", C2011&lt;&gt;"", C2011&lt;&gt;0), H2011*100/C2011, "")</f>
        <v>29.537614678899082</v>
      </c>
      <c r="K2011" s="9">
        <v>8.6</v>
      </c>
      <c r="L2011" s="9">
        <v>52</v>
      </c>
      <c r="M2011" s="13">
        <v>0.16500000000000001</v>
      </c>
      <c r="N2011" s="9">
        <v>61.7</v>
      </c>
      <c r="O2011" s="14" t="s">
        <v>49</v>
      </c>
      <c r="P2011" s="15">
        <v>4.3499999999999996</v>
      </c>
      <c r="Q2011" s="13">
        <v>5.81</v>
      </c>
      <c r="R2011" s="15">
        <v>0.4</v>
      </c>
      <c r="S2011" s="11">
        <f>IF(AND(Q2011&lt;&gt;"", C2011&lt;&gt;"", C2011&lt;&gt;0), Q2011*100/C2011, "")</f>
        <v>10.660550458715596</v>
      </c>
      <c r="T2011" s="28">
        <v>2</v>
      </c>
      <c r="U2011" s="8" t="s">
        <v>36</v>
      </c>
      <c r="V2011" s="11">
        <v>56.24</v>
      </c>
      <c r="W2011" s="11">
        <v>42.21</v>
      </c>
      <c r="X2011" s="11">
        <f>IF(AND(W2011&lt;&gt;"", V2011&lt;&gt;"", V2011&lt;&gt;0), (W2011/V2011)*100, "")</f>
        <v>75.053342816500717</v>
      </c>
      <c r="Y2011" s="8" t="str">
        <f>IF(X2011&lt;72,"Pontiagudo",IF(X2011&lt;=76,"Padrão","Redondo"))</f>
        <v>Padrão</v>
      </c>
      <c r="Z2011" s="11">
        <f>IF(AND(W2011&lt;&gt;"", V2011&lt;&gt;"", V2011&lt;&gt;0), (0.6057-0.0018*W2011)*V2011*(W2011^2)/1000, "")</f>
        <v>53.079158173488061</v>
      </c>
      <c r="AA2011" s="11">
        <v>58.29</v>
      </c>
      <c r="AB2011" s="14"/>
      <c r="AC2011" s="12">
        <v>14</v>
      </c>
      <c r="AD2011" s="18" t="s">
        <v>18</v>
      </c>
    </row>
    <row r="2012" spans="1:30" ht="15" x14ac:dyDescent="0.25">
      <c r="A2012" s="8">
        <v>2011</v>
      </c>
      <c r="B2012" s="8">
        <v>27</v>
      </c>
      <c r="C2012" s="27">
        <v>53.3</v>
      </c>
      <c r="D2012" s="9">
        <v>4.3</v>
      </c>
      <c r="E2012" s="9">
        <v>9.6999999999999993</v>
      </c>
      <c r="F2012" s="10">
        <f>IF(AND(NOT(ISBLANK(C2012)), NOT(ISBLANK(H2012)), NOT(ISBLANK(Q2012))), C2012-H2012-Q2012, "")</f>
        <v>32.271999999999998</v>
      </c>
      <c r="G2012" s="11">
        <f>IF(AND(F2012&lt;&gt;"", C2012&lt;&gt;"", C2012&lt;&gt;0), F2012*100/C2012, "")</f>
        <v>60.547842401500937</v>
      </c>
      <c r="H2012" s="10">
        <v>15.103</v>
      </c>
      <c r="I2012" s="12">
        <v>7</v>
      </c>
      <c r="J2012" s="11">
        <f>IF(AND(H2012&lt;&gt;"", C2012&lt;&gt;"", C2012&lt;&gt;0), H2012*100/C2012, "")</f>
        <v>28.335834896810507</v>
      </c>
      <c r="K2012" s="9">
        <v>10.5</v>
      </c>
      <c r="L2012" s="9">
        <v>43.3</v>
      </c>
      <c r="M2012" s="13">
        <v>0.24199999999999999</v>
      </c>
      <c r="N2012" s="9">
        <v>65.3</v>
      </c>
      <c r="O2012" s="14" t="s">
        <v>49</v>
      </c>
      <c r="P2012" s="15">
        <v>5.64</v>
      </c>
      <c r="Q2012" s="13">
        <v>5.9249999999999998</v>
      </c>
      <c r="R2012" s="15">
        <v>0.41</v>
      </c>
      <c r="S2012" s="11">
        <f>IF(AND(Q2012&lt;&gt;"", C2012&lt;&gt;"", C2012&lt;&gt;0), Q2012*100/C2012, "")</f>
        <v>11.116322701688556</v>
      </c>
      <c r="T2012" s="28">
        <v>1</v>
      </c>
      <c r="U2012" s="8" t="s">
        <v>36</v>
      </c>
      <c r="V2012" s="11">
        <v>54.16</v>
      </c>
      <c r="W2012" s="11">
        <v>42.49</v>
      </c>
      <c r="X2012" s="11">
        <f>IF(AND(W2012&lt;&gt;"", V2012&lt;&gt;"", V2012&lt;&gt;0), (W2012/V2012)*100, "")</f>
        <v>78.452732644017729</v>
      </c>
      <c r="Y2012" s="8" t="str">
        <f>IF(X2012&lt;72,"Pontiagudo",IF(X2012&lt;=76,"Padrão","Redondo"))</f>
        <v>Redondo</v>
      </c>
      <c r="Z2012" s="11">
        <f>IF(AND(W2012&lt;&gt;"", V2012&lt;&gt;"", V2012&lt;&gt;0), (0.6057-0.0018*W2012)*V2012*(W2012^2)/1000, "")</f>
        <v>51.747184463396685</v>
      </c>
      <c r="AA2012" s="11">
        <v>57.17</v>
      </c>
      <c r="AB2012" s="14"/>
      <c r="AC2012" s="12">
        <v>14</v>
      </c>
      <c r="AD2012" s="18" t="s">
        <v>18</v>
      </c>
    </row>
    <row r="2013" spans="1:30" ht="15" x14ac:dyDescent="0.25">
      <c r="A2013" s="8">
        <v>2012</v>
      </c>
      <c r="B2013" s="8">
        <v>27</v>
      </c>
      <c r="C2013" s="27">
        <v>51.1</v>
      </c>
      <c r="D2013" s="9">
        <v>4.3</v>
      </c>
      <c r="E2013" s="9">
        <v>9.6999999999999993</v>
      </c>
      <c r="F2013" s="10">
        <f>IF(AND(NOT(ISBLANK(C2013)), NOT(ISBLANK(H2013)), NOT(ISBLANK(Q2013))), C2013-H2013-Q2013, "")</f>
        <v>31.216999999999999</v>
      </c>
      <c r="G2013" s="11">
        <f>IF(AND(F2013&lt;&gt;"", C2013&lt;&gt;"", C2013&lt;&gt;0), F2013*100/C2013, "")</f>
        <v>61.090019569471622</v>
      </c>
      <c r="H2013" s="10">
        <v>14.779</v>
      </c>
      <c r="I2013" s="12">
        <v>6</v>
      </c>
      <c r="J2013" s="11">
        <f>IF(AND(H2013&lt;&gt;"", C2013&lt;&gt;"", C2013&lt;&gt;0), H2013*100/C2013, "")</f>
        <v>28.921722113502938</v>
      </c>
      <c r="K2013" s="9">
        <v>9.3000000000000007</v>
      </c>
      <c r="L2013" s="9">
        <v>47.7</v>
      </c>
      <c r="M2013" s="13">
        <v>0.19500000000000001</v>
      </c>
      <c r="N2013" s="9">
        <v>66.400000000000006</v>
      </c>
      <c r="O2013" s="14" t="s">
        <v>49</v>
      </c>
      <c r="P2013" s="15">
        <v>3.5</v>
      </c>
      <c r="Q2013" s="13">
        <v>5.1040000000000001</v>
      </c>
      <c r="R2013" s="15">
        <v>0.39</v>
      </c>
      <c r="S2013" s="11">
        <f>IF(AND(Q2013&lt;&gt;"", C2013&lt;&gt;"", C2013&lt;&gt;0), Q2013*100/C2013, "")</f>
        <v>9.9882583170254406</v>
      </c>
      <c r="T2013" s="28">
        <v>2</v>
      </c>
      <c r="U2013" s="8" t="s">
        <v>36</v>
      </c>
      <c r="V2013" s="11">
        <v>55.88</v>
      </c>
      <c r="W2013" s="11">
        <v>40.74</v>
      </c>
      <c r="X2013" s="11">
        <f>IF(AND(W2013&lt;&gt;"", V2013&lt;&gt;"", V2013&lt;&gt;0), (W2013/V2013)*100, "")</f>
        <v>72.906227630637076</v>
      </c>
      <c r="Y2013" s="8" t="str">
        <f>IF(X2013&lt;72,"Pontiagudo",IF(X2013&lt;=76,"Padrão","Redondo"))</f>
        <v>Padrão</v>
      </c>
      <c r="Z2013" s="11">
        <f>IF(AND(W2013&lt;&gt;"", V2013&lt;&gt;"", V2013&lt;&gt;0), (0.6057-0.0018*W2013)*V2013*(W2013^2)/1000, "")</f>
        <v>49.37537299650279</v>
      </c>
      <c r="AA2013" s="11">
        <v>55.96</v>
      </c>
      <c r="AB2013" s="14"/>
      <c r="AC2013" s="12">
        <v>14</v>
      </c>
      <c r="AD2013" s="18" t="s">
        <v>18</v>
      </c>
    </row>
    <row r="2014" spans="1:30" ht="15" x14ac:dyDescent="0.25">
      <c r="A2014" s="8">
        <v>2013</v>
      </c>
      <c r="B2014" s="8">
        <v>27</v>
      </c>
      <c r="C2014" s="27">
        <v>57.1</v>
      </c>
      <c r="D2014" s="9">
        <v>3.3</v>
      </c>
      <c r="E2014" s="9">
        <v>9.9</v>
      </c>
      <c r="F2014" s="10">
        <f>IF(AND(NOT(ISBLANK(C2014)), NOT(ISBLANK(H2014)), NOT(ISBLANK(Q2014))), C2014-H2014-Q2014, "")</f>
        <v>32.930999999999997</v>
      </c>
      <c r="G2014" s="11">
        <f>IF(AND(F2014&lt;&gt;"", C2014&lt;&gt;"", C2014&lt;&gt;0), F2014*100/C2014, "")</f>
        <v>57.672504378283712</v>
      </c>
      <c r="H2014" s="10">
        <v>17.541</v>
      </c>
      <c r="I2014" s="12">
        <v>7</v>
      </c>
      <c r="J2014" s="11">
        <f>IF(AND(H2014&lt;&gt;"", C2014&lt;&gt;"", C2014&lt;&gt;0), H2014*100/C2014, "")</f>
        <v>30.71978984238179</v>
      </c>
      <c r="K2014" s="9">
        <v>9.6</v>
      </c>
      <c r="L2014" s="9"/>
      <c r="M2014" s="13"/>
      <c r="N2014" s="9">
        <v>51.9</v>
      </c>
      <c r="O2014" s="14" t="s">
        <v>10</v>
      </c>
      <c r="P2014" s="15">
        <v>6.95</v>
      </c>
      <c r="Q2014" s="13">
        <v>6.6280000000000001</v>
      </c>
      <c r="R2014" s="15">
        <v>0.44</v>
      </c>
      <c r="S2014" s="11">
        <f>IF(AND(Q2014&lt;&gt;"", C2014&lt;&gt;"", C2014&lt;&gt;0), Q2014*100/C2014, "")</f>
        <v>11.6077057793345</v>
      </c>
      <c r="T2014" s="28">
        <v>2</v>
      </c>
      <c r="U2014" s="8" t="s">
        <v>36</v>
      </c>
      <c r="V2014" s="11">
        <v>55.29</v>
      </c>
      <c r="W2014" s="11">
        <v>43.39</v>
      </c>
      <c r="X2014" s="11">
        <f>IF(AND(W2014&lt;&gt;"", V2014&lt;&gt;"", V2014&lt;&gt;0), (W2014/V2014)*100, "")</f>
        <v>78.477120636643164</v>
      </c>
      <c r="Y2014" s="8" t="str">
        <f>IF(X2014&lt;72,"Pontiagudo",IF(X2014&lt;=76,"Padrão","Redondo"))</f>
        <v>Redondo</v>
      </c>
      <c r="Z2014" s="11">
        <f>IF(AND(W2014&lt;&gt;"", V2014&lt;&gt;"", V2014&lt;&gt;0), (0.6057-0.0018*W2014)*V2014*(W2014^2)/1000, "")</f>
        <v>54.919810591775985</v>
      </c>
      <c r="AA2014" s="11">
        <v>59.26</v>
      </c>
      <c r="AB2014" s="14"/>
      <c r="AC2014" s="12">
        <v>14</v>
      </c>
      <c r="AD2014" s="18" t="s">
        <v>18</v>
      </c>
    </row>
    <row r="2015" spans="1:30" ht="15" x14ac:dyDescent="0.25">
      <c r="A2015" s="8">
        <v>2014</v>
      </c>
      <c r="B2015" s="8">
        <v>27</v>
      </c>
      <c r="C2015" s="27">
        <v>53</v>
      </c>
      <c r="D2015" s="9">
        <v>4.3</v>
      </c>
      <c r="E2015" s="9">
        <v>9.8000000000000007</v>
      </c>
      <c r="F2015" s="10">
        <f>IF(AND(NOT(ISBLANK(C2015)), NOT(ISBLANK(H2015)), NOT(ISBLANK(Q2015))), C2015-H2015-Q2015, "")</f>
        <v>32.211999999999996</v>
      </c>
      <c r="G2015" s="11">
        <f>IF(AND(F2015&lt;&gt;"", C2015&lt;&gt;"", C2015&lt;&gt;0), F2015*100/C2015, "")</f>
        <v>60.777358490566037</v>
      </c>
      <c r="H2015" s="10">
        <v>14.709</v>
      </c>
      <c r="I2015" s="12">
        <v>6</v>
      </c>
      <c r="J2015" s="11">
        <f>IF(AND(H2015&lt;&gt;"", C2015&lt;&gt;"", C2015&lt;&gt;0), H2015*100/C2015, "")</f>
        <v>27.752830188679244</v>
      </c>
      <c r="K2015" s="9">
        <v>10.9</v>
      </c>
      <c r="L2015" s="9">
        <v>46.3</v>
      </c>
      <c r="M2015" s="13">
        <v>0.23499999999999999</v>
      </c>
      <c r="N2015" s="9">
        <v>65.5</v>
      </c>
      <c r="O2015" s="14" t="s">
        <v>49</v>
      </c>
      <c r="P2015" s="15">
        <v>6.69</v>
      </c>
      <c r="Q2015" s="13">
        <v>6.0789999999999997</v>
      </c>
      <c r="R2015" s="15">
        <v>0.42</v>
      </c>
      <c r="S2015" s="11">
        <f>IF(AND(Q2015&lt;&gt;"", C2015&lt;&gt;"", C2015&lt;&gt;0), Q2015*100/C2015, "")</f>
        <v>11.469811320754717</v>
      </c>
      <c r="T2015" s="28">
        <v>2</v>
      </c>
      <c r="U2015" s="8" t="s">
        <v>36</v>
      </c>
      <c r="V2015" s="11">
        <v>55.35</v>
      </c>
      <c r="W2015" s="11">
        <v>42.21</v>
      </c>
      <c r="X2015" s="11">
        <f>IF(AND(W2015&lt;&gt;"", V2015&lt;&gt;"", V2015&lt;&gt;0), (W2015/V2015)*100, "")</f>
        <v>76.260162601626007</v>
      </c>
      <c r="Y2015" s="8" t="str">
        <f>IF(X2015&lt;72,"Pontiagudo",IF(X2015&lt;=76,"Padrão","Redondo"))</f>
        <v>Redondo</v>
      </c>
      <c r="Z2015" s="11">
        <f>IF(AND(W2015&lt;&gt;"", V2015&lt;&gt;"", V2015&lt;&gt;0), (0.6057-0.0018*W2015)*V2015*(W2015^2)/1000, "")</f>
        <v>52.239178607798081</v>
      </c>
      <c r="AA2015" s="11">
        <v>57.65</v>
      </c>
      <c r="AB2015" s="14"/>
      <c r="AC2015" s="12">
        <v>14</v>
      </c>
      <c r="AD2015" s="18" t="s">
        <v>18</v>
      </c>
    </row>
    <row r="2016" spans="1:30" ht="15" x14ac:dyDescent="0.25">
      <c r="A2016" s="8">
        <v>2015</v>
      </c>
      <c r="B2016" s="8">
        <v>27</v>
      </c>
      <c r="C2016" s="27">
        <v>51.7</v>
      </c>
      <c r="D2016" s="9">
        <v>4.3</v>
      </c>
      <c r="E2016" s="9">
        <v>9.6</v>
      </c>
      <c r="F2016" s="10">
        <f>IF(AND(NOT(ISBLANK(C2016)), NOT(ISBLANK(H2016)), NOT(ISBLANK(Q2016))), C2016-H2016-Q2016, "")</f>
        <v>32.325000000000003</v>
      </c>
      <c r="G2016" s="11">
        <f>IF(AND(F2016&lt;&gt;"", C2016&lt;&gt;"", C2016&lt;&gt;0), F2016*100/C2016, "")</f>
        <v>62.524177949709873</v>
      </c>
      <c r="H2016" s="10">
        <v>14.154999999999999</v>
      </c>
      <c r="I2016" s="12">
        <v>7</v>
      </c>
      <c r="J2016" s="11">
        <f>IF(AND(H2016&lt;&gt;"", C2016&lt;&gt;"", C2016&lt;&gt;0), H2016*100/C2016, "")</f>
        <v>27.379110251450676</v>
      </c>
      <c r="K2016" s="9">
        <v>11.9</v>
      </c>
      <c r="L2016" s="9">
        <v>43.7</v>
      </c>
      <c r="M2016" s="13">
        <v>0.27200000000000002</v>
      </c>
      <c r="N2016" s="9">
        <v>66.099999999999994</v>
      </c>
      <c r="O2016" s="14" t="s">
        <v>49</v>
      </c>
      <c r="P2016" s="15">
        <v>4.71</v>
      </c>
      <c r="Q2016" s="13">
        <v>5.22</v>
      </c>
      <c r="R2016" s="15">
        <v>0.39</v>
      </c>
      <c r="S2016" s="11">
        <f>IF(AND(Q2016&lt;&gt;"", C2016&lt;&gt;"", C2016&lt;&gt;0), Q2016*100/C2016, "")</f>
        <v>10.096711798839458</v>
      </c>
      <c r="T2016" s="28">
        <v>1</v>
      </c>
      <c r="U2016" s="8" t="s">
        <v>36</v>
      </c>
      <c r="V2016" s="11">
        <v>52.04</v>
      </c>
      <c r="W2016" s="11">
        <v>42.53</v>
      </c>
      <c r="X2016" s="11">
        <f>IF(AND(W2016&lt;&gt;"", V2016&lt;&gt;"", V2016&lt;&gt;0), (W2016/V2016)*100, "")</f>
        <v>81.725595695618765</v>
      </c>
      <c r="Y2016" s="8" t="str">
        <f>IF(X2016&lt;72,"Pontiagudo",IF(X2016&lt;=76,"Padrão","Redondo"))</f>
        <v>Redondo</v>
      </c>
      <c r="Z2016" s="11">
        <f>IF(AND(W2016&lt;&gt;"", V2016&lt;&gt;"", V2016&lt;&gt;0), (0.6057-0.0018*W2016)*V2016*(W2016^2)/1000, "")</f>
        <v>49.808512364074062</v>
      </c>
      <c r="AA2016" s="11">
        <v>55.62</v>
      </c>
      <c r="AB2016" s="14"/>
      <c r="AC2016" s="12">
        <v>14</v>
      </c>
      <c r="AD2016" s="18" t="s">
        <v>18</v>
      </c>
    </row>
    <row r="2017" spans="1:30" ht="15" x14ac:dyDescent="0.25">
      <c r="A2017" s="8">
        <v>2016</v>
      </c>
      <c r="B2017" s="8">
        <v>27</v>
      </c>
      <c r="C2017" s="27">
        <v>50.2</v>
      </c>
      <c r="D2017" s="9">
        <v>3.9</v>
      </c>
      <c r="E2017" s="9">
        <v>9.8000000000000007</v>
      </c>
      <c r="F2017" s="10">
        <f>IF(AND(NOT(ISBLANK(C2017)), NOT(ISBLANK(H2017)), NOT(ISBLANK(Q2017))), C2017-H2017-Q2017, "")</f>
        <v>32.146999999999998</v>
      </c>
      <c r="G2017" s="11">
        <f>IF(AND(F2017&lt;&gt;"", C2017&lt;&gt;"", C2017&lt;&gt;0), F2017*100/C2017, "")</f>
        <v>64.037848605577679</v>
      </c>
      <c r="H2017" s="10">
        <v>13.005000000000001</v>
      </c>
      <c r="I2017" s="12">
        <v>8</v>
      </c>
      <c r="J2017" s="11">
        <f>IF(AND(H2017&lt;&gt;"", C2017&lt;&gt;"", C2017&lt;&gt;0), H2017*100/C2017, "")</f>
        <v>25.90637450199203</v>
      </c>
      <c r="K2017" s="9">
        <v>9.4</v>
      </c>
      <c r="L2017" s="9">
        <v>45.7</v>
      </c>
      <c r="M2017" s="13">
        <v>0.20599999999999999</v>
      </c>
      <c r="N2017" s="9">
        <v>62.9</v>
      </c>
      <c r="O2017" s="14" t="s">
        <v>49</v>
      </c>
      <c r="P2017" s="15">
        <v>5.0999999999999996</v>
      </c>
      <c r="Q2017" s="13">
        <v>5.048</v>
      </c>
      <c r="R2017" s="15">
        <v>0.38</v>
      </c>
      <c r="S2017" s="11">
        <f>IF(AND(Q2017&lt;&gt;"", C2017&lt;&gt;"", C2017&lt;&gt;0), Q2017*100/C2017, "")</f>
        <v>10.055776892430279</v>
      </c>
      <c r="T2017" s="28">
        <v>2</v>
      </c>
      <c r="U2017" s="8" t="s">
        <v>36</v>
      </c>
      <c r="V2017" s="11">
        <v>53.89</v>
      </c>
      <c r="W2017" s="11">
        <v>41.97</v>
      </c>
      <c r="X2017" s="11">
        <f>IF(AND(W2017&lt;&gt;"", V2017&lt;&gt;"", V2017&lt;&gt;0), (W2017/V2017)*100, "")</f>
        <v>77.880868435702354</v>
      </c>
      <c r="Y2017" s="8" t="str">
        <f>IF(X2017&lt;72,"Pontiagudo",IF(X2017&lt;=76,"Padrão","Redondo"))</f>
        <v>Redondo</v>
      </c>
      <c r="Z2017" s="11">
        <f>IF(AND(W2017&lt;&gt;"", V2017&lt;&gt;"", V2017&lt;&gt;0), (0.6057-0.0018*W2017)*V2017*(W2017^2)/1000, "")</f>
        <v>50.32550765720795</v>
      </c>
      <c r="AA2017" s="11">
        <v>56.25</v>
      </c>
      <c r="AB2017" s="14"/>
      <c r="AC2017" s="12">
        <v>14</v>
      </c>
      <c r="AD2017" s="18" t="s">
        <v>18</v>
      </c>
    </row>
    <row r="2018" spans="1:30" ht="15" x14ac:dyDescent="0.25">
      <c r="A2018" s="8">
        <v>2017</v>
      </c>
      <c r="B2018" s="8">
        <v>27</v>
      </c>
      <c r="C2018" s="27">
        <v>60</v>
      </c>
      <c r="D2018" s="9">
        <v>4.5</v>
      </c>
      <c r="E2018" s="9">
        <v>9.8000000000000007</v>
      </c>
      <c r="F2018" s="10" t="str">
        <f>IF(AND(NOT(ISBLANK(C2018)), NOT(ISBLANK(H2018)), NOT(ISBLANK(Q2018))), C2018-H2018-Q2018, "")</f>
        <v/>
      </c>
      <c r="G2018" s="11" t="str">
        <f>IF(AND(F2018&lt;&gt;"", C2018&lt;&gt;"", C2018&lt;&gt;0), F2018*100/C2018, "")</f>
        <v/>
      </c>
      <c r="H2018" s="10"/>
      <c r="I2018" s="12">
        <v>7</v>
      </c>
      <c r="J2018" s="11" t="str">
        <f>IF(AND(H2018&lt;&gt;"", C2018&lt;&gt;"", C2018&lt;&gt;0), H2018*100/C2018, "")</f>
        <v/>
      </c>
      <c r="K2018" s="9">
        <v>10</v>
      </c>
      <c r="L2018" s="9">
        <v>48</v>
      </c>
      <c r="M2018" s="13">
        <v>0.20799999999999999</v>
      </c>
      <c r="N2018" s="9">
        <v>64</v>
      </c>
      <c r="O2018" s="14" t="s">
        <v>49</v>
      </c>
      <c r="P2018" s="15">
        <v>6.22</v>
      </c>
      <c r="Q2018" s="13">
        <v>6.53</v>
      </c>
      <c r="R2018" s="15">
        <v>0.42</v>
      </c>
      <c r="S2018" s="11">
        <f>IF(AND(Q2018&lt;&gt;"", C2018&lt;&gt;"", C2018&lt;&gt;0), Q2018*100/C2018, "")</f>
        <v>10.883333333333333</v>
      </c>
      <c r="T2018" s="28">
        <v>2</v>
      </c>
      <c r="U2018" s="8" t="s">
        <v>32</v>
      </c>
      <c r="V2018" s="11">
        <v>58.61</v>
      </c>
      <c r="W2018" s="11">
        <v>43.23</v>
      </c>
      <c r="X2018" s="11">
        <f>IF(AND(W2018&lt;&gt;"", V2018&lt;&gt;"", V2018&lt;&gt;0), (W2018/V2018)*100, "")</f>
        <v>73.758744241597</v>
      </c>
      <c r="Y2018" s="8" t="str">
        <f>IF(X2018&lt;72,"Pontiagudo",IF(X2018&lt;=76,"Padrão","Redondo"))</f>
        <v>Padrão</v>
      </c>
      <c r="Z2018" s="11">
        <f>IF(AND(W2018&lt;&gt;"", V2018&lt;&gt;"", V2018&lt;&gt;0), (0.6057-0.0018*W2018)*V2018*(W2018^2)/1000, "")</f>
        <v>57.82056574825733</v>
      </c>
      <c r="AA2018" s="11">
        <v>61.44</v>
      </c>
      <c r="AB2018" s="14"/>
      <c r="AC2018" s="12">
        <v>14</v>
      </c>
      <c r="AD2018" s="18" t="s">
        <v>18</v>
      </c>
    </row>
    <row r="2019" spans="1:30" ht="15" x14ac:dyDescent="0.25">
      <c r="A2019" s="8">
        <v>2018</v>
      </c>
      <c r="B2019" s="8">
        <v>27</v>
      </c>
      <c r="C2019" s="27">
        <v>52.1</v>
      </c>
      <c r="D2019" s="9">
        <v>4.5</v>
      </c>
      <c r="E2019" s="9">
        <v>10.1</v>
      </c>
      <c r="F2019" s="10">
        <f>IF(AND(NOT(ISBLANK(C2019)), NOT(ISBLANK(H2019)), NOT(ISBLANK(Q2019))), C2019-H2019-Q2019, "")</f>
        <v>31.626999999999999</v>
      </c>
      <c r="G2019" s="11">
        <f>IF(AND(F2019&lt;&gt;"", C2019&lt;&gt;"", C2019&lt;&gt;0), F2019*100/C2019, "")</f>
        <v>60.704414587332046</v>
      </c>
      <c r="H2019" s="10">
        <v>14.776</v>
      </c>
      <c r="I2019" s="12">
        <v>7</v>
      </c>
      <c r="J2019" s="11">
        <f>IF(AND(H2019&lt;&gt;"", C2019&lt;&gt;"", C2019&lt;&gt;0), H2019*100/C2019, "")</f>
        <v>28.360844529750477</v>
      </c>
      <c r="K2019" s="9">
        <v>8.6</v>
      </c>
      <c r="L2019" s="9">
        <v>46.7</v>
      </c>
      <c r="M2019" s="13">
        <v>0.184</v>
      </c>
      <c r="N2019" s="9">
        <v>67.8</v>
      </c>
      <c r="O2019" s="14" t="s">
        <v>49</v>
      </c>
      <c r="P2019" s="15">
        <v>5.01</v>
      </c>
      <c r="Q2019" s="13">
        <v>5.6970000000000001</v>
      </c>
      <c r="R2019" s="15">
        <v>0.4</v>
      </c>
      <c r="S2019" s="11">
        <f>IF(AND(Q2019&lt;&gt;"", C2019&lt;&gt;"", C2019&lt;&gt;0), Q2019*100/C2019, "")</f>
        <v>10.934740882917467</v>
      </c>
      <c r="T2019" s="28">
        <v>2</v>
      </c>
      <c r="U2019" s="8" t="s">
        <v>36</v>
      </c>
      <c r="V2019" s="11">
        <v>55.01</v>
      </c>
      <c r="W2019" s="11">
        <v>41.91</v>
      </c>
      <c r="X2019" s="11">
        <f>IF(AND(W2019&lt;&gt;"", V2019&lt;&gt;"", V2019&lt;&gt;0), (W2019/V2019)*100, "")</f>
        <v>76.1861479730958</v>
      </c>
      <c r="Y2019" s="8" t="str">
        <f>IF(X2019&lt;72,"Pontiagudo",IF(X2019&lt;=76,"Padrão","Redondo"))</f>
        <v>Redondo</v>
      </c>
      <c r="Z2019" s="11">
        <f>IF(AND(W2019&lt;&gt;"", V2019&lt;&gt;"", V2019&lt;&gt;0), (0.6057-0.0018*W2019)*V2019*(W2019^2)/1000, "")</f>
        <v>51.235086308945007</v>
      </c>
      <c r="AA2019" s="11">
        <v>56.99</v>
      </c>
      <c r="AB2019" s="14"/>
      <c r="AC2019" s="12">
        <v>14</v>
      </c>
      <c r="AD2019" s="18" t="s">
        <v>18</v>
      </c>
    </row>
    <row r="2020" spans="1:30" ht="15" x14ac:dyDescent="0.25">
      <c r="A2020" s="8">
        <v>2019</v>
      </c>
      <c r="B2020" s="8">
        <v>27</v>
      </c>
      <c r="C2020" s="27">
        <v>55.2</v>
      </c>
      <c r="D2020" s="9">
        <v>3</v>
      </c>
      <c r="E2020" s="9">
        <v>9.8000000000000007</v>
      </c>
      <c r="F2020" s="10">
        <f>IF(AND(NOT(ISBLANK(C2020)), NOT(ISBLANK(H2020)), NOT(ISBLANK(Q2020))), C2020-H2020-Q2020, "")</f>
        <v>35.44100000000001</v>
      </c>
      <c r="G2020" s="11">
        <f>IF(AND(F2020&lt;&gt;"", C2020&lt;&gt;"", C2020&lt;&gt;0), F2020*100/C2020, "")</f>
        <v>64.204710144927546</v>
      </c>
      <c r="H2020" s="10">
        <v>13.882999999999999</v>
      </c>
      <c r="I2020" s="12">
        <v>7</v>
      </c>
      <c r="J2020" s="11">
        <f>IF(AND(H2020&lt;&gt;"", C2020&lt;&gt;"", C2020&lt;&gt;0), H2020*100/C2020, "")</f>
        <v>25.150362318840578</v>
      </c>
      <c r="K2020" s="9">
        <v>9.3000000000000007</v>
      </c>
      <c r="L2020" s="9">
        <v>48.3</v>
      </c>
      <c r="M2020" s="13">
        <v>0.193</v>
      </c>
      <c r="N2020" s="9">
        <v>49.2</v>
      </c>
      <c r="O2020" s="14" t="s">
        <v>10</v>
      </c>
      <c r="P2020" s="15">
        <v>4.82</v>
      </c>
      <c r="Q2020" s="13">
        <v>5.8760000000000003</v>
      </c>
      <c r="R2020" s="15">
        <v>0.4</v>
      </c>
      <c r="S2020" s="11">
        <f>IF(AND(Q2020&lt;&gt;"", C2020&lt;&gt;"", C2020&lt;&gt;0), Q2020*100/C2020, "")</f>
        <v>10.644927536231885</v>
      </c>
      <c r="T2020" s="28">
        <v>1</v>
      </c>
      <c r="U2020" s="8" t="s">
        <v>36</v>
      </c>
      <c r="V2020" s="11">
        <v>57.42</v>
      </c>
      <c r="W2020" s="11">
        <v>42.23</v>
      </c>
      <c r="X2020" s="11">
        <f>IF(AND(W2020&lt;&gt;"", V2020&lt;&gt;"", V2020&lt;&gt;0), (W2020/V2020)*100, "")</f>
        <v>73.545802856147674</v>
      </c>
      <c r="Y2020" s="8" t="str">
        <f>IF(X2020&lt;72,"Pontiagudo",IF(X2020&lt;=76,"Padrão","Redondo"))</f>
        <v>Padrão</v>
      </c>
      <c r="Z2020" s="11">
        <f>IF(AND(W2020&lt;&gt;"", V2020&lt;&gt;"", V2020&lt;&gt;0), (0.6057-0.0018*W2020)*V2020*(W2020^2)/1000, "")</f>
        <v>54.240520117157743</v>
      </c>
      <c r="AA2020" s="11">
        <v>59.16</v>
      </c>
      <c r="AB2020" s="14"/>
      <c r="AC2020" s="12">
        <v>14</v>
      </c>
      <c r="AD2020" s="18" t="s">
        <v>18</v>
      </c>
    </row>
    <row r="2021" spans="1:30" ht="15" x14ac:dyDescent="0.25">
      <c r="A2021" s="8">
        <v>2020</v>
      </c>
      <c r="B2021" s="8">
        <v>27</v>
      </c>
      <c r="C2021" s="27">
        <v>52.7</v>
      </c>
      <c r="D2021" s="9">
        <v>3.1</v>
      </c>
      <c r="E2021" s="9">
        <v>9.9</v>
      </c>
      <c r="F2021" s="10">
        <f>IF(AND(NOT(ISBLANK(C2021)), NOT(ISBLANK(H2021)), NOT(ISBLANK(Q2021))), C2021-H2021-Q2021, "")</f>
        <v>32.425000000000004</v>
      </c>
      <c r="G2021" s="11">
        <f>IF(AND(F2021&lt;&gt;"", C2021&lt;&gt;"", C2021&lt;&gt;0), F2021*100/C2021, "")</f>
        <v>61.527514231499055</v>
      </c>
      <c r="H2021" s="10">
        <v>14.247</v>
      </c>
      <c r="I2021" s="12">
        <v>8</v>
      </c>
      <c r="J2021" s="11">
        <f>IF(AND(H2021&lt;&gt;"", C2021&lt;&gt;"", C2021&lt;&gt;0), H2021*100/C2021, "")</f>
        <v>27.034155597722961</v>
      </c>
      <c r="K2021" s="9">
        <v>8.8000000000000007</v>
      </c>
      <c r="L2021" s="9">
        <v>51.7</v>
      </c>
      <c r="M2021" s="13">
        <v>0.17</v>
      </c>
      <c r="N2021" s="9">
        <v>52.2</v>
      </c>
      <c r="O2021" s="14" t="s">
        <v>10</v>
      </c>
      <c r="P2021" s="15">
        <v>6.29</v>
      </c>
      <c r="Q2021" s="13">
        <v>6.0279999999999996</v>
      </c>
      <c r="R2021" s="15">
        <v>0.42</v>
      </c>
      <c r="S2021" s="11">
        <f>IF(AND(Q2021&lt;&gt;"", C2021&lt;&gt;"", C2021&lt;&gt;0), Q2021*100/C2021, "")</f>
        <v>11.438330170777988</v>
      </c>
      <c r="T2021" s="28">
        <v>2</v>
      </c>
      <c r="U2021" s="8" t="s">
        <v>36</v>
      </c>
      <c r="V2021" s="11">
        <v>54.45</v>
      </c>
      <c r="W2021" s="11">
        <v>42.57</v>
      </c>
      <c r="X2021" s="11">
        <f>IF(AND(W2021&lt;&gt;"", V2021&lt;&gt;"", V2021&lt;&gt;0), (W2021/V2021)*100, "")</f>
        <v>78.181818181818173</v>
      </c>
      <c r="Y2021" s="8" t="str">
        <f>IF(X2021&lt;72,"Pontiagudo",IF(X2021&lt;=76,"Padrão","Redondo"))</f>
        <v>Redondo</v>
      </c>
      <c r="Z2021" s="11">
        <f>IF(AND(W2021&lt;&gt;"", V2021&lt;&gt;"", V2021&lt;&gt;0), (0.6057-0.0018*W2021)*V2021*(W2021^2)/1000, "")</f>
        <v>52.206142467048572</v>
      </c>
      <c r="AA2021" s="11">
        <v>57.5</v>
      </c>
      <c r="AB2021" s="14"/>
      <c r="AC2021" s="12">
        <v>14</v>
      </c>
      <c r="AD2021" s="18" t="s">
        <v>18</v>
      </c>
    </row>
    <row r="2022" spans="1:30" ht="15" x14ac:dyDescent="0.25">
      <c r="A2022" s="8">
        <v>2021</v>
      </c>
      <c r="B2022" s="8">
        <v>27</v>
      </c>
      <c r="C2022" s="27">
        <v>54.2</v>
      </c>
      <c r="D2022" s="9">
        <v>3.6</v>
      </c>
      <c r="E2022" s="9">
        <v>9.9</v>
      </c>
      <c r="F2022" s="10">
        <f>IF(AND(NOT(ISBLANK(C2022)), NOT(ISBLANK(H2022)), NOT(ISBLANK(Q2022))), C2022-H2022-Q2022, "")</f>
        <v>31.978999999999999</v>
      </c>
      <c r="G2022" s="11">
        <f>IF(AND(F2022&lt;&gt;"", C2022&lt;&gt;"", C2022&lt;&gt;0), F2022*100/C2022, "")</f>
        <v>59.001845018450183</v>
      </c>
      <c r="H2022" s="10">
        <v>16.084</v>
      </c>
      <c r="I2022" s="12">
        <v>6</v>
      </c>
      <c r="J2022" s="11">
        <f>IF(AND(H2022&lt;&gt;"", C2022&lt;&gt;"", C2022&lt;&gt;0), H2022*100/C2022, "")</f>
        <v>29.675276752767523</v>
      </c>
      <c r="K2022" s="9">
        <v>10.8</v>
      </c>
      <c r="L2022" s="9">
        <v>47.3</v>
      </c>
      <c r="M2022" s="13">
        <v>0.22800000000000001</v>
      </c>
      <c r="N2022" s="9">
        <v>57.4</v>
      </c>
      <c r="O2022" s="14" t="s">
        <v>10</v>
      </c>
      <c r="P2022" s="15">
        <v>7.34</v>
      </c>
      <c r="Q2022" s="13">
        <v>6.1369999999999996</v>
      </c>
      <c r="R2022" s="15">
        <v>0.42</v>
      </c>
      <c r="S2022" s="11">
        <f>IF(AND(Q2022&lt;&gt;"", C2022&lt;&gt;"", C2022&lt;&gt;0), Q2022*100/C2022, "")</f>
        <v>11.322878228782287</v>
      </c>
      <c r="T2022" s="28">
        <v>2</v>
      </c>
      <c r="U2022" s="8" t="s">
        <v>36</v>
      </c>
      <c r="V2022" s="11">
        <v>54.96</v>
      </c>
      <c r="W2022" s="11">
        <v>42.6</v>
      </c>
      <c r="X2022" s="11">
        <f>IF(AND(W2022&lt;&gt;"", V2022&lt;&gt;"", V2022&lt;&gt;0), (W2022/V2022)*100, "")</f>
        <v>77.510917030567683</v>
      </c>
      <c r="Y2022" s="8" t="str">
        <f>IF(X2022&lt;72,"Pontiagudo",IF(X2022&lt;=76,"Padrão","Redondo"))</f>
        <v>Redondo</v>
      </c>
      <c r="Z2022" s="11">
        <f>IF(AND(W2022&lt;&gt;"", V2022&lt;&gt;"", V2022&lt;&gt;0), (0.6057-0.0018*W2022)*V2022*(W2022^2)/1000, "")</f>
        <v>52.764036662592012</v>
      </c>
      <c r="AA2022" s="11">
        <v>57.91</v>
      </c>
      <c r="AB2022" s="14"/>
      <c r="AC2022" s="12">
        <v>14</v>
      </c>
      <c r="AD2022" s="18" t="s">
        <v>18</v>
      </c>
    </row>
    <row r="2023" spans="1:30" ht="15" x14ac:dyDescent="0.25">
      <c r="A2023" s="8">
        <v>2022</v>
      </c>
      <c r="B2023" s="8">
        <v>27</v>
      </c>
      <c r="C2023" s="27">
        <v>52.4</v>
      </c>
      <c r="D2023" s="9">
        <v>3.8</v>
      </c>
      <c r="E2023" s="9">
        <v>9.9</v>
      </c>
      <c r="F2023" s="10">
        <f>IF(AND(NOT(ISBLANK(C2023)), NOT(ISBLANK(H2023)), NOT(ISBLANK(Q2023))), C2023-H2023-Q2023, "")</f>
        <v>33.061999999999998</v>
      </c>
      <c r="G2023" s="11">
        <f>IF(AND(F2023&lt;&gt;"", C2023&lt;&gt;"", C2023&lt;&gt;0), F2023*100/C2023, "")</f>
        <v>63.095419847328245</v>
      </c>
      <c r="H2023" s="10">
        <v>13.377000000000001</v>
      </c>
      <c r="I2023" s="12">
        <v>6</v>
      </c>
      <c r="J2023" s="11">
        <f>IF(AND(H2023&lt;&gt;"", C2023&lt;&gt;"", C2023&lt;&gt;0), H2023*100/C2023, "")</f>
        <v>25.528625954198475</v>
      </c>
      <c r="K2023" s="9">
        <v>9.9</v>
      </c>
      <c r="L2023" s="9">
        <v>43</v>
      </c>
      <c r="M2023" s="13">
        <v>0.23</v>
      </c>
      <c r="N2023" s="9">
        <v>60.7</v>
      </c>
      <c r="O2023" s="14" t="s">
        <v>49</v>
      </c>
      <c r="P2023" s="15">
        <v>6.61</v>
      </c>
      <c r="Q2023" s="13">
        <v>5.9610000000000003</v>
      </c>
      <c r="R2023" s="15">
        <v>0.42</v>
      </c>
      <c r="S2023" s="11">
        <f>IF(AND(Q2023&lt;&gt;"", C2023&lt;&gt;"", C2023&lt;&gt;0), Q2023*100/C2023, "")</f>
        <v>11.375954198473282</v>
      </c>
      <c r="T2023" s="28">
        <v>2</v>
      </c>
      <c r="U2023" s="8" t="s">
        <v>36</v>
      </c>
      <c r="V2023" s="11">
        <v>55.72</v>
      </c>
      <c r="W2023" s="11">
        <v>41.79</v>
      </c>
      <c r="X2023" s="11">
        <f>IF(AND(W2023&lt;&gt;"", V2023&lt;&gt;"", V2023&lt;&gt;0), (W2023/V2023)*100, "")</f>
        <v>75</v>
      </c>
      <c r="Y2023" s="8" t="str">
        <f>IF(X2023&lt;72,"Pontiagudo",IF(X2023&lt;=76,"Padrão","Redondo"))</f>
        <v>Padrão</v>
      </c>
      <c r="Z2023" s="11">
        <f>IF(AND(W2023&lt;&gt;"", V2023&lt;&gt;"", V2023&lt;&gt;0), (0.6057-0.0018*W2023)*V2023*(W2023^2)/1000, "")</f>
        <v>51.620621325784057</v>
      </c>
      <c r="AA2023" s="11">
        <v>57.33</v>
      </c>
      <c r="AB2023" s="14"/>
      <c r="AC2023" s="12">
        <v>14</v>
      </c>
      <c r="AD2023" s="18" t="s">
        <v>18</v>
      </c>
    </row>
    <row r="2024" spans="1:30" ht="15" x14ac:dyDescent="0.25">
      <c r="A2024" s="8">
        <v>2023</v>
      </c>
      <c r="B2024" s="8">
        <v>27</v>
      </c>
      <c r="C2024" s="27">
        <v>52.9</v>
      </c>
      <c r="D2024" s="9">
        <v>4.3</v>
      </c>
      <c r="E2024" s="9">
        <v>9.8000000000000007</v>
      </c>
      <c r="F2024" s="10">
        <f>IF(AND(NOT(ISBLANK(C2024)), NOT(ISBLANK(H2024)), NOT(ISBLANK(Q2024))), C2024-H2024-Q2024, "")</f>
        <v>31.913999999999994</v>
      </c>
      <c r="G2024" s="11">
        <f>IF(AND(F2024&lt;&gt;"", C2024&lt;&gt;"", C2024&lt;&gt;0), F2024*100/C2024, "")</f>
        <v>60.328922495274099</v>
      </c>
      <c r="H2024" s="10">
        <v>14.755000000000001</v>
      </c>
      <c r="I2024" s="12">
        <v>7</v>
      </c>
      <c r="J2024" s="11">
        <f>IF(AND(H2024&lt;&gt;"", C2024&lt;&gt;"", C2024&lt;&gt;0), H2024*100/C2024, "")</f>
        <v>27.892249527410208</v>
      </c>
      <c r="K2024" s="9">
        <v>10.4</v>
      </c>
      <c r="L2024" s="9">
        <v>47.3</v>
      </c>
      <c r="M2024" s="13">
        <v>0.22</v>
      </c>
      <c r="N2024" s="9">
        <v>65.5</v>
      </c>
      <c r="O2024" s="14" t="s">
        <v>49</v>
      </c>
      <c r="P2024" s="15">
        <v>6.32</v>
      </c>
      <c r="Q2024" s="13">
        <v>6.2309999999999999</v>
      </c>
      <c r="R2024" s="15">
        <v>0.43</v>
      </c>
      <c r="S2024" s="11">
        <f>IF(AND(Q2024&lt;&gt;"", C2024&lt;&gt;"", C2024&lt;&gt;0), Q2024*100/C2024, "")</f>
        <v>11.778827977315691</v>
      </c>
      <c r="T2024" s="28">
        <v>2</v>
      </c>
      <c r="U2024" s="8" t="s">
        <v>36</v>
      </c>
      <c r="V2024" s="11">
        <v>54</v>
      </c>
      <c r="W2024" s="11">
        <v>42.05</v>
      </c>
      <c r="X2024" s="11">
        <f>IF(AND(W2024&lt;&gt;"", V2024&lt;&gt;"", V2024&lt;&gt;0), (W2024/V2024)*100, "")</f>
        <v>77.870370370370367</v>
      </c>
      <c r="Y2024" s="8" t="str">
        <f>IF(X2024&lt;72,"Pontiagudo",IF(X2024&lt;=76,"Padrão","Redondo"))</f>
        <v>Redondo</v>
      </c>
      <c r="Z2024" s="11">
        <f>IF(AND(W2024&lt;&gt;"", V2024&lt;&gt;"", V2024&lt;&gt;0), (0.6057-0.0018*W2024)*V2024*(W2024^2)/1000, "")</f>
        <v>50.606910379349998</v>
      </c>
      <c r="AA2024" s="11">
        <v>56.44</v>
      </c>
      <c r="AB2024" s="14"/>
      <c r="AC2024" s="12">
        <v>14</v>
      </c>
      <c r="AD2024" s="18" t="s">
        <v>18</v>
      </c>
    </row>
    <row r="2025" spans="1:30" ht="15" x14ac:dyDescent="0.25">
      <c r="A2025" s="8">
        <v>2024</v>
      </c>
      <c r="B2025" s="8">
        <v>27</v>
      </c>
      <c r="C2025" s="27">
        <v>49.5</v>
      </c>
      <c r="D2025" s="9">
        <v>3.6</v>
      </c>
      <c r="E2025" s="9">
        <v>10</v>
      </c>
      <c r="F2025" s="10">
        <f>IF(AND(NOT(ISBLANK(C2025)), NOT(ISBLANK(H2025)), NOT(ISBLANK(Q2025))), C2025-H2025-Q2025, "")</f>
        <v>29.297000000000001</v>
      </c>
      <c r="G2025" s="11">
        <f>IF(AND(F2025&lt;&gt;"", C2025&lt;&gt;"", C2025&lt;&gt;0), F2025*100/C2025, "")</f>
        <v>59.18585858585859</v>
      </c>
      <c r="H2025" s="10">
        <v>14.64</v>
      </c>
      <c r="I2025" s="12">
        <v>10</v>
      </c>
      <c r="J2025" s="11">
        <f>IF(AND(H2025&lt;&gt;"", C2025&lt;&gt;"", C2025&lt;&gt;0), H2025*100/C2025, "")</f>
        <v>29.575757575757574</v>
      </c>
      <c r="K2025" s="9">
        <v>9.4</v>
      </c>
      <c r="L2025" s="9">
        <v>46.7</v>
      </c>
      <c r="M2025" s="13">
        <v>0.20100000000000001</v>
      </c>
      <c r="N2025" s="9">
        <v>60.2</v>
      </c>
      <c r="O2025" s="14" t="s">
        <v>49</v>
      </c>
      <c r="P2025" s="15">
        <v>5.47</v>
      </c>
      <c r="Q2025" s="13">
        <v>5.5629999999999997</v>
      </c>
      <c r="R2025" s="15">
        <v>0.41</v>
      </c>
      <c r="S2025" s="11">
        <f>IF(AND(Q2025&lt;&gt;"", C2025&lt;&gt;"", C2025&lt;&gt;0), Q2025*100/C2025, "")</f>
        <v>11.238383838383838</v>
      </c>
      <c r="T2025" s="28">
        <v>1</v>
      </c>
      <c r="U2025" s="8" t="s">
        <v>36</v>
      </c>
      <c r="V2025" s="11">
        <v>51.95</v>
      </c>
      <c r="W2025" s="11">
        <v>41.78</v>
      </c>
      <c r="X2025" s="11">
        <f>IF(AND(W2025&lt;&gt;"", V2025&lt;&gt;"", V2025&lt;&gt;0), (W2025/V2025)*100, "")</f>
        <v>80.423484119345517</v>
      </c>
      <c r="Y2025" s="8" t="str">
        <f>IF(X2025&lt;72,"Pontiagudo",IF(X2025&lt;=76,"Padrão","Redondo"))</f>
        <v>Redondo</v>
      </c>
      <c r="Z2025" s="11">
        <f>IF(AND(W2025&lt;&gt;"", V2025&lt;&gt;"", V2025&lt;&gt;0), (0.6057-0.0018*W2025)*V2025*(W2025^2)/1000, "")</f>
        <v>48.10658595147649</v>
      </c>
      <c r="AA2025" s="11">
        <v>54.55</v>
      </c>
      <c r="AB2025" s="14"/>
      <c r="AC2025" s="12">
        <v>14</v>
      </c>
      <c r="AD2025" s="18" t="s">
        <v>18</v>
      </c>
    </row>
    <row r="2026" spans="1:30" ht="15" x14ac:dyDescent="0.25">
      <c r="A2026" s="8">
        <v>2025</v>
      </c>
      <c r="B2026" s="8">
        <v>27</v>
      </c>
      <c r="C2026" s="27">
        <v>53.5</v>
      </c>
      <c r="D2026" s="9">
        <v>5.0999999999999996</v>
      </c>
      <c r="E2026" s="9">
        <v>9.9</v>
      </c>
      <c r="F2026" s="10">
        <f>IF(AND(NOT(ISBLANK(C2026)), NOT(ISBLANK(H2026)), NOT(ISBLANK(Q2026))), C2026-H2026-Q2026, "")</f>
        <v>32.586000000000006</v>
      </c>
      <c r="G2026" s="11">
        <f>IF(AND(F2026&lt;&gt;"", C2026&lt;&gt;"", C2026&lt;&gt;0), F2026*100/C2026, "")</f>
        <v>60.908411214953276</v>
      </c>
      <c r="H2026" s="10">
        <v>14.538</v>
      </c>
      <c r="I2026" s="12">
        <v>7</v>
      </c>
      <c r="J2026" s="11">
        <f>IF(AND(H2026&lt;&gt;"", C2026&lt;&gt;"", C2026&lt;&gt;0), H2026*100/C2026, "")</f>
        <v>27.173831775700933</v>
      </c>
      <c r="K2026" s="9">
        <v>12</v>
      </c>
      <c r="L2026" s="9">
        <v>44</v>
      </c>
      <c r="M2026" s="13">
        <v>0.27300000000000002</v>
      </c>
      <c r="N2026" s="9">
        <v>72.3</v>
      </c>
      <c r="O2026" s="14" t="s">
        <v>16</v>
      </c>
      <c r="P2026" s="15">
        <v>6.17</v>
      </c>
      <c r="Q2026" s="13">
        <v>6.3760000000000003</v>
      </c>
      <c r="R2026" s="15">
        <v>0.43</v>
      </c>
      <c r="S2026" s="11">
        <f>IF(AND(Q2026&lt;&gt;"", C2026&lt;&gt;"", C2026&lt;&gt;0), Q2026*100/C2026, "")</f>
        <v>11.917757009345795</v>
      </c>
      <c r="T2026" s="28">
        <v>4</v>
      </c>
      <c r="U2026" s="8" t="s">
        <v>36</v>
      </c>
      <c r="V2026" s="11">
        <v>54.14</v>
      </c>
      <c r="W2026" s="11">
        <v>42.61</v>
      </c>
      <c r="X2026" s="11">
        <f>IF(AND(W2026&lt;&gt;"", V2026&lt;&gt;"", V2026&lt;&gt;0), (W2026/V2026)*100, "")</f>
        <v>78.703361654968589</v>
      </c>
      <c r="Y2026" s="8" t="str">
        <f>IF(X2026&lt;72,"Pontiagudo",IF(X2026&lt;=76,"Padrão","Redondo"))</f>
        <v>Redondo</v>
      </c>
      <c r="Z2026" s="11">
        <f>IF(AND(W2026&lt;&gt;"", V2026&lt;&gt;"", V2026&lt;&gt;0), (0.6057-0.0018*W2026)*V2026*(W2026^2)/1000, "")</f>
        <v>51.99943607520418</v>
      </c>
      <c r="AA2026" s="11">
        <v>57.32</v>
      </c>
      <c r="AB2026" s="14"/>
      <c r="AC2026" s="12">
        <v>14</v>
      </c>
      <c r="AD2026" s="18" t="s">
        <v>18</v>
      </c>
    </row>
    <row r="2027" spans="1:30" ht="15" x14ac:dyDescent="0.25">
      <c r="A2027" s="8">
        <v>2026</v>
      </c>
      <c r="B2027" s="8">
        <v>27</v>
      </c>
      <c r="C2027" s="27">
        <v>49</v>
      </c>
      <c r="D2027" s="9">
        <v>4.5</v>
      </c>
      <c r="E2027" s="9">
        <v>9.6999999999999993</v>
      </c>
      <c r="F2027" s="10">
        <f>IF(AND(NOT(ISBLANK(C2027)), NOT(ISBLANK(H2027)), NOT(ISBLANK(Q2027))), C2027-H2027-Q2027, "")</f>
        <v>27.520999999999997</v>
      </c>
      <c r="G2027" s="11">
        <f>IF(AND(F2027&lt;&gt;"", C2027&lt;&gt;"", C2027&lt;&gt;0), F2027*100/C2027, "")</f>
        <v>56.165306122448975</v>
      </c>
      <c r="H2027" s="10">
        <v>15.493</v>
      </c>
      <c r="I2027" s="12">
        <v>7</v>
      </c>
      <c r="J2027" s="11">
        <f>IF(AND(H2027&lt;&gt;"", C2027&lt;&gt;"", C2027&lt;&gt;0), H2027*100/C2027, "")</f>
        <v>31.618367346938776</v>
      </c>
      <c r="K2027" s="9">
        <v>9.9</v>
      </c>
      <c r="L2027" s="9">
        <v>45.3</v>
      </c>
      <c r="M2027" s="13">
        <v>0.219</v>
      </c>
      <c r="N2027" s="9">
        <v>69.2</v>
      </c>
      <c r="O2027" s="14" t="s">
        <v>49</v>
      </c>
      <c r="P2027" s="15">
        <v>6.31</v>
      </c>
      <c r="Q2027" s="13">
        <v>5.9859999999999998</v>
      </c>
      <c r="R2027" s="15">
        <v>0.45</v>
      </c>
      <c r="S2027" s="11">
        <f>IF(AND(Q2027&lt;&gt;"", C2027&lt;&gt;"", C2027&lt;&gt;0), Q2027*100/C2027, "")</f>
        <v>12.216326530612246</v>
      </c>
      <c r="T2027" s="28">
        <v>1</v>
      </c>
      <c r="U2027" s="8" t="s">
        <v>36</v>
      </c>
      <c r="V2027" s="11">
        <v>53.3</v>
      </c>
      <c r="W2027" s="11">
        <v>41.11</v>
      </c>
      <c r="X2027" s="11">
        <f>IF(AND(W2027&lt;&gt;"", V2027&lt;&gt;"", V2027&lt;&gt;0), (W2027/V2027)*100, "")</f>
        <v>77.129455909943729</v>
      </c>
      <c r="Y2027" s="8" t="str">
        <f>IF(X2027&lt;72,"Pontiagudo",IF(X2027&lt;=76,"Padrão","Redondo"))</f>
        <v>Redondo</v>
      </c>
      <c r="Z2027" s="11">
        <f>IF(AND(W2027&lt;&gt;"", V2027&lt;&gt;"", V2027&lt;&gt;0), (0.6057-0.0018*W2027)*V2027*(W2027^2)/1000, "")</f>
        <v>47.895030758902855</v>
      </c>
      <c r="AA2027" s="11">
        <v>54.64</v>
      </c>
      <c r="AB2027" s="14"/>
      <c r="AC2027" s="12">
        <v>14</v>
      </c>
      <c r="AD2027" s="18" t="s">
        <v>18</v>
      </c>
    </row>
    <row r="2028" spans="1:30" ht="15" x14ac:dyDescent="0.25">
      <c r="A2028" s="8">
        <v>2027</v>
      </c>
      <c r="B2028" s="8">
        <v>27</v>
      </c>
      <c r="C2028" s="27">
        <v>49.5</v>
      </c>
      <c r="D2028" s="9">
        <v>3</v>
      </c>
      <c r="E2028" s="9">
        <v>9.8000000000000007</v>
      </c>
      <c r="F2028" s="10">
        <f>IF(AND(NOT(ISBLANK(C2028)), NOT(ISBLANK(H2028)), NOT(ISBLANK(Q2028))), C2028-H2028-Q2028, "")</f>
        <v>27.793999999999997</v>
      </c>
      <c r="G2028" s="11">
        <f>IF(AND(F2028&lt;&gt;"", C2028&lt;&gt;"", C2028&lt;&gt;0), F2028*100/C2028, "")</f>
        <v>56.149494949494944</v>
      </c>
      <c r="H2028" s="10">
        <v>15.965999999999999</v>
      </c>
      <c r="I2028" s="12">
        <v>9</v>
      </c>
      <c r="J2028" s="11">
        <f>IF(AND(H2028&lt;&gt;"", C2028&lt;&gt;"", C2028&lt;&gt;0), H2028*100/C2028, "")</f>
        <v>32.25454545454545</v>
      </c>
      <c r="K2028" s="9">
        <v>8.9</v>
      </c>
      <c r="L2028" s="9">
        <v>49.3</v>
      </c>
      <c r="M2028" s="13">
        <v>0.18099999999999999</v>
      </c>
      <c r="N2028" s="9">
        <v>53.1</v>
      </c>
      <c r="O2028" s="14" t="s">
        <v>10</v>
      </c>
      <c r="P2028" s="15">
        <v>6.35</v>
      </c>
      <c r="Q2028" s="13">
        <v>5.74</v>
      </c>
      <c r="R2028" s="15">
        <v>0.43</v>
      </c>
      <c r="S2028" s="11">
        <f>IF(AND(Q2028&lt;&gt;"", C2028&lt;&gt;"", C2028&lt;&gt;0), Q2028*100/C2028, "")</f>
        <v>11.595959595959595</v>
      </c>
      <c r="T2028" s="28">
        <v>2</v>
      </c>
      <c r="U2028" s="8" t="s">
        <v>36</v>
      </c>
      <c r="V2028" s="11">
        <v>53.84</v>
      </c>
      <c r="W2028" s="11">
        <v>41.38</v>
      </c>
      <c r="X2028" s="11">
        <f>IF(AND(W2028&lt;&gt;"", V2028&lt;&gt;"", V2028&lt;&gt;0), (W2028/V2028)*100, "")</f>
        <v>76.857355126300149</v>
      </c>
      <c r="Y2028" s="8" t="str">
        <f>IF(X2028&lt;72,"Pontiagudo",IF(X2028&lt;=76,"Padrão","Redondo"))</f>
        <v>Redondo</v>
      </c>
      <c r="Z2028" s="11">
        <f>IF(AND(W2028&lt;&gt;"", V2028&lt;&gt;"", V2028&lt;&gt;0), (0.6057-0.0018*W2028)*V2028*(W2028^2)/1000, "")</f>
        <v>48.973052125057549</v>
      </c>
      <c r="AA2028" s="11">
        <v>55.41</v>
      </c>
      <c r="AB2028" s="14"/>
      <c r="AC2028" s="12">
        <v>14</v>
      </c>
      <c r="AD2028" s="18" t="s">
        <v>18</v>
      </c>
    </row>
    <row r="2029" spans="1:30" ht="15" x14ac:dyDescent="0.25">
      <c r="A2029" s="8">
        <v>2028</v>
      </c>
      <c r="B2029" s="8">
        <v>27</v>
      </c>
      <c r="C2029" s="27">
        <v>54.6</v>
      </c>
      <c r="D2029" s="9">
        <v>4.0999999999999996</v>
      </c>
      <c r="E2029" s="9">
        <v>10</v>
      </c>
      <c r="F2029" s="10" t="str">
        <f>IF(AND(NOT(ISBLANK(C2029)), NOT(ISBLANK(H2029)), NOT(ISBLANK(Q2029))), C2029-H2029-Q2029, "")</f>
        <v/>
      </c>
      <c r="G2029" s="11" t="str">
        <f>IF(AND(F2029&lt;&gt;"", C2029&lt;&gt;"", C2029&lt;&gt;0), F2029*100/C2029, "")</f>
        <v/>
      </c>
      <c r="H2029" s="10"/>
      <c r="I2029" s="12">
        <v>7</v>
      </c>
      <c r="J2029" s="11" t="str">
        <f>IF(AND(H2029&lt;&gt;"", C2029&lt;&gt;"", C2029&lt;&gt;0), H2029*100/C2029, "")</f>
        <v/>
      </c>
      <c r="K2029" s="9">
        <v>10.1</v>
      </c>
      <c r="L2029" s="9">
        <v>48.7</v>
      </c>
      <c r="M2029" s="13">
        <v>0.20699999999999999</v>
      </c>
      <c r="N2029" s="9">
        <v>62.7</v>
      </c>
      <c r="O2029" s="14" t="s">
        <v>49</v>
      </c>
      <c r="P2029" s="15">
        <v>6.64</v>
      </c>
      <c r="Q2029" s="13">
        <v>6.258</v>
      </c>
      <c r="R2029" s="15">
        <v>0.42</v>
      </c>
      <c r="S2029" s="11">
        <f>IF(AND(Q2029&lt;&gt;"", C2029&lt;&gt;"", C2029&lt;&gt;0), Q2029*100/C2029, "")</f>
        <v>11.46153846153846</v>
      </c>
      <c r="T2029" s="28">
        <v>1</v>
      </c>
      <c r="U2029" s="8" t="s">
        <v>36</v>
      </c>
      <c r="V2029" s="11">
        <v>56.35</v>
      </c>
      <c r="W2029" s="11">
        <v>42.14</v>
      </c>
      <c r="X2029" s="11">
        <f>IF(AND(W2029&lt;&gt;"", V2029&lt;&gt;"", V2029&lt;&gt;0), (W2029/V2029)*100, "")</f>
        <v>74.782608695652172</v>
      </c>
      <c r="Y2029" s="8" t="str">
        <f>IF(X2029&lt;72,"Pontiagudo",IF(X2029&lt;=76,"Padrão","Redondo"))</f>
        <v>Padrão</v>
      </c>
      <c r="Z2029" s="11">
        <f>IF(AND(W2029&lt;&gt;"", V2029&lt;&gt;"", V2029&lt;&gt;0), (0.6057-0.0018*W2029)*V2029*(W2029^2)/1000, "")</f>
        <v>53.019335736370088</v>
      </c>
      <c r="AA2029" s="11">
        <v>58.27</v>
      </c>
      <c r="AB2029" s="14"/>
      <c r="AC2029" s="12">
        <v>14</v>
      </c>
      <c r="AD2029" s="18" t="s">
        <v>18</v>
      </c>
    </row>
    <row r="2030" spans="1:30" ht="15" x14ac:dyDescent="0.25">
      <c r="A2030" s="8">
        <v>2029</v>
      </c>
      <c r="B2030" s="8">
        <v>27</v>
      </c>
      <c r="C2030" s="27">
        <v>50.8</v>
      </c>
      <c r="D2030" s="9">
        <v>4.3</v>
      </c>
      <c r="E2030" s="9">
        <v>10.1</v>
      </c>
      <c r="F2030" s="10">
        <f>IF(AND(NOT(ISBLANK(C2030)), NOT(ISBLANK(H2030)), NOT(ISBLANK(Q2030))), C2030-H2030-Q2030, "")</f>
        <v>29.742999999999995</v>
      </c>
      <c r="G2030" s="11">
        <f>IF(AND(F2030&lt;&gt;"", C2030&lt;&gt;"", C2030&lt;&gt;0), F2030*100/C2030, "")</f>
        <v>58.549212598425186</v>
      </c>
      <c r="H2030" s="10">
        <v>15.936</v>
      </c>
      <c r="I2030" s="12">
        <v>6</v>
      </c>
      <c r="J2030" s="11">
        <f>IF(AND(H2030&lt;&gt;"", C2030&lt;&gt;"", C2030&lt;&gt;0), H2030*100/C2030, "")</f>
        <v>31.370078740157481</v>
      </c>
      <c r="K2030" s="9">
        <v>6.9</v>
      </c>
      <c r="L2030" s="9"/>
      <c r="M2030" s="13"/>
      <c r="N2030" s="9">
        <v>66.5</v>
      </c>
      <c r="O2030" s="14" t="s">
        <v>49</v>
      </c>
      <c r="P2030" s="15">
        <v>4.49</v>
      </c>
      <c r="Q2030" s="13">
        <v>5.1210000000000004</v>
      </c>
      <c r="R2030" s="15">
        <v>0.36</v>
      </c>
      <c r="S2030" s="11">
        <f>IF(AND(Q2030&lt;&gt;"", C2030&lt;&gt;"", C2030&lt;&gt;0), Q2030*100/C2030, "")</f>
        <v>10.080708661417324</v>
      </c>
      <c r="T2030" s="28">
        <v>2</v>
      </c>
      <c r="U2030" s="8" t="s">
        <v>36</v>
      </c>
      <c r="V2030" s="11">
        <v>53.89</v>
      </c>
      <c r="W2030" s="11">
        <v>41.69</v>
      </c>
      <c r="X2030" s="11">
        <f>IF(AND(W2030&lt;&gt;"", V2030&lt;&gt;"", V2030&lt;&gt;0), (W2030/V2030)*100, "")</f>
        <v>77.361291519762474</v>
      </c>
      <c r="Y2030" s="8" t="str">
        <f>IF(X2030&lt;72,"Pontiagudo",IF(X2030&lt;=76,"Padrão","Redondo"))</f>
        <v>Redondo</v>
      </c>
      <c r="Z2030" s="11">
        <f>IF(AND(W2030&lt;&gt;"", V2030&lt;&gt;"", V2030&lt;&gt;0), (0.6057-0.0018*W2030)*V2030*(W2030^2)/1000, "")</f>
        <v>49.703467720214675</v>
      </c>
      <c r="AA2030" s="11">
        <v>55.87</v>
      </c>
      <c r="AB2030" s="14"/>
      <c r="AC2030" s="12">
        <v>14</v>
      </c>
      <c r="AD2030" s="18" t="s">
        <v>18</v>
      </c>
    </row>
    <row r="2031" spans="1:30" ht="15" x14ac:dyDescent="0.25">
      <c r="A2031" s="8">
        <v>2030</v>
      </c>
      <c r="B2031" s="8">
        <v>27</v>
      </c>
      <c r="C2031" s="27">
        <v>55.7</v>
      </c>
      <c r="D2031" s="9">
        <v>4.4000000000000004</v>
      </c>
      <c r="E2031" s="9">
        <v>9.9</v>
      </c>
      <c r="F2031" s="10">
        <f>IF(AND(NOT(ISBLANK(C2031)), NOT(ISBLANK(H2031)), NOT(ISBLANK(Q2031))), C2031-H2031-Q2031, "")</f>
        <v>35.47</v>
      </c>
      <c r="G2031" s="11">
        <f>IF(AND(F2031&lt;&gt;"", C2031&lt;&gt;"", C2031&lt;&gt;0), F2031*100/C2031, "")</f>
        <v>63.680430879712745</v>
      </c>
      <c r="H2031" s="10">
        <v>14.381</v>
      </c>
      <c r="I2031" s="12">
        <v>7</v>
      </c>
      <c r="J2031" s="11">
        <f>IF(AND(H2031&lt;&gt;"", C2031&lt;&gt;"", C2031&lt;&gt;0), H2031*100/C2031, "")</f>
        <v>25.818671454219029</v>
      </c>
      <c r="K2031" s="9">
        <v>9.4</v>
      </c>
      <c r="L2031" s="9">
        <v>47</v>
      </c>
      <c r="M2031" s="13">
        <v>0.2</v>
      </c>
      <c r="N2031" s="9">
        <v>65.099999999999994</v>
      </c>
      <c r="O2031" s="14" t="s">
        <v>49</v>
      </c>
      <c r="P2031" s="15">
        <v>5.83</v>
      </c>
      <c r="Q2031" s="13">
        <v>5.8490000000000002</v>
      </c>
      <c r="R2031" s="15">
        <v>0.38</v>
      </c>
      <c r="S2031" s="11">
        <f>IF(AND(Q2031&lt;&gt;"", C2031&lt;&gt;"", C2031&lt;&gt;0), Q2031*100/C2031, "")</f>
        <v>10.500897666068221</v>
      </c>
      <c r="T2031" s="28">
        <v>1</v>
      </c>
      <c r="U2031" s="8" t="s">
        <v>36</v>
      </c>
      <c r="V2031" s="11">
        <v>56.73</v>
      </c>
      <c r="W2031" s="11">
        <v>42.56</v>
      </c>
      <c r="X2031" s="11">
        <f>IF(AND(W2031&lt;&gt;"", V2031&lt;&gt;"", V2031&lt;&gt;0), (W2031/V2031)*100, "")</f>
        <v>75.022034197073864</v>
      </c>
      <c r="Y2031" s="8" t="str">
        <f>IF(X2031&lt;72,"Pontiagudo",IF(X2031&lt;=76,"Padrão","Redondo"))</f>
        <v>Padrão</v>
      </c>
      <c r="Z2031" s="11">
        <f>IF(AND(W2031&lt;&gt;"", V2031&lt;&gt;"", V2031&lt;&gt;0), (0.6057-0.0018*W2031)*V2031*(W2031^2)/1000, "")</f>
        <v>54.368483210366975</v>
      </c>
      <c r="AA2031" s="11">
        <v>59.14</v>
      </c>
      <c r="AB2031" s="14"/>
      <c r="AC2031" s="12">
        <v>14</v>
      </c>
      <c r="AD2031" s="18" t="s">
        <v>18</v>
      </c>
    </row>
    <row r="2032" spans="1:30" ht="15" x14ac:dyDescent="0.25">
      <c r="A2032" s="8">
        <v>2031</v>
      </c>
      <c r="B2032" s="8">
        <v>26</v>
      </c>
      <c r="C2032" s="27">
        <v>50.9</v>
      </c>
      <c r="D2032" s="9">
        <v>3.9</v>
      </c>
      <c r="E2032" s="9">
        <v>10</v>
      </c>
      <c r="F2032" s="10">
        <f>IF(AND(NOT(ISBLANK(C2032)), NOT(ISBLANK(H2032)), NOT(ISBLANK(Q2032))), C2032-H2032-Q2032, "")</f>
        <v>30.736999999999995</v>
      </c>
      <c r="G2032" s="11">
        <f>IF(AND(F2032&lt;&gt;"", C2032&lt;&gt;"", C2032&lt;&gt;0), F2032*100/C2032, "")</f>
        <v>60.38703339882121</v>
      </c>
      <c r="H2032" s="10">
        <v>14.481</v>
      </c>
      <c r="I2032" s="12">
        <v>7</v>
      </c>
      <c r="J2032" s="11">
        <f>IF(AND(H2032&lt;&gt;"", C2032&lt;&gt;"", C2032&lt;&gt;0), H2032*100/C2032, "")</f>
        <v>28.449901768172886</v>
      </c>
      <c r="K2032" s="9">
        <v>9</v>
      </c>
      <c r="L2032" s="9">
        <v>48.7</v>
      </c>
      <c r="M2032" s="13">
        <v>0.185</v>
      </c>
      <c r="N2032" s="9">
        <v>62.6</v>
      </c>
      <c r="O2032" s="14" t="s">
        <v>49</v>
      </c>
      <c r="P2032" s="15">
        <v>5.18</v>
      </c>
      <c r="Q2032" s="13">
        <v>5.6820000000000004</v>
      </c>
      <c r="R2032" s="15">
        <v>0.41</v>
      </c>
      <c r="S2032" s="11">
        <f>IF(AND(Q2032&lt;&gt;"", C2032&lt;&gt;"", C2032&lt;&gt;0), Q2032*100/C2032, "")</f>
        <v>11.163064833005896</v>
      </c>
      <c r="T2032" s="28">
        <v>3</v>
      </c>
      <c r="U2032" s="8" t="s">
        <v>36</v>
      </c>
      <c r="V2032" s="11">
        <v>55.12</v>
      </c>
      <c r="W2032" s="11">
        <v>41.65</v>
      </c>
      <c r="X2032" s="11">
        <f>IF(AND(W2032&lt;&gt;"", V2032&lt;&gt;"", V2032&lt;&gt;0), (W2032/V2032)*100, "")</f>
        <v>75.562409288824384</v>
      </c>
      <c r="Y2032" s="8" t="str">
        <f>IF(X2032&lt;72,"Pontiagudo",IF(X2032&lt;=76,"Padrão","Redondo"))</f>
        <v>Padrão</v>
      </c>
      <c r="Z2032" s="11">
        <f>IF(AND(W2032&lt;&gt;"", V2032&lt;&gt;"", V2032&lt;&gt;0), (0.6057-0.0018*W2032)*V2032*(W2032^2)/1000, "")</f>
        <v>50.747290296065998</v>
      </c>
      <c r="AA2032" s="11">
        <v>56.7</v>
      </c>
      <c r="AB2032" s="14" t="s">
        <v>46</v>
      </c>
      <c r="AC2032" s="12">
        <v>21</v>
      </c>
      <c r="AD2032" s="18" t="s">
        <v>18</v>
      </c>
    </row>
    <row r="2033" spans="1:30" ht="15" x14ac:dyDescent="0.25">
      <c r="A2033" s="8">
        <v>2032</v>
      </c>
      <c r="B2033" s="8">
        <v>26</v>
      </c>
      <c r="C2033" s="27">
        <v>48.9</v>
      </c>
      <c r="D2033" s="9">
        <v>4.0999999999999996</v>
      </c>
      <c r="E2033" s="9">
        <v>10</v>
      </c>
      <c r="F2033" s="10">
        <f>IF(AND(NOT(ISBLANK(C2033)), NOT(ISBLANK(H2033)), NOT(ISBLANK(Q2033))), C2033-H2033-Q2033, "")</f>
        <v>27.494</v>
      </c>
      <c r="G2033" s="11">
        <f>IF(AND(F2033&lt;&gt;"", C2033&lt;&gt;"", C2033&lt;&gt;0), F2033*100/C2033, "")</f>
        <v>56.224948875255627</v>
      </c>
      <c r="H2033" s="10">
        <v>15.978999999999999</v>
      </c>
      <c r="I2033" s="12">
        <v>7</v>
      </c>
      <c r="J2033" s="11">
        <f>IF(AND(H2033&lt;&gt;"", C2033&lt;&gt;"", C2033&lt;&gt;0), H2033*100/C2033, "")</f>
        <v>32.676891615541919</v>
      </c>
      <c r="K2033" s="9">
        <v>9.9</v>
      </c>
      <c r="L2033" s="9">
        <v>48.7</v>
      </c>
      <c r="M2033" s="13">
        <v>0.20300000000000001</v>
      </c>
      <c r="N2033" s="9">
        <v>65.599999999999994</v>
      </c>
      <c r="O2033" s="14" t="s">
        <v>49</v>
      </c>
      <c r="P2033" s="15">
        <v>5.56</v>
      </c>
      <c r="Q2033" s="13">
        <v>5.4269999999999996</v>
      </c>
      <c r="R2033" s="15">
        <v>0.4</v>
      </c>
      <c r="S2033" s="11">
        <f>IF(AND(Q2033&lt;&gt;"", C2033&lt;&gt;"", C2033&lt;&gt;0), Q2033*100/C2033, "")</f>
        <v>11.098159509202453</v>
      </c>
      <c r="T2033" s="28">
        <v>2</v>
      </c>
      <c r="U2033" s="8" t="s">
        <v>36</v>
      </c>
      <c r="V2033" s="11">
        <v>56.07</v>
      </c>
      <c r="W2033" s="11">
        <v>40.6</v>
      </c>
      <c r="X2033" s="11">
        <f>IF(AND(W2033&lt;&gt;"", V2033&lt;&gt;"", V2033&lt;&gt;0), (W2033/V2033)*100, "")</f>
        <v>72.409488139825214</v>
      </c>
      <c r="Y2033" s="8" t="str">
        <f>IF(X2033&lt;72,"Pontiagudo",IF(X2033&lt;=76,"Padrão","Redondo"))</f>
        <v>Padrão</v>
      </c>
      <c r="Z2033" s="11">
        <f>IF(AND(W2033&lt;&gt;"", V2033&lt;&gt;"", V2033&lt;&gt;0), (0.6057-0.0018*W2033)*V2033*(W2033^2)/1000, "")</f>
        <v>49.226628644424004</v>
      </c>
      <c r="AA2033" s="11">
        <v>55.9</v>
      </c>
      <c r="AB2033" s="14"/>
      <c r="AC2033" s="12">
        <v>21</v>
      </c>
      <c r="AD2033" s="18" t="s">
        <v>18</v>
      </c>
    </row>
    <row r="2034" spans="1:30" ht="15" x14ac:dyDescent="0.25">
      <c r="A2034" s="8">
        <v>2033</v>
      </c>
      <c r="B2034" s="8">
        <v>26</v>
      </c>
      <c r="C2034" s="27">
        <v>53.2</v>
      </c>
      <c r="D2034" s="9">
        <v>4.5999999999999996</v>
      </c>
      <c r="E2034" s="9">
        <v>10</v>
      </c>
      <c r="F2034" s="10">
        <f>IF(AND(NOT(ISBLANK(C2034)), NOT(ISBLANK(H2034)), NOT(ISBLANK(Q2034))), C2034-H2034-Q2034, "")</f>
        <v>31.631000000000007</v>
      </c>
      <c r="G2034" s="11">
        <f>IF(AND(F2034&lt;&gt;"", C2034&lt;&gt;"", C2034&lt;&gt;0), F2034*100/C2034, "")</f>
        <v>59.456766917293244</v>
      </c>
      <c r="H2034" s="10">
        <v>15.430999999999999</v>
      </c>
      <c r="I2034" s="12">
        <v>6</v>
      </c>
      <c r="J2034" s="11">
        <f>IF(AND(H2034&lt;&gt;"", C2034&lt;&gt;"", C2034&lt;&gt;0), H2034*100/C2034, "")</f>
        <v>29.005639097744357</v>
      </c>
      <c r="K2034" s="9">
        <v>9.5</v>
      </c>
      <c r="L2034" s="9">
        <v>46</v>
      </c>
      <c r="M2034" s="13">
        <v>0.20699999999999999</v>
      </c>
      <c r="N2034" s="9">
        <v>68.2</v>
      </c>
      <c r="O2034" s="14" t="s">
        <v>49</v>
      </c>
      <c r="P2034" s="15">
        <v>6.26</v>
      </c>
      <c r="Q2034" s="13">
        <v>6.1379999999999999</v>
      </c>
      <c r="R2034" s="15">
        <v>0.42</v>
      </c>
      <c r="S2034" s="11">
        <f>IF(AND(Q2034&lt;&gt;"", C2034&lt;&gt;"", C2034&lt;&gt;0), Q2034*100/C2034, "")</f>
        <v>11.537593984962404</v>
      </c>
      <c r="T2034" s="28">
        <v>3</v>
      </c>
      <c r="U2034" s="8" t="s">
        <v>36</v>
      </c>
      <c r="V2034" s="11">
        <v>57.12</v>
      </c>
      <c r="W2034" s="11">
        <v>41.48</v>
      </c>
      <c r="X2034" s="11">
        <f>IF(AND(W2034&lt;&gt;"", V2034&lt;&gt;"", V2034&lt;&gt;0), (W2034/V2034)*100, "")</f>
        <v>72.61904761904762</v>
      </c>
      <c r="Y2034" s="8" t="str">
        <f>IF(X2034&lt;72,"Pontiagudo",IF(X2034&lt;=76,"Padrão","Redondo"))</f>
        <v>Padrão</v>
      </c>
      <c r="Z2034" s="11">
        <f>IF(AND(W2034&lt;&gt;"", V2034&lt;&gt;"", V2034&lt;&gt;0), (0.6057-0.0018*W2034)*V2034*(W2034^2)/1000, "")</f>
        <v>52.190283741539325</v>
      </c>
      <c r="AA2034" s="11">
        <v>57.87</v>
      </c>
      <c r="AB2034" s="14"/>
      <c r="AC2034" s="12">
        <v>21</v>
      </c>
      <c r="AD2034" s="18" t="s">
        <v>18</v>
      </c>
    </row>
    <row r="2035" spans="1:30" ht="15" x14ac:dyDescent="0.25">
      <c r="A2035" s="8">
        <v>2034</v>
      </c>
      <c r="B2035" s="8">
        <v>26</v>
      </c>
      <c r="C2035" s="27">
        <v>50.7</v>
      </c>
      <c r="D2035" s="9"/>
      <c r="E2035" s="9"/>
      <c r="F2035" s="10" t="str">
        <f>IF(AND(NOT(ISBLANK(C2035)), NOT(ISBLANK(H2035)), NOT(ISBLANK(Q2035))), C2035-H2035-Q2035, "")</f>
        <v/>
      </c>
      <c r="G2035" s="11" t="str">
        <f>IF(AND(F2035&lt;&gt;"", C2035&lt;&gt;"", C2035&lt;&gt;0), F2035*100/C2035, "")</f>
        <v/>
      </c>
      <c r="H2035" s="10"/>
      <c r="I2035" s="12"/>
      <c r="J2035" s="11" t="str">
        <f>IF(AND(H2035&lt;&gt;"", C2035&lt;&gt;"", C2035&lt;&gt;0), H2035*100/C2035, "")</f>
        <v/>
      </c>
      <c r="K2035" s="9"/>
      <c r="L2035" s="9"/>
      <c r="M2035" s="13"/>
      <c r="N2035" s="9"/>
      <c r="O2035" s="14"/>
      <c r="P2035" s="15">
        <v>4.55</v>
      </c>
      <c r="Q2035" s="13">
        <v>4.835</v>
      </c>
      <c r="R2035" s="15">
        <v>0.35</v>
      </c>
      <c r="S2035" s="11">
        <f>IF(AND(Q2035&lt;&gt;"", C2035&lt;&gt;"", C2035&lt;&gt;0), Q2035*100/C2035, "")</f>
        <v>9.5364891518737664</v>
      </c>
      <c r="T2035" s="28">
        <v>4</v>
      </c>
      <c r="U2035" s="8" t="s">
        <v>36</v>
      </c>
      <c r="V2035" s="11">
        <v>56.97</v>
      </c>
      <c r="W2035" s="11">
        <v>41.25</v>
      </c>
      <c r="X2035" s="11">
        <f>IF(AND(W2035&lt;&gt;"", V2035&lt;&gt;"", V2035&lt;&gt;0), (W2035/V2035)*100, "")</f>
        <v>72.406529752501314</v>
      </c>
      <c r="Y2035" s="8" t="str">
        <f>IF(X2035&lt;72,"Pontiagudo",IF(X2035&lt;=76,"Padrão","Redondo"))</f>
        <v>Padrão</v>
      </c>
      <c r="Z2035" s="11">
        <f>IF(AND(W2035&lt;&gt;"", V2035&lt;&gt;"", V2035&lt;&gt;0), (0.6057-0.0018*W2035)*V2035*(W2035^2)/1000, "")</f>
        <v>51.517708403906248</v>
      </c>
      <c r="AA2035" s="11">
        <v>57.44</v>
      </c>
      <c r="AB2035" s="14"/>
      <c r="AC2035" s="12">
        <v>21</v>
      </c>
      <c r="AD2035" s="18" t="s">
        <v>18</v>
      </c>
    </row>
    <row r="2036" spans="1:30" ht="15" x14ac:dyDescent="0.25">
      <c r="A2036" s="8">
        <v>2035</v>
      </c>
      <c r="B2036" s="8">
        <v>26</v>
      </c>
      <c r="C2036" s="27">
        <v>52.6</v>
      </c>
      <c r="D2036" s="9">
        <v>3.8</v>
      </c>
      <c r="E2036" s="9">
        <v>9.8000000000000007</v>
      </c>
      <c r="F2036" s="10">
        <f>IF(AND(NOT(ISBLANK(C2036)), NOT(ISBLANK(H2036)), NOT(ISBLANK(Q2036))), C2036-H2036-Q2036, "")</f>
        <v>30.264999999999997</v>
      </c>
      <c r="G2036" s="11">
        <f>IF(AND(F2036&lt;&gt;"", C2036&lt;&gt;"", C2036&lt;&gt;0), F2036*100/C2036, "")</f>
        <v>57.538022813688201</v>
      </c>
      <c r="H2036" s="10">
        <v>15.785</v>
      </c>
      <c r="I2036" s="12">
        <v>7</v>
      </c>
      <c r="J2036" s="11">
        <f>IF(AND(H2036&lt;&gt;"", C2036&lt;&gt;"", C2036&lt;&gt;0), H2036*100/C2036, "")</f>
        <v>30.009505703422054</v>
      </c>
      <c r="K2036" s="9">
        <v>8.6</v>
      </c>
      <c r="L2036" s="9">
        <v>45.7</v>
      </c>
      <c r="M2036" s="13">
        <v>0.188</v>
      </c>
      <c r="N2036" s="9">
        <v>60.6</v>
      </c>
      <c r="O2036" s="14" t="s">
        <v>49</v>
      </c>
      <c r="P2036" s="15">
        <v>6.24</v>
      </c>
      <c r="Q2036" s="13">
        <v>6.55</v>
      </c>
      <c r="R2036" s="15">
        <v>0.45</v>
      </c>
      <c r="S2036" s="11">
        <f>IF(AND(Q2036&lt;&gt;"", C2036&lt;&gt;"", C2036&lt;&gt;0), Q2036*100/C2036, "")</f>
        <v>12.452471482889733</v>
      </c>
      <c r="T2036" s="28">
        <v>1</v>
      </c>
      <c r="U2036" s="8" t="s">
        <v>36</v>
      </c>
      <c r="V2036" s="11">
        <v>56.51</v>
      </c>
      <c r="W2036" s="11">
        <v>41.58</v>
      </c>
      <c r="X2036" s="11">
        <f>IF(AND(W2036&lt;&gt;"", V2036&lt;&gt;"", V2036&lt;&gt;0), (W2036/V2036)*100, "")</f>
        <v>73.579897363298528</v>
      </c>
      <c r="Y2036" s="8" t="str">
        <f>IF(X2036&lt;72,"Pontiagudo",IF(X2036&lt;=76,"Padrão","Redondo"))</f>
        <v>Padrão</v>
      </c>
      <c r="Z2036" s="11">
        <f>IF(AND(W2036&lt;&gt;"", V2036&lt;&gt;"", V2036&lt;&gt;0), (0.6057-0.0018*W2036)*V2036*(W2036^2)/1000, "")</f>
        <v>51.864596993762781</v>
      </c>
      <c r="AA2036" s="11">
        <v>57.59</v>
      </c>
      <c r="AB2036" s="14"/>
      <c r="AC2036" s="12">
        <v>21</v>
      </c>
      <c r="AD2036" s="18" t="s">
        <v>18</v>
      </c>
    </row>
    <row r="2037" spans="1:30" ht="15" x14ac:dyDescent="0.25">
      <c r="A2037" s="8">
        <v>2036</v>
      </c>
      <c r="B2037" s="8">
        <v>26</v>
      </c>
      <c r="C2037" s="27">
        <v>49.3</v>
      </c>
      <c r="D2037" s="9">
        <v>3.6</v>
      </c>
      <c r="E2037" s="9">
        <v>9.9</v>
      </c>
      <c r="F2037" s="10">
        <f>IF(AND(NOT(ISBLANK(C2037)), NOT(ISBLANK(H2037)), NOT(ISBLANK(Q2037))), C2037-H2037-Q2037, "")</f>
        <v>28.638999999999996</v>
      </c>
      <c r="G2037" s="11">
        <f>IF(AND(F2037&lt;&gt;"", C2037&lt;&gt;"", C2037&lt;&gt;0), F2037*100/C2037, "")</f>
        <v>58.091277890466529</v>
      </c>
      <c r="H2037" s="10">
        <v>14.734</v>
      </c>
      <c r="I2037" s="12">
        <v>7</v>
      </c>
      <c r="J2037" s="11">
        <f>IF(AND(H2037&lt;&gt;"", C2037&lt;&gt;"", C2037&lt;&gt;0), H2037*100/C2037, "")</f>
        <v>29.88640973630832</v>
      </c>
      <c r="K2037" s="9">
        <v>8.4</v>
      </c>
      <c r="L2037" s="9">
        <v>51</v>
      </c>
      <c r="M2037" s="13">
        <v>0.16500000000000001</v>
      </c>
      <c r="N2037" s="9">
        <v>60.3</v>
      </c>
      <c r="O2037" s="14" t="s">
        <v>49</v>
      </c>
      <c r="P2037" s="15">
        <v>6.26</v>
      </c>
      <c r="Q2037" s="13">
        <v>5.9269999999999996</v>
      </c>
      <c r="R2037" s="15">
        <v>0.43</v>
      </c>
      <c r="S2037" s="11">
        <f>IF(AND(Q2037&lt;&gt;"", C2037&lt;&gt;"", C2037&lt;&gt;0), Q2037*100/C2037, "")</f>
        <v>12.022312373225152</v>
      </c>
      <c r="T2037" s="28">
        <v>2</v>
      </c>
      <c r="U2037" s="8" t="s">
        <v>36</v>
      </c>
      <c r="V2037" s="11">
        <v>55.94</v>
      </c>
      <c r="W2037" s="11">
        <v>40.74</v>
      </c>
      <c r="X2037" s="11">
        <f>IF(AND(W2037&lt;&gt;"", V2037&lt;&gt;"", V2037&lt;&gt;0), (W2037/V2037)*100, "")</f>
        <v>72.828030032177338</v>
      </c>
      <c r="Y2037" s="8" t="str">
        <f>IF(X2037&lt;72,"Pontiagudo",IF(X2037&lt;=76,"Padrão","Redondo"))</f>
        <v>Padrão</v>
      </c>
      <c r="Z2037" s="11">
        <f>IF(AND(W2037&lt;&gt;"", V2037&lt;&gt;"", V2037&lt;&gt;0), (0.6057-0.0018*W2037)*V2037*(W2037^2)/1000, "")</f>
        <v>49.42838878712179</v>
      </c>
      <c r="AA2037" s="11">
        <v>56</v>
      </c>
      <c r="AB2037" s="14"/>
      <c r="AC2037" s="12">
        <v>21</v>
      </c>
      <c r="AD2037" s="18" t="s">
        <v>18</v>
      </c>
    </row>
    <row r="2038" spans="1:30" ht="15" x14ac:dyDescent="0.25">
      <c r="A2038" s="8">
        <v>2037</v>
      </c>
      <c r="B2038" s="8">
        <v>26</v>
      </c>
      <c r="C2038" s="27">
        <v>51.7</v>
      </c>
      <c r="D2038" s="9">
        <v>4.3</v>
      </c>
      <c r="E2038" s="9">
        <v>9.8000000000000007</v>
      </c>
      <c r="F2038" s="10">
        <f>IF(AND(NOT(ISBLANK(C2038)), NOT(ISBLANK(H2038)), NOT(ISBLANK(Q2038))), C2038-H2038-Q2038, "")</f>
        <v>30.451000000000001</v>
      </c>
      <c r="G2038" s="11">
        <f>IF(AND(F2038&lt;&gt;"", C2038&lt;&gt;"", C2038&lt;&gt;0), F2038*100/C2038, "")</f>
        <v>58.899419729206961</v>
      </c>
      <c r="H2038" s="10">
        <v>15.938000000000001</v>
      </c>
      <c r="I2038" s="12">
        <v>7</v>
      </c>
      <c r="J2038" s="11">
        <f>IF(AND(H2038&lt;&gt;"", C2038&lt;&gt;"", C2038&lt;&gt;0), H2038*100/C2038, "")</f>
        <v>30.827852998065762</v>
      </c>
      <c r="K2038" s="9">
        <v>10.6</v>
      </c>
      <c r="L2038" s="9">
        <v>46.3</v>
      </c>
      <c r="M2038" s="13">
        <v>0.22900000000000001</v>
      </c>
      <c r="N2038" s="9">
        <v>66.099999999999994</v>
      </c>
      <c r="O2038" s="14" t="s">
        <v>49</v>
      </c>
      <c r="P2038" s="15">
        <v>5.33</v>
      </c>
      <c r="Q2038" s="13">
        <v>5.3109999999999999</v>
      </c>
      <c r="R2038" s="15">
        <v>0.38</v>
      </c>
      <c r="S2038" s="11">
        <f>IF(AND(Q2038&lt;&gt;"", C2038&lt;&gt;"", C2038&lt;&gt;0), Q2038*100/C2038, "")</f>
        <v>10.272727272727273</v>
      </c>
      <c r="T2038" s="28">
        <v>2</v>
      </c>
      <c r="U2038" s="8" t="s">
        <v>36</v>
      </c>
      <c r="V2038" s="11">
        <v>54.62</v>
      </c>
      <c r="W2038" s="11">
        <v>42.3</v>
      </c>
      <c r="X2038" s="11">
        <f>IF(AND(W2038&lt;&gt;"", V2038&lt;&gt;"", V2038&lt;&gt;0), (W2038/V2038)*100, "")</f>
        <v>77.444159648480408</v>
      </c>
      <c r="Y2038" s="8" t="str">
        <f>IF(X2038&lt;72,"Pontiagudo",IF(X2038&lt;=76,"Padrão","Redondo"))</f>
        <v>Redondo</v>
      </c>
      <c r="Z2038" s="11">
        <f>IF(AND(W2038&lt;&gt;"", V2038&lt;&gt;"", V2038&lt;&gt;0), (0.6057-0.0018*W2038)*V2038*(W2038^2)/1000, "")</f>
        <v>51.754438845287993</v>
      </c>
      <c r="AA2038" s="11">
        <v>57.25</v>
      </c>
      <c r="AB2038" s="14"/>
      <c r="AC2038" s="12">
        <v>21</v>
      </c>
      <c r="AD2038" s="18" t="s">
        <v>18</v>
      </c>
    </row>
    <row r="2039" spans="1:30" ht="15" x14ac:dyDescent="0.25">
      <c r="A2039" s="8">
        <v>2038</v>
      </c>
      <c r="B2039" s="8">
        <v>26</v>
      </c>
      <c r="C2039" s="27">
        <v>51.8</v>
      </c>
      <c r="D2039" s="9">
        <v>4.9000000000000004</v>
      </c>
      <c r="E2039" s="9">
        <v>9.9</v>
      </c>
      <c r="F2039" s="10">
        <f>IF(AND(NOT(ISBLANK(C2039)), NOT(ISBLANK(H2039)), NOT(ISBLANK(Q2039))), C2039-H2039-Q2039, "")</f>
        <v>30.860999999999997</v>
      </c>
      <c r="G2039" s="11">
        <f>IF(AND(F2039&lt;&gt;"", C2039&lt;&gt;"", C2039&lt;&gt;0), F2039*100/C2039, "")</f>
        <v>59.577220077220076</v>
      </c>
      <c r="H2039" s="10">
        <v>15.192</v>
      </c>
      <c r="I2039" s="12">
        <v>6</v>
      </c>
      <c r="J2039" s="11">
        <f>IF(AND(H2039&lt;&gt;"", C2039&lt;&gt;"", C2039&lt;&gt;0), H2039*100/C2039, "")</f>
        <v>29.328185328185331</v>
      </c>
      <c r="K2039" s="9">
        <v>8.9</v>
      </c>
      <c r="L2039" s="9"/>
      <c r="M2039" s="13"/>
      <c r="N2039" s="9">
        <v>71.400000000000006</v>
      </c>
      <c r="O2039" s="14" t="s">
        <v>49</v>
      </c>
      <c r="P2039" s="15">
        <v>6.01</v>
      </c>
      <c r="Q2039" s="13">
        <v>5.7469999999999999</v>
      </c>
      <c r="R2039" s="15">
        <v>0.42</v>
      </c>
      <c r="S2039" s="11">
        <f>IF(AND(Q2039&lt;&gt;"", C2039&lt;&gt;"", C2039&lt;&gt;0), Q2039*100/C2039, "")</f>
        <v>11.094594594594597</v>
      </c>
      <c r="T2039" s="28">
        <v>1</v>
      </c>
      <c r="U2039" s="8" t="s">
        <v>36</v>
      </c>
      <c r="V2039" s="11">
        <v>55.05</v>
      </c>
      <c r="W2039" s="11">
        <v>41.69</v>
      </c>
      <c r="X2039" s="11">
        <f>IF(AND(W2039&lt;&gt;"", V2039&lt;&gt;"", V2039&lt;&gt;0), (W2039/V2039)*100, "")</f>
        <v>75.731153496821065</v>
      </c>
      <c r="Y2039" s="8" t="str">
        <f>IF(X2039&lt;72,"Pontiagudo",IF(X2039&lt;=76,"Padrão","Redondo"))</f>
        <v>Padrão</v>
      </c>
      <c r="Z2039" s="11">
        <f>IF(AND(W2039&lt;&gt;"", V2039&lt;&gt;"", V2039&lt;&gt;0), (0.6057-0.0018*W2039)*V2039*(W2039^2)/1000, "")</f>
        <v>50.773351233954685</v>
      </c>
      <c r="AA2039" s="11">
        <v>56.71</v>
      </c>
      <c r="AB2039" s="14" t="s">
        <v>46</v>
      </c>
      <c r="AC2039" s="12">
        <v>21</v>
      </c>
      <c r="AD2039" s="18" t="s">
        <v>18</v>
      </c>
    </row>
    <row r="2040" spans="1:30" ht="15" x14ac:dyDescent="0.25">
      <c r="A2040" s="8">
        <v>2039</v>
      </c>
      <c r="B2040" s="8">
        <v>26</v>
      </c>
      <c r="C2040" s="27">
        <v>52.8</v>
      </c>
      <c r="D2040" s="9">
        <v>3.3</v>
      </c>
      <c r="E2040" s="9">
        <v>9.8000000000000007</v>
      </c>
      <c r="F2040" s="10">
        <f>IF(AND(NOT(ISBLANK(C2040)), NOT(ISBLANK(H2040)), NOT(ISBLANK(Q2040))), C2040-H2040-Q2040, "")</f>
        <v>32.975999999999999</v>
      </c>
      <c r="G2040" s="11">
        <f>IF(AND(F2040&lt;&gt;"", C2040&lt;&gt;"", C2040&lt;&gt;0), F2040*100/C2040, "")</f>
        <v>62.454545454545453</v>
      </c>
      <c r="H2040" s="10">
        <v>13.662000000000001</v>
      </c>
      <c r="I2040" s="12">
        <v>7</v>
      </c>
      <c r="J2040" s="11">
        <f>IF(AND(H2040&lt;&gt;"", C2040&lt;&gt;"", C2040&lt;&gt;0), H2040*100/C2040, "")</f>
        <v>25.875000000000004</v>
      </c>
      <c r="K2040" s="9">
        <v>8.6</v>
      </c>
      <c r="L2040" s="9">
        <v>48.3</v>
      </c>
      <c r="M2040" s="13">
        <v>0.17799999999999999</v>
      </c>
      <c r="N2040" s="9">
        <v>54.7</v>
      </c>
      <c r="O2040" s="14" t="s">
        <v>10</v>
      </c>
      <c r="P2040" s="15">
        <v>6.35</v>
      </c>
      <c r="Q2040" s="13">
        <v>6.1619999999999999</v>
      </c>
      <c r="R2040" s="15">
        <v>0.44</v>
      </c>
      <c r="S2040" s="11">
        <f>IF(AND(Q2040&lt;&gt;"", C2040&lt;&gt;"", C2040&lt;&gt;0), Q2040*100/C2040, "")</f>
        <v>11.670454545454547</v>
      </c>
      <c r="T2040" s="28">
        <v>2</v>
      </c>
      <c r="U2040" s="8" t="s">
        <v>36</v>
      </c>
      <c r="V2040" s="11">
        <v>55.6</v>
      </c>
      <c r="W2040" s="11">
        <v>41.58</v>
      </c>
      <c r="X2040" s="11">
        <f>IF(AND(W2040&lt;&gt;"", V2040&lt;&gt;"", V2040&lt;&gt;0), (W2040/V2040)*100, "")</f>
        <v>74.7841726618705</v>
      </c>
      <c r="Y2040" s="8" t="str">
        <f>IF(X2040&lt;72,"Pontiagudo",IF(X2040&lt;=76,"Padrão","Redondo"))</f>
        <v>Padrão</v>
      </c>
      <c r="Z2040" s="11">
        <f>IF(AND(W2040&lt;&gt;"", V2040&lt;&gt;"", V2040&lt;&gt;0), (0.6057-0.0018*W2040)*V2040*(W2040^2)/1000, "")</f>
        <v>51.029403518903031</v>
      </c>
      <c r="AA2040" s="11">
        <v>56.95</v>
      </c>
      <c r="AB2040" s="14"/>
      <c r="AC2040" s="12">
        <v>21</v>
      </c>
      <c r="AD2040" s="18" t="s">
        <v>18</v>
      </c>
    </row>
    <row r="2041" spans="1:30" ht="15" x14ac:dyDescent="0.25">
      <c r="A2041" s="8">
        <v>2040</v>
      </c>
      <c r="B2041" s="8">
        <v>26</v>
      </c>
      <c r="C2041" s="27">
        <v>47.9</v>
      </c>
      <c r="D2041" s="9">
        <v>4.8</v>
      </c>
      <c r="E2041" s="9">
        <v>9.6</v>
      </c>
      <c r="F2041" s="10">
        <f>IF(AND(NOT(ISBLANK(C2041)), NOT(ISBLANK(H2041)), NOT(ISBLANK(Q2041))), C2041-H2041-Q2041, "")</f>
        <v>28.766999999999999</v>
      </c>
      <c r="G2041" s="11">
        <f>IF(AND(F2041&lt;&gt;"", C2041&lt;&gt;"", C2041&lt;&gt;0), F2041*100/C2041, "")</f>
        <v>60.05636743215031</v>
      </c>
      <c r="H2041" s="10">
        <v>13.903</v>
      </c>
      <c r="I2041" s="12">
        <v>7</v>
      </c>
      <c r="J2041" s="11">
        <f>IF(AND(H2041&lt;&gt;"", C2041&lt;&gt;"", C2041&lt;&gt;0), H2041*100/C2041, "")</f>
        <v>29.025052192066806</v>
      </c>
      <c r="K2041" s="9">
        <v>9.1</v>
      </c>
      <c r="L2041" s="9">
        <v>47.7</v>
      </c>
      <c r="M2041" s="13">
        <v>0.191</v>
      </c>
      <c r="N2041" s="9">
        <v>72.3</v>
      </c>
      <c r="O2041" s="14" t="s">
        <v>16</v>
      </c>
      <c r="P2041" s="15">
        <v>6.24</v>
      </c>
      <c r="Q2041" s="13">
        <v>5.23</v>
      </c>
      <c r="R2041" s="15">
        <v>0.39</v>
      </c>
      <c r="S2041" s="11">
        <f>IF(AND(Q2041&lt;&gt;"", C2041&lt;&gt;"", C2041&lt;&gt;0), Q2041*100/C2041, "")</f>
        <v>10.918580375782881</v>
      </c>
      <c r="T2041" s="28">
        <v>2</v>
      </c>
      <c r="U2041" s="8" t="s">
        <v>42</v>
      </c>
      <c r="V2041" s="11">
        <v>52.96</v>
      </c>
      <c r="W2041" s="11">
        <v>41.26</v>
      </c>
      <c r="X2041" s="11">
        <f>IF(AND(W2041&lt;&gt;"", V2041&lt;&gt;"", V2041&lt;&gt;0), (W2041/V2041)*100, "")</f>
        <v>77.907854984894257</v>
      </c>
      <c r="Y2041" s="8" t="str">
        <f>IF(X2041&lt;72,"Pontiagudo",IF(X2041&lt;=76,"Padrão","Redondo"))</f>
        <v>Redondo</v>
      </c>
      <c r="Z2041" s="11">
        <f>IF(AND(W2041&lt;&gt;"", V2041&lt;&gt;"", V2041&lt;&gt;0), (0.6057-0.0018*W2041)*V2041*(W2041^2)/1000, "")</f>
        <v>47.913083963407864</v>
      </c>
      <c r="AA2041" s="11">
        <v>54.6</v>
      </c>
      <c r="AB2041" s="14"/>
      <c r="AC2041" s="12">
        <v>21</v>
      </c>
      <c r="AD2041" s="18" t="s">
        <v>18</v>
      </c>
    </row>
    <row r="2042" spans="1:30" ht="15" x14ac:dyDescent="0.25">
      <c r="A2042" s="8">
        <v>2041</v>
      </c>
      <c r="B2042" s="8">
        <v>26</v>
      </c>
      <c r="C2042" s="27">
        <v>50</v>
      </c>
      <c r="D2042" s="9"/>
      <c r="E2042" s="9"/>
      <c r="F2042" s="10" t="str">
        <f>IF(AND(NOT(ISBLANK(C2042)), NOT(ISBLANK(H2042)), NOT(ISBLANK(Q2042))), C2042-H2042-Q2042, "")</f>
        <v/>
      </c>
      <c r="G2042" s="11" t="str">
        <f>IF(AND(F2042&lt;&gt;"", C2042&lt;&gt;"", C2042&lt;&gt;0), F2042*100/C2042, "")</f>
        <v/>
      </c>
      <c r="H2042" s="10"/>
      <c r="I2042" s="12"/>
      <c r="J2042" s="11" t="str">
        <f>IF(AND(H2042&lt;&gt;"", C2042&lt;&gt;"", C2042&lt;&gt;0), H2042*100/C2042, "")</f>
        <v/>
      </c>
      <c r="K2042" s="9"/>
      <c r="L2042" s="9"/>
      <c r="M2042" s="13"/>
      <c r="N2042" s="9"/>
      <c r="O2042" s="14"/>
      <c r="P2042" s="15"/>
      <c r="Q2042" s="13"/>
      <c r="R2042" s="15"/>
      <c r="S2042" s="11" t="str">
        <f>IF(AND(Q2042&lt;&gt;"", C2042&lt;&gt;"", C2042&lt;&gt;0), Q2042*100/C2042, "")</f>
        <v/>
      </c>
      <c r="T2042" s="28"/>
      <c r="U2042" s="8" t="s">
        <v>36</v>
      </c>
      <c r="V2042" s="11">
        <v>54.45</v>
      </c>
      <c r="W2042" s="11">
        <v>41.39</v>
      </c>
      <c r="X2042" s="11">
        <f>IF(AND(W2042&lt;&gt;"", V2042&lt;&gt;"", V2042&lt;&gt;0), (W2042/V2042)*100, "")</f>
        <v>76.014692378328746</v>
      </c>
      <c r="Y2042" s="8" t="str">
        <f>IF(X2042&lt;72,"Pontiagudo",IF(X2042&lt;=76,"Padrão","Redondo"))</f>
        <v>Redondo</v>
      </c>
      <c r="Z2042" s="11">
        <f>IF(AND(W2042&lt;&gt;"", V2042&lt;&gt;"", V2042&lt;&gt;0), (0.6057-0.0018*W2042)*V2042*(W2042^2)/1000, "")</f>
        <v>49.55017219917832</v>
      </c>
      <c r="AA2042" s="11">
        <v>55.86</v>
      </c>
      <c r="AB2042" s="14"/>
      <c r="AC2042" s="12">
        <v>21</v>
      </c>
      <c r="AD2042" s="18" t="s">
        <v>18</v>
      </c>
    </row>
    <row r="2043" spans="1:30" ht="15" x14ac:dyDescent="0.25">
      <c r="A2043" s="8">
        <v>2042</v>
      </c>
      <c r="B2043" s="8">
        <v>26</v>
      </c>
      <c r="C2043" s="27">
        <v>51.9</v>
      </c>
      <c r="D2043" s="9">
        <v>3.5</v>
      </c>
      <c r="E2043" s="9">
        <v>9.9</v>
      </c>
      <c r="F2043" s="10">
        <f>IF(AND(NOT(ISBLANK(C2043)), NOT(ISBLANK(H2043)), NOT(ISBLANK(Q2043))), C2043-H2043-Q2043, "")</f>
        <v>29.738999999999997</v>
      </c>
      <c r="G2043" s="11">
        <f>IF(AND(F2043&lt;&gt;"", C2043&lt;&gt;"", C2043&lt;&gt;0), F2043*100/C2043, "")</f>
        <v>57.300578034682076</v>
      </c>
      <c r="H2043" s="10">
        <v>16.484999999999999</v>
      </c>
      <c r="I2043" s="12">
        <v>7</v>
      </c>
      <c r="J2043" s="11">
        <f>IF(AND(H2043&lt;&gt;"", C2043&lt;&gt;"", C2043&lt;&gt;0), H2043*100/C2043, "")</f>
        <v>31.763005780346823</v>
      </c>
      <c r="K2043" s="9">
        <v>8.6</v>
      </c>
      <c r="L2043" s="9">
        <v>52.3</v>
      </c>
      <c r="M2043" s="13">
        <v>0.16400000000000001</v>
      </c>
      <c r="N2043" s="9">
        <v>57.6</v>
      </c>
      <c r="O2043" s="14" t="s">
        <v>10</v>
      </c>
      <c r="P2043" s="15">
        <v>5.46</v>
      </c>
      <c r="Q2043" s="13">
        <v>5.6760000000000002</v>
      </c>
      <c r="R2043" s="15">
        <v>0.39</v>
      </c>
      <c r="S2043" s="11">
        <f>IF(AND(Q2043&lt;&gt;"", C2043&lt;&gt;"", C2043&lt;&gt;0), Q2043*100/C2043, "")</f>
        <v>10.936416184971099</v>
      </c>
      <c r="T2043" s="28">
        <v>4</v>
      </c>
      <c r="U2043" s="8" t="s">
        <v>36</v>
      </c>
      <c r="V2043" s="11">
        <v>54.62</v>
      </c>
      <c r="W2043" s="11">
        <v>42.64</v>
      </c>
      <c r="X2043" s="11">
        <f>IF(AND(W2043&lt;&gt;"", V2043&lt;&gt;"", V2043&lt;&gt;0), (W2043/V2043)*100, "")</f>
        <v>78.066642255584043</v>
      </c>
      <c r="Y2043" s="8" t="str">
        <f>IF(X2043&lt;72,"Pontiagudo",IF(X2043&lt;=76,"Padrão","Redondo"))</f>
        <v>Redondo</v>
      </c>
      <c r="Z2043" s="11">
        <f>IF(AND(W2043&lt;&gt;"", V2043&lt;&gt;"", V2043&lt;&gt;0), (0.6057-0.0018*W2043)*V2043*(W2043^2)/1000, "")</f>
        <v>52.528992020983296</v>
      </c>
      <c r="AA2043" s="11">
        <v>57.72</v>
      </c>
      <c r="AB2043" s="14"/>
      <c r="AC2043" s="12">
        <v>21</v>
      </c>
      <c r="AD2043" s="18" t="s">
        <v>18</v>
      </c>
    </row>
    <row r="2044" spans="1:30" ht="15" x14ac:dyDescent="0.25">
      <c r="A2044" s="8">
        <v>2043</v>
      </c>
      <c r="B2044" s="8">
        <v>26</v>
      </c>
      <c r="C2044" s="27">
        <v>48.3</v>
      </c>
      <c r="D2044" s="9">
        <v>3.9</v>
      </c>
      <c r="E2044" s="9">
        <v>9.8000000000000007</v>
      </c>
      <c r="F2044" s="10">
        <f>IF(AND(NOT(ISBLANK(C2044)), NOT(ISBLANK(H2044)), NOT(ISBLANK(Q2044))), C2044-H2044-Q2044, "")</f>
        <v>27.888999999999999</v>
      </c>
      <c r="G2044" s="11">
        <f>IF(AND(F2044&lt;&gt;"", C2044&lt;&gt;"", C2044&lt;&gt;0), F2044*100/C2044, "")</f>
        <v>57.741200828157353</v>
      </c>
      <c r="H2044" s="10">
        <v>14.872999999999999</v>
      </c>
      <c r="I2044" s="12">
        <v>6</v>
      </c>
      <c r="J2044" s="11">
        <f>IF(AND(H2044&lt;&gt;"", C2044&lt;&gt;"", C2044&lt;&gt;0), H2044*100/C2044, "")</f>
        <v>30.792960662525882</v>
      </c>
      <c r="K2044" s="9">
        <v>9.3000000000000007</v>
      </c>
      <c r="L2044" s="9">
        <v>49.3</v>
      </c>
      <c r="M2044" s="13">
        <v>0.189</v>
      </c>
      <c r="N2044" s="9">
        <v>64</v>
      </c>
      <c r="O2044" s="14" t="s">
        <v>49</v>
      </c>
      <c r="P2044" s="15">
        <v>5.68</v>
      </c>
      <c r="Q2044" s="13">
        <v>5.5380000000000003</v>
      </c>
      <c r="R2044" s="15">
        <v>0.41</v>
      </c>
      <c r="S2044" s="11">
        <f>IF(AND(Q2044&lt;&gt;"", C2044&lt;&gt;"", C2044&lt;&gt;0), Q2044*100/C2044, "")</f>
        <v>11.465838509316772</v>
      </c>
      <c r="T2044" s="28">
        <v>3</v>
      </c>
      <c r="U2044" s="8" t="s">
        <v>36</v>
      </c>
      <c r="V2044" s="11">
        <v>52.61</v>
      </c>
      <c r="W2044" s="11">
        <v>41.79</v>
      </c>
      <c r="X2044" s="11">
        <f>IF(AND(W2044&lt;&gt;"", V2044&lt;&gt;"", V2044&lt;&gt;0), (W2044/V2044)*100, "")</f>
        <v>79.433567762782744</v>
      </c>
      <c r="Y2044" s="8" t="str">
        <f>IF(X2044&lt;72,"Pontiagudo",IF(X2044&lt;=76,"Padrão","Redondo"))</f>
        <v>Redondo</v>
      </c>
      <c r="Z2044" s="11">
        <f>IF(AND(W2044&lt;&gt;"", V2044&lt;&gt;"", V2044&lt;&gt;0), (0.6057-0.0018*W2044)*V2044*(W2044^2)/1000, "")</f>
        <v>48.73942727834708</v>
      </c>
      <c r="AA2044" s="11">
        <v>55.06</v>
      </c>
      <c r="AB2044" s="14"/>
      <c r="AC2044" s="12">
        <v>21</v>
      </c>
      <c r="AD2044" s="18" t="s">
        <v>18</v>
      </c>
    </row>
    <row r="2045" spans="1:30" ht="15" x14ac:dyDescent="0.25">
      <c r="A2045" s="8">
        <v>2044</v>
      </c>
      <c r="B2045" s="8">
        <v>26</v>
      </c>
      <c r="C2045" s="27">
        <v>49.9</v>
      </c>
      <c r="D2045" s="9">
        <v>4</v>
      </c>
      <c r="E2045" s="9">
        <v>10.199999999999999</v>
      </c>
      <c r="F2045" s="10">
        <f>IF(AND(NOT(ISBLANK(C2045)), NOT(ISBLANK(H2045)), NOT(ISBLANK(Q2045))), C2045-H2045-Q2045, "")</f>
        <v>29.495999999999999</v>
      </c>
      <c r="G2045" s="11">
        <f>IF(AND(F2045&lt;&gt;"", C2045&lt;&gt;"", C2045&lt;&gt;0), F2045*100/C2045, "")</f>
        <v>59.110220440881761</v>
      </c>
      <c r="H2045" s="10">
        <v>15.481999999999999</v>
      </c>
      <c r="I2045" s="12">
        <v>7</v>
      </c>
      <c r="J2045" s="11">
        <f>IF(AND(H2045&lt;&gt;"", C2045&lt;&gt;"", C2045&lt;&gt;0), H2045*100/C2045, "")</f>
        <v>31.026052104208414</v>
      </c>
      <c r="K2045" s="9">
        <v>10.4</v>
      </c>
      <c r="L2045" s="9">
        <v>50</v>
      </c>
      <c r="M2045" s="13">
        <v>0.20799999999999999</v>
      </c>
      <c r="N2045" s="9">
        <v>64.099999999999994</v>
      </c>
      <c r="O2045" s="14" t="s">
        <v>49</v>
      </c>
      <c r="P2045" s="15">
        <v>4.3099999999999996</v>
      </c>
      <c r="Q2045" s="13">
        <v>4.9219999999999997</v>
      </c>
      <c r="R2045" s="15">
        <v>0.36</v>
      </c>
      <c r="S2045" s="11">
        <f>IF(AND(Q2045&lt;&gt;"", C2045&lt;&gt;"", C2045&lt;&gt;0), Q2045*100/C2045, "")</f>
        <v>9.8637274549098191</v>
      </c>
      <c r="T2045" s="28">
        <v>2</v>
      </c>
      <c r="U2045" s="8" t="s">
        <v>36</v>
      </c>
      <c r="V2045" s="11">
        <v>53.88</v>
      </c>
      <c r="W2045" s="11">
        <v>41.83</v>
      </c>
      <c r="X2045" s="11">
        <f>IF(AND(W2045&lt;&gt;"", V2045&lt;&gt;"", V2045&lt;&gt;0), (W2045/V2045)*100, "")</f>
        <v>77.635486265775782</v>
      </c>
      <c r="Y2045" s="8" t="str">
        <f>IF(X2045&lt;72,"Pontiagudo",IF(X2045&lt;=76,"Padrão","Redondo"))</f>
        <v>Redondo</v>
      </c>
      <c r="Z2045" s="11">
        <f>IF(AND(W2045&lt;&gt;"", V2045&lt;&gt;"", V2045&lt;&gt;0), (0.6057-0.0018*W2045)*V2045*(W2045^2)/1000, "")</f>
        <v>50.004805735077191</v>
      </c>
      <c r="AA2045" s="11">
        <v>56.05</v>
      </c>
      <c r="AB2045" s="14"/>
      <c r="AC2045" s="12">
        <v>21</v>
      </c>
      <c r="AD2045" s="18" t="s">
        <v>18</v>
      </c>
    </row>
    <row r="2046" spans="1:30" ht="15" x14ac:dyDescent="0.25">
      <c r="A2046" s="8">
        <v>2045</v>
      </c>
      <c r="B2046" s="8">
        <v>26</v>
      </c>
      <c r="C2046" s="27">
        <v>51.6</v>
      </c>
      <c r="D2046" s="9">
        <v>5</v>
      </c>
      <c r="E2046" s="9">
        <v>10.199999999999999</v>
      </c>
      <c r="F2046" s="10">
        <f>IF(AND(NOT(ISBLANK(C2046)), NOT(ISBLANK(H2046)), NOT(ISBLANK(Q2046))), C2046-H2046-Q2046, "")</f>
        <v>30.908000000000001</v>
      </c>
      <c r="G2046" s="11">
        <f>IF(AND(F2046&lt;&gt;"", C2046&lt;&gt;"", C2046&lt;&gt;0), F2046*100/C2046, "")</f>
        <v>59.899224806201552</v>
      </c>
      <c r="H2046" s="10">
        <v>15.307</v>
      </c>
      <c r="I2046" s="12">
        <v>7</v>
      </c>
      <c r="J2046" s="11">
        <f>IF(AND(H2046&lt;&gt;"", C2046&lt;&gt;"", C2046&lt;&gt;0), H2046*100/C2046, "")</f>
        <v>29.664728682170544</v>
      </c>
      <c r="K2046" s="9">
        <v>10</v>
      </c>
      <c r="L2046" s="9">
        <v>49.3</v>
      </c>
      <c r="M2046" s="13">
        <v>0.20300000000000001</v>
      </c>
      <c r="N2046" s="9">
        <v>72.3</v>
      </c>
      <c r="O2046" s="14" t="s">
        <v>16</v>
      </c>
      <c r="P2046" s="15">
        <v>5.26</v>
      </c>
      <c r="Q2046" s="13">
        <v>5.3849999999999998</v>
      </c>
      <c r="R2046" s="15">
        <v>0.38</v>
      </c>
      <c r="S2046" s="11">
        <f>IF(AND(Q2046&lt;&gt;"", C2046&lt;&gt;"", C2046&lt;&gt;0), Q2046*100/C2046, "")</f>
        <v>10.436046511627907</v>
      </c>
      <c r="T2046" s="28">
        <v>3</v>
      </c>
      <c r="U2046" s="8" t="s">
        <v>36</v>
      </c>
      <c r="V2046" s="11">
        <v>56.65</v>
      </c>
      <c r="W2046" s="11">
        <v>41.44</v>
      </c>
      <c r="X2046" s="11">
        <f>IF(AND(W2046&lt;&gt;"", V2046&lt;&gt;"", V2046&lt;&gt;0), (W2046/V2046)*100, "")</f>
        <v>73.150926743159744</v>
      </c>
      <c r="Y2046" s="8" t="str">
        <f>IF(X2046&lt;72,"Pontiagudo",IF(X2046&lt;=76,"Padrão","Redondo"))</f>
        <v>Padrão</v>
      </c>
      <c r="Z2046" s="11">
        <f>IF(AND(W2046&lt;&gt;"", V2046&lt;&gt;"", V2046&lt;&gt;0), (0.6057-0.0018*W2046)*V2046*(W2046^2)/1000, "")</f>
        <v>51.668071375979508</v>
      </c>
      <c r="AA2046" s="11">
        <v>57.49</v>
      </c>
      <c r="AB2046" s="14"/>
      <c r="AC2046" s="12">
        <v>21</v>
      </c>
      <c r="AD2046" s="18" t="s">
        <v>18</v>
      </c>
    </row>
    <row r="2047" spans="1:30" ht="15" x14ac:dyDescent="0.25">
      <c r="A2047" s="8">
        <v>2046</v>
      </c>
      <c r="B2047" s="8">
        <v>26</v>
      </c>
      <c r="C2047" s="27">
        <v>51.5</v>
      </c>
      <c r="D2047" s="9">
        <v>3.8</v>
      </c>
      <c r="E2047" s="9">
        <v>10.1</v>
      </c>
      <c r="F2047" s="10">
        <f>IF(AND(NOT(ISBLANK(C2047)), NOT(ISBLANK(H2047)), NOT(ISBLANK(Q2047))), C2047-H2047-Q2047, "")</f>
        <v>30.088999999999999</v>
      </c>
      <c r="G2047" s="11">
        <f>IF(AND(F2047&lt;&gt;"", C2047&lt;&gt;"", C2047&lt;&gt;0), F2047*100/C2047, "")</f>
        <v>58.425242718446597</v>
      </c>
      <c r="H2047" s="10">
        <v>15.414</v>
      </c>
      <c r="I2047" s="12">
        <v>8</v>
      </c>
      <c r="J2047" s="11">
        <f>IF(AND(H2047&lt;&gt;"", C2047&lt;&gt;"", C2047&lt;&gt;0), H2047*100/C2047, "")</f>
        <v>29.930097087378638</v>
      </c>
      <c r="K2047" s="9">
        <v>8.6</v>
      </c>
      <c r="L2047" s="9">
        <v>49</v>
      </c>
      <c r="M2047" s="13">
        <v>0.17599999999999999</v>
      </c>
      <c r="N2047" s="9">
        <v>61.2</v>
      </c>
      <c r="O2047" s="14" t="s">
        <v>49</v>
      </c>
      <c r="P2047" s="15">
        <v>6.87</v>
      </c>
      <c r="Q2047" s="13">
        <v>5.9969999999999999</v>
      </c>
      <c r="R2047" s="15">
        <v>0.42</v>
      </c>
      <c r="S2047" s="11">
        <f>IF(AND(Q2047&lt;&gt;"", C2047&lt;&gt;"", C2047&lt;&gt;0), Q2047*100/C2047, "")</f>
        <v>11.644660194174758</v>
      </c>
      <c r="T2047" s="28">
        <v>2</v>
      </c>
      <c r="U2047" s="8" t="s">
        <v>36</v>
      </c>
      <c r="V2047" s="11">
        <v>55.23</v>
      </c>
      <c r="W2047" s="11">
        <v>41.85</v>
      </c>
      <c r="X2047" s="11">
        <f>IF(AND(W2047&lt;&gt;"", V2047&lt;&gt;"", V2047&lt;&gt;0), (W2047/V2047)*100, "")</f>
        <v>75.774035850081489</v>
      </c>
      <c r="Y2047" s="8" t="str">
        <f>IF(X2047&lt;72,"Pontiagudo",IF(X2047&lt;=76,"Padrão","Redondo"))</f>
        <v>Padrão</v>
      </c>
      <c r="Z2047" s="11">
        <f>IF(AND(W2047&lt;&gt;"", V2047&lt;&gt;"", V2047&lt;&gt;0), (0.6057-0.0018*W2047)*V2047*(W2047^2)/1000, "")</f>
        <v>51.303254771679747</v>
      </c>
      <c r="AA2047" s="11">
        <v>57.06</v>
      </c>
      <c r="AB2047" s="14"/>
      <c r="AC2047" s="12">
        <v>21</v>
      </c>
      <c r="AD2047" s="18" t="s">
        <v>18</v>
      </c>
    </row>
    <row r="2048" spans="1:30" ht="15" x14ac:dyDescent="0.25">
      <c r="A2048" s="8">
        <v>2047</v>
      </c>
      <c r="B2048" s="8">
        <v>26</v>
      </c>
      <c r="C2048" s="27">
        <v>51.7</v>
      </c>
      <c r="D2048" s="9">
        <v>3.6</v>
      </c>
      <c r="E2048" s="9">
        <v>10.1</v>
      </c>
      <c r="F2048" s="10">
        <f>IF(AND(NOT(ISBLANK(C2048)), NOT(ISBLANK(H2048)), NOT(ISBLANK(Q2048))), C2048-H2048-Q2048, "")</f>
        <v>31.413999999999998</v>
      </c>
      <c r="G2048" s="11">
        <f>IF(AND(F2048&lt;&gt;"", C2048&lt;&gt;"", C2048&lt;&gt;0), F2048*100/C2048, "")</f>
        <v>60.762088974854919</v>
      </c>
      <c r="H2048" s="10">
        <v>14.727</v>
      </c>
      <c r="I2048" s="12">
        <v>6</v>
      </c>
      <c r="J2048" s="11">
        <f>IF(AND(H2048&lt;&gt;"", C2048&lt;&gt;"", C2048&lt;&gt;0), H2048*100/C2048, "")</f>
        <v>28.485493230174079</v>
      </c>
      <c r="K2048" s="9">
        <v>9.1</v>
      </c>
      <c r="L2048" s="9">
        <v>50.3</v>
      </c>
      <c r="M2048" s="13">
        <v>0.18099999999999999</v>
      </c>
      <c r="N2048" s="9">
        <v>58.9</v>
      </c>
      <c r="O2048" s="14" t="s">
        <v>10</v>
      </c>
      <c r="P2048" s="15">
        <v>5.85</v>
      </c>
      <c r="Q2048" s="13">
        <v>5.5590000000000002</v>
      </c>
      <c r="R2048" s="15">
        <v>0.4</v>
      </c>
      <c r="S2048" s="11">
        <f>IF(AND(Q2048&lt;&gt;"", C2048&lt;&gt;"", C2048&lt;&gt;0), Q2048*100/C2048, "")</f>
        <v>10.752417794970986</v>
      </c>
      <c r="T2048" s="28">
        <v>1</v>
      </c>
      <c r="U2048" s="8" t="s">
        <v>36</v>
      </c>
      <c r="V2048" s="11">
        <v>55.45</v>
      </c>
      <c r="W2048" s="11">
        <v>41.93</v>
      </c>
      <c r="X2048" s="11">
        <f>IF(AND(W2048&lt;&gt;"", V2048&lt;&gt;"", V2048&lt;&gt;0), (W2048/V2048)*100, "")</f>
        <v>75.617673579801618</v>
      </c>
      <c r="Y2048" s="8" t="str">
        <f>IF(X2048&lt;72,"Pontiagudo",IF(X2048&lt;=76,"Padrão","Redondo"))</f>
        <v>Padrão</v>
      </c>
      <c r="Z2048" s="11">
        <f>IF(AND(W2048&lt;&gt;"", V2048&lt;&gt;"", V2048&lt;&gt;0), (0.6057-0.0018*W2048)*V2048*(W2048^2)/1000, "")</f>
        <v>51.690685917459334</v>
      </c>
      <c r="AA2048" s="11">
        <v>57.33</v>
      </c>
      <c r="AB2048" s="14"/>
      <c r="AC2048" s="12">
        <v>21</v>
      </c>
      <c r="AD2048" s="18" t="s">
        <v>18</v>
      </c>
    </row>
    <row r="2049" spans="1:30" ht="15" x14ac:dyDescent="0.25">
      <c r="A2049" s="8">
        <v>2048</v>
      </c>
      <c r="B2049" s="8">
        <v>26</v>
      </c>
      <c r="C2049" s="27">
        <v>49.3</v>
      </c>
      <c r="D2049" s="9">
        <v>4.5999999999999996</v>
      </c>
      <c r="E2049" s="9">
        <v>10.1</v>
      </c>
      <c r="F2049" s="10">
        <f>IF(AND(NOT(ISBLANK(C2049)), NOT(ISBLANK(H2049)), NOT(ISBLANK(Q2049))), C2049-H2049-Q2049, "")</f>
        <v>28.896999999999998</v>
      </c>
      <c r="G2049" s="11">
        <f>IF(AND(F2049&lt;&gt;"", C2049&lt;&gt;"", C2049&lt;&gt;0), F2049*100/C2049, "")</f>
        <v>58.614604462474645</v>
      </c>
      <c r="H2049" s="10">
        <v>15.294</v>
      </c>
      <c r="I2049" s="12">
        <v>7</v>
      </c>
      <c r="J2049" s="11">
        <f>IF(AND(H2049&lt;&gt;"", C2049&lt;&gt;"", C2049&lt;&gt;0), H2049*100/C2049, "")</f>
        <v>31.022312373225155</v>
      </c>
      <c r="K2049" s="9">
        <v>11.4</v>
      </c>
      <c r="L2049" s="9">
        <v>46.7</v>
      </c>
      <c r="M2049" s="13">
        <v>0.24399999999999999</v>
      </c>
      <c r="N2049" s="9">
        <v>70</v>
      </c>
      <c r="O2049" s="14" t="s">
        <v>49</v>
      </c>
      <c r="P2049" s="15">
        <v>4.76</v>
      </c>
      <c r="Q2049" s="13">
        <v>5.109</v>
      </c>
      <c r="R2049" s="15">
        <v>0.38</v>
      </c>
      <c r="S2049" s="11">
        <f>IF(AND(Q2049&lt;&gt;"", C2049&lt;&gt;"", C2049&lt;&gt;0), Q2049*100/C2049, "")</f>
        <v>10.363083164300203</v>
      </c>
      <c r="T2049" s="28">
        <v>2</v>
      </c>
      <c r="U2049" s="8" t="s">
        <v>36</v>
      </c>
      <c r="V2049" s="11">
        <v>55.78</v>
      </c>
      <c r="W2049" s="11">
        <v>41.08</v>
      </c>
      <c r="X2049" s="11">
        <f>IF(AND(W2049&lt;&gt;"", V2049&lt;&gt;"", V2049&lt;&gt;0), (W2049/V2049)*100, "")</f>
        <v>73.646468268196486</v>
      </c>
      <c r="Y2049" s="8" t="str">
        <f>IF(X2049&lt;72,"Pontiagudo",IF(X2049&lt;=76,"Padrão","Redondo"))</f>
        <v>Padrão</v>
      </c>
      <c r="Z2049" s="11">
        <f>IF(AND(W2049&lt;&gt;"", V2049&lt;&gt;"", V2049&lt;&gt;0), (0.6057-0.0018*W2049)*V2049*(W2049^2)/1000, "")</f>
        <v>50.055497098618751</v>
      </c>
      <c r="AA2049" s="11">
        <v>56.37</v>
      </c>
      <c r="AB2049" s="14"/>
      <c r="AC2049" s="12">
        <v>21</v>
      </c>
      <c r="AD2049" s="18" t="s">
        <v>18</v>
      </c>
    </row>
    <row r="2050" spans="1:30" ht="15" x14ac:dyDescent="0.25">
      <c r="A2050" s="8">
        <v>2049</v>
      </c>
      <c r="B2050" s="8">
        <v>26</v>
      </c>
      <c r="C2050" s="27">
        <v>50</v>
      </c>
      <c r="D2050" s="9">
        <v>4.0999999999999996</v>
      </c>
      <c r="E2050" s="9">
        <v>10.1</v>
      </c>
      <c r="F2050" s="10">
        <f>IF(AND(NOT(ISBLANK(C2050)), NOT(ISBLANK(H2050)), NOT(ISBLANK(Q2050))), C2050-H2050-Q2050, "")</f>
        <v>30.235999999999997</v>
      </c>
      <c r="G2050" s="11">
        <f>IF(AND(F2050&lt;&gt;"", C2050&lt;&gt;"", C2050&lt;&gt;0), F2050*100/C2050, "")</f>
        <v>60.472000000000001</v>
      </c>
      <c r="H2050" s="10">
        <v>14.38</v>
      </c>
      <c r="I2050" s="12">
        <v>7</v>
      </c>
      <c r="J2050" s="11">
        <f>IF(AND(H2050&lt;&gt;"", C2050&lt;&gt;"", C2050&lt;&gt;0), H2050*100/C2050, "")</f>
        <v>28.76</v>
      </c>
      <c r="K2050" s="9">
        <v>9.3000000000000007</v>
      </c>
      <c r="L2050" s="9">
        <v>47.7</v>
      </c>
      <c r="M2050" s="13">
        <v>0.19500000000000001</v>
      </c>
      <c r="N2050" s="9">
        <v>65</v>
      </c>
      <c r="O2050" s="14" t="s">
        <v>49</v>
      </c>
      <c r="P2050" s="15">
        <v>5.63</v>
      </c>
      <c r="Q2050" s="13">
        <v>5.3840000000000003</v>
      </c>
      <c r="R2050" s="15">
        <v>0.4</v>
      </c>
      <c r="S2050" s="11">
        <f>IF(AND(Q2050&lt;&gt;"", C2050&lt;&gt;"", C2050&lt;&gt;0), Q2050*100/C2050, "")</f>
        <v>10.768000000000002</v>
      </c>
      <c r="T2050" s="28">
        <v>1</v>
      </c>
      <c r="U2050" s="8" t="s">
        <v>36</v>
      </c>
      <c r="V2050" s="11">
        <v>54.61</v>
      </c>
      <c r="W2050" s="11">
        <v>41.4</v>
      </c>
      <c r="X2050" s="11">
        <f>IF(AND(W2050&lt;&gt;"", V2050&lt;&gt;"", V2050&lt;&gt;0), (W2050/V2050)*100, "")</f>
        <v>75.810291155466018</v>
      </c>
      <c r="Y2050" s="8" t="str">
        <f>IF(X2050&lt;72,"Pontiagudo",IF(X2050&lt;=76,"Padrão","Redondo"))</f>
        <v>Padrão</v>
      </c>
      <c r="Z2050" s="11">
        <f>IF(AND(W2050&lt;&gt;"", V2050&lt;&gt;"", V2050&lt;&gt;0), (0.6057-0.0018*W2050)*V2050*(W2050^2)/1000, "")</f>
        <v>49.718105707607997</v>
      </c>
      <c r="AA2050" s="11">
        <v>55.99</v>
      </c>
      <c r="AB2050" s="14"/>
      <c r="AC2050" s="12">
        <v>21</v>
      </c>
      <c r="AD2050" s="18" t="s">
        <v>18</v>
      </c>
    </row>
    <row r="2051" spans="1:30" ht="15" x14ac:dyDescent="0.25">
      <c r="A2051" s="8">
        <v>2050</v>
      </c>
      <c r="B2051" s="8">
        <v>26</v>
      </c>
      <c r="C2051" s="27">
        <v>55.8</v>
      </c>
      <c r="D2051" s="9">
        <v>3.5</v>
      </c>
      <c r="E2051" s="9">
        <v>10</v>
      </c>
      <c r="F2051" s="10">
        <f>IF(AND(NOT(ISBLANK(C2051)), NOT(ISBLANK(H2051)), NOT(ISBLANK(Q2051))), C2051-H2051-Q2051, "")</f>
        <v>33.411999999999999</v>
      </c>
      <c r="G2051" s="11">
        <f>IF(AND(F2051&lt;&gt;"", C2051&lt;&gt;"", C2051&lt;&gt;0), F2051*100/C2051, "")</f>
        <v>59.878136200716845</v>
      </c>
      <c r="H2051" s="10">
        <v>15.94</v>
      </c>
      <c r="I2051" s="12">
        <v>7</v>
      </c>
      <c r="J2051" s="11">
        <f>IF(AND(H2051&lt;&gt;"", C2051&lt;&gt;"", C2051&lt;&gt;0), H2051*100/C2051, "")</f>
        <v>28.566308243727601</v>
      </c>
      <c r="K2051" s="9">
        <v>8.4</v>
      </c>
      <c r="L2051" s="9">
        <v>54.3</v>
      </c>
      <c r="M2051" s="13">
        <v>0.155</v>
      </c>
      <c r="N2051" s="9">
        <v>55.3</v>
      </c>
      <c r="O2051" s="14" t="s">
        <v>10</v>
      </c>
      <c r="P2051" s="15">
        <v>6.63</v>
      </c>
      <c r="Q2051" s="13">
        <v>6.4480000000000004</v>
      </c>
      <c r="R2051" s="15">
        <v>0.43</v>
      </c>
      <c r="S2051" s="11">
        <f>IF(AND(Q2051&lt;&gt;"", C2051&lt;&gt;"", C2051&lt;&gt;0), Q2051*100/C2051, "")</f>
        <v>11.555555555555557</v>
      </c>
      <c r="T2051" s="28">
        <v>1</v>
      </c>
      <c r="U2051" s="8" t="s">
        <v>36</v>
      </c>
      <c r="V2051" s="11">
        <v>56.9</v>
      </c>
      <c r="W2051" s="11">
        <v>42.84</v>
      </c>
      <c r="X2051" s="11">
        <f>IF(AND(W2051&lt;&gt;"", V2051&lt;&gt;"", V2051&lt;&gt;0), (W2051/V2051)*100, "")</f>
        <v>75.289982425307571</v>
      </c>
      <c r="Y2051" s="8" t="str">
        <f>IF(X2051&lt;72,"Pontiagudo",IF(X2051&lt;=76,"Padrão","Redondo"))</f>
        <v>Padrão</v>
      </c>
      <c r="Z2051" s="11">
        <f>IF(AND(W2051&lt;&gt;"", V2051&lt;&gt;"", V2051&lt;&gt;0), (0.6057-0.0018*W2051)*V2051*(W2051^2)/1000, "")</f>
        <v>55.198654322152336</v>
      </c>
      <c r="AA2051" s="11">
        <v>59.66</v>
      </c>
      <c r="AB2051" s="14"/>
      <c r="AC2051" s="12">
        <v>21</v>
      </c>
      <c r="AD2051" s="18" t="s">
        <v>18</v>
      </c>
    </row>
    <row r="2052" spans="1:30" ht="15" x14ac:dyDescent="0.25">
      <c r="A2052" s="8">
        <v>2051</v>
      </c>
      <c r="B2052" s="8">
        <v>26</v>
      </c>
      <c r="C2052" s="27">
        <v>51.4</v>
      </c>
      <c r="D2052" s="9">
        <v>3.8</v>
      </c>
      <c r="E2052" s="9">
        <v>10.1</v>
      </c>
      <c r="F2052" s="10">
        <f>IF(AND(NOT(ISBLANK(C2052)), NOT(ISBLANK(H2052)), NOT(ISBLANK(Q2052))), C2052-H2052-Q2052, "")</f>
        <v>30.822999999999997</v>
      </c>
      <c r="G2052" s="11">
        <f>IF(AND(F2052&lt;&gt;"", C2052&lt;&gt;"", C2052&lt;&gt;0), F2052*100/C2052, "")</f>
        <v>59.966926070038909</v>
      </c>
      <c r="H2052" s="10">
        <v>15.191000000000001</v>
      </c>
      <c r="I2052" s="12">
        <v>7</v>
      </c>
      <c r="J2052" s="11">
        <f>IF(AND(H2052&lt;&gt;"", C2052&lt;&gt;"", C2052&lt;&gt;0), H2052*100/C2052, "")</f>
        <v>29.55447470817121</v>
      </c>
      <c r="K2052" s="9">
        <v>9.1</v>
      </c>
      <c r="L2052" s="9">
        <v>48.3</v>
      </c>
      <c r="M2052" s="13">
        <v>0.188</v>
      </c>
      <c r="N2052" s="9">
        <v>61.2</v>
      </c>
      <c r="O2052" s="14" t="s">
        <v>49</v>
      </c>
      <c r="P2052" s="15">
        <v>5.51</v>
      </c>
      <c r="Q2052" s="13">
        <v>5.3860000000000001</v>
      </c>
      <c r="R2052" s="15">
        <v>0.39</v>
      </c>
      <c r="S2052" s="11">
        <f>IF(AND(Q2052&lt;&gt;"", C2052&lt;&gt;"", C2052&lt;&gt;0), Q2052*100/C2052, "")</f>
        <v>10.478599221789883</v>
      </c>
      <c r="T2052" s="28">
        <v>1</v>
      </c>
      <c r="U2052" s="8" t="s">
        <v>36</v>
      </c>
      <c r="V2052" s="11">
        <v>55.54</v>
      </c>
      <c r="W2052" s="11">
        <v>41.62</v>
      </c>
      <c r="X2052" s="11">
        <f>IF(AND(W2052&lt;&gt;"", V2052&lt;&gt;"", V2052&lt;&gt;0), (W2052/V2052)*100, "")</f>
        <v>74.936982355059413</v>
      </c>
      <c r="Y2052" s="8" t="str">
        <f>IF(X2052&lt;72,"Pontiagudo",IF(X2052&lt;=76,"Padrão","Redondo"))</f>
        <v>Padrão</v>
      </c>
      <c r="Z2052" s="11">
        <f>IF(AND(W2052&lt;&gt;"", V2052&lt;&gt;"", V2052&lt;&gt;0), (0.6057-0.0018*W2052)*V2052*(W2052^2)/1000, "")</f>
        <v>51.065530753929984</v>
      </c>
      <c r="AA2052" s="11">
        <v>56.96</v>
      </c>
      <c r="AB2052" s="14"/>
      <c r="AC2052" s="12">
        <v>21</v>
      </c>
      <c r="AD2052" s="18" t="s">
        <v>18</v>
      </c>
    </row>
    <row r="2053" spans="1:30" ht="15" x14ac:dyDescent="0.25">
      <c r="A2053" s="8">
        <v>2052</v>
      </c>
      <c r="B2053" s="8">
        <v>26</v>
      </c>
      <c r="C2053" s="27">
        <v>53.6</v>
      </c>
      <c r="D2053" s="9">
        <v>3.6</v>
      </c>
      <c r="E2053" s="9">
        <v>9.8000000000000007</v>
      </c>
      <c r="F2053" s="10">
        <f>IF(AND(NOT(ISBLANK(C2053)), NOT(ISBLANK(H2053)), NOT(ISBLANK(Q2053))), C2053-H2053-Q2053, "")</f>
        <v>33.86</v>
      </c>
      <c r="G2053" s="11">
        <f>IF(AND(F2053&lt;&gt;"", C2053&lt;&gt;"", C2053&lt;&gt;0), F2053*100/C2053, "")</f>
        <v>63.171641791044777</v>
      </c>
      <c r="H2053" s="10">
        <v>14.313000000000001</v>
      </c>
      <c r="I2053" s="12">
        <v>7</v>
      </c>
      <c r="J2053" s="11">
        <f>IF(AND(H2053&lt;&gt;"", C2053&lt;&gt;"", C2053&lt;&gt;0), H2053*100/C2053, "")</f>
        <v>26.703358208955223</v>
      </c>
      <c r="K2053" s="9">
        <v>9.5</v>
      </c>
      <c r="L2053" s="9">
        <v>49.3</v>
      </c>
      <c r="M2053" s="13">
        <v>0.193</v>
      </c>
      <c r="N2053" s="9">
        <v>57.8</v>
      </c>
      <c r="O2053" s="14" t="s">
        <v>10</v>
      </c>
      <c r="P2053" s="15">
        <v>4.49</v>
      </c>
      <c r="Q2053" s="13">
        <v>5.4269999999999996</v>
      </c>
      <c r="R2053" s="15">
        <v>0.37</v>
      </c>
      <c r="S2053" s="11">
        <f>IF(AND(Q2053&lt;&gt;"", C2053&lt;&gt;"", C2053&lt;&gt;0), Q2053*100/C2053, "")</f>
        <v>10.124999999999998</v>
      </c>
      <c r="T2053" s="28">
        <v>2</v>
      </c>
      <c r="U2053" s="8" t="s">
        <v>36</v>
      </c>
      <c r="V2053" s="11">
        <v>57.27</v>
      </c>
      <c r="W2053" s="11">
        <v>42.31</v>
      </c>
      <c r="X2053" s="11">
        <f>IF(AND(W2053&lt;&gt;"", V2053&lt;&gt;"", V2053&lt;&gt;0), (W2053/V2053)*100, "")</f>
        <v>73.878121180373668</v>
      </c>
      <c r="Y2053" s="8" t="str">
        <f>IF(X2053&lt;72,"Pontiagudo",IF(X2053&lt;=76,"Padrão","Redondo"))</f>
        <v>Padrão</v>
      </c>
      <c r="Z2053" s="11">
        <f>IF(AND(W2053&lt;&gt;"", V2053&lt;&gt;"", V2053&lt;&gt;0), (0.6057-0.0018*W2053)*V2053*(W2053^2)/1000, "")</f>
        <v>54.289225395653283</v>
      </c>
      <c r="AA2053" s="11">
        <v>59.16</v>
      </c>
      <c r="AB2053" s="14"/>
      <c r="AC2053" s="12">
        <v>21</v>
      </c>
      <c r="AD2053" s="18" t="s">
        <v>18</v>
      </c>
    </row>
    <row r="2054" spans="1:30" ht="15" x14ac:dyDescent="0.25">
      <c r="A2054" s="8">
        <v>2053</v>
      </c>
      <c r="B2054" s="8">
        <v>26</v>
      </c>
      <c r="C2054" s="27">
        <v>57.3</v>
      </c>
      <c r="D2054" s="9"/>
      <c r="E2054" s="9"/>
      <c r="F2054" s="10" t="str">
        <f>IF(AND(NOT(ISBLANK(C2054)), NOT(ISBLANK(H2054)), NOT(ISBLANK(Q2054))), C2054-H2054-Q2054, "")</f>
        <v/>
      </c>
      <c r="G2054" s="11" t="str">
        <f>IF(AND(F2054&lt;&gt;"", C2054&lt;&gt;"", C2054&lt;&gt;0), F2054*100/C2054, "")</f>
        <v/>
      </c>
      <c r="H2054" s="10"/>
      <c r="I2054" s="12"/>
      <c r="J2054" s="11" t="str">
        <f>IF(AND(H2054&lt;&gt;"", C2054&lt;&gt;"", C2054&lt;&gt;0), H2054*100/C2054, "")</f>
        <v/>
      </c>
      <c r="K2054" s="9"/>
      <c r="L2054" s="9"/>
      <c r="M2054" s="13"/>
      <c r="N2054" s="9"/>
      <c r="O2054" s="14"/>
      <c r="P2054" s="15">
        <v>5.99</v>
      </c>
      <c r="Q2054" s="13">
        <v>6.2750000000000004</v>
      </c>
      <c r="R2054" s="15">
        <v>0.42</v>
      </c>
      <c r="S2054" s="11">
        <f>IF(AND(Q2054&lt;&gt;"", C2054&lt;&gt;"", C2054&lt;&gt;0), Q2054*100/C2054, "")</f>
        <v>10.951134380453754</v>
      </c>
      <c r="T2054" s="28">
        <v>1</v>
      </c>
      <c r="U2054" s="8" t="s">
        <v>36</v>
      </c>
      <c r="V2054" s="11">
        <v>57.19</v>
      </c>
      <c r="W2054" s="11">
        <v>43.29</v>
      </c>
      <c r="X2054" s="11">
        <f>IF(AND(W2054&lt;&gt;"", V2054&lt;&gt;"", V2054&lt;&gt;0), (W2054/V2054)*100, "")</f>
        <v>75.695051582444478</v>
      </c>
      <c r="Y2054" s="8" t="str">
        <f>IF(X2054&lt;72,"Pontiagudo",IF(X2054&lt;=76,"Padrão","Redondo"))</f>
        <v>Padrão</v>
      </c>
      <c r="Z2054" s="11">
        <f>IF(AND(W2054&lt;&gt;"", V2054&lt;&gt;"", V2054&lt;&gt;0), (0.6057-0.0018*W2054)*V2054*(W2054^2)/1000, "")</f>
        <v>56.564838464014066</v>
      </c>
      <c r="AA2054" s="11">
        <v>60.52</v>
      </c>
      <c r="AB2054" s="14"/>
      <c r="AC2054" s="12">
        <v>21</v>
      </c>
      <c r="AD2054" s="18" t="s">
        <v>18</v>
      </c>
    </row>
    <row r="2055" spans="1:30" ht="15" x14ac:dyDescent="0.25">
      <c r="A2055" s="8">
        <v>2054</v>
      </c>
      <c r="B2055" s="8">
        <v>26</v>
      </c>
      <c r="C2055" s="27">
        <v>50.7</v>
      </c>
      <c r="D2055" s="9">
        <v>4.3</v>
      </c>
      <c r="E2055" s="9">
        <v>10</v>
      </c>
      <c r="F2055" s="10">
        <f>IF(AND(NOT(ISBLANK(C2055)), NOT(ISBLANK(H2055)), NOT(ISBLANK(Q2055))), C2055-H2055-Q2055, "")</f>
        <v>30.814000000000004</v>
      </c>
      <c r="G2055" s="11">
        <f>IF(AND(F2055&lt;&gt;"", C2055&lt;&gt;"", C2055&lt;&gt;0), F2055*100/C2055, "")</f>
        <v>60.777120315581861</v>
      </c>
      <c r="H2055" s="10">
        <v>14.461</v>
      </c>
      <c r="I2055" s="12">
        <v>7</v>
      </c>
      <c r="J2055" s="11">
        <f>IF(AND(H2055&lt;&gt;"", C2055&lt;&gt;"", C2055&lt;&gt;0), H2055*100/C2055, "")</f>
        <v>28.522682445759369</v>
      </c>
      <c r="K2055" s="9">
        <v>9.4</v>
      </c>
      <c r="L2055" s="9">
        <v>48.7</v>
      </c>
      <c r="M2055" s="13">
        <v>0.193</v>
      </c>
      <c r="N2055" s="9">
        <v>66.599999999999994</v>
      </c>
      <c r="O2055" s="14" t="s">
        <v>49</v>
      </c>
      <c r="P2055" s="15">
        <v>5.69</v>
      </c>
      <c r="Q2055" s="13">
        <v>5.4249999999999998</v>
      </c>
      <c r="R2055" s="15">
        <v>0.41</v>
      </c>
      <c r="S2055" s="11">
        <f>IF(AND(Q2055&lt;&gt;"", C2055&lt;&gt;"", C2055&lt;&gt;0), Q2055*100/C2055, "")</f>
        <v>10.700197238658777</v>
      </c>
      <c r="T2055" s="28">
        <v>1</v>
      </c>
      <c r="U2055" s="8" t="s">
        <v>36</v>
      </c>
      <c r="V2055" s="11">
        <v>54.85</v>
      </c>
      <c r="W2055" s="11">
        <v>42.1</v>
      </c>
      <c r="X2055" s="11">
        <f>IF(AND(W2055&lt;&gt;"", V2055&lt;&gt;"", V2055&lt;&gt;0), (W2055/V2055)*100, "")</f>
        <v>76.754785779398361</v>
      </c>
      <c r="Y2055" s="8" t="str">
        <f>IF(X2055&lt;72,"Pontiagudo",IF(X2055&lt;=76,"Padrão","Redondo"))</f>
        <v>Redondo</v>
      </c>
      <c r="Z2055" s="11">
        <f>IF(AND(W2055&lt;&gt;"", V2055&lt;&gt;"", V2055&lt;&gt;0), (0.6057-0.0018*W2055)*V2055*(W2055^2)/1000, "")</f>
        <v>51.517067569920009</v>
      </c>
      <c r="AA2055" s="11">
        <v>57.14</v>
      </c>
      <c r="AB2055" s="14" t="s">
        <v>46</v>
      </c>
      <c r="AC2055" s="12">
        <v>21</v>
      </c>
      <c r="AD2055" s="18" t="s">
        <v>18</v>
      </c>
    </row>
    <row r="2056" spans="1:30" ht="15" x14ac:dyDescent="0.25">
      <c r="A2056" s="8">
        <v>2055</v>
      </c>
      <c r="B2056" s="8">
        <v>26</v>
      </c>
      <c r="C2056" s="27">
        <v>55.5</v>
      </c>
      <c r="D2056" s="9">
        <v>4</v>
      </c>
      <c r="E2056" s="9">
        <v>10</v>
      </c>
      <c r="F2056" s="10">
        <f>IF(AND(NOT(ISBLANK(C2056)), NOT(ISBLANK(H2056)), NOT(ISBLANK(Q2056))), C2056-H2056-Q2056, "")</f>
        <v>34.346000000000004</v>
      </c>
      <c r="G2056" s="11">
        <f>IF(AND(F2056&lt;&gt;"", C2056&lt;&gt;"", C2056&lt;&gt;0), F2056*100/C2056, "")</f>
        <v>61.884684684684693</v>
      </c>
      <c r="H2056" s="10">
        <v>14.872999999999999</v>
      </c>
      <c r="I2056" s="12">
        <v>7</v>
      </c>
      <c r="J2056" s="11">
        <f>IF(AND(H2056&lt;&gt;"", C2056&lt;&gt;"", C2056&lt;&gt;0), H2056*100/C2056, "")</f>
        <v>26.798198198198197</v>
      </c>
      <c r="K2056" s="9">
        <v>9.5</v>
      </c>
      <c r="L2056" s="9">
        <v>48.7</v>
      </c>
      <c r="M2056" s="13">
        <v>0.19500000000000001</v>
      </c>
      <c r="N2056" s="9">
        <v>61.1</v>
      </c>
      <c r="O2056" s="14" t="s">
        <v>49</v>
      </c>
      <c r="P2056" s="15">
        <v>6.25</v>
      </c>
      <c r="Q2056" s="13">
        <v>6.2809999999999997</v>
      </c>
      <c r="R2056" s="15">
        <v>0.43</v>
      </c>
      <c r="S2056" s="11">
        <f>IF(AND(Q2056&lt;&gt;"", C2056&lt;&gt;"", C2056&lt;&gt;0), Q2056*100/C2056, "")</f>
        <v>11.317117117117117</v>
      </c>
      <c r="T2056" s="28">
        <v>3</v>
      </c>
      <c r="U2056" s="8" t="s">
        <v>36</v>
      </c>
      <c r="V2056" s="11">
        <v>58.19</v>
      </c>
      <c r="W2056" s="11">
        <v>42.52</v>
      </c>
      <c r="X2056" s="11">
        <f>IF(AND(W2056&lt;&gt;"", V2056&lt;&gt;"", V2056&lt;&gt;0), (W2056/V2056)*100, "")</f>
        <v>73.070974394225814</v>
      </c>
      <c r="Y2056" s="8" t="str">
        <f>IF(X2056&lt;72,"Pontiagudo",IF(X2056&lt;=76,"Padrão","Redondo"))</f>
        <v>Padrão</v>
      </c>
      <c r="Z2056" s="11">
        <f>IF(AND(W2056&lt;&gt;"", V2056&lt;&gt;"", V2056&lt;&gt;0), (0.6057-0.0018*W2056)*V2056*(W2056^2)/1000, "")</f>
        <v>55.67050482744326</v>
      </c>
      <c r="AA2056" s="11">
        <v>60.11</v>
      </c>
      <c r="AB2056" s="14" t="s">
        <v>46</v>
      </c>
      <c r="AC2056" s="12">
        <v>21</v>
      </c>
      <c r="AD2056" s="18" t="s">
        <v>18</v>
      </c>
    </row>
    <row r="2057" spans="1:30" ht="15" x14ac:dyDescent="0.25">
      <c r="A2057" s="8">
        <v>2056</v>
      </c>
      <c r="B2057" s="8">
        <v>26</v>
      </c>
      <c r="C2057" s="27">
        <v>55.6</v>
      </c>
      <c r="D2057" s="9">
        <v>4.5999999999999996</v>
      </c>
      <c r="E2057" s="9">
        <v>10.1</v>
      </c>
      <c r="F2057" s="10">
        <f>IF(AND(NOT(ISBLANK(C2057)), NOT(ISBLANK(H2057)), NOT(ISBLANK(Q2057))), C2057-H2057-Q2057, "")</f>
        <v>33.288000000000004</v>
      </c>
      <c r="G2057" s="11">
        <f>IF(AND(F2057&lt;&gt;"", C2057&lt;&gt;"", C2057&lt;&gt;0), F2057*100/C2057, "")</f>
        <v>59.870503597122301</v>
      </c>
      <c r="H2057" s="10">
        <v>15.763</v>
      </c>
      <c r="I2057" s="12">
        <v>6</v>
      </c>
      <c r="J2057" s="11">
        <f>IF(AND(H2057&lt;&gt;"", C2057&lt;&gt;"", C2057&lt;&gt;0), H2057*100/C2057, "")</f>
        <v>28.350719424460429</v>
      </c>
      <c r="K2057" s="9">
        <v>9.4</v>
      </c>
      <c r="L2057" s="9">
        <v>49.3</v>
      </c>
      <c r="M2057" s="13">
        <v>0.191</v>
      </c>
      <c r="N2057" s="9">
        <v>67</v>
      </c>
      <c r="O2057" s="14" t="s">
        <v>49</v>
      </c>
      <c r="P2057" s="15">
        <v>6.21</v>
      </c>
      <c r="Q2057" s="13">
        <v>6.5490000000000004</v>
      </c>
      <c r="R2057" s="15">
        <v>0.44</v>
      </c>
      <c r="S2057" s="11">
        <f>IF(AND(Q2057&lt;&gt;"", C2057&lt;&gt;"", C2057&lt;&gt;0), Q2057*100/C2057, "")</f>
        <v>11.778776978417268</v>
      </c>
      <c r="T2057" s="28">
        <v>1</v>
      </c>
      <c r="U2057" s="8" t="s">
        <v>36</v>
      </c>
      <c r="V2057" s="11">
        <v>56.99</v>
      </c>
      <c r="W2057" s="11">
        <v>42.53</v>
      </c>
      <c r="X2057" s="11">
        <f>IF(AND(W2057&lt;&gt;"", V2057&lt;&gt;"", V2057&lt;&gt;0), (W2057/V2057)*100, "")</f>
        <v>74.627127566239693</v>
      </c>
      <c r="Y2057" s="8" t="str">
        <f>IF(X2057&lt;72,"Pontiagudo",IF(X2057&lt;=76,"Padrão","Redondo"))</f>
        <v>Padrão</v>
      </c>
      <c r="Z2057" s="11">
        <f>IF(AND(W2057&lt;&gt;"", V2057&lt;&gt;"", V2057&lt;&gt;0), (0.6057-0.0018*W2057)*V2057*(W2057^2)/1000, "")</f>
        <v>54.54625518117949</v>
      </c>
      <c r="AA2057" s="11">
        <v>59.28</v>
      </c>
      <c r="AB2057" s="14"/>
      <c r="AC2057" s="12">
        <v>21</v>
      </c>
      <c r="AD2057" s="18" t="s">
        <v>18</v>
      </c>
    </row>
    <row r="2058" spans="1:30" ht="15" x14ac:dyDescent="0.25">
      <c r="A2058" s="8">
        <v>2057</v>
      </c>
      <c r="B2058" s="8">
        <v>26</v>
      </c>
      <c r="C2058" s="27">
        <v>52.7</v>
      </c>
      <c r="D2058" s="9">
        <v>4.5</v>
      </c>
      <c r="E2058" s="9">
        <v>10.1</v>
      </c>
      <c r="F2058" s="10">
        <f>IF(AND(NOT(ISBLANK(C2058)), NOT(ISBLANK(H2058)), NOT(ISBLANK(Q2058))), C2058-H2058-Q2058, "")</f>
        <v>31.696000000000005</v>
      </c>
      <c r="G2058" s="11">
        <f>IF(AND(F2058&lt;&gt;"", C2058&lt;&gt;"", C2058&lt;&gt;0), F2058*100/C2058, "")</f>
        <v>60.144212523719169</v>
      </c>
      <c r="H2058" s="10">
        <v>15.388</v>
      </c>
      <c r="I2058" s="12">
        <v>6</v>
      </c>
      <c r="J2058" s="11">
        <f>IF(AND(H2058&lt;&gt;"", C2058&lt;&gt;"", C2058&lt;&gt;0), H2058*100/C2058, "")</f>
        <v>29.199240986717264</v>
      </c>
      <c r="K2058" s="9">
        <v>10.6</v>
      </c>
      <c r="L2058" s="9">
        <v>48.7</v>
      </c>
      <c r="M2058" s="13">
        <v>0.218</v>
      </c>
      <c r="N2058" s="9">
        <v>67.5</v>
      </c>
      <c r="O2058" s="14" t="s">
        <v>49</v>
      </c>
      <c r="P2058" s="15">
        <v>5.3</v>
      </c>
      <c r="Q2058" s="13">
        <v>5.6159999999999997</v>
      </c>
      <c r="R2058" s="15">
        <v>0.41</v>
      </c>
      <c r="S2058" s="11">
        <f>IF(AND(Q2058&lt;&gt;"", C2058&lt;&gt;"", C2058&lt;&gt;0), Q2058*100/C2058, "")</f>
        <v>10.656546489563565</v>
      </c>
      <c r="T2058" s="28">
        <v>1</v>
      </c>
      <c r="U2058" s="8" t="s">
        <v>36</v>
      </c>
      <c r="V2058" s="11">
        <v>54.41</v>
      </c>
      <c r="W2058" s="11">
        <v>42.29</v>
      </c>
      <c r="X2058" s="11">
        <f>IF(AND(W2058&lt;&gt;"", V2058&lt;&gt;"", V2058&lt;&gt;0), (W2058/V2058)*100, "")</f>
        <v>77.724682962690679</v>
      </c>
      <c r="Y2058" s="8" t="str">
        <f>IF(X2058&lt;72,"Pontiagudo",IF(X2058&lt;=76,"Padrão","Redondo"))</f>
        <v>Redondo</v>
      </c>
      <c r="Z2058" s="11">
        <f>IF(AND(W2058&lt;&gt;"", V2058&lt;&gt;"", V2058&lt;&gt;0), (0.6057-0.0018*W2058)*V2058*(W2058^2)/1000, "")</f>
        <v>51.532834544181014</v>
      </c>
      <c r="AA2058" s="11">
        <v>57.08</v>
      </c>
      <c r="AB2058" s="14"/>
      <c r="AC2058" s="12">
        <v>21</v>
      </c>
      <c r="AD2058" s="18" t="s">
        <v>18</v>
      </c>
    </row>
    <row r="2059" spans="1:30" ht="15" x14ac:dyDescent="0.25">
      <c r="A2059" s="8">
        <v>2058</v>
      </c>
      <c r="B2059" s="8">
        <v>26</v>
      </c>
      <c r="C2059" s="27">
        <v>52.9</v>
      </c>
      <c r="D2059" s="9">
        <v>3.9</v>
      </c>
      <c r="E2059" s="9">
        <v>10</v>
      </c>
      <c r="F2059" s="10">
        <f>IF(AND(NOT(ISBLANK(C2059)), NOT(ISBLANK(H2059)), NOT(ISBLANK(Q2059))), C2059-H2059-Q2059, "")</f>
        <v>30.931999999999999</v>
      </c>
      <c r="G2059" s="11">
        <f>IF(AND(F2059&lt;&gt;"", C2059&lt;&gt;"", C2059&lt;&gt;0), F2059*100/C2059, "")</f>
        <v>58.472589792060489</v>
      </c>
      <c r="H2059" s="10">
        <v>16.338000000000001</v>
      </c>
      <c r="I2059" s="12">
        <v>7</v>
      </c>
      <c r="J2059" s="11">
        <f>IF(AND(H2059&lt;&gt;"", C2059&lt;&gt;"", C2059&lt;&gt;0), H2059*100/C2059, "")</f>
        <v>30.884688090737246</v>
      </c>
      <c r="K2059" s="9">
        <v>8.9</v>
      </c>
      <c r="L2059" s="9">
        <v>53.3</v>
      </c>
      <c r="M2059" s="13">
        <v>0.16700000000000001</v>
      </c>
      <c r="N2059" s="9">
        <v>61.5</v>
      </c>
      <c r="O2059" s="14" t="s">
        <v>49</v>
      </c>
      <c r="P2059" s="15">
        <v>5.22</v>
      </c>
      <c r="Q2059" s="13">
        <v>5.63</v>
      </c>
      <c r="R2059" s="15">
        <v>0.4</v>
      </c>
      <c r="S2059" s="11">
        <f>IF(AND(Q2059&lt;&gt;"", C2059&lt;&gt;"", C2059&lt;&gt;0), Q2059*100/C2059, "")</f>
        <v>10.642722117202268</v>
      </c>
      <c r="T2059" s="28">
        <v>1</v>
      </c>
      <c r="U2059" s="8" t="s">
        <v>36</v>
      </c>
      <c r="V2059" s="11">
        <v>54.86</v>
      </c>
      <c r="W2059" s="11">
        <v>42.87</v>
      </c>
      <c r="X2059" s="11">
        <f>IF(AND(W2059&lt;&gt;"", V2059&lt;&gt;"", V2059&lt;&gt;0), (W2059/V2059)*100, "")</f>
        <v>78.144367480860367</v>
      </c>
      <c r="Y2059" s="8" t="str">
        <f>IF(X2059&lt;72,"Pontiagudo",IF(X2059&lt;=76,"Padrão","Redondo"))</f>
        <v>Redondo</v>
      </c>
      <c r="Z2059" s="11">
        <f>IF(AND(W2059&lt;&gt;"", V2059&lt;&gt;"", V2059&lt;&gt;0), (0.6057-0.0018*W2059)*V2059*(W2059^2)/1000, "")</f>
        <v>53.288770545418352</v>
      </c>
      <c r="AA2059" s="11">
        <v>58.22</v>
      </c>
      <c r="AB2059" s="14"/>
      <c r="AC2059" s="12">
        <v>21</v>
      </c>
      <c r="AD2059" s="18" t="s">
        <v>18</v>
      </c>
    </row>
    <row r="2060" spans="1:30" ht="15" x14ac:dyDescent="0.25">
      <c r="A2060" s="8">
        <v>2059</v>
      </c>
      <c r="B2060" s="8">
        <v>26</v>
      </c>
      <c r="C2060" s="27">
        <v>52.4</v>
      </c>
      <c r="D2060" s="9">
        <v>4.0999999999999996</v>
      </c>
      <c r="E2060" s="9">
        <v>10.1</v>
      </c>
      <c r="F2060" s="10">
        <f>IF(AND(NOT(ISBLANK(C2060)), NOT(ISBLANK(H2060)), NOT(ISBLANK(Q2060))), C2060-H2060-Q2060, "")</f>
        <v>31.415999999999997</v>
      </c>
      <c r="G2060" s="11">
        <f>IF(AND(F2060&lt;&gt;"", C2060&lt;&gt;"", C2060&lt;&gt;0), F2060*100/C2060, "")</f>
        <v>59.954198473282432</v>
      </c>
      <c r="H2060" s="10">
        <v>15.24</v>
      </c>
      <c r="I2060" s="12">
        <v>7</v>
      </c>
      <c r="J2060" s="11">
        <f>IF(AND(H2060&lt;&gt;"", C2060&lt;&gt;"", C2060&lt;&gt;0), H2060*100/C2060, "")</f>
        <v>29.083969465648856</v>
      </c>
      <c r="K2060" s="9">
        <v>9.5</v>
      </c>
      <c r="L2060" s="9">
        <v>48.3</v>
      </c>
      <c r="M2060" s="13">
        <v>0.19700000000000001</v>
      </c>
      <c r="N2060" s="9">
        <v>63.8</v>
      </c>
      <c r="O2060" s="14" t="s">
        <v>49</v>
      </c>
      <c r="P2060" s="15">
        <v>6.01</v>
      </c>
      <c r="Q2060" s="13">
        <v>5.7439999999999998</v>
      </c>
      <c r="R2060" s="15">
        <v>0.41</v>
      </c>
      <c r="S2060" s="11">
        <f>IF(AND(Q2060&lt;&gt;"", C2060&lt;&gt;"", C2060&lt;&gt;0), Q2060*100/C2060, "")</f>
        <v>10.961832061068701</v>
      </c>
      <c r="T2060" s="28">
        <v>1</v>
      </c>
      <c r="U2060" s="8" t="s">
        <v>36</v>
      </c>
      <c r="V2060" s="11">
        <v>52.89</v>
      </c>
      <c r="W2060" s="11">
        <v>42.93</v>
      </c>
      <c r="X2060" s="11">
        <f>IF(AND(W2060&lt;&gt;"", V2060&lt;&gt;"", V2060&lt;&gt;0), (W2060/V2060)*100, "")</f>
        <v>81.168462847419164</v>
      </c>
      <c r="Y2060" s="8" t="str">
        <f>IF(X2060&lt;72,"Pontiagudo",IF(X2060&lt;=76,"Padrão","Redondo"))</f>
        <v>Redondo</v>
      </c>
      <c r="Z2060" s="11">
        <f>IF(AND(W2060&lt;&gt;"", V2060&lt;&gt;"", V2060&lt;&gt;0), (0.6057-0.0018*W2060)*V2060*(W2060^2)/1000, "")</f>
        <v>51.508573429407789</v>
      </c>
      <c r="AA2060" s="11">
        <v>56.81</v>
      </c>
      <c r="AB2060" s="14"/>
      <c r="AC2060" s="12">
        <v>21</v>
      </c>
      <c r="AD2060" s="18" t="s">
        <v>18</v>
      </c>
    </row>
    <row r="2061" spans="1:30" ht="15" x14ac:dyDescent="0.25">
      <c r="A2061" s="8">
        <v>2060</v>
      </c>
      <c r="B2061" s="8">
        <v>26</v>
      </c>
      <c r="C2061" s="27">
        <v>53.3</v>
      </c>
      <c r="D2061" s="9">
        <v>4.0999999999999996</v>
      </c>
      <c r="E2061" s="9">
        <v>9.9</v>
      </c>
      <c r="F2061" s="10">
        <f>IF(AND(NOT(ISBLANK(C2061)), NOT(ISBLANK(H2061)), NOT(ISBLANK(Q2061))), C2061-H2061-Q2061, "")</f>
        <v>31.580999999999996</v>
      </c>
      <c r="G2061" s="11">
        <f>IF(AND(F2061&lt;&gt;"", C2061&lt;&gt;"", C2061&lt;&gt;0), F2061*100/C2061, "")</f>
        <v>59.251407129455906</v>
      </c>
      <c r="H2061" s="10">
        <v>15.702999999999999</v>
      </c>
      <c r="I2061" s="12">
        <v>6</v>
      </c>
      <c r="J2061" s="11">
        <f>IF(AND(H2061&lt;&gt;"", C2061&lt;&gt;"", C2061&lt;&gt;0), H2061*100/C2061, "")</f>
        <v>29.461538461538463</v>
      </c>
      <c r="K2061" s="9">
        <v>9.5</v>
      </c>
      <c r="L2061" s="9">
        <v>50</v>
      </c>
      <c r="M2061" s="13">
        <v>0.19</v>
      </c>
      <c r="N2061" s="9">
        <v>63.3</v>
      </c>
      <c r="O2061" s="14" t="s">
        <v>49</v>
      </c>
      <c r="P2061" s="15">
        <v>6.37</v>
      </c>
      <c r="Q2061" s="13">
        <v>6.016</v>
      </c>
      <c r="R2061" s="15">
        <v>0.42</v>
      </c>
      <c r="S2061" s="11">
        <f>IF(AND(Q2061&lt;&gt;"", C2061&lt;&gt;"", C2061&lt;&gt;0), Q2061*100/C2061, "")</f>
        <v>11.287054409005629</v>
      </c>
      <c r="T2061" s="28">
        <v>3</v>
      </c>
      <c r="U2061" s="8" t="s">
        <v>36</v>
      </c>
      <c r="V2061" s="11">
        <v>55.85</v>
      </c>
      <c r="W2061" s="11">
        <v>42.43</v>
      </c>
      <c r="X2061" s="11">
        <f>IF(AND(W2061&lt;&gt;"", V2061&lt;&gt;"", V2061&lt;&gt;0), (W2061/V2061)*100, "")</f>
        <v>75.971351835273055</v>
      </c>
      <c r="Y2061" s="8" t="str">
        <f>IF(X2061&lt;72,"Pontiagudo",IF(X2061&lt;=76,"Padrão","Redondo"))</f>
        <v>Padrão</v>
      </c>
      <c r="Z2061" s="11">
        <f>IF(AND(W2061&lt;&gt;"", V2061&lt;&gt;"", V2061&lt;&gt;0), (0.6057-0.0018*W2061)*V2061*(W2061^2)/1000, "")</f>
        <v>53.222156495129795</v>
      </c>
      <c r="AA2061" s="11">
        <v>58.32</v>
      </c>
      <c r="AB2061" s="14"/>
      <c r="AC2061" s="12">
        <v>21</v>
      </c>
      <c r="AD2061" s="18" t="s">
        <v>18</v>
      </c>
    </row>
    <row r="2062" spans="1:30" ht="15" x14ac:dyDescent="0.25">
      <c r="A2062" s="8">
        <v>2061</v>
      </c>
      <c r="B2062" s="8">
        <v>26</v>
      </c>
      <c r="C2062" s="27">
        <v>49.3</v>
      </c>
      <c r="D2062" s="9">
        <v>4.3</v>
      </c>
      <c r="E2062" s="9">
        <v>10</v>
      </c>
      <c r="F2062" s="10">
        <f>IF(AND(NOT(ISBLANK(C2062)), NOT(ISBLANK(H2062)), NOT(ISBLANK(Q2062))), C2062-H2062-Q2062, "")</f>
        <v>27.774000000000001</v>
      </c>
      <c r="G2062" s="11">
        <f>IF(AND(F2062&lt;&gt;"", C2062&lt;&gt;"", C2062&lt;&gt;0), F2062*100/C2062, "")</f>
        <v>56.336713995943207</v>
      </c>
      <c r="H2062" s="10">
        <v>16.145</v>
      </c>
      <c r="I2062" s="12">
        <v>6</v>
      </c>
      <c r="J2062" s="11">
        <f>IF(AND(H2062&lt;&gt;"", C2062&lt;&gt;"", C2062&lt;&gt;0), H2062*100/C2062, "")</f>
        <v>32.748478701825562</v>
      </c>
      <c r="K2062" s="9">
        <v>9.3000000000000007</v>
      </c>
      <c r="L2062" s="9">
        <v>50.3</v>
      </c>
      <c r="M2062" s="13">
        <v>0.185</v>
      </c>
      <c r="N2062" s="9">
        <v>67.3</v>
      </c>
      <c r="O2062" s="14" t="s">
        <v>49</v>
      </c>
      <c r="P2062" s="15">
        <v>6.18</v>
      </c>
      <c r="Q2062" s="13">
        <v>5.3810000000000002</v>
      </c>
      <c r="R2062" s="15">
        <v>0.4</v>
      </c>
      <c r="S2062" s="11">
        <f>IF(AND(Q2062&lt;&gt;"", C2062&lt;&gt;"", C2062&lt;&gt;0), Q2062*100/C2062, "")</f>
        <v>10.914807302231239</v>
      </c>
      <c r="T2062" s="28">
        <v>3</v>
      </c>
      <c r="U2062" s="8" t="s">
        <v>36</v>
      </c>
      <c r="V2062" s="11">
        <v>53.86</v>
      </c>
      <c r="W2062" s="11">
        <v>41.7</v>
      </c>
      <c r="X2062" s="11">
        <f>IF(AND(W2062&lt;&gt;"", V2062&lt;&gt;"", V2062&lt;&gt;0), (W2062/V2062)*100, "")</f>
        <v>77.422948384701087</v>
      </c>
      <c r="Y2062" s="8" t="str">
        <f>IF(X2062&lt;72,"Pontiagudo",IF(X2062&lt;=76,"Padrão","Redondo"))</f>
        <v>Redondo</v>
      </c>
      <c r="Z2062" s="11">
        <f>IF(AND(W2062&lt;&gt;"", V2062&lt;&gt;"", V2062&lt;&gt;0), (0.6057-0.0018*W2062)*V2062*(W2062^2)/1000, "")</f>
        <v>49.697946395856007</v>
      </c>
      <c r="AA2062" s="11">
        <v>55.86</v>
      </c>
      <c r="AB2062" s="14"/>
      <c r="AC2062" s="12">
        <v>21</v>
      </c>
      <c r="AD2062" s="18" t="s">
        <v>18</v>
      </c>
    </row>
    <row r="2063" spans="1:30" ht="15" x14ac:dyDescent="0.25">
      <c r="A2063" s="8">
        <v>2062</v>
      </c>
      <c r="B2063" s="8">
        <v>26</v>
      </c>
      <c r="C2063" s="27">
        <v>51.4</v>
      </c>
      <c r="D2063" s="9">
        <v>4.3</v>
      </c>
      <c r="E2063" s="9">
        <v>10</v>
      </c>
      <c r="F2063" s="10">
        <f>IF(AND(NOT(ISBLANK(C2063)), NOT(ISBLANK(H2063)), NOT(ISBLANK(Q2063))), C2063-H2063-Q2063, "")</f>
        <v>31.181999999999999</v>
      </c>
      <c r="G2063" s="11">
        <f>IF(AND(F2063&lt;&gt;"", C2063&lt;&gt;"", C2063&lt;&gt;0), F2063*100/C2063, "")</f>
        <v>60.665369649805449</v>
      </c>
      <c r="H2063" s="10">
        <v>15.582000000000001</v>
      </c>
      <c r="I2063" s="12">
        <v>7</v>
      </c>
      <c r="J2063" s="11">
        <f>IF(AND(H2063&lt;&gt;"", C2063&lt;&gt;"", C2063&lt;&gt;0), H2063*100/C2063, "")</f>
        <v>30.315175097276267</v>
      </c>
      <c r="K2063" s="9">
        <v>10.6</v>
      </c>
      <c r="L2063" s="9">
        <v>48.3</v>
      </c>
      <c r="M2063" s="13">
        <v>0.219</v>
      </c>
      <c r="N2063" s="9">
        <v>66.2</v>
      </c>
      <c r="O2063" s="14" t="s">
        <v>49</v>
      </c>
      <c r="P2063" s="15">
        <v>4.7699999999999996</v>
      </c>
      <c r="Q2063" s="13">
        <v>4.6360000000000001</v>
      </c>
      <c r="R2063" s="15">
        <v>0.37</v>
      </c>
      <c r="S2063" s="11">
        <f>IF(AND(Q2063&lt;&gt;"", C2063&lt;&gt;"", C2063&lt;&gt;0), Q2063*100/C2063, "")</f>
        <v>9.0194552529182879</v>
      </c>
      <c r="T2063" s="28">
        <v>1</v>
      </c>
      <c r="U2063" s="8" t="s">
        <v>36</v>
      </c>
      <c r="V2063" s="11">
        <v>52.99</v>
      </c>
      <c r="W2063" s="11">
        <v>42.07</v>
      </c>
      <c r="X2063" s="11">
        <f>IF(AND(W2063&lt;&gt;"", V2063&lt;&gt;"", V2063&lt;&gt;0), (W2063/V2063)*100, "")</f>
        <v>79.392338177014537</v>
      </c>
      <c r="Y2063" s="8" t="str">
        <f>IF(X2063&lt;72,"Pontiagudo",IF(X2063&lt;=76,"Padrão","Redondo"))</f>
        <v>Redondo</v>
      </c>
      <c r="Z2063" s="11">
        <f>IF(AND(W2063&lt;&gt;"", V2063&lt;&gt;"", V2063&lt;&gt;0), (0.6057-0.0018*W2063)*V2063*(W2063^2)/1000, "")</f>
        <v>49.704248009807884</v>
      </c>
      <c r="AA2063" s="11">
        <v>55.72</v>
      </c>
      <c r="AB2063" s="14"/>
      <c r="AC2063" s="12">
        <v>21</v>
      </c>
      <c r="AD2063" s="18" t="s">
        <v>18</v>
      </c>
    </row>
    <row r="2064" spans="1:30" ht="15" x14ac:dyDescent="0.25">
      <c r="A2064" s="8">
        <v>2063</v>
      </c>
      <c r="B2064" s="8">
        <v>26</v>
      </c>
      <c r="C2064" s="27">
        <v>52</v>
      </c>
      <c r="D2064" s="9">
        <v>3.6</v>
      </c>
      <c r="E2064" s="9">
        <v>10</v>
      </c>
      <c r="F2064" s="10">
        <f>IF(AND(NOT(ISBLANK(C2064)), NOT(ISBLANK(H2064)), NOT(ISBLANK(Q2064))), C2064-H2064-Q2064, "")</f>
        <v>33.319000000000003</v>
      </c>
      <c r="G2064" s="11">
        <f>IF(AND(F2064&lt;&gt;"", C2064&lt;&gt;"", C2064&lt;&gt;0), F2064*100/C2064, "")</f>
        <v>64.075000000000003</v>
      </c>
      <c r="H2064" s="10">
        <v>12.9</v>
      </c>
      <c r="I2064" s="12">
        <v>7</v>
      </c>
      <c r="J2064" s="11">
        <f>IF(AND(H2064&lt;&gt;"", C2064&lt;&gt;"", C2064&lt;&gt;0), H2064*100/C2064, "")</f>
        <v>24.807692307692307</v>
      </c>
      <c r="K2064" s="9">
        <v>10.1</v>
      </c>
      <c r="L2064" s="9">
        <v>44.7</v>
      </c>
      <c r="M2064" s="13">
        <v>0.22600000000000001</v>
      </c>
      <c r="N2064" s="9">
        <v>58.7</v>
      </c>
      <c r="O2064" s="14" t="s">
        <v>10</v>
      </c>
      <c r="P2064" s="15">
        <v>6.32</v>
      </c>
      <c r="Q2064" s="13">
        <v>5.7809999999999997</v>
      </c>
      <c r="R2064" s="15">
        <v>0.41</v>
      </c>
      <c r="S2064" s="11">
        <f>IF(AND(Q2064&lt;&gt;"", C2064&lt;&gt;"", C2064&lt;&gt;0), Q2064*100/C2064, "")</f>
        <v>11.117307692307692</v>
      </c>
      <c r="T2064" s="28">
        <v>1</v>
      </c>
      <c r="U2064" s="8" t="s">
        <v>36</v>
      </c>
      <c r="V2064" s="11">
        <v>54.95</v>
      </c>
      <c r="W2064" s="11">
        <v>41.83</v>
      </c>
      <c r="X2064" s="11">
        <f>IF(AND(W2064&lt;&gt;"", V2064&lt;&gt;"", V2064&lt;&gt;0), (W2064/V2064)*100, "")</f>
        <v>76.123748862602355</v>
      </c>
      <c r="Y2064" s="8" t="str">
        <f>IF(X2064&lt;72,"Pontiagudo",IF(X2064&lt;=76,"Padrão","Redondo"))</f>
        <v>Redondo</v>
      </c>
      <c r="Z2064" s="11">
        <f>IF(AND(W2064&lt;&gt;"", V2064&lt;&gt;"", V2064&lt;&gt;0), (0.6057-0.0018*W2064)*V2064*(W2064^2)/1000, "")</f>
        <v>50.997848462184329</v>
      </c>
      <c r="AA2064" s="11">
        <v>56.83</v>
      </c>
      <c r="AB2064" s="14"/>
      <c r="AC2064" s="12">
        <v>21</v>
      </c>
      <c r="AD2064" s="18" t="s">
        <v>18</v>
      </c>
    </row>
    <row r="2065" spans="1:30" ht="15" x14ac:dyDescent="0.25">
      <c r="A2065" s="8">
        <v>2064</v>
      </c>
      <c r="B2065" s="8">
        <v>26</v>
      </c>
      <c r="C2065" s="27">
        <v>54.9</v>
      </c>
      <c r="D2065" s="9">
        <v>4.5</v>
      </c>
      <c r="E2065" s="9">
        <v>10.3</v>
      </c>
      <c r="F2065" s="10">
        <f>IF(AND(NOT(ISBLANK(C2065)), NOT(ISBLANK(H2065)), NOT(ISBLANK(Q2065))), C2065-H2065-Q2065, "")</f>
        <v>34.061</v>
      </c>
      <c r="G2065" s="11">
        <f>IF(AND(F2065&lt;&gt;"", C2065&lt;&gt;"", C2065&lt;&gt;0), F2065*100/C2065, "")</f>
        <v>62.041894353369763</v>
      </c>
      <c r="H2065" s="10">
        <v>14.887</v>
      </c>
      <c r="I2065" s="12">
        <v>7</v>
      </c>
      <c r="J2065" s="11">
        <f>IF(AND(H2065&lt;&gt;"", C2065&lt;&gt;"", C2065&lt;&gt;0), H2065*100/C2065, "")</f>
        <v>27.116575591985431</v>
      </c>
      <c r="K2065" s="9">
        <v>9.1</v>
      </c>
      <c r="L2065" s="9">
        <v>50.3</v>
      </c>
      <c r="M2065" s="13">
        <v>0.18099999999999999</v>
      </c>
      <c r="N2065" s="9">
        <v>66.400000000000006</v>
      </c>
      <c r="O2065" s="14" t="s">
        <v>49</v>
      </c>
      <c r="P2065" s="15">
        <v>5.2</v>
      </c>
      <c r="Q2065" s="13">
        <v>5.952</v>
      </c>
      <c r="R2065" s="15">
        <v>0.41</v>
      </c>
      <c r="S2065" s="11">
        <f>IF(AND(Q2065&lt;&gt;"", C2065&lt;&gt;"", C2065&lt;&gt;0), Q2065*100/C2065, "")</f>
        <v>10.84153005464481</v>
      </c>
      <c r="T2065" s="28">
        <v>1</v>
      </c>
      <c r="U2065" s="8" t="s">
        <v>36</v>
      </c>
      <c r="V2065" s="11">
        <v>57.7</v>
      </c>
      <c r="W2065" s="11">
        <v>42.18</v>
      </c>
      <c r="X2065" s="11">
        <f>IF(AND(W2065&lt;&gt;"", V2065&lt;&gt;"", V2065&lt;&gt;0), (W2065/V2065)*100, "")</f>
        <v>73.102253032928942</v>
      </c>
      <c r="Y2065" s="8" t="str">
        <f>IF(X2065&lt;72,"Pontiagudo",IF(X2065&lt;=76,"Padrão","Redondo"))</f>
        <v>Padrão</v>
      </c>
      <c r="Z2065" s="11">
        <f>IF(AND(W2065&lt;&gt;"", V2065&lt;&gt;"", V2065&lt;&gt;0), (0.6057-0.0018*W2065)*V2065*(W2065^2)/1000, "")</f>
        <v>54.385264355460478</v>
      </c>
      <c r="AA2065" s="11">
        <v>59.28</v>
      </c>
      <c r="AB2065" s="14"/>
      <c r="AC2065" s="12">
        <v>21</v>
      </c>
      <c r="AD2065" s="18" t="s">
        <v>18</v>
      </c>
    </row>
    <row r="2066" spans="1:30" ht="15" x14ac:dyDescent="0.25">
      <c r="A2066" s="8">
        <v>2065</v>
      </c>
      <c r="B2066" s="8">
        <v>26</v>
      </c>
      <c r="C2066" s="27">
        <v>50.8</v>
      </c>
      <c r="D2066" s="9">
        <v>3.1</v>
      </c>
      <c r="E2066" s="9">
        <v>9.9</v>
      </c>
      <c r="F2066" s="10">
        <f>IF(AND(NOT(ISBLANK(C2066)), NOT(ISBLANK(H2066)), NOT(ISBLANK(Q2066))), C2066-H2066-Q2066, "")</f>
        <v>28.614000000000001</v>
      </c>
      <c r="G2066" s="11">
        <f>IF(AND(F2066&lt;&gt;"", C2066&lt;&gt;"", C2066&lt;&gt;0), F2066*100/C2066, "")</f>
        <v>56.326771653543311</v>
      </c>
      <c r="H2066" s="10">
        <v>16.544</v>
      </c>
      <c r="I2066" s="12">
        <v>7</v>
      </c>
      <c r="J2066" s="11">
        <f>IF(AND(H2066&lt;&gt;"", C2066&lt;&gt;"", C2066&lt;&gt;0), H2066*100/C2066, "")</f>
        <v>32.566929133858274</v>
      </c>
      <c r="K2066" s="9">
        <v>8.6</v>
      </c>
      <c r="L2066" s="9">
        <v>52.3</v>
      </c>
      <c r="M2066" s="13">
        <v>0.16400000000000001</v>
      </c>
      <c r="N2066" s="9">
        <v>53.5</v>
      </c>
      <c r="O2066" s="14" t="s">
        <v>10</v>
      </c>
      <c r="P2066" s="15">
        <v>6.31</v>
      </c>
      <c r="Q2066" s="13">
        <v>5.6420000000000003</v>
      </c>
      <c r="R2066" s="15">
        <v>0.41</v>
      </c>
      <c r="S2066" s="11">
        <f>IF(AND(Q2066&lt;&gt;"", C2066&lt;&gt;"", C2066&lt;&gt;0), Q2066*100/C2066, "")</f>
        <v>11.106299212598426</v>
      </c>
      <c r="T2066" s="28">
        <v>1</v>
      </c>
      <c r="U2066" s="8" t="s">
        <v>36</v>
      </c>
      <c r="V2066" s="11">
        <v>54.47</v>
      </c>
      <c r="W2066" s="11">
        <v>41.68</v>
      </c>
      <c r="X2066" s="11">
        <f>IF(AND(W2066&lt;&gt;"", V2066&lt;&gt;"", V2066&lt;&gt;0), (W2066/V2066)*100, "")</f>
        <v>76.519184872406825</v>
      </c>
      <c r="Y2066" s="8" t="str">
        <f>IF(X2066&lt;72,"Pontiagudo",IF(X2066&lt;=76,"Padrão","Redondo"))</f>
        <v>Redondo</v>
      </c>
      <c r="Z2066" s="11">
        <f>IF(AND(W2066&lt;&gt;"", V2066&lt;&gt;"", V2066&lt;&gt;0), (0.6057-0.0018*W2066)*V2066*(W2066^2)/1000, "")</f>
        <v>50.216014704630531</v>
      </c>
      <c r="AA2066" s="11">
        <v>56.28</v>
      </c>
      <c r="AB2066" s="14"/>
      <c r="AC2066" s="12">
        <v>21</v>
      </c>
      <c r="AD2066" s="18" t="s">
        <v>18</v>
      </c>
    </row>
    <row r="2067" spans="1:30" ht="15" x14ac:dyDescent="0.25">
      <c r="A2067" s="8">
        <v>2066</v>
      </c>
      <c r="B2067" s="8">
        <v>26</v>
      </c>
      <c r="C2067" s="27">
        <v>47.6</v>
      </c>
      <c r="D2067" s="9"/>
      <c r="E2067" s="9"/>
      <c r="F2067" s="10" t="str">
        <f>IF(AND(NOT(ISBLANK(C2067)), NOT(ISBLANK(H2067)), NOT(ISBLANK(Q2067))), C2067-H2067-Q2067, "")</f>
        <v/>
      </c>
      <c r="G2067" s="11" t="str">
        <f>IF(AND(F2067&lt;&gt;"", C2067&lt;&gt;"", C2067&lt;&gt;0), F2067*100/C2067, "")</f>
        <v/>
      </c>
      <c r="H2067" s="10"/>
      <c r="I2067" s="12"/>
      <c r="J2067" s="11" t="str">
        <f>IF(AND(H2067&lt;&gt;"", C2067&lt;&gt;"", C2067&lt;&gt;0), H2067*100/C2067, "")</f>
        <v/>
      </c>
      <c r="K2067" s="9"/>
      <c r="L2067" s="9"/>
      <c r="M2067" s="13"/>
      <c r="N2067" s="9"/>
      <c r="O2067" s="14"/>
      <c r="P2067" s="15">
        <v>6.16</v>
      </c>
      <c r="Q2067" s="13">
        <v>5.6950000000000003</v>
      </c>
      <c r="R2067" s="15">
        <v>0.43</v>
      </c>
      <c r="S2067" s="11">
        <f>IF(AND(Q2067&lt;&gt;"", C2067&lt;&gt;"", C2067&lt;&gt;0), Q2067*100/C2067, "")</f>
        <v>11.964285714285714</v>
      </c>
      <c r="T2067" s="28">
        <v>2</v>
      </c>
      <c r="U2067" s="8" t="s">
        <v>42</v>
      </c>
      <c r="V2067" s="11">
        <v>53.91</v>
      </c>
      <c r="W2067" s="11">
        <v>40.79</v>
      </c>
      <c r="X2067" s="11">
        <f>IF(AND(W2067&lt;&gt;"", V2067&lt;&gt;"", V2067&lt;&gt;0), (W2067/V2067)*100, "")</f>
        <v>75.663142274160649</v>
      </c>
      <c r="Y2067" s="8" t="str">
        <f>IF(X2067&lt;72,"Pontiagudo",IF(X2067&lt;=76,"Padrão","Redondo"))</f>
        <v>Padrão</v>
      </c>
      <c r="Z2067" s="11">
        <f>IF(AND(W2067&lt;&gt;"", V2067&lt;&gt;"", V2067&lt;&gt;0), (0.6057-0.0018*W2067)*V2067*(W2067^2)/1000, "")</f>
        <v>47.74361054540222</v>
      </c>
      <c r="AA2067" s="11">
        <v>54.65</v>
      </c>
      <c r="AB2067" s="14"/>
      <c r="AC2067" s="12">
        <v>21</v>
      </c>
      <c r="AD2067" s="18" t="s">
        <v>18</v>
      </c>
    </row>
    <row r="2068" spans="1:30" ht="15" x14ac:dyDescent="0.25">
      <c r="A2068" s="8">
        <v>2067</v>
      </c>
      <c r="B2068" s="8">
        <v>26</v>
      </c>
      <c r="C2068" s="27">
        <v>52.1</v>
      </c>
      <c r="D2068" s="9">
        <v>4.3</v>
      </c>
      <c r="E2068" s="9">
        <v>10.1</v>
      </c>
      <c r="F2068" s="10">
        <f>IF(AND(NOT(ISBLANK(C2068)), NOT(ISBLANK(H2068)), NOT(ISBLANK(Q2068))), C2068-H2068-Q2068, "")</f>
        <v>30.474999999999998</v>
      </c>
      <c r="G2068" s="11">
        <f>IF(AND(F2068&lt;&gt;"", C2068&lt;&gt;"", C2068&lt;&gt;0), F2068*100/C2068, "")</f>
        <v>58.493282149712094</v>
      </c>
      <c r="H2068" s="10">
        <v>16.16</v>
      </c>
      <c r="I2068" s="12">
        <v>6</v>
      </c>
      <c r="J2068" s="11">
        <f>IF(AND(H2068&lt;&gt;"", C2068&lt;&gt;"", C2068&lt;&gt;0), H2068*100/C2068, "")</f>
        <v>31.017274472168904</v>
      </c>
      <c r="K2068" s="9">
        <v>9</v>
      </c>
      <c r="L2068" s="9">
        <v>53.3</v>
      </c>
      <c r="M2068" s="13">
        <v>0.16900000000000001</v>
      </c>
      <c r="N2068" s="9">
        <v>65.900000000000006</v>
      </c>
      <c r="O2068" s="14" t="s">
        <v>49</v>
      </c>
      <c r="P2068" s="15">
        <v>4.78</v>
      </c>
      <c r="Q2068" s="13">
        <v>5.4649999999999999</v>
      </c>
      <c r="R2068" s="15">
        <v>0.38</v>
      </c>
      <c r="S2068" s="11">
        <f>IF(AND(Q2068&lt;&gt;"", C2068&lt;&gt;"", C2068&lt;&gt;0), Q2068*100/C2068, "")</f>
        <v>10.489443378119002</v>
      </c>
      <c r="T2068" s="28">
        <v>3</v>
      </c>
      <c r="U2068" s="8" t="s">
        <v>36</v>
      </c>
      <c r="V2068" s="11">
        <v>54.5</v>
      </c>
      <c r="W2068" s="11">
        <v>42.4</v>
      </c>
      <c r="X2068" s="11">
        <f>IF(AND(W2068&lt;&gt;"", V2068&lt;&gt;"", V2068&lt;&gt;0), (W2068/V2068)*100, "")</f>
        <v>77.798165137614674</v>
      </c>
      <c r="Y2068" s="8" t="str">
        <f>IF(X2068&lt;72,"Pontiagudo",IF(X2068&lt;=76,"Padrão","Redondo"))</f>
        <v>Redondo</v>
      </c>
      <c r="Z2068" s="11">
        <f>IF(AND(W2068&lt;&gt;"", V2068&lt;&gt;"", V2068&lt;&gt;0), (0.6057-0.0018*W2068)*V2068*(W2068^2)/1000, "")</f>
        <v>51.867551289600001</v>
      </c>
      <c r="AA2068" s="11">
        <v>57.3</v>
      </c>
      <c r="AB2068" s="14"/>
      <c r="AC2068" s="12">
        <v>21</v>
      </c>
      <c r="AD2068" s="18" t="s">
        <v>18</v>
      </c>
    </row>
    <row r="2069" spans="1:30" ht="15" x14ac:dyDescent="0.25">
      <c r="A2069" s="8">
        <v>2068</v>
      </c>
      <c r="B2069" s="8">
        <v>26</v>
      </c>
      <c r="C2069" s="27">
        <v>51.1</v>
      </c>
      <c r="D2069" s="9">
        <v>3.6</v>
      </c>
      <c r="E2069" s="9">
        <v>10.3</v>
      </c>
      <c r="F2069" s="10">
        <f>IF(AND(NOT(ISBLANK(C2069)), NOT(ISBLANK(H2069)), NOT(ISBLANK(Q2069))), C2069-H2069-Q2069, "")</f>
        <v>29.355000000000004</v>
      </c>
      <c r="G2069" s="11">
        <f>IF(AND(F2069&lt;&gt;"", C2069&lt;&gt;"", C2069&lt;&gt;0), F2069*100/C2069, "")</f>
        <v>57.446183953033277</v>
      </c>
      <c r="H2069" s="10">
        <v>16.202999999999999</v>
      </c>
      <c r="I2069" s="12">
        <v>7</v>
      </c>
      <c r="J2069" s="11">
        <f>IF(AND(H2069&lt;&gt;"", C2069&lt;&gt;"", C2069&lt;&gt;0), H2069*100/C2069, "")</f>
        <v>31.708414872798432</v>
      </c>
      <c r="K2069" s="9">
        <v>8.4</v>
      </c>
      <c r="L2069" s="9">
        <v>52.3</v>
      </c>
      <c r="M2069" s="13">
        <v>0.161</v>
      </c>
      <c r="N2069" s="9">
        <v>59.2</v>
      </c>
      <c r="O2069" s="14" t="s">
        <v>10</v>
      </c>
      <c r="P2069" s="15">
        <v>5.92</v>
      </c>
      <c r="Q2069" s="13">
        <v>5.5419999999999998</v>
      </c>
      <c r="R2069" s="15">
        <v>0.4</v>
      </c>
      <c r="S2069" s="11">
        <f>IF(AND(Q2069&lt;&gt;"", C2069&lt;&gt;"", C2069&lt;&gt;0), Q2069*100/C2069, "")</f>
        <v>10.845401174168297</v>
      </c>
      <c r="T2069" s="28">
        <v>1</v>
      </c>
      <c r="U2069" s="8" t="s">
        <v>36</v>
      </c>
      <c r="V2069" s="11">
        <v>55.22</v>
      </c>
      <c r="W2069" s="11">
        <v>41.9</v>
      </c>
      <c r="X2069" s="11">
        <f>IF(AND(W2069&lt;&gt;"", V2069&lt;&gt;"", V2069&lt;&gt;0), (W2069/V2069)*100, "")</f>
        <v>75.878304961970301</v>
      </c>
      <c r="Y2069" s="8" t="str">
        <f>IF(X2069&lt;72,"Pontiagudo",IF(X2069&lt;=76,"Padrão","Redondo"))</f>
        <v>Padrão</v>
      </c>
      <c r="Z2069" s="11">
        <f>IF(AND(W2069&lt;&gt;"", V2069&lt;&gt;"", V2069&lt;&gt;0), (0.6057-0.0018*W2069)*V2069*(W2069^2)/1000, "")</f>
        <v>51.407880165575996</v>
      </c>
      <c r="AA2069" s="11">
        <v>57.12</v>
      </c>
      <c r="AB2069" s="14"/>
      <c r="AC2069" s="12">
        <v>21</v>
      </c>
      <c r="AD2069" s="18" t="s">
        <v>18</v>
      </c>
    </row>
    <row r="2070" spans="1:30" ht="15" x14ac:dyDescent="0.25">
      <c r="A2070" s="8">
        <v>2069</v>
      </c>
      <c r="B2070" s="8">
        <v>26</v>
      </c>
      <c r="C2070" s="27">
        <v>53.5</v>
      </c>
      <c r="D2070" s="9">
        <v>3.4</v>
      </c>
      <c r="E2070" s="9">
        <v>10.1</v>
      </c>
      <c r="F2070" s="10">
        <f>IF(AND(NOT(ISBLANK(C2070)), NOT(ISBLANK(H2070)), NOT(ISBLANK(Q2070))), C2070-H2070-Q2070, "")</f>
        <v>30.96</v>
      </c>
      <c r="G2070" s="11">
        <f>IF(AND(F2070&lt;&gt;"", C2070&lt;&gt;"", C2070&lt;&gt;0), F2070*100/C2070, "")</f>
        <v>57.86915887850467</v>
      </c>
      <c r="H2070" s="10">
        <v>16.506</v>
      </c>
      <c r="I2070" s="12">
        <v>8</v>
      </c>
      <c r="J2070" s="11">
        <f>IF(AND(H2070&lt;&gt;"", C2070&lt;&gt;"", C2070&lt;&gt;0), H2070*100/C2070, "")</f>
        <v>30.85233644859813</v>
      </c>
      <c r="K2070" s="9">
        <v>9.1</v>
      </c>
      <c r="L2070" s="9">
        <v>51.3</v>
      </c>
      <c r="M2070" s="13">
        <v>0.17699999999999999</v>
      </c>
      <c r="N2070" s="9">
        <v>55.5</v>
      </c>
      <c r="O2070" s="14" t="s">
        <v>10</v>
      </c>
      <c r="P2070" s="15">
        <v>6.64</v>
      </c>
      <c r="Q2070" s="13">
        <v>6.0339999999999998</v>
      </c>
      <c r="R2070" s="15">
        <v>0.42</v>
      </c>
      <c r="S2070" s="11">
        <f>IF(AND(Q2070&lt;&gt;"", C2070&lt;&gt;"", C2070&lt;&gt;0), Q2070*100/C2070, "")</f>
        <v>11.278504672897196</v>
      </c>
      <c r="T2070" s="28">
        <v>3</v>
      </c>
      <c r="U2070" s="8" t="s">
        <v>36</v>
      </c>
      <c r="V2070" s="11">
        <v>55.89</v>
      </c>
      <c r="W2070" s="11">
        <v>41.88</v>
      </c>
      <c r="X2070" s="11">
        <f>IF(AND(W2070&lt;&gt;"", V2070&lt;&gt;"", V2070&lt;&gt;0), (W2070/V2070)*100, "")</f>
        <v>74.932903918411171</v>
      </c>
      <c r="Y2070" s="8" t="str">
        <f>IF(X2070&lt;72,"Pontiagudo",IF(X2070&lt;=76,"Padrão","Redondo"))</f>
        <v>Padrão</v>
      </c>
      <c r="Z2070" s="11">
        <f>IF(AND(W2070&lt;&gt;"", V2070&lt;&gt;"", V2070&lt;&gt;0), (0.6057-0.0018*W2070)*V2070*(W2070^2)/1000, "")</f>
        <v>51.985495272862664</v>
      </c>
      <c r="AA2070" s="11">
        <v>57.58</v>
      </c>
      <c r="AB2070" s="14"/>
      <c r="AC2070" s="12">
        <v>21</v>
      </c>
      <c r="AD2070" s="18" t="s">
        <v>18</v>
      </c>
    </row>
    <row r="2071" spans="1:30" ht="15" x14ac:dyDescent="0.25">
      <c r="A2071" s="8">
        <v>2070</v>
      </c>
      <c r="B2071" s="8">
        <v>26</v>
      </c>
      <c r="C2071" s="27">
        <v>51.6</v>
      </c>
      <c r="D2071" s="9">
        <v>3.9</v>
      </c>
      <c r="E2071" s="9">
        <v>10.1</v>
      </c>
      <c r="F2071" s="10">
        <f>IF(AND(NOT(ISBLANK(C2071)), NOT(ISBLANK(H2071)), NOT(ISBLANK(Q2071))), C2071-H2071-Q2071, "")</f>
        <v>31.735000000000003</v>
      </c>
      <c r="G2071" s="11">
        <f>IF(AND(F2071&lt;&gt;"", C2071&lt;&gt;"", C2071&lt;&gt;0), F2071*100/C2071, "")</f>
        <v>61.501937984496131</v>
      </c>
      <c r="H2071" s="10">
        <v>14.196</v>
      </c>
      <c r="I2071" s="12">
        <v>7</v>
      </c>
      <c r="J2071" s="11">
        <f>IF(AND(H2071&lt;&gt;"", C2071&lt;&gt;"", C2071&lt;&gt;0), H2071*100/C2071, "")</f>
        <v>27.511627906976742</v>
      </c>
      <c r="K2071" s="9">
        <v>10</v>
      </c>
      <c r="L2071" s="9">
        <v>48</v>
      </c>
      <c r="M2071" s="13">
        <v>0.20799999999999999</v>
      </c>
      <c r="N2071" s="9">
        <v>62.2</v>
      </c>
      <c r="O2071" s="14" t="s">
        <v>49</v>
      </c>
      <c r="P2071" s="15">
        <v>5.9</v>
      </c>
      <c r="Q2071" s="13">
        <v>5.6689999999999996</v>
      </c>
      <c r="R2071" s="15">
        <v>0.41</v>
      </c>
      <c r="S2071" s="11">
        <f>IF(AND(Q2071&lt;&gt;"", C2071&lt;&gt;"", C2071&lt;&gt;0), Q2071*100/C2071, "")</f>
        <v>10.986434108527131</v>
      </c>
      <c r="T2071" s="28">
        <v>2</v>
      </c>
      <c r="U2071" s="8" t="s">
        <v>36</v>
      </c>
      <c r="V2071" s="11">
        <v>54.19</v>
      </c>
      <c r="W2071" s="11">
        <v>42.23</v>
      </c>
      <c r="X2071" s="11">
        <f>IF(AND(W2071&lt;&gt;"", V2071&lt;&gt;"", V2071&lt;&gt;0), (W2071/V2071)*100, "")</f>
        <v>77.929507289167745</v>
      </c>
      <c r="Y2071" s="8" t="str">
        <f>IF(X2071&lt;72,"Pontiagudo",IF(X2071&lt;=76,"Padrão","Redondo"))</f>
        <v>Redondo</v>
      </c>
      <c r="Z2071" s="11">
        <f>IF(AND(W2071&lt;&gt;"", V2071&lt;&gt;"", V2071&lt;&gt;0), (0.6057-0.0018*W2071)*V2071*(W2071^2)/1000, "")</f>
        <v>51.189372782110382</v>
      </c>
      <c r="AA2071" s="11">
        <v>56.83</v>
      </c>
      <c r="AB2071" s="14"/>
      <c r="AC2071" s="12">
        <v>21</v>
      </c>
      <c r="AD2071" s="18" t="s">
        <v>18</v>
      </c>
    </row>
    <row r="2072" spans="1:30" ht="15" x14ac:dyDescent="0.25">
      <c r="A2072" s="8">
        <v>2071</v>
      </c>
      <c r="B2072" s="8">
        <v>26</v>
      </c>
      <c r="C2072" s="27">
        <v>50.8</v>
      </c>
      <c r="D2072" s="9">
        <v>3.6</v>
      </c>
      <c r="E2072" s="9">
        <v>10</v>
      </c>
      <c r="F2072" s="10">
        <f>IF(AND(NOT(ISBLANK(C2072)), NOT(ISBLANK(H2072)), NOT(ISBLANK(Q2072))), C2072-H2072-Q2072, "")</f>
        <v>31.072999999999993</v>
      </c>
      <c r="G2072" s="11">
        <f>IF(AND(F2072&lt;&gt;"", C2072&lt;&gt;"", C2072&lt;&gt;0), F2072*100/C2072, "")</f>
        <v>61.16732283464566</v>
      </c>
      <c r="H2072" s="10">
        <v>14.106</v>
      </c>
      <c r="I2072" s="12">
        <v>7</v>
      </c>
      <c r="J2072" s="11">
        <f>IF(AND(H2072&lt;&gt;"", C2072&lt;&gt;"", C2072&lt;&gt;0), H2072*100/C2072, "")</f>
        <v>27.76771653543307</v>
      </c>
      <c r="K2072" s="9">
        <v>9.1</v>
      </c>
      <c r="L2072" s="9">
        <v>48.3</v>
      </c>
      <c r="M2072" s="13">
        <v>0.188</v>
      </c>
      <c r="N2072" s="9">
        <v>59.4</v>
      </c>
      <c r="O2072" s="14" t="s">
        <v>10</v>
      </c>
      <c r="P2072" s="15">
        <v>5.17</v>
      </c>
      <c r="Q2072" s="13">
        <v>5.6210000000000004</v>
      </c>
      <c r="R2072" s="15">
        <v>0.41</v>
      </c>
      <c r="S2072" s="11">
        <f>IF(AND(Q2072&lt;&gt;"", C2072&lt;&gt;"", C2072&lt;&gt;0), Q2072*100/C2072, "")</f>
        <v>11.064960629921261</v>
      </c>
      <c r="T2072" s="28">
        <v>1</v>
      </c>
      <c r="U2072" s="8" t="s">
        <v>36</v>
      </c>
      <c r="V2072" s="11">
        <v>53.78</v>
      </c>
      <c r="W2072" s="11">
        <v>41.98</v>
      </c>
      <c r="X2072" s="11">
        <f>IF(AND(W2072&lt;&gt;"", V2072&lt;&gt;"", V2072&lt;&gt;0), (W2072/V2072)*100, "")</f>
        <v>78.058757902566001</v>
      </c>
      <c r="Y2072" s="8" t="str">
        <f>IF(X2072&lt;72,"Pontiagudo",IF(X2072&lt;=76,"Padrão","Redondo"))</f>
        <v>Redondo</v>
      </c>
      <c r="Z2072" s="11">
        <f>IF(AND(W2072&lt;&gt;"", V2072&lt;&gt;"", V2072&lt;&gt;0), (0.6057-0.0018*W2072)*V2072*(W2072^2)/1000, "")</f>
        <v>50.245013041751236</v>
      </c>
      <c r="AA2072" s="11">
        <v>56.19</v>
      </c>
      <c r="AB2072" s="14"/>
      <c r="AC2072" s="12">
        <v>21</v>
      </c>
      <c r="AD2072" s="18" t="s">
        <v>18</v>
      </c>
    </row>
    <row r="2073" spans="1:30" ht="15" x14ac:dyDescent="0.25">
      <c r="A2073" s="8">
        <v>2072</v>
      </c>
      <c r="B2073" s="8">
        <v>26</v>
      </c>
      <c r="C2073" s="27">
        <v>54.9</v>
      </c>
      <c r="D2073" s="9">
        <v>3.6</v>
      </c>
      <c r="E2073" s="9">
        <v>10.1</v>
      </c>
      <c r="F2073" s="10">
        <f>IF(AND(NOT(ISBLANK(C2073)), NOT(ISBLANK(H2073)), NOT(ISBLANK(Q2073))), C2073-H2073-Q2073, "")</f>
        <v>32.690999999999995</v>
      </c>
      <c r="G2073" s="11">
        <f>IF(AND(F2073&lt;&gt;"", C2073&lt;&gt;"", C2073&lt;&gt;0), F2073*100/C2073, "")</f>
        <v>59.546448087431685</v>
      </c>
      <c r="H2073" s="10">
        <v>16.126999999999999</v>
      </c>
      <c r="I2073" s="12">
        <v>7</v>
      </c>
      <c r="J2073" s="11">
        <f>IF(AND(H2073&lt;&gt;"", C2073&lt;&gt;"", C2073&lt;&gt;0), H2073*100/C2073, "")</f>
        <v>29.375227686703095</v>
      </c>
      <c r="K2073" s="9">
        <v>8</v>
      </c>
      <c r="L2073" s="9">
        <v>51</v>
      </c>
      <c r="M2073" s="13">
        <v>0.157</v>
      </c>
      <c r="N2073" s="9">
        <v>57</v>
      </c>
      <c r="O2073" s="14" t="s">
        <v>10</v>
      </c>
      <c r="P2073" s="15">
        <v>6.01</v>
      </c>
      <c r="Q2073" s="13">
        <v>6.0819999999999999</v>
      </c>
      <c r="R2073" s="15">
        <v>0.4</v>
      </c>
      <c r="S2073" s="11">
        <f>IF(AND(Q2073&lt;&gt;"", C2073&lt;&gt;"", C2073&lt;&gt;0), Q2073*100/C2073, "")</f>
        <v>11.078324225865208</v>
      </c>
      <c r="T2073" s="28">
        <v>1</v>
      </c>
      <c r="U2073" s="8" t="s">
        <v>36</v>
      </c>
      <c r="V2073" s="11">
        <v>56.64</v>
      </c>
      <c r="W2073" s="11">
        <v>42.92</v>
      </c>
      <c r="X2073" s="11">
        <f>IF(AND(W2073&lt;&gt;"", V2073&lt;&gt;"", V2073&lt;&gt;0), (W2073/V2073)*100, "")</f>
        <v>75.776836158192097</v>
      </c>
      <c r="Y2073" s="8" t="str">
        <f>IF(X2073&lt;72,"Pontiagudo",IF(X2073&lt;=76,"Padrão","Redondo"))</f>
        <v>Padrão</v>
      </c>
      <c r="Z2073" s="11">
        <f>IF(AND(W2073&lt;&gt;"", V2073&lt;&gt;"", V2073&lt;&gt;0), (0.6057-0.0018*W2073)*V2073*(W2073^2)/1000, "")</f>
        <v>55.136810837735432</v>
      </c>
      <c r="AA2073" s="11">
        <v>59.59</v>
      </c>
      <c r="AB2073" s="14"/>
      <c r="AC2073" s="12">
        <v>21</v>
      </c>
      <c r="AD2073" s="18" t="s">
        <v>18</v>
      </c>
    </row>
    <row r="2074" spans="1:30" ht="15" x14ac:dyDescent="0.25">
      <c r="A2074" s="8">
        <v>2073</v>
      </c>
      <c r="B2074" s="8">
        <v>26</v>
      </c>
      <c r="C2074" s="27">
        <v>52.1</v>
      </c>
      <c r="D2074" s="9">
        <v>3.6</v>
      </c>
      <c r="E2074" s="9">
        <v>10</v>
      </c>
      <c r="F2074" s="10">
        <f>IF(AND(NOT(ISBLANK(C2074)), NOT(ISBLANK(H2074)), NOT(ISBLANK(Q2074))), C2074-H2074-Q2074, "")</f>
        <v>29.336999999999996</v>
      </c>
      <c r="G2074" s="11">
        <f>IF(AND(F2074&lt;&gt;"", C2074&lt;&gt;"", C2074&lt;&gt;0), F2074*100/C2074, "")</f>
        <v>56.309021113243759</v>
      </c>
      <c r="H2074" s="10">
        <v>17.062000000000001</v>
      </c>
      <c r="I2074" s="12">
        <v>6</v>
      </c>
      <c r="J2074" s="11">
        <f>IF(AND(H2074&lt;&gt;"", C2074&lt;&gt;"", C2074&lt;&gt;0), H2074*100/C2074, "")</f>
        <v>32.748560460652591</v>
      </c>
      <c r="K2074" s="9">
        <v>11.3</v>
      </c>
      <c r="L2074" s="9">
        <v>47</v>
      </c>
      <c r="M2074" s="13">
        <v>0.24</v>
      </c>
      <c r="N2074" s="9">
        <v>58.7</v>
      </c>
      <c r="O2074" s="14" t="s">
        <v>10</v>
      </c>
      <c r="P2074" s="15">
        <v>5.84</v>
      </c>
      <c r="Q2074" s="13">
        <v>5.7009999999999996</v>
      </c>
      <c r="R2074" s="15">
        <v>0.41</v>
      </c>
      <c r="S2074" s="11">
        <f>IF(AND(Q2074&lt;&gt;"", C2074&lt;&gt;"", C2074&lt;&gt;0), Q2074*100/C2074, "")</f>
        <v>10.942418426103645</v>
      </c>
      <c r="T2074" s="28">
        <v>3</v>
      </c>
      <c r="U2074" s="8" t="s">
        <v>36</v>
      </c>
      <c r="V2074" s="11">
        <v>55.54</v>
      </c>
      <c r="W2074" s="11">
        <v>41.75</v>
      </c>
      <c r="X2074" s="11">
        <f>IF(AND(W2074&lt;&gt;"", V2074&lt;&gt;"", V2074&lt;&gt;0), (W2074/V2074)*100, "")</f>
        <v>75.171047893410162</v>
      </c>
      <c r="Y2074" s="8" t="str">
        <f>IF(X2074&lt;72,"Pontiagudo",IF(X2074&lt;=76,"Padrão","Redondo"))</f>
        <v>Padrão</v>
      </c>
      <c r="Z2074" s="11">
        <f>IF(AND(W2074&lt;&gt;"", V2074&lt;&gt;"", V2074&lt;&gt;0), (0.6057-0.0018*W2074)*V2074*(W2074^2)/1000, "")</f>
        <v>51.362381692687507</v>
      </c>
      <c r="AA2074" s="11">
        <v>57.14</v>
      </c>
      <c r="AB2074" s="14"/>
      <c r="AC2074" s="12">
        <v>21</v>
      </c>
      <c r="AD2074" s="18" t="s">
        <v>18</v>
      </c>
    </row>
    <row r="2075" spans="1:30" ht="15" x14ac:dyDescent="0.25">
      <c r="A2075" s="8">
        <v>2074</v>
      </c>
      <c r="B2075" s="8">
        <v>26</v>
      </c>
      <c r="C2075" s="27">
        <v>51.5</v>
      </c>
      <c r="D2075" s="9">
        <v>4.3</v>
      </c>
      <c r="E2075" s="9">
        <v>10.1</v>
      </c>
      <c r="F2075" s="10">
        <f>IF(AND(NOT(ISBLANK(C2075)), NOT(ISBLANK(H2075)), NOT(ISBLANK(Q2075))), C2075-H2075-Q2075, "")</f>
        <v>31.660000000000004</v>
      </c>
      <c r="G2075" s="11">
        <f>IF(AND(F2075&lt;&gt;"", C2075&lt;&gt;"", C2075&lt;&gt;0), F2075*100/C2075, "")</f>
        <v>61.475728155339816</v>
      </c>
      <c r="H2075" s="10">
        <v>14.023</v>
      </c>
      <c r="I2075" s="12">
        <v>7</v>
      </c>
      <c r="J2075" s="11">
        <f>IF(AND(H2075&lt;&gt;"", C2075&lt;&gt;"", C2075&lt;&gt;0), H2075*100/C2075, "")</f>
        <v>27.229126213592231</v>
      </c>
      <c r="K2075" s="9">
        <v>9.8000000000000007</v>
      </c>
      <c r="L2075" s="9">
        <v>48.3</v>
      </c>
      <c r="M2075" s="13">
        <v>0.20300000000000001</v>
      </c>
      <c r="N2075" s="9">
        <v>66.2</v>
      </c>
      <c r="O2075" s="14" t="s">
        <v>49</v>
      </c>
      <c r="P2075" s="15">
        <v>6.41</v>
      </c>
      <c r="Q2075" s="13">
        <v>5.8170000000000002</v>
      </c>
      <c r="R2075" s="15">
        <v>0.42</v>
      </c>
      <c r="S2075" s="11">
        <f>IF(AND(Q2075&lt;&gt;"", C2075&lt;&gt;"", C2075&lt;&gt;0), Q2075*100/C2075, "")</f>
        <v>11.295145631067962</v>
      </c>
      <c r="T2075" s="28">
        <v>2</v>
      </c>
      <c r="U2075" s="8" t="s">
        <v>36</v>
      </c>
      <c r="V2075" s="11">
        <v>54.17</v>
      </c>
      <c r="W2075" s="11">
        <v>42.26</v>
      </c>
      <c r="X2075" s="11">
        <f>IF(AND(W2075&lt;&gt;"", V2075&lt;&gt;"", V2075&lt;&gt;0), (W2075/V2075)*100, "")</f>
        <v>78.013660697803218</v>
      </c>
      <c r="Y2075" s="8" t="str">
        <f>IF(X2075&lt;72,"Pontiagudo",IF(X2075&lt;=76,"Padrão","Redondo"))</f>
        <v>Redondo</v>
      </c>
      <c r="Z2075" s="11">
        <f>IF(AND(W2075&lt;&gt;"", V2075&lt;&gt;"", V2075&lt;&gt;0), (0.6057-0.0018*W2075)*V2075*(W2075^2)/1000, "")</f>
        <v>51.237984504553339</v>
      </c>
      <c r="AA2075" s="11">
        <v>56.86</v>
      </c>
      <c r="AB2075" s="14"/>
      <c r="AC2075" s="12">
        <v>21</v>
      </c>
      <c r="AD2075" s="18" t="s">
        <v>18</v>
      </c>
    </row>
    <row r="2076" spans="1:30" ht="15" x14ac:dyDescent="0.25">
      <c r="A2076" s="8">
        <v>2075</v>
      </c>
      <c r="B2076" s="8">
        <v>26</v>
      </c>
      <c r="C2076" s="27">
        <v>48</v>
      </c>
      <c r="D2076" s="9">
        <v>3.8</v>
      </c>
      <c r="E2076" s="9">
        <v>10.1</v>
      </c>
      <c r="F2076" s="10">
        <f>IF(AND(NOT(ISBLANK(C2076)), NOT(ISBLANK(H2076)), NOT(ISBLANK(Q2076))), C2076-H2076-Q2076, "")</f>
        <v>28.097000000000001</v>
      </c>
      <c r="G2076" s="11">
        <f>IF(AND(F2076&lt;&gt;"", C2076&lt;&gt;"", C2076&lt;&gt;0), F2076*100/C2076, "")</f>
        <v>58.53541666666667</v>
      </c>
      <c r="H2076" s="10">
        <v>14.667999999999999</v>
      </c>
      <c r="I2076" s="12">
        <v>6</v>
      </c>
      <c r="J2076" s="11">
        <f>IF(AND(H2076&lt;&gt;"", C2076&lt;&gt;"", C2076&lt;&gt;0), H2076*100/C2076, "")</f>
        <v>30.558333333333334</v>
      </c>
      <c r="K2076" s="9">
        <v>9.5</v>
      </c>
      <c r="L2076" s="9">
        <v>49.7</v>
      </c>
      <c r="M2076" s="13">
        <v>0.191</v>
      </c>
      <c r="N2076" s="9">
        <v>63.1</v>
      </c>
      <c r="O2076" s="14" t="s">
        <v>49</v>
      </c>
      <c r="P2076" s="15">
        <v>5.56</v>
      </c>
      <c r="Q2076" s="13">
        <v>5.2350000000000003</v>
      </c>
      <c r="R2076" s="15">
        <v>0.39</v>
      </c>
      <c r="S2076" s="11">
        <f>IF(AND(Q2076&lt;&gt;"", C2076&lt;&gt;"", C2076&lt;&gt;0), Q2076*100/C2076, "")</f>
        <v>10.90625</v>
      </c>
      <c r="T2076" s="28">
        <v>2</v>
      </c>
      <c r="U2076" s="8" t="s">
        <v>36</v>
      </c>
      <c r="V2076" s="11">
        <v>53.87</v>
      </c>
      <c r="W2076" s="11">
        <v>40.99</v>
      </c>
      <c r="X2076" s="11">
        <f>IF(AND(W2076&lt;&gt;"", V2076&lt;&gt;"", V2076&lt;&gt;0), (W2076/V2076)*100, "")</f>
        <v>76.090588453684802</v>
      </c>
      <c r="Y2076" s="8" t="str">
        <f>IF(X2076&lt;72,"Pontiagudo",IF(X2076&lt;=76,"Padrão","Redondo"))</f>
        <v>Redondo</v>
      </c>
      <c r="Z2076" s="11">
        <f>IF(AND(W2076&lt;&gt;"", V2076&lt;&gt;"", V2076&lt;&gt;0), (0.6057-0.0018*W2076)*V2076*(W2076^2)/1000, "")</f>
        <v>48.14459073032107</v>
      </c>
      <c r="AA2076" s="11">
        <v>54.89</v>
      </c>
      <c r="AB2076" s="14"/>
      <c r="AC2076" s="12">
        <v>21</v>
      </c>
      <c r="AD2076" s="18" t="s">
        <v>18</v>
      </c>
    </row>
    <row r="2077" spans="1:30" ht="15" x14ac:dyDescent="0.25">
      <c r="A2077" s="8">
        <v>2076</v>
      </c>
      <c r="B2077" s="8">
        <v>26</v>
      </c>
      <c r="C2077" s="27">
        <v>52.3</v>
      </c>
      <c r="D2077" s="9">
        <v>5</v>
      </c>
      <c r="E2077" s="9">
        <v>57.2</v>
      </c>
      <c r="F2077" s="10">
        <f>IF(AND(NOT(ISBLANK(C2077)), NOT(ISBLANK(H2077)), NOT(ISBLANK(Q2077))), C2077-H2077-Q2077, "")</f>
        <v>33.534999999999997</v>
      </c>
      <c r="G2077" s="11">
        <f>IF(AND(F2077&lt;&gt;"", C2077&lt;&gt;"", C2077&lt;&gt;0), F2077*100/C2077, "")</f>
        <v>64.120458891013385</v>
      </c>
      <c r="H2077" s="10">
        <v>13.34</v>
      </c>
      <c r="I2077" s="12">
        <v>8</v>
      </c>
      <c r="J2077" s="11">
        <f>IF(AND(H2077&lt;&gt;"", C2077&lt;&gt;"", C2077&lt;&gt;0), H2077*100/C2077, "")</f>
        <v>25.506692160611856</v>
      </c>
      <c r="K2077" s="9">
        <v>9.8000000000000007</v>
      </c>
      <c r="L2077" s="9">
        <v>46.3</v>
      </c>
      <c r="M2077" s="13">
        <v>0.21199999999999999</v>
      </c>
      <c r="N2077" s="9">
        <v>72</v>
      </c>
      <c r="O2077" s="14" t="s">
        <v>16</v>
      </c>
      <c r="P2077" s="15">
        <v>4.7699999999999996</v>
      </c>
      <c r="Q2077" s="13">
        <v>5.4249999999999998</v>
      </c>
      <c r="R2077" s="15">
        <v>0.39</v>
      </c>
      <c r="S2077" s="11">
        <f>IF(AND(Q2077&lt;&gt;"", C2077&lt;&gt;"", C2077&lt;&gt;0), Q2077*100/C2077, "")</f>
        <v>10.372848948374761</v>
      </c>
      <c r="T2077" s="28">
        <v>2</v>
      </c>
      <c r="U2077" s="8" t="s">
        <v>36</v>
      </c>
      <c r="V2077" s="11">
        <v>55.22</v>
      </c>
      <c r="W2077" s="11">
        <v>42.26</v>
      </c>
      <c r="X2077" s="11">
        <f>IF(AND(W2077&lt;&gt;"", V2077&lt;&gt;"", V2077&lt;&gt;0), (W2077/V2077)*100, "")</f>
        <v>76.530242665700825</v>
      </c>
      <c r="Y2077" s="8" t="str">
        <f>IF(X2077&lt;72,"Pontiagudo",IF(X2077&lt;=76,"Padrão","Redondo"))</f>
        <v>Redondo</v>
      </c>
      <c r="Z2077" s="11">
        <f>IF(AND(W2077&lt;&gt;"", V2077&lt;&gt;"", V2077&lt;&gt;0), (0.6057-0.0018*W2077)*V2077*(W2077^2)/1000, "")</f>
        <v>52.231152009256697</v>
      </c>
      <c r="AA2077" s="11">
        <v>57.63</v>
      </c>
      <c r="AB2077" s="14"/>
      <c r="AC2077" s="12">
        <v>21</v>
      </c>
      <c r="AD2077" s="18" t="s">
        <v>18</v>
      </c>
    </row>
    <row r="2078" spans="1:30" ht="15" x14ac:dyDescent="0.25">
      <c r="A2078" s="8">
        <v>2077</v>
      </c>
      <c r="B2078" s="8">
        <v>26</v>
      </c>
      <c r="C2078" s="27">
        <v>48.8</v>
      </c>
      <c r="D2078" s="9">
        <v>3.8</v>
      </c>
      <c r="E2078" s="9">
        <v>10.3</v>
      </c>
      <c r="F2078" s="10">
        <f>IF(AND(NOT(ISBLANK(C2078)), NOT(ISBLANK(H2078)), NOT(ISBLANK(Q2078))), C2078-H2078-Q2078, "")</f>
        <v>29.956999999999997</v>
      </c>
      <c r="G2078" s="11">
        <f>IF(AND(F2078&lt;&gt;"", C2078&lt;&gt;"", C2078&lt;&gt;0), F2078*100/C2078, "")</f>
        <v>61.38729508196721</v>
      </c>
      <c r="H2078" s="10">
        <v>14.186</v>
      </c>
      <c r="I2078" s="12">
        <v>7</v>
      </c>
      <c r="J2078" s="11">
        <f>IF(AND(H2078&lt;&gt;"", C2078&lt;&gt;"", C2078&lt;&gt;0), H2078*100/C2078, "")</f>
        <v>29.069672131147541</v>
      </c>
      <c r="K2078" s="9">
        <v>9.6</v>
      </c>
      <c r="L2078" s="9">
        <v>44</v>
      </c>
      <c r="M2078" s="13">
        <v>0.218</v>
      </c>
      <c r="N2078" s="9">
        <v>62.7</v>
      </c>
      <c r="O2078" s="14" t="s">
        <v>49</v>
      </c>
      <c r="P2078" s="15">
        <v>2.0099999999999998</v>
      </c>
      <c r="Q2078" s="13">
        <v>4.657</v>
      </c>
      <c r="R2078" s="15">
        <v>0.37</v>
      </c>
      <c r="S2078" s="11">
        <f>IF(AND(Q2078&lt;&gt;"", C2078&lt;&gt;"", C2078&lt;&gt;0), Q2078*100/C2078, "")</f>
        <v>9.5430327868852469</v>
      </c>
      <c r="T2078" s="28">
        <v>2</v>
      </c>
      <c r="U2078" s="8" t="s">
        <v>36</v>
      </c>
      <c r="V2078" s="11">
        <v>52.96</v>
      </c>
      <c r="W2078" s="11">
        <v>41.61</v>
      </c>
      <c r="X2078" s="11">
        <f>IF(AND(W2078&lt;&gt;"", V2078&lt;&gt;"", V2078&lt;&gt;0), (W2078/V2078)*100, "")</f>
        <v>78.568731117824768</v>
      </c>
      <c r="Y2078" s="8" t="str">
        <f>IF(X2078&lt;72,"Pontiagudo",IF(X2078&lt;=76,"Padrão","Redondo"))</f>
        <v>Redondo</v>
      </c>
      <c r="Z2078" s="11">
        <f>IF(AND(W2078&lt;&gt;"", V2078&lt;&gt;"", V2078&lt;&gt;0), (0.6057-0.0018*W2078)*V2078*(W2078^2)/1000, "")</f>
        <v>48.671637586024026</v>
      </c>
      <c r="AA2078" s="11">
        <v>55.07</v>
      </c>
      <c r="AB2078" s="14"/>
      <c r="AC2078" s="12">
        <v>21</v>
      </c>
      <c r="AD2078" s="18" t="s">
        <v>18</v>
      </c>
    </row>
    <row r="2079" spans="1:30" ht="15" x14ac:dyDescent="0.25">
      <c r="A2079" s="8">
        <v>2078</v>
      </c>
      <c r="B2079" s="8">
        <v>26</v>
      </c>
      <c r="C2079" s="27">
        <v>57.2</v>
      </c>
      <c r="D2079" s="9"/>
      <c r="E2079" s="9"/>
      <c r="F2079" s="10" t="str">
        <f>IF(AND(NOT(ISBLANK(C2079)), NOT(ISBLANK(H2079)), NOT(ISBLANK(Q2079))), C2079-H2079-Q2079, "")</f>
        <v/>
      </c>
      <c r="G2079" s="11" t="str">
        <f>IF(AND(F2079&lt;&gt;"", C2079&lt;&gt;"", C2079&lt;&gt;0), F2079*100/C2079, "")</f>
        <v/>
      </c>
      <c r="H2079" s="10"/>
      <c r="I2079" s="12"/>
      <c r="J2079" s="11" t="str">
        <f>IF(AND(H2079&lt;&gt;"", C2079&lt;&gt;"", C2079&lt;&gt;0), H2079*100/C2079, "")</f>
        <v/>
      </c>
      <c r="K2079" s="9"/>
      <c r="L2079" s="9"/>
      <c r="M2079" s="13"/>
      <c r="N2079" s="9"/>
      <c r="O2079" s="14"/>
      <c r="P2079" s="15">
        <v>5.93</v>
      </c>
      <c r="Q2079" s="13">
        <v>6.8769999999999998</v>
      </c>
      <c r="R2079" s="15">
        <v>0.45</v>
      </c>
      <c r="S2079" s="11">
        <f>IF(AND(Q2079&lt;&gt;"", C2079&lt;&gt;"", C2079&lt;&gt;0), Q2079*100/C2079, "")</f>
        <v>12.022727272727272</v>
      </c>
      <c r="T2079" s="28">
        <v>4</v>
      </c>
      <c r="U2079" s="8" t="s">
        <v>36</v>
      </c>
      <c r="V2079" s="11">
        <v>57.05</v>
      </c>
      <c r="W2079" s="11">
        <v>43.28</v>
      </c>
      <c r="X2079" s="11">
        <f>IF(AND(W2079&lt;&gt;"", V2079&lt;&gt;"", V2079&lt;&gt;0), (W2079/V2079)*100, "")</f>
        <v>75.863277826468007</v>
      </c>
      <c r="Y2079" s="8" t="str">
        <f>IF(X2079&lt;72,"Pontiagudo",IF(X2079&lt;=76,"Padrão","Redondo"))</f>
        <v>Padrão</v>
      </c>
      <c r="Z2079" s="11">
        <f>IF(AND(W2079&lt;&gt;"", V2079&lt;&gt;"", V2079&lt;&gt;0), (0.6057-0.0018*W2079)*V2079*(W2079^2)/1000, "")</f>
        <v>56.402226396069125</v>
      </c>
      <c r="AA2079" s="11">
        <v>60.4</v>
      </c>
      <c r="AB2079" s="14"/>
      <c r="AC2079" s="12">
        <v>21</v>
      </c>
      <c r="AD2079" s="18" t="s">
        <v>18</v>
      </c>
    </row>
    <row r="2080" spans="1:30" ht="15" x14ac:dyDescent="0.25">
      <c r="A2080" s="8">
        <v>2079</v>
      </c>
      <c r="B2080" s="8">
        <v>26</v>
      </c>
      <c r="C2080" s="27">
        <v>57</v>
      </c>
      <c r="D2080" s="9">
        <v>3.3</v>
      </c>
      <c r="E2080" s="9">
        <v>9.8000000000000007</v>
      </c>
      <c r="F2080" s="10">
        <f>IF(AND(NOT(ISBLANK(C2080)), NOT(ISBLANK(H2080)), NOT(ISBLANK(Q2080))), C2080-H2080-Q2080, "")</f>
        <v>35.17</v>
      </c>
      <c r="G2080" s="11">
        <f>IF(AND(F2080&lt;&gt;"", C2080&lt;&gt;"", C2080&lt;&gt;0), F2080*100/C2080, "")</f>
        <v>61.701754385964911</v>
      </c>
      <c r="H2080" s="10">
        <v>15.891999999999999</v>
      </c>
      <c r="I2080" s="12">
        <v>8</v>
      </c>
      <c r="J2080" s="11">
        <f>IF(AND(H2080&lt;&gt;"", C2080&lt;&gt;"", C2080&lt;&gt;0), H2080*100/C2080, "")</f>
        <v>27.880701754385967</v>
      </c>
      <c r="K2080" s="9">
        <v>8.8000000000000007</v>
      </c>
      <c r="L2080" s="9">
        <v>52.7</v>
      </c>
      <c r="M2080" s="13">
        <v>0.16700000000000001</v>
      </c>
      <c r="N2080" s="9">
        <v>52</v>
      </c>
      <c r="O2080" s="14" t="s">
        <v>10</v>
      </c>
      <c r="P2080" s="15">
        <v>4.8899999999999997</v>
      </c>
      <c r="Q2080" s="13">
        <v>5.9379999999999997</v>
      </c>
      <c r="R2080" s="15">
        <v>0.39</v>
      </c>
      <c r="S2080" s="11">
        <f>IF(AND(Q2080&lt;&gt;"", C2080&lt;&gt;"", C2080&lt;&gt;0), Q2080*100/C2080, "")</f>
        <v>10.417543859649122</v>
      </c>
      <c r="T2080" s="28">
        <v>1</v>
      </c>
      <c r="U2080" s="8" t="s">
        <v>36</v>
      </c>
      <c r="V2080" s="11">
        <v>57.04</v>
      </c>
      <c r="W2080" s="11">
        <v>43.32</v>
      </c>
      <c r="X2080" s="11">
        <f>IF(AND(W2080&lt;&gt;"", V2080&lt;&gt;"", V2080&lt;&gt;0), (W2080/V2080)*100, "")</f>
        <v>75.946704067321178</v>
      </c>
      <c r="Y2080" s="8" t="str">
        <f>IF(X2080&lt;72,"Pontiagudo",IF(X2080&lt;=76,"Padrão","Redondo"))</f>
        <v>Padrão</v>
      </c>
      <c r="Z2080" s="11">
        <f>IF(AND(W2080&lt;&gt;"", V2080&lt;&gt;"", V2080&lt;&gt;0), (0.6057-0.0018*W2080)*V2080*(W2080^2)/1000, "")</f>
        <v>56.488918273979898</v>
      </c>
      <c r="AA2080" s="11">
        <v>60.45</v>
      </c>
      <c r="AB2080" s="14"/>
      <c r="AC2080" s="12">
        <v>21</v>
      </c>
      <c r="AD2080" s="18" t="s">
        <v>18</v>
      </c>
    </row>
    <row r="2081" spans="1:30" ht="15" x14ac:dyDescent="0.25">
      <c r="A2081" s="8">
        <v>2080</v>
      </c>
      <c r="B2081" s="8">
        <v>26</v>
      </c>
      <c r="C2081" s="27">
        <v>46.4</v>
      </c>
      <c r="D2081" s="9">
        <v>3.3</v>
      </c>
      <c r="E2081" s="9">
        <v>10.199999999999999</v>
      </c>
      <c r="F2081" s="10">
        <f>IF(AND(NOT(ISBLANK(C2081)), NOT(ISBLANK(H2081)), NOT(ISBLANK(Q2081))), C2081-H2081-Q2081, "")</f>
        <v>27.462999999999997</v>
      </c>
      <c r="G2081" s="11">
        <f>IF(AND(F2081&lt;&gt;"", C2081&lt;&gt;"", C2081&lt;&gt;0), F2081*100/C2081, "")</f>
        <v>59.187499999999993</v>
      </c>
      <c r="H2081" s="10">
        <v>13.554</v>
      </c>
      <c r="I2081" s="12">
        <v>8</v>
      </c>
      <c r="J2081" s="11">
        <f>IF(AND(H2081&lt;&gt;"", C2081&lt;&gt;"", C2081&lt;&gt;0), H2081*100/C2081, "")</f>
        <v>29.211206896551726</v>
      </c>
      <c r="K2081" s="9">
        <v>8</v>
      </c>
      <c r="L2081" s="9">
        <v>50.3</v>
      </c>
      <c r="M2081" s="13">
        <v>0.159</v>
      </c>
      <c r="N2081" s="9">
        <v>58.8</v>
      </c>
      <c r="O2081" s="14" t="s">
        <v>10</v>
      </c>
      <c r="P2081" s="15">
        <v>6.01</v>
      </c>
      <c r="Q2081" s="13">
        <v>5.383</v>
      </c>
      <c r="R2081" s="15">
        <v>0.41</v>
      </c>
      <c r="S2081" s="11">
        <f>IF(AND(Q2081&lt;&gt;"", C2081&lt;&gt;"", C2081&lt;&gt;0), Q2081*100/C2081, "")</f>
        <v>11.601293103448276</v>
      </c>
      <c r="T2081" s="28">
        <v>2</v>
      </c>
      <c r="U2081" s="8" t="s">
        <v>42</v>
      </c>
      <c r="V2081" s="11">
        <v>52.36</v>
      </c>
      <c r="W2081" s="11">
        <v>40.69</v>
      </c>
      <c r="X2081" s="11">
        <f>IF(AND(W2081&lt;&gt;"", V2081&lt;&gt;"", V2081&lt;&gt;0), (W2081/V2081)*100, "")</f>
        <v>77.711993888464477</v>
      </c>
      <c r="Y2081" s="8" t="str">
        <f>IF(X2081&lt;72,"Pontiagudo",IF(X2081&lt;=76,"Padrão","Redondo"))</f>
        <v>Redondo</v>
      </c>
      <c r="Z2081" s="11">
        <f>IF(AND(W2081&lt;&gt;"", V2081&lt;&gt;"", V2081&lt;&gt;0), (0.6057-0.0018*W2081)*V2081*(W2081^2)/1000, "")</f>
        <v>46.159423286944964</v>
      </c>
      <c r="AA2081" s="11">
        <v>53.39</v>
      </c>
      <c r="AB2081" s="14"/>
      <c r="AC2081" s="12">
        <v>21</v>
      </c>
      <c r="AD2081" s="18" t="s">
        <v>18</v>
      </c>
    </row>
    <row r="2082" spans="1:30" ht="15" x14ac:dyDescent="0.25">
      <c r="A2082" s="8">
        <v>2081</v>
      </c>
      <c r="B2082" s="8">
        <v>26</v>
      </c>
      <c r="C2082" s="27">
        <v>53.6</v>
      </c>
      <c r="D2082" s="9">
        <v>4.5</v>
      </c>
      <c r="E2082" s="9">
        <v>10.199999999999999</v>
      </c>
      <c r="F2082" s="10">
        <f>IF(AND(NOT(ISBLANK(C2082)), NOT(ISBLANK(H2082)), NOT(ISBLANK(Q2082))), C2082-H2082-Q2082, "")</f>
        <v>32.008000000000003</v>
      </c>
      <c r="G2082" s="11">
        <f>IF(AND(F2082&lt;&gt;"", C2082&lt;&gt;"", C2082&lt;&gt;0), F2082*100/C2082, "")</f>
        <v>59.71641791044776</v>
      </c>
      <c r="H2082" s="10">
        <v>15.912000000000001</v>
      </c>
      <c r="I2082" s="12">
        <v>7</v>
      </c>
      <c r="J2082" s="11">
        <f>IF(AND(H2082&lt;&gt;"", C2082&lt;&gt;"", C2082&lt;&gt;0), H2082*100/C2082, "")</f>
        <v>29.686567164179106</v>
      </c>
      <c r="K2082" s="9">
        <v>8.9</v>
      </c>
      <c r="L2082" s="9">
        <v>47</v>
      </c>
      <c r="M2082" s="13">
        <v>0.189</v>
      </c>
      <c r="N2082" s="9">
        <v>67.099999999999994</v>
      </c>
      <c r="O2082" s="14" t="s">
        <v>49</v>
      </c>
      <c r="P2082" s="15">
        <v>5.85</v>
      </c>
      <c r="Q2082" s="13">
        <v>5.68</v>
      </c>
      <c r="R2082" s="15">
        <v>0.41</v>
      </c>
      <c r="S2082" s="11">
        <f>IF(AND(Q2082&lt;&gt;"", C2082&lt;&gt;"", C2082&lt;&gt;0), Q2082*100/C2082, "")</f>
        <v>10.597014925373134</v>
      </c>
      <c r="T2082" s="28">
        <v>2</v>
      </c>
      <c r="U2082" s="8" t="s">
        <v>36</v>
      </c>
      <c r="V2082" s="11">
        <v>55.7</v>
      </c>
      <c r="W2082" s="11">
        <v>42.39</v>
      </c>
      <c r="X2082" s="11">
        <f>IF(AND(W2082&lt;&gt;"", V2082&lt;&gt;"", V2082&lt;&gt;0), (W2082/V2082)*100, "")</f>
        <v>76.104129263913819</v>
      </c>
      <c r="Y2082" s="8" t="str">
        <f>IF(X2082&lt;72,"Pontiagudo",IF(X2082&lt;=76,"Padrão","Redondo"))</f>
        <v>Redondo</v>
      </c>
      <c r="Z2082" s="11">
        <f>IF(AND(W2082&lt;&gt;"", V2082&lt;&gt;"", V2082&lt;&gt;0), (0.6057-0.0018*W2082)*V2082*(W2082^2)/1000, "")</f>
        <v>52.986389125710069</v>
      </c>
      <c r="AA2082" s="11">
        <v>58.16</v>
      </c>
      <c r="AB2082" s="14" t="s">
        <v>46</v>
      </c>
      <c r="AC2082" s="12">
        <v>21</v>
      </c>
      <c r="AD2082" s="18" t="s">
        <v>18</v>
      </c>
    </row>
    <row r="2083" spans="1:30" ht="15" x14ac:dyDescent="0.25">
      <c r="A2083" s="8">
        <v>2082</v>
      </c>
      <c r="B2083" s="8">
        <v>26</v>
      </c>
      <c r="C2083" s="27">
        <v>51.2</v>
      </c>
      <c r="D2083" s="9">
        <v>4.0999999999999996</v>
      </c>
      <c r="E2083" s="9">
        <v>10.3</v>
      </c>
      <c r="F2083" s="10">
        <f>IF(AND(NOT(ISBLANK(C2083)), NOT(ISBLANK(H2083)), NOT(ISBLANK(Q2083))), C2083-H2083-Q2083, "")</f>
        <v>30.861000000000008</v>
      </c>
      <c r="G2083" s="11">
        <f>IF(AND(F2083&lt;&gt;"", C2083&lt;&gt;"", C2083&lt;&gt;0), F2083*100/C2083, "")</f>
        <v>60.275390625000014</v>
      </c>
      <c r="H2083" s="10">
        <v>14.757999999999999</v>
      </c>
      <c r="I2083" s="12">
        <v>8</v>
      </c>
      <c r="J2083" s="11">
        <f>IF(AND(H2083&lt;&gt;"", C2083&lt;&gt;"", C2083&lt;&gt;0), H2083*100/C2083, "")</f>
        <v>28.824218749999996</v>
      </c>
      <c r="K2083" s="9">
        <v>9</v>
      </c>
      <c r="L2083" s="9">
        <v>47</v>
      </c>
      <c r="M2083" s="13">
        <v>0.191</v>
      </c>
      <c r="N2083" s="9">
        <v>64.400000000000006</v>
      </c>
      <c r="O2083" s="14" t="s">
        <v>49</v>
      </c>
      <c r="P2083" s="15">
        <v>5.58</v>
      </c>
      <c r="Q2083" s="13">
        <v>5.5810000000000004</v>
      </c>
      <c r="R2083" s="15">
        <v>0.41</v>
      </c>
      <c r="S2083" s="11">
        <f>IF(AND(Q2083&lt;&gt;"", C2083&lt;&gt;"", C2083&lt;&gt;0), Q2083*100/C2083, "")</f>
        <v>10.900390625</v>
      </c>
      <c r="T2083" s="28">
        <v>2</v>
      </c>
      <c r="U2083" s="8" t="s">
        <v>36</v>
      </c>
      <c r="V2083" s="11">
        <v>54.12</v>
      </c>
      <c r="W2083" s="11">
        <v>42.21</v>
      </c>
      <c r="X2083" s="11">
        <f>IF(AND(W2083&lt;&gt;"", V2083&lt;&gt;"", V2083&lt;&gt;0), (W2083/V2083)*100, "")</f>
        <v>77.993348115299341</v>
      </c>
      <c r="Y2083" s="8" t="str">
        <f>IF(X2083&lt;72,"Pontiagudo",IF(X2083&lt;=76,"Padrão","Redondo"))</f>
        <v>Redondo</v>
      </c>
      <c r="Z2083" s="11">
        <f>IF(AND(W2083&lt;&gt;"", V2083&lt;&gt;"", V2083&lt;&gt;0), (0.6057-0.0018*W2083)*V2083*(W2083^2)/1000, "")</f>
        <v>51.078307972069226</v>
      </c>
      <c r="AA2083" s="11">
        <v>56.75</v>
      </c>
      <c r="AB2083" s="14"/>
      <c r="AC2083" s="12">
        <v>21</v>
      </c>
      <c r="AD2083" s="18" t="s">
        <v>18</v>
      </c>
    </row>
    <row r="2084" spans="1:30" ht="15" x14ac:dyDescent="0.25">
      <c r="A2084" s="8">
        <v>2083</v>
      </c>
      <c r="B2084" s="8">
        <v>26</v>
      </c>
      <c r="C2084" s="27">
        <v>48.3</v>
      </c>
      <c r="D2084" s="9">
        <v>3.9</v>
      </c>
      <c r="E2084" s="9">
        <v>10.199999999999999</v>
      </c>
      <c r="F2084" s="10">
        <f>IF(AND(NOT(ISBLANK(C2084)), NOT(ISBLANK(H2084)), NOT(ISBLANK(Q2084))), C2084-H2084-Q2084, "")</f>
        <v>27.584999999999997</v>
      </c>
      <c r="G2084" s="11">
        <f>IF(AND(F2084&lt;&gt;"", C2084&lt;&gt;"", C2084&lt;&gt;0), F2084*100/C2084, "")</f>
        <v>57.11180124223602</v>
      </c>
      <c r="H2084" s="10">
        <v>16.338999999999999</v>
      </c>
      <c r="I2084" s="12">
        <v>7</v>
      </c>
      <c r="J2084" s="11">
        <f>IF(AND(H2084&lt;&gt;"", C2084&lt;&gt;"", C2084&lt;&gt;0), H2084*100/C2084, "")</f>
        <v>33.828157349896479</v>
      </c>
      <c r="K2084" s="9">
        <v>9.6</v>
      </c>
      <c r="L2084" s="9">
        <v>49.3</v>
      </c>
      <c r="M2084" s="13">
        <v>0.19500000000000001</v>
      </c>
      <c r="N2084" s="9">
        <v>64</v>
      </c>
      <c r="O2084" s="14" t="s">
        <v>49</v>
      </c>
      <c r="P2084" s="15">
        <v>1.57</v>
      </c>
      <c r="Q2084" s="13">
        <v>4.3760000000000003</v>
      </c>
      <c r="R2084" s="15">
        <v>0.35</v>
      </c>
      <c r="S2084" s="11">
        <f>IF(AND(Q2084&lt;&gt;"", C2084&lt;&gt;"", C2084&lt;&gt;0), Q2084*100/C2084, "")</f>
        <v>9.0600414078674962</v>
      </c>
      <c r="T2084" s="28">
        <v>2</v>
      </c>
      <c r="U2084" s="8" t="s">
        <v>36</v>
      </c>
      <c r="V2084" s="11">
        <v>54.09</v>
      </c>
      <c r="W2084" s="11">
        <v>41.47</v>
      </c>
      <c r="X2084" s="11">
        <f>IF(AND(W2084&lt;&gt;"", V2084&lt;&gt;"", V2084&lt;&gt;0), (W2084/V2084)*100, "")</f>
        <v>76.668515437234234</v>
      </c>
      <c r="Y2084" s="8" t="str">
        <f>IF(X2084&lt;72,"Pontiagudo",IF(X2084&lt;=76,"Padrão","Redondo"))</f>
        <v>Redondo</v>
      </c>
      <c r="Z2084" s="11">
        <f>IF(AND(W2084&lt;&gt;"", V2084&lt;&gt;"", V2084&lt;&gt;0), (0.6057-0.0018*W2084)*V2084*(W2084^2)/1000, "")</f>
        <v>49.39963460083338</v>
      </c>
      <c r="AA2084" s="11">
        <v>55.71</v>
      </c>
      <c r="AB2084" s="14"/>
      <c r="AC2084" s="12">
        <v>21</v>
      </c>
      <c r="AD2084" s="18" t="s">
        <v>18</v>
      </c>
    </row>
    <row r="2085" spans="1:30" ht="15" x14ac:dyDescent="0.25">
      <c r="A2085" s="8">
        <v>2084</v>
      </c>
      <c r="B2085" s="8">
        <v>26</v>
      </c>
      <c r="C2085" s="27">
        <v>52.7</v>
      </c>
      <c r="D2085" s="9">
        <v>4</v>
      </c>
      <c r="E2085" s="9">
        <v>10</v>
      </c>
      <c r="F2085" s="10">
        <f>IF(AND(NOT(ISBLANK(C2085)), NOT(ISBLANK(H2085)), NOT(ISBLANK(Q2085))), C2085-H2085-Q2085, "")</f>
        <v>31.523000000000003</v>
      </c>
      <c r="G2085" s="11">
        <f>IF(AND(F2085&lt;&gt;"", C2085&lt;&gt;"", C2085&lt;&gt;0), F2085*100/C2085, "")</f>
        <v>59.815939278937378</v>
      </c>
      <c r="H2085" s="10">
        <v>15.537000000000001</v>
      </c>
      <c r="I2085" s="12">
        <v>7</v>
      </c>
      <c r="J2085" s="11">
        <f>IF(AND(H2085&lt;&gt;"", C2085&lt;&gt;"", C2085&lt;&gt;0), H2085*100/C2085, "")</f>
        <v>29.481973434535103</v>
      </c>
      <c r="K2085" s="9">
        <v>8</v>
      </c>
      <c r="L2085" s="9">
        <v>53.3</v>
      </c>
      <c r="M2085" s="13">
        <v>0.15</v>
      </c>
      <c r="N2085" s="9">
        <v>62.6</v>
      </c>
      <c r="O2085" s="14" t="s">
        <v>49</v>
      </c>
      <c r="P2085" s="15">
        <v>5.59</v>
      </c>
      <c r="Q2085" s="13">
        <v>5.64</v>
      </c>
      <c r="R2085" s="15">
        <v>0.4</v>
      </c>
      <c r="S2085" s="11">
        <f>IF(AND(Q2085&lt;&gt;"", C2085&lt;&gt;"", C2085&lt;&gt;0), Q2085*100/C2085, "")</f>
        <v>10.702087286527513</v>
      </c>
      <c r="T2085" s="28">
        <v>1</v>
      </c>
      <c r="U2085" s="8" t="s">
        <v>36</v>
      </c>
      <c r="V2085" s="11">
        <v>56.54</v>
      </c>
      <c r="W2085" s="11">
        <v>42.09</v>
      </c>
      <c r="X2085" s="11">
        <f>IF(AND(W2085&lt;&gt;"", V2085&lt;&gt;"", V2085&lt;&gt;0), (W2085/V2085)*100, "")</f>
        <v>74.442872302794498</v>
      </c>
      <c r="Y2085" s="8" t="str">
        <f>IF(X2085&lt;72,"Pontiagudo",IF(X2085&lt;=76,"Padrão","Redondo"))</f>
        <v>Padrão</v>
      </c>
      <c r="Z2085" s="11">
        <f>IF(AND(W2085&lt;&gt;"", V2085&lt;&gt;"", V2085&lt;&gt;0), (0.6057-0.0018*W2085)*V2085*(W2085^2)/1000, "")</f>
        <v>53.08095380167682</v>
      </c>
      <c r="AA2085" s="11">
        <v>58.34</v>
      </c>
      <c r="AB2085" s="14" t="s">
        <v>46</v>
      </c>
      <c r="AC2085" s="12">
        <v>21</v>
      </c>
      <c r="AD2085" s="18" t="s">
        <v>18</v>
      </c>
    </row>
    <row r="2086" spans="1:30" ht="15" x14ac:dyDescent="0.25">
      <c r="A2086" s="8">
        <v>2085</v>
      </c>
      <c r="B2086" s="8">
        <v>26</v>
      </c>
      <c r="C2086" s="27">
        <v>49.7</v>
      </c>
      <c r="D2086" s="9">
        <v>3.1</v>
      </c>
      <c r="E2086" s="9">
        <v>10</v>
      </c>
      <c r="F2086" s="10" t="str">
        <f>IF(AND(NOT(ISBLANK(C2086)), NOT(ISBLANK(H2086)), NOT(ISBLANK(Q2086))), C2086-H2086-Q2086, "")</f>
        <v/>
      </c>
      <c r="G2086" s="11" t="str">
        <f>IF(AND(F2086&lt;&gt;"", C2086&lt;&gt;"", C2086&lt;&gt;0), F2086*100/C2086, "")</f>
        <v/>
      </c>
      <c r="H2086" s="10"/>
      <c r="I2086" s="12">
        <v>7</v>
      </c>
      <c r="J2086" s="11" t="str">
        <f>IF(AND(H2086&lt;&gt;"", C2086&lt;&gt;"", C2086&lt;&gt;0), H2086*100/C2086, "")</f>
        <v/>
      </c>
      <c r="K2086" s="9">
        <v>9</v>
      </c>
      <c r="L2086" s="9">
        <v>54.3</v>
      </c>
      <c r="M2086" s="13">
        <v>0.16600000000000001</v>
      </c>
      <c r="N2086" s="9">
        <v>54.2</v>
      </c>
      <c r="O2086" s="14" t="s">
        <v>10</v>
      </c>
      <c r="P2086" s="15">
        <v>5.79</v>
      </c>
      <c r="Q2086" s="13">
        <v>5.3259999999999996</v>
      </c>
      <c r="R2086" s="15">
        <v>0.39</v>
      </c>
      <c r="S2086" s="11">
        <f>IF(AND(Q2086&lt;&gt;"", C2086&lt;&gt;"", C2086&lt;&gt;0), Q2086*100/C2086, "")</f>
        <v>10.71629778672032</v>
      </c>
      <c r="T2086" s="28">
        <v>4</v>
      </c>
      <c r="U2086" s="8" t="s">
        <v>36</v>
      </c>
      <c r="V2086" s="11">
        <v>53.55</v>
      </c>
      <c r="W2086" s="11">
        <v>41.52</v>
      </c>
      <c r="X2086" s="11">
        <f>IF(AND(W2086&lt;&gt;"", V2086&lt;&gt;"", V2086&lt;&gt;0), (W2086/V2086)*100, "")</f>
        <v>77.53501400560225</v>
      </c>
      <c r="Y2086" s="8" t="str">
        <f>IF(X2086&lt;72,"Pontiagudo",IF(X2086&lt;=76,"Padrão","Redondo"))</f>
        <v>Redondo</v>
      </c>
      <c r="Z2086" s="11">
        <f>IF(AND(W2086&lt;&gt;"", V2086&lt;&gt;"", V2086&lt;&gt;0), (0.6057-0.0018*W2086)*V2086*(W2086^2)/1000, "")</f>
        <v>49.016155065050889</v>
      </c>
      <c r="AA2086" s="11">
        <v>55.39</v>
      </c>
      <c r="AB2086" s="14"/>
      <c r="AC2086" s="12">
        <v>21</v>
      </c>
      <c r="AD2086" s="18" t="s">
        <v>18</v>
      </c>
    </row>
    <row r="2087" spans="1:30" ht="15" x14ac:dyDescent="0.25">
      <c r="A2087" s="8">
        <v>2086</v>
      </c>
      <c r="B2087" s="8">
        <v>26</v>
      </c>
      <c r="C2087" s="27">
        <v>57.3</v>
      </c>
      <c r="D2087" s="9">
        <v>3.4</v>
      </c>
      <c r="E2087" s="9">
        <v>10</v>
      </c>
      <c r="F2087" s="10">
        <f>IF(AND(NOT(ISBLANK(C2087)), NOT(ISBLANK(H2087)), NOT(ISBLANK(Q2087))), C2087-H2087-Q2087, "")</f>
        <v>34.228000000000002</v>
      </c>
      <c r="G2087" s="11">
        <f>IF(AND(F2087&lt;&gt;"", C2087&lt;&gt;"", C2087&lt;&gt;0), F2087*100/C2087, "")</f>
        <v>59.734729493891805</v>
      </c>
      <c r="H2087" s="10">
        <v>16.489999999999998</v>
      </c>
      <c r="I2087" s="12">
        <v>7</v>
      </c>
      <c r="J2087" s="11">
        <f>IF(AND(H2087&lt;&gt;"", C2087&lt;&gt;"", C2087&lt;&gt;0), H2087*100/C2087, "")</f>
        <v>28.778359511343801</v>
      </c>
      <c r="K2087" s="9">
        <v>8.4</v>
      </c>
      <c r="L2087" s="9">
        <v>53.3</v>
      </c>
      <c r="M2087" s="13">
        <v>0.158</v>
      </c>
      <c r="N2087" s="9">
        <v>53.1</v>
      </c>
      <c r="O2087" s="14" t="s">
        <v>10</v>
      </c>
      <c r="P2087" s="15">
        <v>5.17</v>
      </c>
      <c r="Q2087" s="13">
        <v>6.5819999999999999</v>
      </c>
      <c r="R2087" s="15">
        <v>0.43</v>
      </c>
      <c r="S2087" s="11">
        <f>IF(AND(Q2087&lt;&gt;"", C2087&lt;&gt;"", C2087&lt;&gt;0), Q2087*100/C2087, "")</f>
        <v>11.486910994764397</v>
      </c>
      <c r="T2087" s="28">
        <v>2</v>
      </c>
      <c r="U2087" s="8" t="s">
        <v>36</v>
      </c>
      <c r="V2087" s="11">
        <v>60.76</v>
      </c>
      <c r="W2087" s="11">
        <v>42.33</v>
      </c>
      <c r="X2087" s="11">
        <f>IF(AND(W2087&lt;&gt;"", V2087&lt;&gt;"", V2087&lt;&gt;0), (W2087/V2087)*100, "")</f>
        <v>69.667544437129692</v>
      </c>
      <c r="Y2087" s="8" t="str">
        <f>IF(X2087&lt;72,"Pontiagudo",IF(X2087&lt;=76,"Padrão","Redondo"))</f>
        <v>Pontiagudo</v>
      </c>
      <c r="Z2087" s="11">
        <f>IF(AND(W2087&lt;&gt;"", V2087&lt;&gt;"", V2087&lt;&gt;0), (0.6057-0.0018*W2087)*V2087*(W2087^2)/1000, "")</f>
        <v>57.648125168081783</v>
      </c>
      <c r="AA2087" s="11">
        <v>61.58</v>
      </c>
      <c r="AB2087" s="14" t="s">
        <v>46</v>
      </c>
      <c r="AC2087" s="12">
        <v>21</v>
      </c>
      <c r="AD2087" s="18" t="s">
        <v>18</v>
      </c>
    </row>
    <row r="2088" spans="1:30" ht="15" x14ac:dyDescent="0.25">
      <c r="A2088" s="8">
        <v>2087</v>
      </c>
      <c r="B2088" s="8">
        <v>26</v>
      </c>
      <c r="C2088" s="27">
        <v>48.5</v>
      </c>
      <c r="D2088" s="9">
        <v>4.3</v>
      </c>
      <c r="E2088" s="9">
        <v>10.5</v>
      </c>
      <c r="F2088" s="10">
        <f>IF(AND(NOT(ISBLANK(C2088)), NOT(ISBLANK(H2088)), NOT(ISBLANK(Q2088))), C2088-H2088-Q2088, "")</f>
        <v>30.380999999999997</v>
      </c>
      <c r="G2088" s="11">
        <f>IF(AND(F2088&lt;&gt;"", C2088&lt;&gt;"", C2088&lt;&gt;0), F2088*100/C2088, "")</f>
        <v>62.641237113402049</v>
      </c>
      <c r="H2088" s="10">
        <v>13.242000000000001</v>
      </c>
      <c r="I2088" s="12">
        <v>6</v>
      </c>
      <c r="J2088" s="11">
        <f>IF(AND(H2088&lt;&gt;"", C2088&lt;&gt;"", C2088&lt;&gt;0), H2088*100/C2088, "")</f>
        <v>27.303092783505157</v>
      </c>
      <c r="K2088" s="9">
        <v>10</v>
      </c>
      <c r="L2088" s="9">
        <v>46</v>
      </c>
      <c r="M2088" s="13">
        <v>0.217</v>
      </c>
      <c r="N2088" s="9">
        <v>67.7</v>
      </c>
      <c r="O2088" s="14" t="s">
        <v>49</v>
      </c>
      <c r="P2088" s="15">
        <v>4</v>
      </c>
      <c r="Q2088" s="13">
        <v>4.8769999999999998</v>
      </c>
      <c r="R2088" s="15">
        <v>0.37</v>
      </c>
      <c r="S2088" s="11">
        <f>IF(AND(Q2088&lt;&gt;"", C2088&lt;&gt;"", C2088&lt;&gt;0), Q2088*100/C2088, "")</f>
        <v>10.055670103092783</v>
      </c>
      <c r="T2088" s="28">
        <v>1</v>
      </c>
      <c r="U2088" s="8" t="s">
        <v>36</v>
      </c>
      <c r="V2088" s="11">
        <v>53.21</v>
      </c>
      <c r="W2088" s="11">
        <v>41.19</v>
      </c>
      <c r="X2088" s="11">
        <f>IF(AND(W2088&lt;&gt;"", V2088&lt;&gt;"", V2088&lt;&gt;0), (W2088/V2088)*100, "")</f>
        <v>77.410261229092271</v>
      </c>
      <c r="Y2088" s="8" t="str">
        <f>IF(X2088&lt;72,"Pontiagudo",IF(X2088&lt;=76,"Padrão","Redondo"))</f>
        <v>Redondo</v>
      </c>
      <c r="Z2088" s="11">
        <f>IF(AND(W2088&lt;&gt;"", V2088&lt;&gt;"", V2088&lt;&gt;0), (0.6057-0.0018*W2088)*V2088*(W2088^2)/1000, "")</f>
        <v>47.987431097626988</v>
      </c>
      <c r="AA2088" s="11">
        <v>54.69</v>
      </c>
      <c r="AB2088" s="14"/>
      <c r="AC2088" s="12">
        <v>21</v>
      </c>
      <c r="AD2088" s="18" t="s">
        <v>18</v>
      </c>
    </row>
    <row r="2089" spans="1:30" ht="15" x14ac:dyDescent="0.25">
      <c r="A2089" s="8">
        <v>2088</v>
      </c>
      <c r="B2089" s="8">
        <v>26</v>
      </c>
      <c r="C2089" s="27">
        <v>51.2</v>
      </c>
      <c r="D2089" s="9">
        <v>3.9</v>
      </c>
      <c r="E2089" s="9">
        <v>10.3</v>
      </c>
      <c r="F2089" s="10">
        <f>IF(AND(NOT(ISBLANK(C2089)), NOT(ISBLANK(H2089)), NOT(ISBLANK(Q2089))), C2089-H2089-Q2089, "")</f>
        <v>31.513000000000005</v>
      </c>
      <c r="G2089" s="11">
        <f>IF(AND(F2089&lt;&gt;"", C2089&lt;&gt;"", C2089&lt;&gt;0), F2089*100/C2089, "")</f>
        <v>61.548828125000007</v>
      </c>
      <c r="H2089" s="10">
        <v>14.79</v>
      </c>
      <c r="I2089" s="12">
        <v>7</v>
      </c>
      <c r="J2089" s="11">
        <f>IF(AND(H2089&lt;&gt;"", C2089&lt;&gt;"", C2089&lt;&gt;0), H2089*100/C2089, "")</f>
        <v>28.88671875</v>
      </c>
      <c r="K2089" s="9">
        <v>9.8000000000000007</v>
      </c>
      <c r="L2089" s="9">
        <v>45.7</v>
      </c>
      <c r="M2089" s="13">
        <v>0.214</v>
      </c>
      <c r="N2089" s="9">
        <v>62.4</v>
      </c>
      <c r="O2089" s="14" t="s">
        <v>49</v>
      </c>
      <c r="P2089" s="15">
        <v>4.63</v>
      </c>
      <c r="Q2089" s="13">
        <v>4.8970000000000002</v>
      </c>
      <c r="R2089" s="15">
        <v>0.38</v>
      </c>
      <c r="S2089" s="11">
        <f>IF(AND(Q2089&lt;&gt;"", C2089&lt;&gt;"", C2089&lt;&gt;0), Q2089*100/C2089, "")</f>
        <v>9.564453125</v>
      </c>
      <c r="T2089" s="28">
        <v>2</v>
      </c>
      <c r="U2089" s="8" t="s">
        <v>36</v>
      </c>
      <c r="V2089" s="11">
        <v>54.93</v>
      </c>
      <c r="W2089" s="11">
        <v>41.77</v>
      </c>
      <c r="X2089" s="11">
        <f>IF(AND(W2089&lt;&gt;"", V2089&lt;&gt;"", V2089&lt;&gt;0), (W2089/V2089)*100, "")</f>
        <v>76.042235572546872</v>
      </c>
      <c r="Y2089" s="8" t="str">
        <f>IF(X2089&lt;72,"Pontiagudo",IF(X2089&lt;=76,"Padrão","Redondo"))</f>
        <v>Redondo</v>
      </c>
      <c r="Z2089" s="11">
        <f>IF(AND(W2089&lt;&gt;"", V2089&lt;&gt;"", V2089&lt;&gt;0), (0.6057-0.0018*W2089)*V2089*(W2089^2)/1000, "")</f>
        <v>50.843495268003267</v>
      </c>
      <c r="AA2089" s="11">
        <v>56.73</v>
      </c>
      <c r="AB2089" s="14"/>
      <c r="AC2089" s="12">
        <v>21</v>
      </c>
      <c r="AD2089" s="18" t="s">
        <v>18</v>
      </c>
    </row>
    <row r="2090" spans="1:30" ht="15" x14ac:dyDescent="0.25">
      <c r="A2090" s="8">
        <v>2089</v>
      </c>
      <c r="B2090" s="8">
        <v>26</v>
      </c>
      <c r="C2090" s="27">
        <v>53.9</v>
      </c>
      <c r="D2090" s="9"/>
      <c r="E2090" s="9"/>
      <c r="F2090" s="10" t="str">
        <f>IF(AND(NOT(ISBLANK(C2090)), NOT(ISBLANK(H2090)), NOT(ISBLANK(Q2090))), C2090-H2090-Q2090, "")</f>
        <v/>
      </c>
      <c r="G2090" s="11" t="str">
        <f>IF(AND(F2090&lt;&gt;"", C2090&lt;&gt;"", C2090&lt;&gt;0), F2090*100/C2090, "")</f>
        <v/>
      </c>
      <c r="H2090" s="10"/>
      <c r="I2090" s="12"/>
      <c r="J2090" s="11" t="str">
        <f>IF(AND(H2090&lt;&gt;"", C2090&lt;&gt;"", C2090&lt;&gt;0), H2090*100/C2090, "")</f>
        <v/>
      </c>
      <c r="K2090" s="9"/>
      <c r="L2090" s="9"/>
      <c r="M2090" s="13"/>
      <c r="N2090" s="9"/>
      <c r="O2090" s="14"/>
      <c r="P2090" s="15">
        <v>6.2</v>
      </c>
      <c r="Q2090" s="13">
        <v>6.1239999999999997</v>
      </c>
      <c r="R2090" s="15">
        <v>0.44</v>
      </c>
      <c r="S2090" s="11">
        <f>IF(AND(Q2090&lt;&gt;"", C2090&lt;&gt;"", C2090&lt;&gt;0), Q2090*100/C2090, "")</f>
        <v>11.361781076066791</v>
      </c>
      <c r="T2090" s="28">
        <v>3</v>
      </c>
      <c r="U2090" s="8" t="s">
        <v>36</v>
      </c>
      <c r="V2090" s="11">
        <v>54.48</v>
      </c>
      <c r="W2090" s="11">
        <v>43.01</v>
      </c>
      <c r="X2090" s="11">
        <f>IF(AND(W2090&lt;&gt;"", V2090&lt;&gt;"", V2090&lt;&gt;0), (W2090/V2090)*100, "")</f>
        <v>78.94640234948605</v>
      </c>
      <c r="Y2090" s="8" t="str">
        <f>IF(X2090&lt;72,"Pontiagudo",IF(X2090&lt;=76,"Padrão","Redondo"))</f>
        <v>Redondo</v>
      </c>
      <c r="Z2090" s="11">
        <f>IF(AND(W2090&lt;&gt;"", V2090&lt;&gt;"", V2090&lt;&gt;0), (0.6057-0.0018*W2090)*V2090*(W2090^2)/1000, "")</f>
        <v>53.240459781609935</v>
      </c>
      <c r="AA2090" s="11">
        <v>58.13</v>
      </c>
      <c r="AB2090" s="14"/>
      <c r="AC2090" s="12">
        <v>21</v>
      </c>
      <c r="AD2090" s="18" t="s">
        <v>18</v>
      </c>
    </row>
    <row r="2091" spans="1:30" ht="15" x14ac:dyDescent="0.25">
      <c r="A2091" s="8">
        <v>2090</v>
      </c>
      <c r="B2091" s="8">
        <v>26</v>
      </c>
      <c r="C2091" s="27">
        <v>53</v>
      </c>
      <c r="D2091" s="9">
        <v>3.6</v>
      </c>
      <c r="E2091" s="9">
        <v>10</v>
      </c>
      <c r="F2091" s="10">
        <f>IF(AND(NOT(ISBLANK(C2091)), NOT(ISBLANK(H2091)), NOT(ISBLANK(Q2091))), C2091-H2091-Q2091, "")</f>
        <v>30.812000000000005</v>
      </c>
      <c r="G2091" s="11">
        <f>IF(AND(F2091&lt;&gt;"", C2091&lt;&gt;"", C2091&lt;&gt;0), F2091*100/C2091, "")</f>
        <v>58.135849056603782</v>
      </c>
      <c r="H2091" s="10">
        <v>16.184000000000001</v>
      </c>
      <c r="I2091" s="12">
        <v>7</v>
      </c>
      <c r="J2091" s="11">
        <f>IF(AND(H2091&lt;&gt;"", C2091&lt;&gt;"", C2091&lt;&gt;0), H2091*100/C2091, "")</f>
        <v>30.535849056603777</v>
      </c>
      <c r="K2091" s="9">
        <v>8.4</v>
      </c>
      <c r="L2091" s="9">
        <v>55</v>
      </c>
      <c r="M2091" s="13">
        <v>0.153</v>
      </c>
      <c r="N2091" s="9">
        <v>58.1</v>
      </c>
      <c r="O2091" s="14" t="s">
        <v>10</v>
      </c>
      <c r="P2091" s="15">
        <v>6.13</v>
      </c>
      <c r="Q2091" s="13">
        <v>6.0039999999999996</v>
      </c>
      <c r="R2091" s="15">
        <v>0.43</v>
      </c>
      <c r="S2091" s="11">
        <f>IF(AND(Q2091&lt;&gt;"", C2091&lt;&gt;"", C2091&lt;&gt;0), Q2091*100/C2091, "")</f>
        <v>11.328301886792453</v>
      </c>
      <c r="T2091" s="28">
        <v>2</v>
      </c>
      <c r="U2091" s="8" t="s">
        <v>36</v>
      </c>
      <c r="V2091" s="11">
        <v>54.29</v>
      </c>
      <c r="W2091" s="11">
        <v>42.83</v>
      </c>
      <c r="X2091" s="11">
        <f>IF(AND(W2091&lt;&gt;"", V2091&lt;&gt;"", V2091&lt;&gt;0), (W2091/V2091)*100, "")</f>
        <v>78.891140173144223</v>
      </c>
      <c r="Y2091" s="8" t="str">
        <f>IF(X2091&lt;72,"Pontiagudo",IF(X2091&lt;=76,"Padrão","Redondo"))</f>
        <v>Redondo</v>
      </c>
      <c r="Z2091" s="11">
        <f>IF(AND(W2091&lt;&gt;"", V2091&lt;&gt;"", V2091&lt;&gt;0), (0.6057-0.0018*W2091)*V2091*(W2091^2)/1000, "")</f>
        <v>52.643902823431681</v>
      </c>
      <c r="AA2091" s="11">
        <v>57.74</v>
      </c>
      <c r="AB2091" s="14"/>
      <c r="AC2091" s="12">
        <v>21</v>
      </c>
      <c r="AD2091" s="18" t="s">
        <v>18</v>
      </c>
    </row>
    <row r="2092" spans="1:30" ht="15" x14ac:dyDescent="0.25">
      <c r="A2092" s="8">
        <v>2091</v>
      </c>
      <c r="B2092" s="8">
        <v>25</v>
      </c>
      <c r="C2092" s="27">
        <v>48.4</v>
      </c>
      <c r="D2092" s="9">
        <v>3.6</v>
      </c>
      <c r="E2092" s="9">
        <v>10.1</v>
      </c>
      <c r="F2092" s="10">
        <f>IF(AND(NOT(ISBLANK(C2092)), NOT(ISBLANK(H2092)), NOT(ISBLANK(Q2092))), C2092-H2092-Q2092, "")</f>
        <v>28.070999999999998</v>
      </c>
      <c r="G2092" s="11">
        <f>IF(AND(F2092&lt;&gt;"", C2092&lt;&gt;"", C2092&lt;&gt;0), F2092*100/C2092, "")</f>
        <v>57.997933884297524</v>
      </c>
      <c r="H2092" s="10">
        <v>14.528</v>
      </c>
      <c r="I2092" s="12">
        <v>7</v>
      </c>
      <c r="J2092" s="11">
        <f>IF(AND(H2092&lt;&gt;"", C2092&lt;&gt;"", C2092&lt;&gt;0), H2092*100/C2092, "")</f>
        <v>30.016528925619834</v>
      </c>
      <c r="K2092" s="9">
        <v>8.5</v>
      </c>
      <c r="L2092" s="9">
        <v>48.3</v>
      </c>
      <c r="M2092" s="13">
        <v>0.17599999999999999</v>
      </c>
      <c r="N2092" s="9">
        <v>60.8</v>
      </c>
      <c r="O2092" s="14" t="s">
        <v>49</v>
      </c>
      <c r="P2092" s="15">
        <v>6.01</v>
      </c>
      <c r="Q2092" s="13">
        <v>5.8010000000000002</v>
      </c>
      <c r="R2092" s="15">
        <v>0.43</v>
      </c>
      <c r="S2092" s="11">
        <f>IF(AND(Q2092&lt;&gt;"", C2092&lt;&gt;"", C2092&lt;&gt;0), Q2092*100/C2092, "")</f>
        <v>11.985537190082646</v>
      </c>
      <c r="T2092" s="28">
        <v>1</v>
      </c>
      <c r="U2092" s="8" t="s">
        <v>36</v>
      </c>
      <c r="V2092" s="11">
        <v>53.21</v>
      </c>
      <c r="W2092" s="11">
        <v>41.47</v>
      </c>
      <c r="X2092" s="11">
        <f>IF(AND(W2092&lt;&gt;"", V2092&lt;&gt;"", V2092&lt;&gt;0), (W2092/V2092)*100, "")</f>
        <v>77.936478105619244</v>
      </c>
      <c r="Y2092" s="8" t="str">
        <f>IF(X2092&lt;72,"Pontiagudo",IF(X2092&lt;=76,"Padrão","Redondo"))</f>
        <v>Redondo</v>
      </c>
      <c r="Z2092" s="11">
        <f>IF(AND(W2092&lt;&gt;"", V2092&lt;&gt;"", V2092&lt;&gt;0), (0.6057-0.0018*W2092)*V2092*(W2092^2)/1000, "")</f>
        <v>48.595943004443406</v>
      </c>
      <c r="AA2092" s="11">
        <v>55.07</v>
      </c>
      <c r="AB2092" s="14"/>
      <c r="AC2092" s="12">
        <v>28</v>
      </c>
      <c r="AD2092" s="18" t="s">
        <v>18</v>
      </c>
    </row>
    <row r="2093" spans="1:30" ht="15" x14ac:dyDescent="0.25">
      <c r="A2093" s="8">
        <v>2092</v>
      </c>
      <c r="B2093" s="8">
        <v>25</v>
      </c>
      <c r="C2093" s="27">
        <v>48.8</v>
      </c>
      <c r="D2093" s="9">
        <v>3.8</v>
      </c>
      <c r="E2093" s="9">
        <v>10.1</v>
      </c>
      <c r="F2093" s="10">
        <f>IF(AND(NOT(ISBLANK(C2093)), NOT(ISBLANK(H2093)), NOT(ISBLANK(Q2093))), C2093-H2093-Q2093, "")</f>
        <v>28.466000000000001</v>
      </c>
      <c r="G2093" s="11">
        <f>IF(AND(F2093&lt;&gt;"", C2093&lt;&gt;"", C2093&lt;&gt;0), F2093*100/C2093, "")</f>
        <v>58.331967213114758</v>
      </c>
      <c r="H2093" s="10">
        <v>15.08</v>
      </c>
      <c r="I2093" s="12">
        <v>7</v>
      </c>
      <c r="J2093" s="11">
        <f>IF(AND(H2093&lt;&gt;"", C2093&lt;&gt;"", C2093&lt;&gt;0), H2093*100/C2093, "")</f>
        <v>30.901639344262296</v>
      </c>
      <c r="K2093" s="9">
        <v>7.4</v>
      </c>
      <c r="L2093" s="9">
        <v>53</v>
      </c>
      <c r="M2093" s="13">
        <v>0.14000000000000001</v>
      </c>
      <c r="N2093" s="9">
        <v>62.7</v>
      </c>
      <c r="O2093" s="14" t="s">
        <v>49</v>
      </c>
      <c r="P2093" s="15">
        <v>4.6500000000000004</v>
      </c>
      <c r="Q2093" s="13">
        <v>5.2539999999999996</v>
      </c>
      <c r="R2093" s="15">
        <v>0.39</v>
      </c>
      <c r="S2093" s="11">
        <f>IF(AND(Q2093&lt;&gt;"", C2093&lt;&gt;"", C2093&lt;&gt;0), Q2093*100/C2093, "")</f>
        <v>10.766393442622951</v>
      </c>
      <c r="T2093" s="28">
        <v>1</v>
      </c>
      <c r="U2093" s="8" t="s">
        <v>36</v>
      </c>
      <c r="V2093" s="11">
        <v>54.36</v>
      </c>
      <c r="W2093" s="11">
        <v>41.85</v>
      </c>
      <c r="X2093" s="11">
        <f>IF(AND(W2093&lt;&gt;"", V2093&lt;&gt;"", V2093&lt;&gt;0), (W2093/V2093)*100, "")</f>
        <v>76.986754966887418</v>
      </c>
      <c r="Y2093" s="8" t="str">
        <f>IF(X2093&lt;72,"Pontiagudo",IF(X2093&lt;=76,"Padrão","Redondo"))</f>
        <v>Redondo</v>
      </c>
      <c r="Z2093" s="11">
        <f>IF(AND(W2093&lt;&gt;"", V2093&lt;&gt;"", V2093&lt;&gt;0), (0.6057-0.0018*W2093)*V2093*(W2093^2)/1000, "")</f>
        <v>50.495110074027004</v>
      </c>
      <c r="AA2093" s="11">
        <v>56.43</v>
      </c>
      <c r="AB2093" s="14"/>
      <c r="AC2093" s="12">
        <v>28</v>
      </c>
      <c r="AD2093" s="18" t="s">
        <v>18</v>
      </c>
    </row>
    <row r="2094" spans="1:30" ht="15" x14ac:dyDescent="0.25">
      <c r="A2094" s="8">
        <v>2093</v>
      </c>
      <c r="B2094" s="8">
        <v>25</v>
      </c>
      <c r="C2094" s="27">
        <v>53.3</v>
      </c>
      <c r="D2094" s="9">
        <v>3.6</v>
      </c>
      <c r="E2094" s="9">
        <v>10.1</v>
      </c>
      <c r="F2094" s="10" t="str">
        <f>IF(AND(NOT(ISBLANK(C2094)), NOT(ISBLANK(H2094)), NOT(ISBLANK(Q2094))), C2094-H2094-Q2094, "")</f>
        <v/>
      </c>
      <c r="G2094" s="11" t="str">
        <f>IF(AND(F2094&lt;&gt;"", C2094&lt;&gt;"", C2094&lt;&gt;0), F2094*100/C2094, "")</f>
        <v/>
      </c>
      <c r="H2094" s="10"/>
      <c r="I2094" s="12">
        <v>8</v>
      </c>
      <c r="J2094" s="11" t="str">
        <f>IF(AND(H2094&lt;&gt;"", C2094&lt;&gt;"", C2094&lt;&gt;0), H2094*100/C2094, "")</f>
        <v/>
      </c>
      <c r="K2094" s="9">
        <v>9.1</v>
      </c>
      <c r="L2094" s="9">
        <v>46.7</v>
      </c>
      <c r="M2094" s="13">
        <v>0.19500000000000001</v>
      </c>
      <c r="N2094" s="9">
        <v>58</v>
      </c>
      <c r="O2094" s="14" t="s">
        <v>10</v>
      </c>
      <c r="P2094" s="15">
        <v>4.8600000000000003</v>
      </c>
      <c r="Q2094" s="13">
        <v>6.0350000000000001</v>
      </c>
      <c r="R2094" s="15">
        <v>0.41</v>
      </c>
      <c r="S2094" s="11">
        <f>IF(AND(Q2094&lt;&gt;"", C2094&lt;&gt;"", C2094&lt;&gt;0), Q2094*100/C2094, "")</f>
        <v>11.322701688555348</v>
      </c>
      <c r="T2094" s="28">
        <v>1</v>
      </c>
      <c r="U2094" s="8" t="s">
        <v>36</v>
      </c>
      <c r="V2094" s="11">
        <v>55.39</v>
      </c>
      <c r="W2094" s="11">
        <v>42.81</v>
      </c>
      <c r="X2094" s="11">
        <f>IF(AND(W2094&lt;&gt;"", V2094&lt;&gt;"", V2094&lt;&gt;0), (W2094/V2094)*100, "")</f>
        <v>77.288319191189743</v>
      </c>
      <c r="Y2094" s="8" t="str">
        <f>IF(X2094&lt;72,"Pontiagudo",IF(X2094&lt;=76,"Padrão","Redondo"))</f>
        <v>Redondo</v>
      </c>
      <c r="Z2094" s="11">
        <f>IF(AND(W2094&lt;&gt;"", V2094&lt;&gt;"", V2094&lt;&gt;0), (0.6057-0.0018*W2094)*V2094*(W2094^2)/1000, "")</f>
        <v>53.66405489465253</v>
      </c>
      <c r="AA2094" s="11">
        <v>58.52</v>
      </c>
      <c r="AB2094" s="14"/>
      <c r="AC2094" s="12">
        <v>28</v>
      </c>
      <c r="AD2094" s="18" t="s">
        <v>18</v>
      </c>
    </row>
    <row r="2095" spans="1:30" ht="15" x14ac:dyDescent="0.25">
      <c r="A2095" s="8">
        <v>2094</v>
      </c>
      <c r="B2095" s="8">
        <v>25</v>
      </c>
      <c r="C2095" s="27">
        <v>48.9</v>
      </c>
      <c r="D2095" s="9">
        <v>3.8</v>
      </c>
      <c r="E2095" s="9">
        <v>10.199999999999999</v>
      </c>
      <c r="F2095" s="10">
        <f>IF(AND(NOT(ISBLANK(C2095)), NOT(ISBLANK(H2095)), NOT(ISBLANK(Q2095))), C2095-H2095-Q2095, "")</f>
        <v>29.716999999999999</v>
      </c>
      <c r="G2095" s="11">
        <f>IF(AND(F2095&lt;&gt;"", C2095&lt;&gt;"", C2095&lt;&gt;0), F2095*100/C2095, "")</f>
        <v>60.770961145194271</v>
      </c>
      <c r="H2095" s="10">
        <v>14.778</v>
      </c>
      <c r="I2095" s="12">
        <v>8</v>
      </c>
      <c r="J2095" s="11">
        <f>IF(AND(H2095&lt;&gt;"", C2095&lt;&gt;"", C2095&lt;&gt;0), H2095*100/C2095, "")</f>
        <v>30.220858895705522</v>
      </c>
      <c r="K2095" s="9">
        <v>7.6</v>
      </c>
      <c r="L2095" s="9"/>
      <c r="M2095" s="13"/>
      <c r="N2095" s="9">
        <v>62.6</v>
      </c>
      <c r="O2095" s="14" t="s">
        <v>49</v>
      </c>
      <c r="P2095" s="15">
        <v>3.53</v>
      </c>
      <c r="Q2095" s="13">
        <v>4.4050000000000002</v>
      </c>
      <c r="R2095" s="15">
        <v>0.33</v>
      </c>
      <c r="S2095" s="11">
        <f>IF(AND(Q2095&lt;&gt;"", C2095&lt;&gt;"", C2095&lt;&gt;0), Q2095*100/C2095, "")</f>
        <v>9.0081799591002056</v>
      </c>
      <c r="T2095" s="28">
        <v>1</v>
      </c>
      <c r="U2095" s="8" t="s">
        <v>36</v>
      </c>
      <c r="V2095" s="11">
        <v>56.2</v>
      </c>
      <c r="W2095" s="11">
        <v>40.96</v>
      </c>
      <c r="X2095" s="11">
        <f>IF(AND(W2095&lt;&gt;"", V2095&lt;&gt;"", V2095&lt;&gt;0), (W2095/V2095)*100, "")</f>
        <v>72.882562277580064</v>
      </c>
      <c r="Y2095" s="8" t="str">
        <f>IF(X2095&lt;72,"Pontiagudo",IF(X2095&lt;=76,"Padrão","Redondo"))</f>
        <v>Padrão</v>
      </c>
      <c r="Z2095" s="11">
        <f>IF(AND(W2095&lt;&gt;"", V2095&lt;&gt;"", V2095&lt;&gt;0), (0.6057-0.0018*W2095)*V2095*(W2095^2)/1000, "")</f>
        <v>50.158551422730248</v>
      </c>
      <c r="AA2095" s="11">
        <v>56.49</v>
      </c>
      <c r="AB2095" s="14"/>
      <c r="AC2095" s="12">
        <v>28</v>
      </c>
      <c r="AD2095" s="18" t="s">
        <v>18</v>
      </c>
    </row>
    <row r="2096" spans="1:30" ht="15" x14ac:dyDescent="0.25">
      <c r="A2096" s="8">
        <v>2095</v>
      </c>
      <c r="B2096" s="8">
        <v>25</v>
      </c>
      <c r="C2096" s="27">
        <v>49.4</v>
      </c>
      <c r="D2096" s="9">
        <v>3</v>
      </c>
      <c r="E2096" s="9">
        <v>10</v>
      </c>
      <c r="F2096" s="10">
        <f>IF(AND(NOT(ISBLANK(C2096)), NOT(ISBLANK(H2096)), NOT(ISBLANK(Q2096))), C2096-H2096-Q2096, "")</f>
        <v>28.862999999999996</v>
      </c>
      <c r="G2096" s="11">
        <f>IF(AND(F2096&lt;&gt;"", C2096&lt;&gt;"", C2096&lt;&gt;0), F2096*100/C2096, "")</f>
        <v>58.427125506072869</v>
      </c>
      <c r="H2096" s="10">
        <v>14.645</v>
      </c>
      <c r="I2096" s="12">
        <v>8</v>
      </c>
      <c r="J2096" s="11">
        <f>IF(AND(H2096&lt;&gt;"", C2096&lt;&gt;"", C2096&lt;&gt;0), H2096*100/C2096, "")</f>
        <v>29.645748987854251</v>
      </c>
      <c r="K2096" s="9">
        <v>7.1</v>
      </c>
      <c r="L2096" s="9">
        <v>54.3</v>
      </c>
      <c r="M2096" s="13">
        <v>0.13100000000000001</v>
      </c>
      <c r="N2096" s="9">
        <v>53.2</v>
      </c>
      <c r="O2096" s="14" t="s">
        <v>10</v>
      </c>
      <c r="P2096" s="15">
        <v>5.4</v>
      </c>
      <c r="Q2096" s="13">
        <v>5.8920000000000003</v>
      </c>
      <c r="R2096" s="15">
        <v>0.42</v>
      </c>
      <c r="S2096" s="11">
        <f>IF(AND(Q2096&lt;&gt;"", C2096&lt;&gt;"", C2096&lt;&gt;0), Q2096*100/C2096, "")</f>
        <v>11.927125506072876</v>
      </c>
      <c r="T2096" s="28">
        <v>1</v>
      </c>
      <c r="U2096" s="8" t="s">
        <v>36</v>
      </c>
      <c r="V2096" s="11">
        <v>55.46</v>
      </c>
      <c r="W2096" s="11">
        <v>40.96</v>
      </c>
      <c r="X2096" s="11">
        <f>IF(AND(W2096&lt;&gt;"", V2096&lt;&gt;"", V2096&lt;&gt;0), (W2096/V2096)*100, "")</f>
        <v>73.855030652722689</v>
      </c>
      <c r="Y2096" s="8" t="str">
        <f>IF(X2096&lt;72,"Pontiagudo",IF(X2096&lt;=76,"Padrão","Redondo"))</f>
        <v>Padrão</v>
      </c>
      <c r="Z2096" s="11">
        <f>IF(AND(W2096&lt;&gt;"", V2096&lt;&gt;"", V2096&lt;&gt;0), (0.6057-0.0018*W2096)*V2096*(W2096^2)/1000, "")</f>
        <v>49.498100745633799</v>
      </c>
      <c r="AA2096" s="11">
        <v>55.98</v>
      </c>
      <c r="AB2096" s="14"/>
      <c r="AC2096" s="12">
        <v>28</v>
      </c>
      <c r="AD2096" s="18" t="s">
        <v>18</v>
      </c>
    </row>
    <row r="2097" spans="1:30" ht="15" x14ac:dyDescent="0.25">
      <c r="A2097" s="8">
        <v>2096</v>
      </c>
      <c r="B2097" s="8">
        <v>25</v>
      </c>
      <c r="C2097" s="27">
        <v>49.5</v>
      </c>
      <c r="D2097" s="9">
        <v>4.4000000000000004</v>
      </c>
      <c r="E2097" s="9">
        <v>10.1</v>
      </c>
      <c r="F2097" s="10">
        <f>IF(AND(NOT(ISBLANK(C2097)), NOT(ISBLANK(H2097)), NOT(ISBLANK(Q2097))), C2097-H2097-Q2097, "")</f>
        <v>29.78</v>
      </c>
      <c r="G2097" s="11">
        <f>IF(AND(F2097&lt;&gt;"", C2097&lt;&gt;"", C2097&lt;&gt;0), F2097*100/C2097, "")</f>
        <v>60.161616161616159</v>
      </c>
      <c r="H2097" s="10">
        <v>13.903</v>
      </c>
      <c r="I2097" s="12">
        <v>8</v>
      </c>
      <c r="J2097" s="11">
        <f>IF(AND(H2097&lt;&gt;"", C2097&lt;&gt;"", C2097&lt;&gt;0), H2097*100/C2097, "")</f>
        <v>28.086868686868687</v>
      </c>
      <c r="K2097" s="9">
        <v>8</v>
      </c>
      <c r="L2097" s="9">
        <v>50.3</v>
      </c>
      <c r="M2097" s="13">
        <v>0.159</v>
      </c>
      <c r="N2097" s="9">
        <v>68.099999999999994</v>
      </c>
      <c r="O2097" s="14" t="s">
        <v>49</v>
      </c>
      <c r="P2097" s="15">
        <v>6.59</v>
      </c>
      <c r="Q2097" s="13">
        <v>5.8170000000000002</v>
      </c>
      <c r="R2097" s="15">
        <v>0.43</v>
      </c>
      <c r="S2097" s="11">
        <f>IF(AND(Q2097&lt;&gt;"", C2097&lt;&gt;"", C2097&lt;&gt;0), Q2097*100/C2097, "")</f>
        <v>11.751515151515152</v>
      </c>
      <c r="T2097" s="28">
        <v>1</v>
      </c>
      <c r="U2097" s="8" t="s">
        <v>36</v>
      </c>
      <c r="V2097" s="11">
        <v>54.17</v>
      </c>
      <c r="W2097" s="11">
        <v>41.69</v>
      </c>
      <c r="X2097" s="11">
        <f>IF(AND(W2097&lt;&gt;"", V2097&lt;&gt;"", V2097&lt;&gt;0), (W2097/V2097)*100, "")</f>
        <v>76.961417758907132</v>
      </c>
      <c r="Y2097" s="8" t="str">
        <f>IF(X2097&lt;72,"Pontiagudo",IF(X2097&lt;=76,"Padrão","Redondo"))</f>
        <v>Redondo</v>
      </c>
      <c r="Z2097" s="11">
        <f>IF(AND(W2097&lt;&gt;"", V2097&lt;&gt;"", V2097&lt;&gt;0), (0.6057-0.0018*W2097)*V2097*(W2097^2)/1000, "")</f>
        <v>49.961715464910547</v>
      </c>
      <c r="AA2097" s="11">
        <v>56.07</v>
      </c>
      <c r="AB2097" s="14"/>
      <c r="AC2097" s="12">
        <v>28</v>
      </c>
      <c r="AD2097" s="18" t="s">
        <v>18</v>
      </c>
    </row>
    <row r="2098" spans="1:30" ht="15" x14ac:dyDescent="0.25">
      <c r="A2098" s="8">
        <v>2097</v>
      </c>
      <c r="B2098" s="8">
        <v>25</v>
      </c>
      <c r="C2098" s="27">
        <v>49.5</v>
      </c>
      <c r="D2098" s="9">
        <v>4.4000000000000004</v>
      </c>
      <c r="E2098" s="9">
        <v>10.1</v>
      </c>
      <c r="F2098" s="10">
        <f>IF(AND(NOT(ISBLANK(C2098)), NOT(ISBLANK(H2098)), NOT(ISBLANK(Q2098))), C2098-H2098-Q2098, "")</f>
        <v>29.701999999999998</v>
      </c>
      <c r="G2098" s="11">
        <f>IF(AND(F2098&lt;&gt;"", C2098&lt;&gt;"", C2098&lt;&gt;0), F2098*100/C2098, "")</f>
        <v>60.004040404040403</v>
      </c>
      <c r="H2098" s="10">
        <v>14.255000000000001</v>
      </c>
      <c r="I2098" s="12">
        <v>8</v>
      </c>
      <c r="J2098" s="11">
        <f>IF(AND(H2098&lt;&gt;"", C2098&lt;&gt;"", C2098&lt;&gt;0), H2098*100/C2098, "")</f>
        <v>28.797979797979799</v>
      </c>
      <c r="K2098" s="9">
        <v>7.9</v>
      </c>
      <c r="L2098" s="9">
        <v>50.3</v>
      </c>
      <c r="M2098" s="13">
        <v>0.157</v>
      </c>
      <c r="N2098" s="9">
        <v>68.099999999999994</v>
      </c>
      <c r="O2098" s="14" t="s">
        <v>49</v>
      </c>
      <c r="P2098" s="15">
        <v>5.01</v>
      </c>
      <c r="Q2098" s="13">
        <v>5.5430000000000001</v>
      </c>
      <c r="R2098" s="15">
        <v>0.4</v>
      </c>
      <c r="S2098" s="11">
        <f>IF(AND(Q2098&lt;&gt;"", C2098&lt;&gt;"", C2098&lt;&gt;0), Q2098*100/C2098, "")</f>
        <v>11.1979797979798</v>
      </c>
      <c r="T2098" s="28">
        <v>1</v>
      </c>
      <c r="U2098" s="8" t="s">
        <v>36</v>
      </c>
      <c r="V2098" s="11">
        <v>56.16</v>
      </c>
      <c r="W2098" s="11">
        <v>41</v>
      </c>
      <c r="X2098" s="11">
        <f>IF(AND(W2098&lt;&gt;"", V2098&lt;&gt;"", V2098&lt;&gt;0), (W2098/V2098)*100, "")</f>
        <v>73.005698005698008</v>
      </c>
      <c r="Y2098" s="8" t="str">
        <f>IF(X2098&lt;72,"Pontiagudo",IF(X2098&lt;=76,"Padrão","Redondo"))</f>
        <v>Padrão</v>
      </c>
      <c r="Z2098" s="11">
        <f>IF(AND(W2098&lt;&gt;"", V2098&lt;&gt;"", V2098&lt;&gt;0), (0.6057-0.0018*W2098)*V2098*(W2098^2)/1000, "")</f>
        <v>50.213998224000001</v>
      </c>
      <c r="AA2098" s="11">
        <v>56.52</v>
      </c>
      <c r="AB2098" s="14"/>
      <c r="AC2098" s="12">
        <v>28</v>
      </c>
      <c r="AD2098" s="18" t="s">
        <v>18</v>
      </c>
    </row>
    <row r="2099" spans="1:30" ht="15" x14ac:dyDescent="0.25">
      <c r="A2099" s="8">
        <v>2098</v>
      </c>
      <c r="B2099" s="8">
        <v>25</v>
      </c>
      <c r="C2099" s="27">
        <v>48.1</v>
      </c>
      <c r="D2099" s="9">
        <v>4.3</v>
      </c>
      <c r="E2099" s="9"/>
      <c r="F2099" s="10">
        <f>IF(AND(NOT(ISBLANK(C2099)), NOT(ISBLANK(H2099)), NOT(ISBLANK(Q2099))), C2099-H2099-Q2099, "")</f>
        <v>27.244000000000007</v>
      </c>
      <c r="G2099" s="11">
        <f>IF(AND(F2099&lt;&gt;"", C2099&lt;&gt;"", C2099&lt;&gt;0), F2099*100/C2099, "")</f>
        <v>56.640332640332652</v>
      </c>
      <c r="H2099" s="10">
        <v>15.324999999999999</v>
      </c>
      <c r="I2099" s="12">
        <v>8</v>
      </c>
      <c r="J2099" s="11">
        <f>IF(AND(H2099&lt;&gt;"", C2099&lt;&gt;"", C2099&lt;&gt;0), H2099*100/C2099, "")</f>
        <v>31.860706860706859</v>
      </c>
      <c r="K2099" s="9">
        <v>7.5</v>
      </c>
      <c r="L2099" s="9">
        <v>54.3</v>
      </c>
      <c r="M2099" s="13">
        <v>0.13800000000000001</v>
      </c>
      <c r="N2099" s="9">
        <v>67.900000000000006</v>
      </c>
      <c r="O2099" s="14" t="s">
        <v>49</v>
      </c>
      <c r="P2099" s="15">
        <v>5.71</v>
      </c>
      <c r="Q2099" s="13">
        <v>5.5309999999999997</v>
      </c>
      <c r="R2099" s="15">
        <v>0.4</v>
      </c>
      <c r="S2099" s="11">
        <f>IF(AND(Q2099&lt;&gt;"", C2099&lt;&gt;"", C2099&lt;&gt;0), Q2099*100/C2099, "")</f>
        <v>11.4989604989605</v>
      </c>
      <c r="T2099" s="28">
        <v>1</v>
      </c>
      <c r="U2099" s="8" t="s">
        <v>36</v>
      </c>
      <c r="V2099" s="11">
        <v>54.21</v>
      </c>
      <c r="W2099" s="11">
        <v>40.97</v>
      </c>
      <c r="X2099" s="11">
        <f>IF(AND(W2099&lt;&gt;"", V2099&lt;&gt;"", V2099&lt;&gt;0), (W2099/V2099)*100, "")</f>
        <v>75.576461907397146</v>
      </c>
      <c r="Y2099" s="8" t="str">
        <f>IF(X2099&lt;72,"Pontiagudo",IF(X2099&lt;=76,"Padrão","Redondo"))</f>
        <v>Padrão</v>
      </c>
      <c r="Z2099" s="11">
        <f>IF(AND(W2099&lt;&gt;"", V2099&lt;&gt;"", V2099&lt;&gt;0), (0.6057-0.0018*W2099)*V2099*(W2099^2)/1000, "")</f>
        <v>48.404463854247304</v>
      </c>
      <c r="AA2099" s="11">
        <v>55.11</v>
      </c>
      <c r="AB2099" s="14" t="s">
        <v>46</v>
      </c>
      <c r="AC2099" s="12">
        <v>28</v>
      </c>
      <c r="AD2099" s="18" t="s">
        <v>18</v>
      </c>
    </row>
    <row r="2100" spans="1:30" ht="15" x14ac:dyDescent="0.25">
      <c r="A2100" s="8">
        <v>2099</v>
      </c>
      <c r="B2100" s="8">
        <v>25</v>
      </c>
      <c r="C2100" s="27">
        <v>48.1</v>
      </c>
      <c r="D2100" s="9">
        <v>2.9</v>
      </c>
      <c r="E2100" s="9">
        <v>10.1</v>
      </c>
      <c r="F2100" s="10">
        <f>IF(AND(NOT(ISBLANK(C2100)), NOT(ISBLANK(H2100)), NOT(ISBLANK(Q2100))), C2100-H2100-Q2100, "")</f>
        <v>27.283000000000001</v>
      </c>
      <c r="G2100" s="11">
        <f>IF(AND(F2100&lt;&gt;"", C2100&lt;&gt;"", C2100&lt;&gt;0), F2100*100/C2100, "")</f>
        <v>56.721413721413725</v>
      </c>
      <c r="H2100" s="10">
        <v>15.231</v>
      </c>
      <c r="I2100" s="12">
        <v>8</v>
      </c>
      <c r="J2100" s="11">
        <f>IF(AND(H2100&lt;&gt;"", C2100&lt;&gt;"", C2100&lt;&gt;0), H2100*100/C2100, "")</f>
        <v>31.665280665280662</v>
      </c>
      <c r="K2100" s="9">
        <v>7.5</v>
      </c>
      <c r="L2100" s="9">
        <v>52.7</v>
      </c>
      <c r="M2100" s="13">
        <v>0.14199999999999999</v>
      </c>
      <c r="N2100" s="9">
        <v>52.8</v>
      </c>
      <c r="O2100" s="14" t="s">
        <v>10</v>
      </c>
      <c r="P2100" s="15">
        <v>7.01</v>
      </c>
      <c r="Q2100" s="13">
        <v>5.5860000000000003</v>
      </c>
      <c r="R2100" s="15">
        <v>0.42</v>
      </c>
      <c r="S2100" s="11">
        <f>IF(AND(Q2100&lt;&gt;"", C2100&lt;&gt;"", C2100&lt;&gt;0), Q2100*100/C2100, "")</f>
        <v>11.613305613305613</v>
      </c>
      <c r="T2100" s="28">
        <v>1</v>
      </c>
      <c r="U2100" s="8" t="s">
        <v>36</v>
      </c>
      <c r="V2100" s="11">
        <v>52.54</v>
      </c>
      <c r="W2100" s="11">
        <v>41.58</v>
      </c>
      <c r="X2100" s="11">
        <f>IF(AND(W2100&lt;&gt;"", V2100&lt;&gt;"", V2100&lt;&gt;0), (W2100/V2100)*100, "")</f>
        <v>79.139703083365049</v>
      </c>
      <c r="Y2100" s="8" t="str">
        <f>IF(X2100&lt;72,"Pontiagudo",IF(X2100&lt;=76,"Padrão","Redondo"))</f>
        <v>Redondo</v>
      </c>
      <c r="Z2100" s="11">
        <f>IF(AND(W2100&lt;&gt;"", V2100&lt;&gt;"", V2100&lt;&gt;0), (0.6057-0.0018*W2100)*V2100*(W2100^2)/1000, "")</f>
        <v>48.220950735308733</v>
      </c>
      <c r="AA2100" s="11">
        <v>54.72</v>
      </c>
      <c r="AB2100" s="14"/>
      <c r="AC2100" s="12">
        <v>28</v>
      </c>
      <c r="AD2100" s="18" t="s">
        <v>18</v>
      </c>
    </row>
    <row r="2101" spans="1:30" ht="15" x14ac:dyDescent="0.25">
      <c r="A2101" s="8">
        <v>2100</v>
      </c>
      <c r="B2101" s="8">
        <v>25</v>
      </c>
      <c r="C2101" s="27">
        <v>48.6</v>
      </c>
      <c r="D2101" s="9">
        <v>3.4</v>
      </c>
      <c r="E2101" s="9">
        <v>9.9</v>
      </c>
      <c r="F2101" s="10">
        <f>IF(AND(NOT(ISBLANK(C2101)), NOT(ISBLANK(H2101)), NOT(ISBLANK(Q2101))), C2101-H2101-Q2101, "")</f>
        <v>27.747</v>
      </c>
      <c r="G2101" s="11">
        <f>IF(AND(F2101&lt;&gt;"", C2101&lt;&gt;"", C2101&lt;&gt;0), F2101*100/C2101, "")</f>
        <v>57.092592592592588</v>
      </c>
      <c r="H2101" s="10">
        <v>14.798999999999999</v>
      </c>
      <c r="I2101" s="12">
        <v>7</v>
      </c>
      <c r="J2101" s="11">
        <f>IF(AND(H2101&lt;&gt;"", C2101&lt;&gt;"", C2101&lt;&gt;0), H2101*100/C2101, "")</f>
        <v>30.450617283950614</v>
      </c>
      <c r="K2101" s="9">
        <v>7.4</v>
      </c>
      <c r="L2101" s="9">
        <v>52.7</v>
      </c>
      <c r="M2101" s="13">
        <v>0.14000000000000001</v>
      </c>
      <c r="N2101" s="9">
        <v>58.5</v>
      </c>
      <c r="O2101" s="14" t="s">
        <v>10</v>
      </c>
      <c r="P2101" s="15">
        <v>7.7</v>
      </c>
      <c r="Q2101" s="13">
        <v>6.0540000000000003</v>
      </c>
      <c r="R2101" s="15">
        <v>0.44</v>
      </c>
      <c r="S2101" s="11">
        <f>IF(AND(Q2101&lt;&gt;"", C2101&lt;&gt;"", C2101&lt;&gt;0), Q2101*100/C2101, "")</f>
        <v>12.456790123456789</v>
      </c>
      <c r="T2101" s="28">
        <v>2</v>
      </c>
      <c r="U2101" s="8" t="s">
        <v>36</v>
      </c>
      <c r="V2101" s="11">
        <v>53.18</v>
      </c>
      <c r="W2101" s="11">
        <v>41.59</v>
      </c>
      <c r="X2101" s="11">
        <f>IF(AND(W2101&lt;&gt;"", V2101&lt;&gt;"", V2101&lt;&gt;0), (W2101/V2101)*100, "")</f>
        <v>78.206092515983457</v>
      </c>
      <c r="Y2101" s="8" t="str">
        <f>IF(X2101&lt;72,"Pontiagudo",IF(X2101&lt;=76,"Padrão","Redondo"))</f>
        <v>Redondo</v>
      </c>
      <c r="Z2101" s="11">
        <f>IF(AND(W2101&lt;&gt;"", V2101&lt;&gt;"", V2101&lt;&gt;0), (0.6057-0.0018*W2101)*V2101*(W2101^2)/1000, "")</f>
        <v>48.830163445760014</v>
      </c>
      <c r="AA2101" s="11">
        <v>55.21</v>
      </c>
      <c r="AB2101" s="14"/>
      <c r="AC2101" s="12">
        <v>28</v>
      </c>
      <c r="AD2101" s="18" t="s">
        <v>18</v>
      </c>
    </row>
    <row r="2102" spans="1:30" ht="15" x14ac:dyDescent="0.25">
      <c r="A2102" s="8">
        <v>2101</v>
      </c>
      <c r="B2102" s="8">
        <v>25</v>
      </c>
      <c r="C2102" s="27">
        <v>52.7</v>
      </c>
      <c r="D2102" s="9">
        <v>3.6</v>
      </c>
      <c r="E2102" s="9">
        <v>10.1</v>
      </c>
      <c r="F2102" s="10">
        <f>IF(AND(NOT(ISBLANK(C2102)), NOT(ISBLANK(H2102)), NOT(ISBLANK(Q2102))), C2102-H2102-Q2102, "")</f>
        <v>31.459000000000007</v>
      </c>
      <c r="G2102" s="11">
        <f>IF(AND(F2102&lt;&gt;"", C2102&lt;&gt;"", C2102&lt;&gt;0), F2102*100/C2102, "")</f>
        <v>59.694497153700198</v>
      </c>
      <c r="H2102" s="10">
        <v>15.05</v>
      </c>
      <c r="I2102" s="12">
        <v>7</v>
      </c>
      <c r="J2102" s="11">
        <f>IF(AND(H2102&lt;&gt;"", C2102&lt;&gt;"", C2102&lt;&gt;0), H2102*100/C2102, "")</f>
        <v>28.557874762808346</v>
      </c>
      <c r="K2102" s="9">
        <v>8</v>
      </c>
      <c r="L2102" s="9">
        <v>54.7</v>
      </c>
      <c r="M2102" s="13">
        <v>0.14599999999999999</v>
      </c>
      <c r="N2102" s="9">
        <v>58.3</v>
      </c>
      <c r="O2102" s="14" t="s">
        <v>10</v>
      </c>
      <c r="P2102" s="15">
        <v>6.01</v>
      </c>
      <c r="Q2102" s="13">
        <v>6.1909999999999998</v>
      </c>
      <c r="R2102" s="15">
        <v>0.44</v>
      </c>
      <c r="S2102" s="11">
        <f>IF(AND(Q2102&lt;&gt;"", C2102&lt;&gt;"", C2102&lt;&gt;0), Q2102*100/C2102, "")</f>
        <v>11.747628083491461</v>
      </c>
      <c r="T2102" s="28">
        <v>2</v>
      </c>
      <c r="U2102" s="8" t="s">
        <v>36</v>
      </c>
      <c r="V2102" s="11">
        <v>56.31</v>
      </c>
      <c r="W2102" s="11">
        <v>42.6</v>
      </c>
      <c r="X2102" s="11">
        <f>IF(AND(W2102&lt;&gt;"", V2102&lt;&gt;"", V2102&lt;&gt;0), (W2102/V2102)*100, "")</f>
        <v>75.652637187000536</v>
      </c>
      <c r="Y2102" s="8" t="str">
        <f>IF(X2102&lt;72,"Pontiagudo",IF(X2102&lt;=76,"Padrão","Redondo"))</f>
        <v>Padrão</v>
      </c>
      <c r="Z2102" s="11">
        <f>IF(AND(W2102&lt;&gt;"", V2102&lt;&gt;"", V2102&lt;&gt;0), (0.6057-0.0018*W2102)*V2102*(W2102^2)/1000, "")</f>
        <v>54.060096515112008</v>
      </c>
      <c r="AA2102" s="11">
        <v>58.9</v>
      </c>
      <c r="AB2102" s="14"/>
      <c r="AC2102" s="12">
        <v>28</v>
      </c>
      <c r="AD2102" s="18" t="s">
        <v>18</v>
      </c>
    </row>
    <row r="2103" spans="1:30" ht="15" x14ac:dyDescent="0.25">
      <c r="A2103" s="8">
        <v>2102</v>
      </c>
      <c r="B2103" s="8">
        <v>25</v>
      </c>
      <c r="C2103" s="27">
        <v>57.5</v>
      </c>
      <c r="D2103" s="9"/>
      <c r="E2103" s="9"/>
      <c r="F2103" s="10" t="str">
        <f>IF(AND(NOT(ISBLANK(C2103)), NOT(ISBLANK(H2103)), NOT(ISBLANK(Q2103))), C2103-H2103-Q2103, "")</f>
        <v/>
      </c>
      <c r="G2103" s="11" t="str">
        <f>IF(AND(F2103&lt;&gt;"", C2103&lt;&gt;"", C2103&lt;&gt;0), F2103*100/C2103, "")</f>
        <v/>
      </c>
      <c r="H2103" s="10"/>
      <c r="I2103" s="12"/>
      <c r="J2103" s="11" t="str">
        <f>IF(AND(H2103&lt;&gt;"", C2103&lt;&gt;"", C2103&lt;&gt;0), H2103*100/C2103, "")</f>
        <v/>
      </c>
      <c r="K2103" s="9"/>
      <c r="L2103" s="9"/>
      <c r="M2103" s="13"/>
      <c r="N2103" s="9"/>
      <c r="O2103" s="14"/>
      <c r="P2103" s="15">
        <v>6.54</v>
      </c>
      <c r="Q2103" s="13">
        <v>6.6609999999999996</v>
      </c>
      <c r="R2103" s="15">
        <v>0.43</v>
      </c>
      <c r="S2103" s="11">
        <f>IF(AND(Q2103&lt;&gt;"", C2103&lt;&gt;"", C2103&lt;&gt;0), Q2103*100/C2103, "")</f>
        <v>11.584347826086955</v>
      </c>
      <c r="T2103" s="28">
        <v>1</v>
      </c>
      <c r="U2103" s="8" t="s">
        <v>36</v>
      </c>
      <c r="V2103" s="11">
        <v>56.49</v>
      </c>
      <c r="W2103" s="11">
        <v>44.16</v>
      </c>
      <c r="X2103" s="11">
        <f>IF(AND(W2103&lt;&gt;"", V2103&lt;&gt;"", V2103&lt;&gt;0), (W2103/V2103)*100, "")</f>
        <v>78.173127987254375</v>
      </c>
      <c r="Y2103" s="8" t="str">
        <f>IF(X2103&lt;72,"Pontiagudo",IF(X2103&lt;=76,"Padrão","Redondo"))</f>
        <v>Redondo</v>
      </c>
      <c r="Z2103" s="11">
        <f>IF(AND(W2103&lt;&gt;"", V2103&lt;&gt;"", V2103&lt;&gt;0), (0.6057-0.0018*W2103)*V2103*(W2103^2)/1000, "")</f>
        <v>57.968285001596925</v>
      </c>
      <c r="AA2103" s="11">
        <v>61.25</v>
      </c>
      <c r="AB2103" s="14"/>
      <c r="AC2103" s="12">
        <v>28</v>
      </c>
      <c r="AD2103" s="18" t="s">
        <v>18</v>
      </c>
    </row>
    <row r="2104" spans="1:30" ht="15" x14ac:dyDescent="0.25">
      <c r="A2104" s="8">
        <v>2103</v>
      </c>
      <c r="B2104" s="8">
        <v>25</v>
      </c>
      <c r="C2104" s="27">
        <v>53.5</v>
      </c>
      <c r="D2104" s="9">
        <v>3.9</v>
      </c>
      <c r="E2104" s="9">
        <v>9.9</v>
      </c>
      <c r="F2104" s="10">
        <f>IF(AND(NOT(ISBLANK(C2104)), NOT(ISBLANK(H2104)), NOT(ISBLANK(Q2104))), C2104-H2104-Q2104, "")</f>
        <v>31.881999999999998</v>
      </c>
      <c r="G2104" s="11">
        <f>IF(AND(F2104&lt;&gt;"", C2104&lt;&gt;"", C2104&lt;&gt;0), F2104*100/C2104, "")</f>
        <v>59.592523364485977</v>
      </c>
      <c r="H2104" s="10">
        <v>15.539</v>
      </c>
      <c r="I2104" s="12">
        <v>8</v>
      </c>
      <c r="J2104" s="11">
        <f>IF(AND(H2104&lt;&gt;"", C2104&lt;&gt;"", C2104&lt;&gt;0), H2104*100/C2104, "")</f>
        <v>29.044859813084109</v>
      </c>
      <c r="K2104" s="9">
        <v>7.9</v>
      </c>
      <c r="L2104" s="9">
        <v>53.3</v>
      </c>
      <c r="M2104" s="13">
        <v>0.14799999999999999</v>
      </c>
      <c r="N2104" s="9">
        <v>61.2</v>
      </c>
      <c r="O2104" s="14" t="s">
        <v>49</v>
      </c>
      <c r="P2104" s="15">
        <v>5.63</v>
      </c>
      <c r="Q2104" s="13">
        <v>6.0789999999999997</v>
      </c>
      <c r="R2104" s="15">
        <v>0.4</v>
      </c>
      <c r="S2104" s="11">
        <f>IF(AND(Q2104&lt;&gt;"", C2104&lt;&gt;"", C2104&lt;&gt;0), Q2104*100/C2104, "")</f>
        <v>11.362616822429906</v>
      </c>
      <c r="T2104" s="28">
        <v>2</v>
      </c>
      <c r="U2104" s="8" t="s">
        <v>36</v>
      </c>
      <c r="V2104" s="11">
        <v>55.06</v>
      </c>
      <c r="W2104" s="11">
        <v>43.95</v>
      </c>
      <c r="X2104" s="11">
        <f>IF(AND(W2104&lt;&gt;"", V2104&lt;&gt;"", V2104&lt;&gt;0), (W2104/V2104)*100, "")</f>
        <v>79.822012350163462</v>
      </c>
      <c r="Y2104" s="8" t="str">
        <f>IF(X2104&lt;72,"Pontiagudo",IF(X2104&lt;=76,"Padrão","Redondo"))</f>
        <v>Redondo</v>
      </c>
      <c r="Z2104" s="11">
        <f>IF(AND(W2104&lt;&gt;"", V2104&lt;&gt;"", V2104&lt;&gt;0), (0.6057-0.0018*W2104)*V2104*(W2104^2)/1000, "")</f>
        <v>56.004970579753504</v>
      </c>
      <c r="AA2104" s="11">
        <v>59.88</v>
      </c>
      <c r="AB2104" s="14"/>
      <c r="AC2104" s="12">
        <v>28</v>
      </c>
      <c r="AD2104" s="18" t="s">
        <v>18</v>
      </c>
    </row>
    <row r="2105" spans="1:30" ht="15" x14ac:dyDescent="0.25">
      <c r="A2105" s="8">
        <v>2104</v>
      </c>
      <c r="B2105" s="8">
        <v>25</v>
      </c>
      <c r="C2105" s="27">
        <v>53.8</v>
      </c>
      <c r="D2105" s="9">
        <v>3.1</v>
      </c>
      <c r="E2105" s="9">
        <v>10</v>
      </c>
      <c r="F2105" s="10">
        <f>IF(AND(NOT(ISBLANK(C2105)), NOT(ISBLANK(H2105)), NOT(ISBLANK(Q2105))), C2105-H2105-Q2105, "")</f>
        <v>32.078999999999994</v>
      </c>
      <c r="G2105" s="11">
        <f>IF(AND(F2105&lt;&gt;"", C2105&lt;&gt;"", C2105&lt;&gt;0), F2105*100/C2105, "")</f>
        <v>59.626394052044596</v>
      </c>
      <c r="H2105" s="10">
        <v>15.688000000000001</v>
      </c>
      <c r="I2105" s="12">
        <v>8</v>
      </c>
      <c r="J2105" s="11">
        <f>IF(AND(H2105&lt;&gt;"", C2105&lt;&gt;"", C2105&lt;&gt;0), H2105*100/C2105, "")</f>
        <v>29.159851301115243</v>
      </c>
      <c r="K2105" s="9">
        <v>7.4</v>
      </c>
      <c r="L2105" s="9">
        <v>54.7</v>
      </c>
      <c r="M2105" s="13">
        <v>0.13500000000000001</v>
      </c>
      <c r="N2105" s="9">
        <v>51.5</v>
      </c>
      <c r="O2105" s="14" t="s">
        <v>10</v>
      </c>
      <c r="P2105" s="15">
        <v>5.7</v>
      </c>
      <c r="Q2105" s="13">
        <v>6.0330000000000004</v>
      </c>
      <c r="R2105" s="15">
        <v>0.41</v>
      </c>
      <c r="S2105" s="11">
        <f>IF(AND(Q2105&lt;&gt;"", C2105&lt;&gt;"", C2105&lt;&gt;0), Q2105*100/C2105, "")</f>
        <v>11.213754646840151</v>
      </c>
      <c r="T2105" s="28">
        <v>2</v>
      </c>
      <c r="U2105" s="8" t="s">
        <v>36</v>
      </c>
      <c r="V2105" s="11">
        <v>55.68</v>
      </c>
      <c r="W2105" s="11">
        <v>43.24</v>
      </c>
      <c r="X2105" s="11">
        <f>IF(AND(W2105&lt;&gt;"", V2105&lt;&gt;"", V2105&lt;&gt;0), (W2105/V2105)*100, "")</f>
        <v>77.658045977011497</v>
      </c>
      <c r="Y2105" s="8" t="str">
        <f>IF(X2105&lt;72,"Pontiagudo",IF(X2105&lt;=76,"Padrão","Redondo"))</f>
        <v>Redondo</v>
      </c>
      <c r="Z2105" s="11">
        <f>IF(AND(W2105&lt;&gt;"", V2105&lt;&gt;"", V2105&lt;&gt;0), (0.6057-0.0018*W2105)*V2105*(W2105^2)/1000, "")</f>
        <v>54.953572701671433</v>
      </c>
      <c r="AA2105" s="11">
        <v>59.34</v>
      </c>
      <c r="AB2105" s="14"/>
      <c r="AC2105" s="12">
        <v>28</v>
      </c>
      <c r="AD2105" s="18" t="s">
        <v>18</v>
      </c>
    </row>
    <row r="2106" spans="1:30" ht="15" x14ac:dyDescent="0.25">
      <c r="A2106" s="8">
        <v>2105</v>
      </c>
      <c r="B2106" s="8">
        <v>25</v>
      </c>
      <c r="C2106" s="27">
        <v>52.2</v>
      </c>
      <c r="D2106" s="9"/>
      <c r="E2106" s="9"/>
      <c r="F2106" s="10" t="str">
        <f>IF(AND(NOT(ISBLANK(C2106)), NOT(ISBLANK(H2106)), NOT(ISBLANK(Q2106))), C2106-H2106-Q2106, "")</f>
        <v/>
      </c>
      <c r="G2106" s="11" t="str">
        <f>IF(AND(F2106&lt;&gt;"", C2106&lt;&gt;"", C2106&lt;&gt;0), F2106*100/C2106, "")</f>
        <v/>
      </c>
      <c r="H2106" s="10"/>
      <c r="I2106" s="12"/>
      <c r="J2106" s="11" t="str">
        <f>IF(AND(H2106&lt;&gt;"", C2106&lt;&gt;"", C2106&lt;&gt;0), H2106*100/C2106, "")</f>
        <v/>
      </c>
      <c r="K2106" s="9"/>
      <c r="L2106" s="9"/>
      <c r="M2106" s="13"/>
      <c r="N2106" s="9"/>
      <c r="O2106" s="14"/>
      <c r="P2106" s="15">
        <v>5.38</v>
      </c>
      <c r="Q2106" s="13">
        <v>6.234</v>
      </c>
      <c r="R2106" s="15">
        <v>0.43</v>
      </c>
      <c r="S2106" s="11">
        <f>IF(AND(Q2106&lt;&gt;"", C2106&lt;&gt;"", C2106&lt;&gt;0), Q2106*100/C2106, "")</f>
        <v>11.942528735632182</v>
      </c>
      <c r="T2106" s="28">
        <v>1</v>
      </c>
      <c r="U2106" s="8" t="s">
        <v>36</v>
      </c>
      <c r="V2106" s="11">
        <v>56.79</v>
      </c>
      <c r="W2106" s="11">
        <v>42.4</v>
      </c>
      <c r="X2106" s="11">
        <f>IF(AND(W2106&lt;&gt;"", V2106&lt;&gt;"", V2106&lt;&gt;0), (W2106/V2106)*100, "")</f>
        <v>74.661031871808419</v>
      </c>
      <c r="Y2106" s="8" t="str">
        <f>IF(X2106&lt;72,"Pontiagudo",IF(X2106&lt;=76,"Padrão","Redondo"))</f>
        <v>Padrão</v>
      </c>
      <c r="Z2106" s="11">
        <f>IF(AND(W2106&lt;&gt;"", V2106&lt;&gt;"", V2106&lt;&gt;0), (0.6057-0.0018*W2106)*V2106*(W2106^2)/1000, "")</f>
        <v>54.046940141951993</v>
      </c>
      <c r="AA2106" s="11">
        <v>58.95</v>
      </c>
      <c r="AB2106" s="14"/>
      <c r="AC2106" s="12">
        <v>28</v>
      </c>
      <c r="AD2106" s="18" t="s">
        <v>18</v>
      </c>
    </row>
    <row r="2107" spans="1:30" ht="15" x14ac:dyDescent="0.25">
      <c r="A2107" s="8">
        <v>2106</v>
      </c>
      <c r="B2107" s="8">
        <v>25</v>
      </c>
      <c r="C2107" s="27">
        <v>50.4</v>
      </c>
      <c r="D2107" s="9">
        <v>3.1</v>
      </c>
      <c r="E2107" s="9">
        <v>9.9</v>
      </c>
      <c r="F2107" s="10">
        <f>IF(AND(NOT(ISBLANK(C2107)), NOT(ISBLANK(H2107)), NOT(ISBLANK(Q2107))), C2107-H2107-Q2107, "")</f>
        <v>29.069000000000003</v>
      </c>
      <c r="G2107" s="11">
        <f>IF(AND(F2107&lt;&gt;"", C2107&lt;&gt;"", C2107&lt;&gt;0), F2107*100/C2107, "")</f>
        <v>57.676587301587304</v>
      </c>
      <c r="H2107" s="10">
        <v>14.818</v>
      </c>
      <c r="I2107" s="12">
        <v>8</v>
      </c>
      <c r="J2107" s="11">
        <f>IF(AND(H2107&lt;&gt;"", C2107&lt;&gt;"", C2107&lt;&gt;0), H2107*100/C2107, "")</f>
        <v>29.400793650793652</v>
      </c>
      <c r="K2107" s="9">
        <v>7.3</v>
      </c>
      <c r="L2107" s="9">
        <v>46.7</v>
      </c>
      <c r="M2107" s="13">
        <v>0.156</v>
      </c>
      <c r="N2107" s="9">
        <v>53.8</v>
      </c>
      <c r="O2107" s="14" t="s">
        <v>10</v>
      </c>
      <c r="P2107" s="15">
        <v>6.89</v>
      </c>
      <c r="Q2107" s="13">
        <v>6.5129999999999999</v>
      </c>
      <c r="R2107" s="15">
        <v>0.45</v>
      </c>
      <c r="S2107" s="11">
        <f>IF(AND(Q2107&lt;&gt;"", C2107&lt;&gt;"", C2107&lt;&gt;0), Q2107*100/C2107, "")</f>
        <v>12.922619047619047</v>
      </c>
      <c r="T2107" s="28">
        <v>2</v>
      </c>
      <c r="U2107" s="8" t="s">
        <v>36</v>
      </c>
      <c r="V2107" s="11">
        <v>53.04</v>
      </c>
      <c r="W2107" s="11">
        <v>42.48</v>
      </c>
      <c r="X2107" s="11">
        <f>IF(AND(W2107&lt;&gt;"", V2107&lt;&gt;"", V2107&lt;&gt;0), (W2107/V2107)*100, "")</f>
        <v>80.090497737556561</v>
      </c>
      <c r="Y2107" s="8" t="str">
        <f>IF(X2107&lt;72,"Pontiagudo",IF(X2107&lt;=76,"Padrão","Redondo"))</f>
        <v>Redondo</v>
      </c>
      <c r="Z2107" s="11">
        <f>IF(AND(W2107&lt;&gt;"", V2107&lt;&gt;"", V2107&lt;&gt;0), (0.6057-0.0018*W2107)*V2107*(W2107^2)/1000, "")</f>
        <v>50.654952202622965</v>
      </c>
      <c r="AA2107" s="11">
        <v>56.32</v>
      </c>
      <c r="AB2107" s="14"/>
      <c r="AC2107" s="12">
        <v>28</v>
      </c>
      <c r="AD2107" s="18" t="s">
        <v>18</v>
      </c>
    </row>
    <row r="2108" spans="1:30" ht="15" x14ac:dyDescent="0.25">
      <c r="A2108" s="8">
        <v>2107</v>
      </c>
      <c r="B2108" s="8">
        <v>25</v>
      </c>
      <c r="C2108" s="27">
        <v>52</v>
      </c>
      <c r="D2108" s="9">
        <v>3.6</v>
      </c>
      <c r="E2108" s="9">
        <v>10</v>
      </c>
      <c r="F2108" s="10">
        <f>IF(AND(NOT(ISBLANK(C2108)), NOT(ISBLANK(H2108)), NOT(ISBLANK(Q2108))), C2108-H2108-Q2108, "")</f>
        <v>30.545000000000002</v>
      </c>
      <c r="G2108" s="11">
        <f>IF(AND(F2108&lt;&gt;"", C2108&lt;&gt;"", C2108&lt;&gt;0), F2108*100/C2108, "")</f>
        <v>58.740384615384613</v>
      </c>
      <c r="H2108" s="10">
        <v>15.348000000000001</v>
      </c>
      <c r="I2108" s="12">
        <v>7</v>
      </c>
      <c r="J2108" s="11">
        <f>IF(AND(H2108&lt;&gt;"", C2108&lt;&gt;"", C2108&lt;&gt;0), H2108*100/C2108, "")</f>
        <v>29.515384615384619</v>
      </c>
      <c r="K2108" s="9">
        <v>6.9</v>
      </c>
      <c r="L2108" s="9">
        <v>54.3</v>
      </c>
      <c r="M2108" s="13">
        <v>0.127</v>
      </c>
      <c r="N2108" s="9">
        <v>58.7</v>
      </c>
      <c r="O2108" s="14" t="s">
        <v>10</v>
      </c>
      <c r="P2108" s="15">
        <v>5.84</v>
      </c>
      <c r="Q2108" s="13">
        <v>6.1070000000000002</v>
      </c>
      <c r="R2108" s="15">
        <v>0.42</v>
      </c>
      <c r="S2108" s="11">
        <f>IF(AND(Q2108&lt;&gt;"", C2108&lt;&gt;"", C2108&lt;&gt;0), Q2108*100/C2108, "")</f>
        <v>11.74423076923077</v>
      </c>
      <c r="T2108" s="28">
        <v>2</v>
      </c>
      <c r="U2108" s="8" t="s">
        <v>36</v>
      </c>
      <c r="V2108" s="11">
        <v>55.33</v>
      </c>
      <c r="W2108" s="11">
        <v>42.61</v>
      </c>
      <c r="X2108" s="11">
        <f>IF(AND(W2108&lt;&gt;"", V2108&lt;&gt;"", V2108&lt;&gt;0), (W2108/V2108)*100, "")</f>
        <v>77.010663292969468</v>
      </c>
      <c r="Y2108" s="8" t="str">
        <f>IF(X2108&lt;72,"Pontiagudo",IF(X2108&lt;=76,"Padrão","Redondo"))</f>
        <v>Redondo</v>
      </c>
      <c r="Z2108" s="11">
        <f>IF(AND(W2108&lt;&gt;"", V2108&lt;&gt;"", V2108&lt;&gt;0), (0.6057-0.0018*W2108)*V2108*(W2108^2)/1000, "")</f>
        <v>53.142386369431989</v>
      </c>
      <c r="AA2108" s="11">
        <v>58.2</v>
      </c>
      <c r="AB2108" s="14"/>
      <c r="AC2108" s="12">
        <v>28</v>
      </c>
      <c r="AD2108" s="18" t="s">
        <v>18</v>
      </c>
    </row>
    <row r="2109" spans="1:30" ht="15" x14ac:dyDescent="0.25">
      <c r="A2109" s="8">
        <v>2108</v>
      </c>
      <c r="B2109" s="8">
        <v>25</v>
      </c>
      <c r="C2109" s="27">
        <v>50.1</v>
      </c>
      <c r="D2109" s="9">
        <v>3</v>
      </c>
      <c r="E2109" s="9">
        <v>10</v>
      </c>
      <c r="F2109" s="10">
        <f>IF(AND(NOT(ISBLANK(C2109)), NOT(ISBLANK(H2109)), NOT(ISBLANK(Q2109))), C2109-H2109-Q2109, "")</f>
        <v>31.3</v>
      </c>
      <c r="G2109" s="11">
        <f>IF(AND(F2109&lt;&gt;"", C2109&lt;&gt;"", C2109&lt;&gt;0), F2109*100/C2109, "")</f>
        <v>62.4750499001996</v>
      </c>
      <c r="H2109" s="10">
        <v>12.613</v>
      </c>
      <c r="I2109" s="12">
        <v>8</v>
      </c>
      <c r="J2109" s="11">
        <f>IF(AND(H2109&lt;&gt;"", C2109&lt;&gt;"", C2109&lt;&gt;0), H2109*100/C2109, "")</f>
        <v>25.17564870259481</v>
      </c>
      <c r="K2109" s="9">
        <v>8.3000000000000007</v>
      </c>
      <c r="L2109" s="9">
        <v>51.3</v>
      </c>
      <c r="M2109" s="13">
        <v>0.16200000000000001</v>
      </c>
      <c r="N2109" s="9">
        <v>52.7</v>
      </c>
      <c r="O2109" s="14" t="s">
        <v>10</v>
      </c>
      <c r="P2109" s="15">
        <v>7.32</v>
      </c>
      <c r="Q2109" s="13">
        <v>6.1870000000000003</v>
      </c>
      <c r="R2109" s="15">
        <v>0.44</v>
      </c>
      <c r="S2109" s="11">
        <f>IF(AND(Q2109&lt;&gt;"", C2109&lt;&gt;"", C2109&lt;&gt;0), Q2109*100/C2109, "")</f>
        <v>12.34930139720559</v>
      </c>
      <c r="T2109" s="28">
        <v>1</v>
      </c>
      <c r="U2109" s="8" t="s">
        <v>36</v>
      </c>
      <c r="V2109" s="11">
        <v>54.96</v>
      </c>
      <c r="W2109" s="11">
        <v>41.44</v>
      </c>
      <c r="X2109" s="11">
        <f>IF(AND(W2109&lt;&gt;"", V2109&lt;&gt;"", V2109&lt;&gt;0), (W2109/V2109)*100, "")</f>
        <v>75.400291120815126</v>
      </c>
      <c r="Y2109" s="8" t="str">
        <f>IF(X2109&lt;72,"Pontiagudo",IF(X2109&lt;=76,"Padrão","Redondo"))</f>
        <v>Padrão</v>
      </c>
      <c r="Z2109" s="11">
        <f>IF(AND(W2109&lt;&gt;"", V2109&lt;&gt;"", V2109&lt;&gt;0), (0.6057-0.0018*W2109)*V2109*(W2109^2)/1000, "")</f>
        <v>50.126693783298045</v>
      </c>
      <c r="AA2109" s="11">
        <v>56.3</v>
      </c>
      <c r="AB2109" s="14" t="s">
        <v>46</v>
      </c>
      <c r="AC2109" s="12">
        <v>28</v>
      </c>
      <c r="AD2109" s="18" t="s">
        <v>18</v>
      </c>
    </row>
    <row r="2110" spans="1:30" ht="15" x14ac:dyDescent="0.25">
      <c r="A2110" s="8">
        <v>2109</v>
      </c>
      <c r="B2110" s="8">
        <v>25</v>
      </c>
      <c r="C2110" s="27">
        <v>56</v>
      </c>
      <c r="D2110" s="9">
        <v>3.5</v>
      </c>
      <c r="E2110" s="9">
        <v>10.1</v>
      </c>
      <c r="F2110" s="10">
        <f>IF(AND(NOT(ISBLANK(C2110)), NOT(ISBLANK(H2110)), NOT(ISBLANK(Q2110))), C2110-H2110-Q2110, "")</f>
        <v>33.661000000000001</v>
      </c>
      <c r="G2110" s="11">
        <f>IF(AND(F2110&lt;&gt;"", C2110&lt;&gt;"", C2110&lt;&gt;0), F2110*100/C2110, "")</f>
        <v>60.108928571428578</v>
      </c>
      <c r="H2110" s="10">
        <v>15.923</v>
      </c>
      <c r="I2110" s="12">
        <v>7</v>
      </c>
      <c r="J2110" s="11">
        <f>IF(AND(H2110&lt;&gt;"", C2110&lt;&gt;"", C2110&lt;&gt;0), H2110*100/C2110, "")</f>
        <v>28.43392857142857</v>
      </c>
      <c r="K2110" s="9">
        <v>8.1</v>
      </c>
      <c r="L2110" s="9">
        <v>53</v>
      </c>
      <c r="M2110" s="13">
        <v>0.153</v>
      </c>
      <c r="N2110" s="9">
        <v>55.2</v>
      </c>
      <c r="O2110" s="14" t="s">
        <v>10</v>
      </c>
      <c r="P2110" s="15">
        <v>5.6</v>
      </c>
      <c r="Q2110" s="13">
        <v>6.4160000000000004</v>
      </c>
      <c r="R2110" s="15">
        <v>0.43</v>
      </c>
      <c r="S2110" s="11">
        <f>IF(AND(Q2110&lt;&gt;"", C2110&lt;&gt;"", C2110&lt;&gt;0), Q2110*100/C2110, "")</f>
        <v>11.457142857142857</v>
      </c>
      <c r="T2110" s="28">
        <v>1</v>
      </c>
      <c r="U2110" s="8" t="s">
        <v>36</v>
      </c>
      <c r="V2110" s="11">
        <v>56.55</v>
      </c>
      <c r="W2110" s="11">
        <v>43.62</v>
      </c>
      <c r="X2110" s="11">
        <f>IF(AND(W2110&lt;&gt;"", V2110&lt;&gt;"", V2110&lt;&gt;0), (W2110/V2110)*100, "")</f>
        <v>77.135278514588862</v>
      </c>
      <c r="Y2110" s="8" t="str">
        <f>IF(X2110&lt;72,"Pontiagudo",IF(X2110&lt;=76,"Padrão","Redondo"))</f>
        <v>Redondo</v>
      </c>
      <c r="Z2110" s="11">
        <f>IF(AND(W2110&lt;&gt;"", V2110&lt;&gt;"", V2110&lt;&gt;0), (0.6057-0.0018*W2110)*V2110*(W2110^2)/1000, "")</f>
        <v>56.723909142962874</v>
      </c>
      <c r="AA2110" s="11">
        <v>60.52</v>
      </c>
      <c r="AB2110" s="14"/>
      <c r="AC2110" s="12">
        <v>28</v>
      </c>
      <c r="AD2110" s="18" t="s">
        <v>18</v>
      </c>
    </row>
    <row r="2111" spans="1:30" ht="15" x14ac:dyDescent="0.25">
      <c r="A2111" s="8">
        <v>2110</v>
      </c>
      <c r="B2111" s="8">
        <v>25</v>
      </c>
      <c r="C2111" s="27">
        <v>50.2</v>
      </c>
      <c r="D2111" s="9">
        <v>4.5</v>
      </c>
      <c r="E2111" s="9">
        <v>10.1</v>
      </c>
      <c r="F2111" s="10">
        <f>IF(AND(NOT(ISBLANK(C2111)), NOT(ISBLANK(H2111)), NOT(ISBLANK(Q2111))), C2111-H2111-Q2111, "")</f>
        <v>33.046999999999997</v>
      </c>
      <c r="G2111" s="11">
        <f>IF(AND(F2111&lt;&gt;"", C2111&lt;&gt;"", C2111&lt;&gt;0), F2111*100/C2111, "")</f>
        <v>65.830677290836647</v>
      </c>
      <c r="H2111" s="10">
        <v>11.724</v>
      </c>
      <c r="I2111" s="12">
        <v>8</v>
      </c>
      <c r="J2111" s="11">
        <f>IF(AND(H2111&lt;&gt;"", C2111&lt;&gt;"", C2111&lt;&gt;0), H2111*100/C2111, "")</f>
        <v>23.354581673306772</v>
      </c>
      <c r="K2111" s="9">
        <v>7.8</v>
      </c>
      <c r="L2111" s="9">
        <v>50.7</v>
      </c>
      <c r="M2111" s="13">
        <v>0.154</v>
      </c>
      <c r="N2111" s="9">
        <v>68.7</v>
      </c>
      <c r="O2111" s="14" t="s">
        <v>49</v>
      </c>
      <c r="P2111" s="15">
        <v>3.77</v>
      </c>
      <c r="Q2111" s="13">
        <v>5.4290000000000003</v>
      </c>
      <c r="R2111" s="15">
        <v>0.39</v>
      </c>
      <c r="S2111" s="11">
        <f>IF(AND(Q2111&lt;&gt;"", C2111&lt;&gt;"", C2111&lt;&gt;0), Q2111*100/C2111, "")</f>
        <v>10.814741035856573</v>
      </c>
      <c r="T2111" s="28">
        <v>1</v>
      </c>
      <c r="U2111" s="8" t="s">
        <v>36</v>
      </c>
      <c r="V2111" s="11">
        <v>55.44</v>
      </c>
      <c r="W2111" s="11">
        <v>41.89</v>
      </c>
      <c r="X2111" s="11">
        <f>IF(AND(W2111&lt;&gt;"", V2111&lt;&gt;"", V2111&lt;&gt;0), (W2111/V2111)*100, "")</f>
        <v>75.559163059163055</v>
      </c>
      <c r="Y2111" s="8" t="str">
        <f>IF(X2111&lt;72,"Pontiagudo",IF(X2111&lt;=76,"Padrão","Redondo"))</f>
        <v>Padrão</v>
      </c>
      <c r="Z2111" s="11">
        <f>IF(AND(W2111&lt;&gt;"", V2111&lt;&gt;"", V2111&lt;&gt;0), (0.6057-0.0018*W2111)*V2111*(W2111^2)/1000, "")</f>
        <v>51.589810369156758</v>
      </c>
      <c r="AA2111" s="11">
        <v>57.27</v>
      </c>
      <c r="AB2111" s="14" t="s">
        <v>46</v>
      </c>
      <c r="AC2111" s="12">
        <v>28</v>
      </c>
      <c r="AD2111" s="18" t="s">
        <v>18</v>
      </c>
    </row>
    <row r="2112" spans="1:30" ht="15" x14ac:dyDescent="0.25">
      <c r="A2112" s="8">
        <v>2111</v>
      </c>
      <c r="B2112" s="8">
        <v>25</v>
      </c>
      <c r="C2112" s="27">
        <v>54.2</v>
      </c>
      <c r="D2112" s="9">
        <v>3.5</v>
      </c>
      <c r="E2112" s="9">
        <v>10.199999999999999</v>
      </c>
      <c r="F2112" s="10">
        <f>IF(AND(NOT(ISBLANK(C2112)), NOT(ISBLANK(H2112)), NOT(ISBLANK(Q2112))), C2112-H2112-Q2112, "")</f>
        <v>32.866999999999997</v>
      </c>
      <c r="G2112" s="11">
        <f>IF(AND(F2112&lt;&gt;"", C2112&lt;&gt;"", C2112&lt;&gt;0), F2112*100/C2112, "")</f>
        <v>60.640221402214017</v>
      </c>
      <c r="H2112" s="10">
        <v>15.202999999999999</v>
      </c>
      <c r="I2112" s="12">
        <v>7</v>
      </c>
      <c r="J2112" s="11">
        <f>IF(AND(H2112&lt;&gt;"", C2112&lt;&gt;"", C2112&lt;&gt;0), H2112*100/C2112, "")</f>
        <v>28.049815498154981</v>
      </c>
      <c r="K2112" s="9">
        <v>8.4</v>
      </c>
      <c r="L2112" s="9">
        <v>51.3</v>
      </c>
      <c r="M2112" s="13">
        <v>0.16400000000000001</v>
      </c>
      <c r="N2112" s="9">
        <v>56.3</v>
      </c>
      <c r="O2112" s="14" t="s">
        <v>10</v>
      </c>
      <c r="P2112" s="15">
        <v>6.41</v>
      </c>
      <c r="Q2112" s="13">
        <v>6.13</v>
      </c>
      <c r="R2112" s="15">
        <v>0.42</v>
      </c>
      <c r="S2112" s="11">
        <f>IF(AND(Q2112&lt;&gt;"", C2112&lt;&gt;"", C2112&lt;&gt;0), Q2112*100/C2112, "")</f>
        <v>11.309963099630997</v>
      </c>
      <c r="T2112" s="28">
        <v>1</v>
      </c>
      <c r="U2112" s="8" t="s">
        <v>36</v>
      </c>
      <c r="V2112" s="11">
        <v>56.42</v>
      </c>
      <c r="W2112" s="11">
        <v>42.93</v>
      </c>
      <c r="X2112" s="11">
        <f>IF(AND(W2112&lt;&gt;"", V2112&lt;&gt;"", V2112&lt;&gt;0), (W2112/V2112)*100, "")</f>
        <v>76.090038993264798</v>
      </c>
      <c r="Y2112" s="8" t="str">
        <f>IF(X2112&lt;72,"Pontiagudo",IF(X2112&lt;=76,"Padrão","Redondo"))</f>
        <v>Redondo</v>
      </c>
      <c r="Z2112" s="11">
        <f>IF(AND(W2112&lt;&gt;"", V2112&lt;&gt;"", V2112&lt;&gt;0), (0.6057-0.0018*W2112)*V2112*(W2112^2)/1000, "")</f>
        <v>54.946373849256716</v>
      </c>
      <c r="AA2112" s="11">
        <v>59.44</v>
      </c>
      <c r="AB2112" s="14"/>
      <c r="AC2112" s="12">
        <v>28</v>
      </c>
      <c r="AD2112" s="18" t="s">
        <v>18</v>
      </c>
    </row>
    <row r="2113" spans="1:30" ht="15" x14ac:dyDescent="0.25">
      <c r="A2113" s="8">
        <v>2112</v>
      </c>
      <c r="B2113" s="8">
        <v>25</v>
      </c>
      <c r="C2113" s="27">
        <v>47.8</v>
      </c>
      <c r="D2113" s="9">
        <v>4</v>
      </c>
      <c r="E2113" s="9">
        <v>10.5</v>
      </c>
      <c r="F2113" s="10">
        <f>IF(AND(NOT(ISBLANK(C2113)), NOT(ISBLANK(H2113)), NOT(ISBLANK(Q2113))), C2113-H2113-Q2113, "")</f>
        <v>27.377999999999993</v>
      </c>
      <c r="G2113" s="11">
        <f>IF(AND(F2113&lt;&gt;"", C2113&lt;&gt;"", C2113&lt;&gt;0), F2113*100/C2113, "")</f>
        <v>57.276150627615053</v>
      </c>
      <c r="H2113" s="10">
        <v>14.992000000000001</v>
      </c>
      <c r="I2113" s="12">
        <v>7</v>
      </c>
      <c r="J2113" s="11">
        <f>IF(AND(H2113&lt;&gt;"", C2113&lt;&gt;"", C2113&lt;&gt;0), H2113*100/C2113, "")</f>
        <v>31.364016736401677</v>
      </c>
      <c r="K2113" s="9">
        <v>7.1</v>
      </c>
      <c r="L2113" s="9">
        <v>57.3</v>
      </c>
      <c r="M2113" s="13">
        <v>0.124</v>
      </c>
      <c r="N2113" s="9">
        <v>65.2</v>
      </c>
      <c r="O2113" s="14" t="s">
        <v>49</v>
      </c>
      <c r="P2113" s="15">
        <v>5.38</v>
      </c>
      <c r="Q2113" s="13">
        <v>5.43</v>
      </c>
      <c r="R2113" s="15">
        <v>0.41</v>
      </c>
      <c r="S2113" s="11">
        <f>IF(AND(Q2113&lt;&gt;"", C2113&lt;&gt;"", C2113&lt;&gt;0), Q2113*100/C2113, "")</f>
        <v>11.359832635983265</v>
      </c>
      <c r="T2113" s="28">
        <v>1</v>
      </c>
      <c r="U2113" s="8" t="s">
        <v>42</v>
      </c>
      <c r="V2113" s="11">
        <v>53.99</v>
      </c>
      <c r="W2113" s="11">
        <v>41.55</v>
      </c>
      <c r="X2113" s="11">
        <f>IF(AND(W2113&lt;&gt;"", V2113&lt;&gt;"", V2113&lt;&gt;0), (W2113/V2113)*100, "")</f>
        <v>76.958696054824955</v>
      </c>
      <c r="Y2113" s="8" t="str">
        <f>IF(X2113&lt;72,"Pontiagudo",IF(X2113&lt;=76,"Padrão","Redondo"))</f>
        <v>Redondo</v>
      </c>
      <c r="Z2113" s="11">
        <f>IF(AND(W2113&lt;&gt;"", V2113&lt;&gt;"", V2113&lt;&gt;0), (0.6057-0.0018*W2113)*V2113*(W2113^2)/1000, "")</f>
        <v>49.485309325337241</v>
      </c>
      <c r="AA2113" s="11">
        <v>55.75</v>
      </c>
      <c r="AB2113" s="14"/>
      <c r="AC2113" s="12">
        <v>28</v>
      </c>
      <c r="AD2113" s="18" t="s">
        <v>18</v>
      </c>
    </row>
    <row r="2114" spans="1:30" ht="15" x14ac:dyDescent="0.25">
      <c r="A2114" s="8">
        <v>2113</v>
      </c>
      <c r="B2114" s="8">
        <v>25</v>
      </c>
      <c r="C2114" s="27">
        <v>51.5</v>
      </c>
      <c r="D2114" s="9">
        <v>3.5</v>
      </c>
      <c r="E2114" s="9">
        <v>10.199999999999999</v>
      </c>
      <c r="F2114" s="10">
        <f>IF(AND(NOT(ISBLANK(C2114)), NOT(ISBLANK(H2114)), NOT(ISBLANK(Q2114))), C2114-H2114-Q2114, "")</f>
        <v>30.231999999999999</v>
      </c>
      <c r="G2114" s="11">
        <f>IF(AND(F2114&lt;&gt;"", C2114&lt;&gt;"", C2114&lt;&gt;0), F2114*100/C2114, "")</f>
        <v>58.702912621359218</v>
      </c>
      <c r="H2114" s="10">
        <v>15.345000000000001</v>
      </c>
      <c r="I2114" s="12">
        <v>7</v>
      </c>
      <c r="J2114" s="11">
        <f>IF(AND(H2114&lt;&gt;"", C2114&lt;&gt;"", C2114&lt;&gt;0), H2114*100/C2114, "")</f>
        <v>29.796116504854368</v>
      </c>
      <c r="K2114" s="9">
        <v>7</v>
      </c>
      <c r="L2114" s="9">
        <v>57.3</v>
      </c>
      <c r="M2114" s="13">
        <v>0.122</v>
      </c>
      <c r="N2114" s="9">
        <v>57.9</v>
      </c>
      <c r="O2114" s="14" t="s">
        <v>10</v>
      </c>
      <c r="P2114" s="15">
        <v>6.42</v>
      </c>
      <c r="Q2114" s="13">
        <v>5.923</v>
      </c>
      <c r="R2114" s="15">
        <v>0.41</v>
      </c>
      <c r="S2114" s="11">
        <f>IF(AND(Q2114&lt;&gt;"", C2114&lt;&gt;"", C2114&lt;&gt;0), Q2114*100/C2114, "")</f>
        <v>11.500970873786407</v>
      </c>
      <c r="T2114" s="28">
        <v>3</v>
      </c>
      <c r="U2114" s="8" t="s">
        <v>36</v>
      </c>
      <c r="V2114" s="11">
        <v>55.31</v>
      </c>
      <c r="W2114" s="11">
        <v>42.22</v>
      </c>
      <c r="X2114" s="11">
        <f>IF(AND(W2114&lt;&gt;"", V2114&lt;&gt;"", V2114&lt;&gt;0), (W2114/V2114)*100, "")</f>
        <v>76.333393599710718</v>
      </c>
      <c r="Y2114" s="8" t="str">
        <f>IF(X2114&lt;72,"Pontiagudo",IF(X2114&lt;=76,"Padrão","Redondo"))</f>
        <v>Redondo</v>
      </c>
      <c r="Z2114" s="11">
        <f>IF(AND(W2114&lt;&gt;"", V2114&lt;&gt;"", V2114&lt;&gt;0), (0.6057-0.0018*W2114)*V2114*(W2114^2)/1000, "")</f>
        <v>52.224389148962025</v>
      </c>
      <c r="AA2114" s="11">
        <v>57.64</v>
      </c>
      <c r="AB2114" s="14" t="s">
        <v>46</v>
      </c>
      <c r="AC2114" s="12">
        <v>28</v>
      </c>
      <c r="AD2114" s="18" t="s">
        <v>18</v>
      </c>
    </row>
    <row r="2115" spans="1:30" ht="15" x14ac:dyDescent="0.25">
      <c r="A2115" s="8">
        <v>2114</v>
      </c>
      <c r="B2115" s="8">
        <v>25</v>
      </c>
      <c r="C2115" s="27">
        <v>52.3</v>
      </c>
      <c r="D2115" s="9">
        <v>3.4</v>
      </c>
      <c r="E2115" s="9">
        <v>9.9</v>
      </c>
      <c r="F2115" s="10">
        <f>IF(AND(NOT(ISBLANK(C2115)), NOT(ISBLANK(H2115)), NOT(ISBLANK(Q2115))), C2115-H2115-Q2115, "")</f>
        <v>30.569999999999993</v>
      </c>
      <c r="G2115" s="11">
        <f>IF(AND(F2115&lt;&gt;"", C2115&lt;&gt;"", C2115&lt;&gt;0), F2115*100/C2115, "")</f>
        <v>58.451242829827905</v>
      </c>
      <c r="H2115" s="10">
        <v>15.571999999999999</v>
      </c>
      <c r="I2115" s="12">
        <v>8</v>
      </c>
      <c r="J2115" s="11">
        <f>IF(AND(H2115&lt;&gt;"", C2115&lt;&gt;"", C2115&lt;&gt;0), H2115*100/C2115, "")</f>
        <v>29.774378585086041</v>
      </c>
      <c r="K2115" s="9">
        <v>8</v>
      </c>
      <c r="L2115" s="9">
        <v>52</v>
      </c>
      <c r="M2115" s="13">
        <v>0.154</v>
      </c>
      <c r="N2115" s="9">
        <v>56.2</v>
      </c>
      <c r="O2115" s="14" t="s">
        <v>10</v>
      </c>
      <c r="P2115" s="15">
        <v>5.66</v>
      </c>
      <c r="Q2115" s="13">
        <v>6.1580000000000004</v>
      </c>
      <c r="R2115" s="15">
        <v>0.43</v>
      </c>
      <c r="S2115" s="11">
        <f>IF(AND(Q2115&lt;&gt;"", C2115&lt;&gt;"", C2115&lt;&gt;0), Q2115*100/C2115, "")</f>
        <v>11.774378585086044</v>
      </c>
      <c r="T2115" s="28">
        <v>2</v>
      </c>
      <c r="U2115" s="8" t="s">
        <v>36</v>
      </c>
      <c r="V2115" s="11">
        <v>54.98</v>
      </c>
      <c r="W2115" s="11">
        <v>42.46</v>
      </c>
      <c r="X2115" s="11">
        <f>IF(AND(W2115&lt;&gt;"", V2115&lt;&gt;"", V2115&lt;&gt;0), (W2115/V2115)*100, "")</f>
        <v>77.22808293925064</v>
      </c>
      <c r="Y2115" s="8" t="str">
        <f>IF(X2115&lt;72,"Pontiagudo",IF(X2115&lt;=76,"Padrão","Redondo"))</f>
        <v>Redondo</v>
      </c>
      <c r="Z2115" s="11">
        <f>IF(AND(W2115&lt;&gt;"", V2115&lt;&gt;"", V2115&lt;&gt;0), (0.6057-0.0018*W2115)*V2115*(W2115^2)/1000, "")</f>
        <v>52.461853984495292</v>
      </c>
      <c r="AA2115" s="11">
        <v>57.73</v>
      </c>
      <c r="AB2115" s="14" t="s">
        <v>46</v>
      </c>
      <c r="AC2115" s="12">
        <v>28</v>
      </c>
      <c r="AD2115" s="18" t="s">
        <v>18</v>
      </c>
    </row>
    <row r="2116" spans="1:30" ht="15" x14ac:dyDescent="0.25">
      <c r="A2116" s="8">
        <v>2115</v>
      </c>
      <c r="B2116" s="8">
        <v>25</v>
      </c>
      <c r="C2116" s="27">
        <v>46</v>
      </c>
      <c r="D2116" s="9">
        <v>3.3</v>
      </c>
      <c r="E2116" s="9">
        <v>9.9</v>
      </c>
      <c r="F2116" s="10">
        <f>IF(AND(NOT(ISBLANK(C2116)), NOT(ISBLANK(H2116)), NOT(ISBLANK(Q2116))), C2116-H2116-Q2116, "")</f>
        <v>27.224999999999994</v>
      </c>
      <c r="G2116" s="11">
        <f>IF(AND(F2116&lt;&gt;"", C2116&lt;&gt;"", C2116&lt;&gt;0), F2116*100/C2116, "")</f>
        <v>59.184782608695642</v>
      </c>
      <c r="H2116" s="10">
        <v>13.605</v>
      </c>
      <c r="I2116" s="12">
        <v>7</v>
      </c>
      <c r="J2116" s="11">
        <f>IF(AND(H2116&lt;&gt;"", C2116&lt;&gt;"", C2116&lt;&gt;0), H2116*100/C2116, "")</f>
        <v>29.576086956521738</v>
      </c>
      <c r="K2116" s="9">
        <v>8.1</v>
      </c>
      <c r="L2116" s="9">
        <v>53.7</v>
      </c>
      <c r="M2116" s="13">
        <v>0.151</v>
      </c>
      <c r="N2116" s="9">
        <v>59</v>
      </c>
      <c r="O2116" s="14" t="s">
        <v>10</v>
      </c>
      <c r="P2116" s="15">
        <v>5.3</v>
      </c>
      <c r="Q2116" s="13">
        <v>5.17</v>
      </c>
      <c r="R2116" s="15">
        <v>0.39</v>
      </c>
      <c r="S2116" s="11">
        <f>IF(AND(Q2116&lt;&gt;"", C2116&lt;&gt;"", C2116&lt;&gt;0), Q2116*100/C2116, "")</f>
        <v>11.239130434782609</v>
      </c>
      <c r="T2116" s="28">
        <v>1</v>
      </c>
      <c r="U2116" s="8" t="s">
        <v>42</v>
      </c>
      <c r="V2116" s="11">
        <v>53.72</v>
      </c>
      <c r="W2116" s="11">
        <v>40.1</v>
      </c>
      <c r="X2116" s="11">
        <f>IF(AND(W2116&lt;&gt;"", V2116&lt;&gt;"", V2116&lt;&gt;0), (W2116/V2116)*100, "")</f>
        <v>74.646314221891302</v>
      </c>
      <c r="Y2116" s="8" t="str">
        <f>IF(X2116&lt;72,"Pontiagudo",IF(X2116&lt;=76,"Padrão","Redondo"))</f>
        <v>Padrão</v>
      </c>
      <c r="Z2116" s="11">
        <f>IF(AND(W2116&lt;&gt;"", V2116&lt;&gt;"", V2116&lt;&gt;0), (0.6057-0.0018*W2116)*V2116*(W2116^2)/1000, "")</f>
        <v>46.086683202144009</v>
      </c>
      <c r="AA2116" s="11">
        <v>53.56</v>
      </c>
      <c r="AB2116" s="14"/>
      <c r="AC2116" s="12">
        <v>28</v>
      </c>
      <c r="AD2116" s="18" t="s">
        <v>18</v>
      </c>
    </row>
    <row r="2117" spans="1:30" ht="15" x14ac:dyDescent="0.25">
      <c r="A2117" s="8">
        <v>2116</v>
      </c>
      <c r="B2117" s="8">
        <v>25</v>
      </c>
      <c r="C2117" s="27">
        <v>49.3</v>
      </c>
      <c r="D2117" s="9">
        <v>3.8</v>
      </c>
      <c r="E2117" s="9">
        <v>9.8000000000000007</v>
      </c>
      <c r="F2117" s="10">
        <f>IF(AND(NOT(ISBLANK(C2117)), NOT(ISBLANK(H2117)), NOT(ISBLANK(Q2117))), C2117-H2117-Q2117, "")</f>
        <v>28.024999999999999</v>
      </c>
      <c r="G2117" s="11">
        <f>IF(AND(F2117&lt;&gt;"", C2117&lt;&gt;"", C2117&lt;&gt;0), F2117*100/C2117, "")</f>
        <v>56.845841784989858</v>
      </c>
      <c r="H2117" s="10">
        <v>16.032</v>
      </c>
      <c r="I2117" s="12">
        <v>8</v>
      </c>
      <c r="J2117" s="11">
        <f>IF(AND(H2117&lt;&gt;"", C2117&lt;&gt;"", C2117&lt;&gt;0), H2117*100/C2117, "")</f>
        <v>32.519269776876271</v>
      </c>
      <c r="K2117" s="9">
        <v>8</v>
      </c>
      <c r="L2117" s="9">
        <v>54.7</v>
      </c>
      <c r="M2117" s="13">
        <v>0.14599999999999999</v>
      </c>
      <c r="N2117" s="9">
        <v>62.4</v>
      </c>
      <c r="O2117" s="14" t="s">
        <v>49</v>
      </c>
      <c r="P2117" s="15">
        <v>4.2699999999999996</v>
      </c>
      <c r="Q2117" s="13">
        <v>5.2430000000000003</v>
      </c>
      <c r="R2117" s="15">
        <v>0.36</v>
      </c>
      <c r="S2117" s="11">
        <f>IF(AND(Q2117&lt;&gt;"", C2117&lt;&gt;"", C2117&lt;&gt;0), Q2117*100/C2117, "")</f>
        <v>10.634888438133876</v>
      </c>
      <c r="T2117" s="28">
        <v>1</v>
      </c>
      <c r="U2117" s="8" t="s">
        <v>36</v>
      </c>
      <c r="V2117" s="11">
        <v>55.21</v>
      </c>
      <c r="W2117" s="11">
        <v>41.47</v>
      </c>
      <c r="X2117" s="11">
        <f>IF(AND(W2117&lt;&gt;"", V2117&lt;&gt;"", V2117&lt;&gt;0), (W2117/V2117)*100, "")</f>
        <v>75.11320412968665</v>
      </c>
      <c r="Y2117" s="8" t="str">
        <f>IF(X2117&lt;72,"Pontiagudo",IF(X2117&lt;=76,"Padrão","Redondo"))</f>
        <v>Padrão</v>
      </c>
      <c r="Z2117" s="11">
        <f>IF(AND(W2117&lt;&gt;"", V2117&lt;&gt;"", V2117&lt;&gt;0), (0.6057-0.0018*W2117)*V2117*(W2117^2)/1000, "")</f>
        <v>50.422514814420609</v>
      </c>
      <c r="AA2117" s="11">
        <v>56.52</v>
      </c>
      <c r="AB2117" s="14" t="s">
        <v>46</v>
      </c>
      <c r="AC2117" s="12">
        <v>28</v>
      </c>
      <c r="AD2117" s="18" t="s">
        <v>18</v>
      </c>
    </row>
    <row r="2118" spans="1:30" ht="15" x14ac:dyDescent="0.25">
      <c r="A2118" s="8">
        <v>2117</v>
      </c>
      <c r="B2118" s="8">
        <v>25</v>
      </c>
      <c r="C2118" s="27">
        <v>55.4</v>
      </c>
      <c r="D2118" s="9"/>
      <c r="E2118" s="9">
        <v>10</v>
      </c>
      <c r="F2118" s="10">
        <f>IF(AND(NOT(ISBLANK(C2118)), NOT(ISBLANK(H2118)), NOT(ISBLANK(Q2118))), C2118-H2118-Q2118, "")</f>
        <v>33.718000000000004</v>
      </c>
      <c r="G2118" s="11">
        <f>IF(AND(F2118&lt;&gt;"", C2118&lt;&gt;"", C2118&lt;&gt;0), F2118*100/C2118, "")</f>
        <v>60.862815884476539</v>
      </c>
      <c r="H2118" s="10">
        <v>15.744999999999999</v>
      </c>
      <c r="I2118" s="12"/>
      <c r="J2118" s="11">
        <f>IF(AND(H2118&lt;&gt;"", C2118&lt;&gt;"", C2118&lt;&gt;0), H2118*100/C2118, "")</f>
        <v>28.420577617328522</v>
      </c>
      <c r="K2118" s="9"/>
      <c r="L2118" s="9"/>
      <c r="M2118" s="13"/>
      <c r="N2118" s="9"/>
      <c r="O2118" s="14"/>
      <c r="P2118" s="15">
        <v>5.14</v>
      </c>
      <c r="Q2118" s="13">
        <v>5.9370000000000003</v>
      </c>
      <c r="R2118" s="15">
        <v>0.39</v>
      </c>
      <c r="S2118" s="11">
        <f>IF(AND(Q2118&lt;&gt;"", C2118&lt;&gt;"", C2118&lt;&gt;0), Q2118*100/C2118, "")</f>
        <v>10.716606498194947</v>
      </c>
      <c r="T2118" s="28">
        <v>1</v>
      </c>
      <c r="U2118" s="8" t="s">
        <v>36</v>
      </c>
      <c r="V2118" s="11">
        <v>57.29</v>
      </c>
      <c r="W2118" s="11">
        <v>43.56</v>
      </c>
      <c r="X2118" s="11">
        <f>IF(AND(W2118&lt;&gt;"", V2118&lt;&gt;"", V2118&lt;&gt;0), (W2118/V2118)*100, "")</f>
        <v>76.034211904346321</v>
      </c>
      <c r="Y2118" s="8" t="str">
        <f>IF(X2118&lt;72,"Pontiagudo",IF(X2118&lt;=76,"Padrão","Redondo"))</f>
        <v>Redondo</v>
      </c>
      <c r="Z2118" s="11">
        <f>IF(AND(W2118&lt;&gt;"", V2118&lt;&gt;"", V2118&lt;&gt;0), (0.6057-0.0018*W2118)*V2118*(W2118^2)/1000, "")</f>
        <v>57.319942589350852</v>
      </c>
      <c r="AA2118" s="11">
        <v>60.98</v>
      </c>
      <c r="AB2118" s="14"/>
      <c r="AC2118" s="12">
        <v>28</v>
      </c>
      <c r="AD2118" s="18" t="s">
        <v>18</v>
      </c>
    </row>
    <row r="2119" spans="1:30" ht="15" x14ac:dyDescent="0.25">
      <c r="A2119" s="8">
        <v>2118</v>
      </c>
      <c r="B2119" s="8">
        <v>25</v>
      </c>
      <c r="C2119" s="27">
        <v>47.7</v>
      </c>
      <c r="D2119" s="9">
        <v>3.5</v>
      </c>
      <c r="E2119" s="9">
        <v>9.9</v>
      </c>
      <c r="F2119" s="10">
        <f>IF(AND(NOT(ISBLANK(C2119)), NOT(ISBLANK(H2119)), NOT(ISBLANK(Q2119))), C2119-H2119-Q2119, "")</f>
        <v>27.794999999999998</v>
      </c>
      <c r="G2119" s="11">
        <f>IF(AND(F2119&lt;&gt;"", C2119&lt;&gt;"", C2119&lt;&gt;0), F2119*100/C2119, "")</f>
        <v>58.270440251572325</v>
      </c>
      <c r="H2119" s="10">
        <v>14.48</v>
      </c>
      <c r="I2119" s="12">
        <v>7</v>
      </c>
      <c r="J2119" s="11">
        <f>IF(AND(H2119&lt;&gt;"", C2119&lt;&gt;"", C2119&lt;&gt;0), H2119*100/C2119, "")</f>
        <v>30.356394129979034</v>
      </c>
      <c r="K2119" s="9">
        <v>8.3000000000000007</v>
      </c>
      <c r="L2119" s="9">
        <v>51</v>
      </c>
      <c r="M2119" s="13">
        <v>0.16300000000000001</v>
      </c>
      <c r="N2119" s="9">
        <v>60.2</v>
      </c>
      <c r="O2119" s="14" t="s">
        <v>49</v>
      </c>
      <c r="P2119" s="15">
        <v>5.71</v>
      </c>
      <c r="Q2119" s="13">
        <v>5.4249999999999998</v>
      </c>
      <c r="R2119" s="15">
        <v>0.41</v>
      </c>
      <c r="S2119" s="11">
        <f>IF(AND(Q2119&lt;&gt;"", C2119&lt;&gt;"", C2119&lt;&gt;0), Q2119*100/C2119, "")</f>
        <v>11.373165618448636</v>
      </c>
      <c r="T2119" s="28">
        <v>1</v>
      </c>
      <c r="U2119" s="8" t="s">
        <v>42</v>
      </c>
      <c r="V2119" s="11">
        <v>53.59</v>
      </c>
      <c r="W2119" s="11">
        <v>41.2</v>
      </c>
      <c r="X2119" s="11">
        <f>IF(AND(W2119&lt;&gt;"", V2119&lt;&gt;"", V2119&lt;&gt;0), (W2119/V2119)*100, "")</f>
        <v>76.880014928158232</v>
      </c>
      <c r="Y2119" s="8" t="str">
        <f>IF(X2119&lt;72,"Pontiagudo",IF(X2119&lt;=76,"Padrão","Redondo"))</f>
        <v>Redondo</v>
      </c>
      <c r="Z2119" s="11">
        <f>IF(AND(W2119&lt;&gt;"", V2119&lt;&gt;"", V2119&lt;&gt;0), (0.6057-0.0018*W2119)*V2119*(W2119^2)/1000, "")</f>
        <v>48.351966434784018</v>
      </c>
      <c r="AA2119" s="11">
        <v>54.98</v>
      </c>
      <c r="AB2119" s="14" t="s">
        <v>46</v>
      </c>
      <c r="AC2119" s="12">
        <v>28</v>
      </c>
      <c r="AD2119" s="18" t="s">
        <v>18</v>
      </c>
    </row>
    <row r="2120" spans="1:30" ht="15" x14ac:dyDescent="0.25">
      <c r="A2120" s="8">
        <v>2119</v>
      </c>
      <c r="B2120" s="8">
        <v>25</v>
      </c>
      <c r="C2120" s="27">
        <v>50</v>
      </c>
      <c r="D2120" s="9">
        <v>4</v>
      </c>
      <c r="E2120" s="9">
        <v>10</v>
      </c>
      <c r="F2120" s="10">
        <f>IF(AND(NOT(ISBLANK(C2120)), NOT(ISBLANK(H2120)), NOT(ISBLANK(Q2120))), C2120-H2120-Q2120, "")</f>
        <v>28.226000000000003</v>
      </c>
      <c r="G2120" s="11">
        <f>IF(AND(F2120&lt;&gt;"", C2120&lt;&gt;"", C2120&lt;&gt;0), F2120*100/C2120, "")</f>
        <v>56.452000000000005</v>
      </c>
      <c r="H2120" s="10">
        <v>16.282</v>
      </c>
      <c r="I2120" s="12">
        <v>7</v>
      </c>
      <c r="J2120" s="11">
        <f>IF(AND(H2120&lt;&gt;"", C2120&lt;&gt;"", C2120&lt;&gt;0), H2120*100/C2120, "")</f>
        <v>32.564</v>
      </c>
      <c r="K2120" s="9">
        <v>8.5</v>
      </c>
      <c r="L2120" s="9">
        <v>51.7</v>
      </c>
      <c r="M2120" s="13">
        <v>0.16400000000000001</v>
      </c>
      <c r="N2120" s="9">
        <v>64.099999999999994</v>
      </c>
      <c r="O2120" s="14" t="s">
        <v>49</v>
      </c>
      <c r="P2120" s="15">
        <v>4.17</v>
      </c>
      <c r="Q2120" s="13">
        <v>5.492</v>
      </c>
      <c r="R2120" s="15">
        <v>0.4</v>
      </c>
      <c r="S2120" s="11">
        <f>IF(AND(Q2120&lt;&gt;"", C2120&lt;&gt;"", C2120&lt;&gt;0), Q2120*100/C2120, "")</f>
        <v>10.984000000000002</v>
      </c>
      <c r="T2120" s="28">
        <v>1</v>
      </c>
      <c r="U2120" s="8" t="s">
        <v>36</v>
      </c>
      <c r="V2120" s="11">
        <v>55.21</v>
      </c>
      <c r="W2120" s="11">
        <v>42</v>
      </c>
      <c r="X2120" s="11">
        <f>IF(AND(W2120&lt;&gt;"", V2120&lt;&gt;"", V2120&lt;&gt;0), (W2120/V2120)*100, "")</f>
        <v>76.073175149429446</v>
      </c>
      <c r="Y2120" s="8" t="str">
        <f>IF(X2120&lt;72,"Pontiagudo",IF(X2120&lt;=76,"Padrão","Redondo"))</f>
        <v>Redondo</v>
      </c>
      <c r="Z2120" s="11">
        <f>IF(AND(W2120&lt;&gt;"", V2120&lt;&gt;"", V2120&lt;&gt;0), (0.6057-0.0018*W2120)*V2120*(W2120^2)/1000, "")</f>
        <v>51.626672243999998</v>
      </c>
      <c r="AA2120" s="11">
        <v>57.26</v>
      </c>
      <c r="AB2120" s="14"/>
      <c r="AC2120" s="12">
        <v>28</v>
      </c>
      <c r="AD2120" s="18" t="s">
        <v>18</v>
      </c>
    </row>
    <row r="2121" spans="1:30" ht="15" x14ac:dyDescent="0.25">
      <c r="A2121" s="8">
        <v>2120</v>
      </c>
      <c r="B2121" s="8">
        <v>25</v>
      </c>
      <c r="C2121" s="27">
        <v>47.1</v>
      </c>
      <c r="D2121" s="9">
        <v>3.5</v>
      </c>
      <c r="E2121" s="9">
        <v>9.9</v>
      </c>
      <c r="F2121" s="10">
        <f>IF(AND(NOT(ISBLANK(C2121)), NOT(ISBLANK(H2121)), NOT(ISBLANK(Q2121))), C2121-H2121-Q2121, "")</f>
        <v>28.305999999999997</v>
      </c>
      <c r="G2121" s="11">
        <f>IF(AND(F2121&lt;&gt;"", C2121&lt;&gt;"", C2121&lt;&gt;0), F2121*100/C2121, "")</f>
        <v>60.097664543524409</v>
      </c>
      <c r="H2121" s="10">
        <v>13.435</v>
      </c>
      <c r="I2121" s="12">
        <v>7</v>
      </c>
      <c r="J2121" s="11">
        <f>IF(AND(H2121&lt;&gt;"", C2121&lt;&gt;"", C2121&lt;&gt;0), H2121*100/C2121, "")</f>
        <v>28.524416135881104</v>
      </c>
      <c r="K2121" s="9">
        <v>8.4</v>
      </c>
      <c r="L2121" s="9">
        <v>52</v>
      </c>
      <c r="M2121" s="13">
        <v>0.16200000000000001</v>
      </c>
      <c r="N2121" s="9">
        <v>60.5</v>
      </c>
      <c r="O2121" s="14" t="s">
        <v>49</v>
      </c>
      <c r="P2121" s="15">
        <v>5.55</v>
      </c>
      <c r="Q2121" s="13">
        <v>5.359</v>
      </c>
      <c r="R2121" s="15">
        <v>0.4</v>
      </c>
      <c r="S2121" s="11">
        <f>IF(AND(Q2121&lt;&gt;"", C2121&lt;&gt;"", C2121&lt;&gt;0), Q2121*100/C2121, "")</f>
        <v>11.377919320594479</v>
      </c>
      <c r="T2121" s="28">
        <v>1</v>
      </c>
      <c r="U2121" s="8" t="s">
        <v>42</v>
      </c>
      <c r="V2121" s="11">
        <v>53.02</v>
      </c>
      <c r="W2121" s="11">
        <v>41.29</v>
      </c>
      <c r="X2121" s="11">
        <f>IF(AND(W2121&lt;&gt;"", V2121&lt;&gt;"", V2121&lt;&gt;0), (W2121/V2121)*100, "")</f>
        <v>77.876273104488874</v>
      </c>
      <c r="Y2121" s="8" t="str">
        <f>IF(X2121&lt;72,"Pontiagudo",IF(X2121&lt;=76,"Padrão","Redondo"))</f>
        <v>Redondo</v>
      </c>
      <c r="Z2121" s="11">
        <f>IF(AND(W2121&lt;&gt;"", V2121&lt;&gt;"", V2121&lt;&gt;0), (0.6057-0.0018*W2121)*V2121*(W2121^2)/1000, "")</f>
        <v>48.032264159194007</v>
      </c>
      <c r="AA2121" s="11">
        <v>54.68</v>
      </c>
      <c r="AB2121" s="14"/>
      <c r="AC2121" s="12">
        <v>28</v>
      </c>
      <c r="AD2121" s="18" t="s">
        <v>18</v>
      </c>
    </row>
    <row r="2122" spans="1:30" ht="15" x14ac:dyDescent="0.25">
      <c r="A2122" s="8">
        <v>2121</v>
      </c>
      <c r="B2122" s="8">
        <v>25</v>
      </c>
      <c r="C2122" s="27">
        <v>51.3</v>
      </c>
      <c r="D2122" s="9">
        <v>3.3</v>
      </c>
      <c r="E2122" s="9">
        <v>9.9</v>
      </c>
      <c r="F2122" s="10">
        <f>IF(AND(NOT(ISBLANK(C2122)), NOT(ISBLANK(H2122)), NOT(ISBLANK(Q2122))), C2122-H2122-Q2122, "")</f>
        <v>28.338999999999999</v>
      </c>
      <c r="G2122" s="11">
        <f>IF(AND(F2122&lt;&gt;"", C2122&lt;&gt;"", C2122&lt;&gt;0), F2122*100/C2122, "")</f>
        <v>55.241715399610129</v>
      </c>
      <c r="H2122" s="10">
        <v>16.669</v>
      </c>
      <c r="I2122" s="12">
        <v>9</v>
      </c>
      <c r="J2122" s="11">
        <f>IF(AND(H2122&lt;&gt;"", C2122&lt;&gt;"", C2122&lt;&gt;0), H2122*100/C2122, "")</f>
        <v>32.493177387914237</v>
      </c>
      <c r="K2122" s="9">
        <v>8.5</v>
      </c>
      <c r="L2122" s="9">
        <v>53</v>
      </c>
      <c r="M2122" s="13">
        <v>0.16</v>
      </c>
      <c r="N2122" s="9">
        <v>55.7</v>
      </c>
      <c r="O2122" s="14" t="s">
        <v>10</v>
      </c>
      <c r="P2122" s="15">
        <v>7.2</v>
      </c>
      <c r="Q2122" s="13">
        <v>6.2919999999999998</v>
      </c>
      <c r="R2122" s="15">
        <v>0.44</v>
      </c>
      <c r="S2122" s="11">
        <f>IF(AND(Q2122&lt;&gt;"", C2122&lt;&gt;"", C2122&lt;&gt;0), Q2122*100/C2122, "")</f>
        <v>12.265107212475632</v>
      </c>
      <c r="T2122" s="28">
        <v>3</v>
      </c>
      <c r="U2122" s="8" t="s">
        <v>36</v>
      </c>
      <c r="V2122" s="11">
        <v>55.03</v>
      </c>
      <c r="W2122" s="11">
        <v>41.91</v>
      </c>
      <c r="X2122" s="11">
        <f>IF(AND(W2122&lt;&gt;"", V2122&lt;&gt;"", V2122&lt;&gt;0), (W2122/V2122)*100, "")</f>
        <v>76.158459022351437</v>
      </c>
      <c r="Y2122" s="8" t="str">
        <f>IF(X2122&lt;72,"Pontiagudo",IF(X2122&lt;=76,"Padrão","Redondo"))</f>
        <v>Redondo</v>
      </c>
      <c r="Z2122" s="11">
        <f>IF(AND(W2122&lt;&gt;"", V2122&lt;&gt;"", V2122&lt;&gt;0), (0.6057-0.0018*W2122)*V2122*(W2122^2)/1000, "")</f>
        <v>51.25371386259306</v>
      </c>
      <c r="AA2122" s="11">
        <v>57</v>
      </c>
      <c r="AB2122" s="14"/>
      <c r="AC2122" s="12">
        <v>28</v>
      </c>
      <c r="AD2122" s="18" t="s">
        <v>18</v>
      </c>
    </row>
    <row r="2123" spans="1:30" ht="15" x14ac:dyDescent="0.25">
      <c r="A2123" s="8">
        <v>2122</v>
      </c>
      <c r="B2123" s="8">
        <v>25</v>
      </c>
      <c r="C2123" s="27">
        <v>50.7</v>
      </c>
      <c r="D2123" s="9">
        <v>3.3</v>
      </c>
      <c r="E2123" s="9">
        <v>9.8000000000000007</v>
      </c>
      <c r="F2123" s="10">
        <f>IF(AND(NOT(ISBLANK(C2123)), NOT(ISBLANK(H2123)), NOT(ISBLANK(Q2123))), C2123-H2123-Q2123, "")</f>
        <v>29.706</v>
      </c>
      <c r="G2123" s="11">
        <f>IF(AND(F2123&lt;&gt;"", C2123&lt;&gt;"", C2123&lt;&gt;0), F2123*100/C2123, "")</f>
        <v>58.591715976331358</v>
      </c>
      <c r="H2123" s="10">
        <v>14.821999999999999</v>
      </c>
      <c r="I2123" s="12">
        <v>8</v>
      </c>
      <c r="J2123" s="11">
        <f>IF(AND(H2123&lt;&gt;"", C2123&lt;&gt;"", C2123&lt;&gt;0), H2123*100/C2123, "")</f>
        <v>29.234714003944767</v>
      </c>
      <c r="K2123" s="9">
        <v>8</v>
      </c>
      <c r="L2123" s="9">
        <v>47</v>
      </c>
      <c r="M2123" s="13">
        <v>0.17</v>
      </c>
      <c r="N2123" s="9">
        <v>56</v>
      </c>
      <c r="O2123" s="14" t="s">
        <v>10</v>
      </c>
      <c r="P2123" s="15">
        <v>7.1</v>
      </c>
      <c r="Q2123" s="13">
        <v>6.1719999999999997</v>
      </c>
      <c r="R2123" s="15">
        <v>0.44</v>
      </c>
      <c r="S2123" s="11">
        <f>IF(AND(Q2123&lt;&gt;"", C2123&lt;&gt;"", C2123&lt;&gt;0), Q2123*100/C2123, "")</f>
        <v>12.173570019723863</v>
      </c>
      <c r="T2123" s="28">
        <v>2</v>
      </c>
      <c r="U2123" s="8" t="s">
        <v>36</v>
      </c>
      <c r="V2123" s="11">
        <v>55.94</v>
      </c>
      <c r="W2123" s="11">
        <v>41.82</v>
      </c>
      <c r="X2123" s="11">
        <f>IF(AND(W2123&lt;&gt;"", V2123&lt;&gt;"", V2123&lt;&gt;0), (W2123/V2123)*100, "")</f>
        <v>74.758670003575261</v>
      </c>
      <c r="Y2123" s="8" t="str">
        <f>IF(X2123&lt;72,"Pontiagudo",IF(X2123&lt;=76,"Padrão","Redondo"))</f>
        <v>Padrão</v>
      </c>
      <c r="Z2123" s="11">
        <f>IF(AND(W2123&lt;&gt;"", V2123&lt;&gt;"", V2123&lt;&gt;0), (0.6057-0.0018*W2123)*V2123*(W2123^2)/1000, "")</f>
        <v>51.893586301374143</v>
      </c>
      <c r="AA2123" s="11">
        <v>57.53</v>
      </c>
      <c r="AB2123" s="14"/>
      <c r="AC2123" s="12">
        <v>28</v>
      </c>
      <c r="AD2123" s="18" t="s">
        <v>18</v>
      </c>
    </row>
    <row r="2124" spans="1:30" ht="15" x14ac:dyDescent="0.25">
      <c r="A2124" s="8">
        <v>2123</v>
      </c>
      <c r="B2124" s="8">
        <v>25</v>
      </c>
      <c r="C2124" s="27">
        <v>44.7</v>
      </c>
      <c r="D2124" s="9">
        <v>4</v>
      </c>
      <c r="E2124" s="9">
        <v>9.8000000000000007</v>
      </c>
      <c r="F2124" s="10">
        <f>IF(AND(NOT(ISBLANK(C2124)), NOT(ISBLANK(H2124)), NOT(ISBLANK(Q2124))), C2124-H2124-Q2124, "")</f>
        <v>26.189000000000007</v>
      </c>
      <c r="G2124" s="11">
        <f>IF(AND(F2124&lt;&gt;"", C2124&lt;&gt;"", C2124&lt;&gt;0), F2124*100/C2124, "")</f>
        <v>58.588366890380321</v>
      </c>
      <c r="H2124" s="10">
        <v>13.125999999999999</v>
      </c>
      <c r="I2124" s="12">
        <v>7</v>
      </c>
      <c r="J2124" s="11">
        <f>IF(AND(H2124&lt;&gt;"", C2124&lt;&gt;"", C2124&lt;&gt;0), H2124*100/C2124, "")</f>
        <v>29.364653243847872</v>
      </c>
      <c r="K2124" s="9">
        <v>7.9</v>
      </c>
      <c r="L2124" s="9">
        <v>46.3</v>
      </c>
      <c r="M2124" s="13">
        <v>0.17100000000000001</v>
      </c>
      <c r="N2124" s="9">
        <v>66.900000000000006</v>
      </c>
      <c r="O2124" s="14" t="s">
        <v>49</v>
      </c>
      <c r="P2124" s="15">
        <v>6.65</v>
      </c>
      <c r="Q2124" s="13">
        <v>5.3849999999999998</v>
      </c>
      <c r="R2124" s="15">
        <v>0.41</v>
      </c>
      <c r="S2124" s="11">
        <f>IF(AND(Q2124&lt;&gt;"", C2124&lt;&gt;"", C2124&lt;&gt;0), Q2124*100/C2124, "")</f>
        <v>12.046979865771812</v>
      </c>
      <c r="T2124" s="28">
        <v>1</v>
      </c>
      <c r="U2124" s="8" t="s">
        <v>42</v>
      </c>
      <c r="V2124" s="11">
        <v>51.65</v>
      </c>
      <c r="W2124" s="11">
        <v>40.89</v>
      </c>
      <c r="X2124" s="11">
        <f>IF(AND(W2124&lt;&gt;"", V2124&lt;&gt;"", V2124&lt;&gt;0), (W2124/V2124)*100, "")</f>
        <v>79.1674733785092</v>
      </c>
      <c r="Y2124" s="8" t="str">
        <f>IF(X2124&lt;72,"Pontiagudo",IF(X2124&lt;=76,"Padrão","Redondo"))</f>
        <v>Redondo</v>
      </c>
      <c r="Z2124" s="11">
        <f>IF(AND(W2124&lt;&gt;"", V2124&lt;&gt;"", V2124&lt;&gt;0), (0.6057-0.0018*W2124)*V2124*(W2124^2)/1000, "")</f>
        <v>45.951127647792561</v>
      </c>
      <c r="AA2124" s="11">
        <v>53.14</v>
      </c>
      <c r="AB2124" s="14"/>
      <c r="AC2124" s="12">
        <v>28</v>
      </c>
      <c r="AD2124" s="18" t="s">
        <v>18</v>
      </c>
    </row>
    <row r="2125" spans="1:30" ht="15" x14ac:dyDescent="0.25">
      <c r="A2125" s="8">
        <v>2124</v>
      </c>
      <c r="B2125" s="8">
        <v>25</v>
      </c>
      <c r="C2125" s="27">
        <v>49.8</v>
      </c>
      <c r="D2125" s="9">
        <v>4.3</v>
      </c>
      <c r="E2125" s="9">
        <v>9.9</v>
      </c>
      <c r="F2125" s="10">
        <f>IF(AND(NOT(ISBLANK(C2125)), NOT(ISBLANK(H2125)), NOT(ISBLANK(Q2125))), C2125-H2125-Q2125, "")</f>
        <v>31.079999999999991</v>
      </c>
      <c r="G2125" s="11">
        <f>IF(AND(F2125&lt;&gt;"", C2125&lt;&gt;"", C2125&lt;&gt;0), F2125*100/C2125, "")</f>
        <v>62.409638554216855</v>
      </c>
      <c r="H2125" s="10">
        <v>13.23</v>
      </c>
      <c r="I2125" s="12">
        <v>7</v>
      </c>
      <c r="J2125" s="11">
        <f>IF(AND(H2125&lt;&gt;"", C2125&lt;&gt;"", C2125&lt;&gt;0), H2125*100/C2125, "")</f>
        <v>26.566265060240966</v>
      </c>
      <c r="K2125" s="9">
        <v>9</v>
      </c>
      <c r="L2125" s="9">
        <v>49</v>
      </c>
      <c r="M2125" s="13">
        <v>0.184</v>
      </c>
      <c r="N2125" s="9">
        <v>67</v>
      </c>
      <c r="O2125" s="14" t="s">
        <v>49</v>
      </c>
      <c r="P2125" s="15">
        <v>5.18</v>
      </c>
      <c r="Q2125" s="13">
        <v>5.49</v>
      </c>
      <c r="R2125" s="15">
        <v>0.4</v>
      </c>
      <c r="S2125" s="11">
        <f>IF(AND(Q2125&lt;&gt;"", C2125&lt;&gt;"", C2125&lt;&gt;0), Q2125*100/C2125, "")</f>
        <v>11.024096385542169</v>
      </c>
      <c r="T2125" s="28">
        <v>2</v>
      </c>
      <c r="U2125" s="8" t="s">
        <v>36</v>
      </c>
      <c r="V2125" s="11">
        <v>53.15</v>
      </c>
      <c r="W2125" s="11">
        <v>42.69</v>
      </c>
      <c r="X2125" s="11">
        <f>IF(AND(W2125&lt;&gt;"", V2125&lt;&gt;"", V2125&lt;&gt;0), (W2125/V2125)*100, "")</f>
        <v>80.319849482596425</v>
      </c>
      <c r="Y2125" s="8" t="str">
        <f>IF(X2125&lt;72,"Pontiagudo",IF(X2125&lt;=76,"Padrão","Redondo"))</f>
        <v>Redondo</v>
      </c>
      <c r="Z2125" s="11">
        <f>IF(AND(W2125&lt;&gt;"", V2125&lt;&gt;"", V2125&lt;&gt;0), (0.6057-0.0018*W2125)*V2125*(W2125^2)/1000, "")</f>
        <v>51.226496768257469</v>
      </c>
      <c r="AA2125" s="11">
        <v>56.69</v>
      </c>
      <c r="AB2125" s="14"/>
      <c r="AC2125" s="12">
        <v>28</v>
      </c>
      <c r="AD2125" s="18" t="s">
        <v>18</v>
      </c>
    </row>
    <row r="2126" spans="1:30" ht="15" x14ac:dyDescent="0.25">
      <c r="A2126" s="8">
        <v>2125</v>
      </c>
      <c r="B2126" s="8">
        <v>25</v>
      </c>
      <c r="C2126" s="27">
        <v>51.5</v>
      </c>
      <c r="D2126" s="9">
        <v>2.8</v>
      </c>
      <c r="E2126" s="9">
        <v>9.9</v>
      </c>
      <c r="F2126" s="10">
        <f>IF(AND(NOT(ISBLANK(C2126)), NOT(ISBLANK(H2126)), NOT(ISBLANK(Q2126))), C2126-H2126-Q2126, "")</f>
        <v>30.299999999999997</v>
      </c>
      <c r="G2126" s="11">
        <f>IF(AND(F2126&lt;&gt;"", C2126&lt;&gt;"", C2126&lt;&gt;0), F2126*100/C2126, "")</f>
        <v>58.834951456310669</v>
      </c>
      <c r="H2126" s="10">
        <v>15.164</v>
      </c>
      <c r="I2126" s="12">
        <v>7</v>
      </c>
      <c r="J2126" s="11">
        <f>IF(AND(H2126&lt;&gt;"", C2126&lt;&gt;"", C2126&lt;&gt;0), H2126*100/C2126, "")</f>
        <v>29.444660194174755</v>
      </c>
      <c r="K2126" s="9">
        <v>7.4</v>
      </c>
      <c r="L2126" s="9">
        <v>50</v>
      </c>
      <c r="M2126" s="13">
        <v>0.14799999999999999</v>
      </c>
      <c r="N2126" s="9">
        <v>49</v>
      </c>
      <c r="O2126" s="14" t="s">
        <v>10</v>
      </c>
      <c r="P2126" s="15">
        <v>6.31</v>
      </c>
      <c r="Q2126" s="13">
        <v>6.0359999999999996</v>
      </c>
      <c r="R2126" s="15">
        <v>0.42</v>
      </c>
      <c r="S2126" s="11">
        <f>IF(AND(Q2126&lt;&gt;"", C2126&lt;&gt;"", C2126&lt;&gt;0), Q2126*100/C2126, "")</f>
        <v>11.720388349514561</v>
      </c>
      <c r="T2126" s="28">
        <v>1</v>
      </c>
      <c r="U2126" s="8" t="s">
        <v>36</v>
      </c>
      <c r="V2126" s="11">
        <v>55.15</v>
      </c>
      <c r="W2126" s="11">
        <v>42.4</v>
      </c>
      <c r="X2126" s="11">
        <f>IF(AND(W2126&lt;&gt;"", V2126&lt;&gt;"", V2126&lt;&gt;0), (W2126/V2126)*100, "")</f>
        <v>76.881233000906619</v>
      </c>
      <c r="Y2126" s="8" t="str">
        <f>IF(X2126&lt;72,"Pontiagudo",IF(X2126&lt;=76,"Padrão","Redondo"))</f>
        <v>Redondo</v>
      </c>
      <c r="Z2126" s="11">
        <f>IF(AND(W2126&lt;&gt;"", V2126&lt;&gt;"", V2126&lt;&gt;0), (0.6057-0.0018*W2126)*V2126*(W2126^2)/1000, "")</f>
        <v>52.486155112319992</v>
      </c>
      <c r="AA2126" s="11">
        <v>57.77</v>
      </c>
      <c r="AB2126" s="14"/>
      <c r="AC2126" s="12">
        <v>28</v>
      </c>
      <c r="AD2126" s="18" t="s">
        <v>18</v>
      </c>
    </row>
    <row r="2127" spans="1:30" ht="15" x14ac:dyDescent="0.25">
      <c r="A2127" s="8">
        <v>2126</v>
      </c>
      <c r="B2127" s="8">
        <v>25</v>
      </c>
      <c r="C2127" s="27">
        <v>51</v>
      </c>
      <c r="D2127" s="9">
        <v>3.4</v>
      </c>
      <c r="E2127" s="9">
        <v>10</v>
      </c>
      <c r="F2127" s="10" t="str">
        <f>IF(AND(NOT(ISBLANK(C2127)), NOT(ISBLANK(H2127)), NOT(ISBLANK(Q2127))), C2127-H2127-Q2127, "")</f>
        <v/>
      </c>
      <c r="G2127" s="11" t="str">
        <f>IF(AND(F2127&lt;&gt;"", C2127&lt;&gt;"", C2127&lt;&gt;0), F2127*100/C2127, "")</f>
        <v/>
      </c>
      <c r="H2127" s="10"/>
      <c r="I2127" s="12">
        <v>8</v>
      </c>
      <c r="J2127" s="11" t="str">
        <f>IF(AND(H2127&lt;&gt;"", C2127&lt;&gt;"", C2127&lt;&gt;0), H2127*100/C2127, "")</f>
        <v/>
      </c>
      <c r="K2127" s="9">
        <v>7.9</v>
      </c>
      <c r="L2127" s="9">
        <v>52</v>
      </c>
      <c r="M2127" s="13">
        <v>0.152</v>
      </c>
      <c r="N2127" s="9">
        <v>57</v>
      </c>
      <c r="O2127" s="14" t="s">
        <v>10</v>
      </c>
      <c r="P2127" s="15">
        <v>5.29</v>
      </c>
      <c r="Q2127" s="13">
        <v>5.7910000000000004</v>
      </c>
      <c r="R2127" s="15">
        <v>0.42</v>
      </c>
      <c r="S2127" s="11">
        <f>IF(AND(Q2127&lt;&gt;"", C2127&lt;&gt;"", C2127&lt;&gt;0), Q2127*100/C2127, "")</f>
        <v>11.354901960784314</v>
      </c>
      <c r="T2127" s="28">
        <v>2</v>
      </c>
      <c r="U2127" s="8" t="s">
        <v>36</v>
      </c>
      <c r="V2127" s="11">
        <v>57.58</v>
      </c>
      <c r="W2127" s="11">
        <v>41.12</v>
      </c>
      <c r="X2127" s="11">
        <f>IF(AND(W2127&lt;&gt;"", V2127&lt;&gt;"", V2127&lt;&gt;0), (W2127/V2127)*100, "")</f>
        <v>71.413685307398396</v>
      </c>
      <c r="Y2127" s="8" t="str">
        <f>IF(X2127&lt;72,"Pontiagudo",IF(X2127&lt;=76,"Padrão","Redondo"))</f>
        <v>Pontiagudo</v>
      </c>
      <c r="Z2127" s="11">
        <f>IF(AND(W2127&lt;&gt;"", V2127&lt;&gt;"", V2127&lt;&gt;0), (0.6057-0.0018*W2127)*V2127*(W2127^2)/1000, "")</f>
        <v>51.764433290016761</v>
      </c>
      <c r="AA2127" s="11">
        <v>57.67</v>
      </c>
      <c r="AB2127" s="14"/>
      <c r="AC2127" s="12">
        <v>28</v>
      </c>
      <c r="AD2127" s="18" t="s">
        <v>18</v>
      </c>
    </row>
    <row r="2128" spans="1:30" ht="15" x14ac:dyDescent="0.25">
      <c r="A2128" s="8">
        <v>2127</v>
      </c>
      <c r="B2128" s="8">
        <v>25</v>
      </c>
      <c r="C2128" s="27">
        <v>51</v>
      </c>
      <c r="D2128" s="9"/>
      <c r="E2128" s="9"/>
      <c r="F2128" s="10" t="str">
        <f>IF(AND(NOT(ISBLANK(C2128)), NOT(ISBLANK(H2128)), NOT(ISBLANK(Q2128))), C2128-H2128-Q2128, "")</f>
        <v/>
      </c>
      <c r="G2128" s="11" t="str">
        <f>IF(AND(F2128&lt;&gt;"", C2128&lt;&gt;"", C2128&lt;&gt;0), F2128*100/C2128, "")</f>
        <v/>
      </c>
      <c r="H2128" s="10"/>
      <c r="I2128" s="12"/>
      <c r="J2128" s="11" t="str">
        <f>IF(AND(H2128&lt;&gt;"", C2128&lt;&gt;"", C2128&lt;&gt;0), H2128*100/C2128, "")</f>
        <v/>
      </c>
      <c r="K2128" s="9"/>
      <c r="L2128" s="9"/>
      <c r="M2128" s="13"/>
      <c r="N2128" s="9"/>
      <c r="O2128" s="14"/>
      <c r="P2128" s="15">
        <v>5.29</v>
      </c>
      <c r="Q2128" s="13">
        <v>5.6669999999999998</v>
      </c>
      <c r="R2128" s="15">
        <v>0.4</v>
      </c>
      <c r="S2128" s="11">
        <f>IF(AND(Q2128&lt;&gt;"", C2128&lt;&gt;"", C2128&lt;&gt;0), Q2128*100/C2128, "")</f>
        <v>11.111764705882351</v>
      </c>
      <c r="T2128" s="28">
        <v>2</v>
      </c>
      <c r="U2128" s="8" t="s">
        <v>36</v>
      </c>
      <c r="V2128" s="11">
        <v>55.09</v>
      </c>
      <c r="W2128" s="11">
        <v>41.68</v>
      </c>
      <c r="X2128" s="11">
        <f>IF(AND(W2128&lt;&gt;"", V2128&lt;&gt;"", V2128&lt;&gt;0), (W2128/V2128)*100, "")</f>
        <v>75.658014158649479</v>
      </c>
      <c r="Y2128" s="8" t="str">
        <f>IF(X2128&lt;72,"Pontiagudo",IF(X2128&lt;=76,"Padrão","Redondo"))</f>
        <v>Padrão</v>
      </c>
      <c r="Z2128" s="11">
        <f>IF(AND(W2128&lt;&gt;"", V2128&lt;&gt;"", V2128&lt;&gt;0), (0.6057-0.0018*W2128)*V2128*(W2128^2)/1000, "")</f>
        <v>50.787594089922813</v>
      </c>
      <c r="AA2128" s="11">
        <v>56.72</v>
      </c>
      <c r="AB2128" s="14"/>
      <c r="AC2128" s="12">
        <v>28</v>
      </c>
      <c r="AD2128" s="18" t="s">
        <v>18</v>
      </c>
    </row>
    <row r="2129" spans="1:30" ht="15" x14ac:dyDescent="0.25">
      <c r="A2129" s="8">
        <v>2128</v>
      </c>
      <c r="B2129" s="8">
        <v>25</v>
      </c>
      <c r="C2129" s="27">
        <v>47.7</v>
      </c>
      <c r="D2129" s="9">
        <v>3.3</v>
      </c>
      <c r="E2129" s="9">
        <v>9.9</v>
      </c>
      <c r="F2129" s="10">
        <f>IF(AND(NOT(ISBLANK(C2129)), NOT(ISBLANK(H2129)), NOT(ISBLANK(Q2129))), C2129-H2129-Q2129, "")</f>
        <v>28.887000000000008</v>
      </c>
      <c r="G2129" s="11">
        <f>IF(AND(F2129&lt;&gt;"", C2129&lt;&gt;"", C2129&lt;&gt;0), F2129*100/C2129, "")</f>
        <v>60.559748427672965</v>
      </c>
      <c r="H2129" s="10">
        <v>13.266999999999999</v>
      </c>
      <c r="I2129" s="12">
        <v>7</v>
      </c>
      <c r="J2129" s="11">
        <f>IF(AND(H2129&lt;&gt;"", C2129&lt;&gt;"", C2129&lt;&gt;0), H2129*100/C2129, "")</f>
        <v>27.813417190775681</v>
      </c>
      <c r="K2129" s="9">
        <v>7.3</v>
      </c>
      <c r="L2129" s="9">
        <v>51.7</v>
      </c>
      <c r="M2129" s="13">
        <v>0.14099999999999999</v>
      </c>
      <c r="N2129" s="9">
        <v>57.9</v>
      </c>
      <c r="O2129" s="14" t="s">
        <v>10</v>
      </c>
      <c r="P2129" s="15">
        <v>5.34</v>
      </c>
      <c r="Q2129" s="13">
        <v>5.5460000000000003</v>
      </c>
      <c r="R2129" s="15">
        <v>0.41</v>
      </c>
      <c r="S2129" s="11">
        <f>IF(AND(Q2129&lt;&gt;"", C2129&lt;&gt;"", C2129&lt;&gt;0), Q2129*100/C2129, "")</f>
        <v>11.626834381551362</v>
      </c>
      <c r="T2129" s="28">
        <v>2</v>
      </c>
      <c r="U2129" s="8" t="s">
        <v>42</v>
      </c>
      <c r="V2129" s="11">
        <v>52.66</v>
      </c>
      <c r="W2129" s="11">
        <v>41.8</v>
      </c>
      <c r="X2129" s="11">
        <f>IF(AND(W2129&lt;&gt;"", V2129&lt;&gt;"", V2129&lt;&gt;0), (W2129/V2129)*100, "")</f>
        <v>79.37713634637295</v>
      </c>
      <c r="Y2129" s="8" t="str">
        <f>IF(X2129&lt;72,"Pontiagudo",IF(X2129&lt;=76,"Padrão","Redondo"))</f>
        <v>Redondo</v>
      </c>
      <c r="Z2129" s="11">
        <f>IF(AND(W2129&lt;&gt;"", V2129&lt;&gt;"", V2129&lt;&gt;0), (0.6057-0.0018*W2129)*V2129*(W2129^2)/1000, "")</f>
        <v>48.807443394863995</v>
      </c>
      <c r="AA2129" s="11">
        <v>55.11</v>
      </c>
      <c r="AB2129" s="14" t="s">
        <v>46</v>
      </c>
      <c r="AC2129" s="12">
        <v>28</v>
      </c>
      <c r="AD2129" s="18" t="s">
        <v>18</v>
      </c>
    </row>
    <row r="2130" spans="1:30" ht="15" x14ac:dyDescent="0.25">
      <c r="A2130" s="8">
        <v>2129</v>
      </c>
      <c r="B2130" s="8">
        <v>25</v>
      </c>
      <c r="C2130" s="27">
        <v>50.8</v>
      </c>
      <c r="D2130" s="9">
        <v>3.5</v>
      </c>
      <c r="E2130" s="9">
        <v>10</v>
      </c>
      <c r="F2130" s="10">
        <f>IF(AND(NOT(ISBLANK(C2130)), NOT(ISBLANK(H2130)), NOT(ISBLANK(Q2130))), C2130-H2130-Q2130, "")</f>
        <v>30.893000000000001</v>
      </c>
      <c r="G2130" s="11">
        <f>IF(AND(F2130&lt;&gt;"", C2130&lt;&gt;"", C2130&lt;&gt;0), F2130*100/C2130, "")</f>
        <v>60.812992125984259</v>
      </c>
      <c r="H2130" s="10">
        <v>14.135</v>
      </c>
      <c r="I2130" s="12">
        <v>8</v>
      </c>
      <c r="J2130" s="11">
        <f>IF(AND(H2130&lt;&gt;"", C2130&lt;&gt;"", C2130&lt;&gt;0), H2130*100/C2130, "")</f>
        <v>27.8248031496063</v>
      </c>
      <c r="K2130" s="9">
        <v>8.1</v>
      </c>
      <c r="L2130" s="9">
        <v>50.7</v>
      </c>
      <c r="M2130" s="13">
        <v>0.16</v>
      </c>
      <c r="N2130" s="9">
        <v>58.3</v>
      </c>
      <c r="O2130" s="14" t="s">
        <v>10</v>
      </c>
      <c r="P2130" s="15">
        <v>6.2</v>
      </c>
      <c r="Q2130" s="13">
        <v>5.7720000000000002</v>
      </c>
      <c r="R2130" s="15">
        <v>0.41</v>
      </c>
      <c r="S2130" s="11">
        <f>IF(AND(Q2130&lt;&gt;"", C2130&lt;&gt;"", C2130&lt;&gt;0), Q2130*100/C2130, "")</f>
        <v>11.36220472440945</v>
      </c>
      <c r="T2130" s="28">
        <v>1</v>
      </c>
      <c r="U2130" s="8" t="s">
        <v>36</v>
      </c>
      <c r="V2130" s="11">
        <v>54.84</v>
      </c>
      <c r="W2130" s="11">
        <v>42.64</v>
      </c>
      <c r="X2130" s="11">
        <f>IF(AND(W2130&lt;&gt;"", V2130&lt;&gt;"", V2130&lt;&gt;0), (W2130/V2130)*100, "")</f>
        <v>77.753464624361783</v>
      </c>
      <c r="Y2130" s="8" t="str">
        <f>IF(X2130&lt;72,"Pontiagudo",IF(X2130&lt;=76,"Padrão","Redondo"))</f>
        <v>Redondo</v>
      </c>
      <c r="Z2130" s="11">
        <f>IF(AND(W2130&lt;&gt;"", V2130&lt;&gt;"", V2130&lt;&gt;0), (0.6057-0.0018*W2130)*V2130*(W2130^2)/1000, "")</f>
        <v>52.74056979917107</v>
      </c>
      <c r="AA2130" s="11">
        <v>57.88</v>
      </c>
      <c r="AB2130" s="14"/>
      <c r="AC2130" s="12">
        <v>28</v>
      </c>
      <c r="AD2130" s="18" t="s">
        <v>18</v>
      </c>
    </row>
    <row r="2131" spans="1:30" ht="15" x14ac:dyDescent="0.25">
      <c r="A2131" s="8">
        <v>2130</v>
      </c>
      <c r="B2131" s="8">
        <v>25</v>
      </c>
      <c r="C2131" s="27">
        <v>47.4</v>
      </c>
      <c r="D2131" s="9">
        <v>3.5</v>
      </c>
      <c r="E2131" s="9">
        <v>9.9</v>
      </c>
      <c r="F2131" s="10">
        <f>IF(AND(NOT(ISBLANK(C2131)), NOT(ISBLANK(H2131)), NOT(ISBLANK(Q2131))), C2131-H2131-Q2131, "")</f>
        <v>26.152999999999999</v>
      </c>
      <c r="G2131" s="11">
        <f>IF(AND(F2131&lt;&gt;"", C2131&lt;&gt;"", C2131&lt;&gt;0), F2131*100/C2131, "")</f>
        <v>55.175105485232066</v>
      </c>
      <c r="H2131" s="10">
        <v>15.727</v>
      </c>
      <c r="I2131" s="12">
        <v>8</v>
      </c>
      <c r="J2131" s="11">
        <f>IF(AND(H2131&lt;&gt;"", C2131&lt;&gt;"", C2131&lt;&gt;0), H2131*100/C2131, "")</f>
        <v>33.179324894514771</v>
      </c>
      <c r="K2131" s="9">
        <v>8.3000000000000007</v>
      </c>
      <c r="L2131" s="9">
        <v>56.7</v>
      </c>
      <c r="M2131" s="13">
        <v>0.14599999999999999</v>
      </c>
      <c r="N2131" s="9">
        <v>60.3</v>
      </c>
      <c r="O2131" s="14" t="s">
        <v>49</v>
      </c>
      <c r="P2131" s="15">
        <v>5.9</v>
      </c>
      <c r="Q2131" s="13">
        <v>5.52</v>
      </c>
      <c r="R2131" s="15">
        <v>0.4</v>
      </c>
      <c r="S2131" s="11">
        <f>IF(AND(Q2131&lt;&gt;"", C2131&lt;&gt;"", C2131&lt;&gt;0), Q2131*100/C2131, "")</f>
        <v>11.645569620253164</v>
      </c>
      <c r="T2131" s="28">
        <v>1</v>
      </c>
      <c r="U2131" s="8" t="s">
        <v>42</v>
      </c>
      <c r="V2131" s="11">
        <v>53.27</v>
      </c>
      <c r="W2131" s="11">
        <v>41.17</v>
      </c>
      <c r="X2131" s="11">
        <f>IF(AND(W2131&lt;&gt;"", V2131&lt;&gt;"", V2131&lt;&gt;0), (W2131/V2131)*100, "")</f>
        <v>77.285526562793322</v>
      </c>
      <c r="Y2131" s="8" t="str">
        <f>IF(X2131&lt;72,"Pontiagudo",IF(X2131&lt;=76,"Padrão","Redondo"))</f>
        <v>Redondo</v>
      </c>
      <c r="Z2131" s="11">
        <f>IF(AND(W2131&lt;&gt;"", V2131&lt;&gt;"", V2131&lt;&gt;0), (0.6057-0.0018*W2131)*V2131*(W2131^2)/1000, "")</f>
        <v>47.998150293914989</v>
      </c>
      <c r="AA2131" s="11">
        <v>54.7</v>
      </c>
      <c r="AB2131" s="14"/>
      <c r="AC2131" s="12">
        <v>28</v>
      </c>
      <c r="AD2131" s="18" t="s">
        <v>18</v>
      </c>
    </row>
    <row r="2132" spans="1:30" ht="15" x14ac:dyDescent="0.25">
      <c r="A2132" s="8">
        <v>2131</v>
      </c>
      <c r="B2132" s="8">
        <v>25</v>
      </c>
      <c r="C2132" s="27">
        <v>52.9</v>
      </c>
      <c r="D2132" s="9">
        <v>4.5</v>
      </c>
      <c r="E2132" s="9">
        <v>10.199999999999999</v>
      </c>
      <c r="F2132" s="10">
        <f>IF(AND(NOT(ISBLANK(C2132)), NOT(ISBLANK(H2132)), NOT(ISBLANK(Q2132))), C2132-H2132-Q2132, "")</f>
        <v>30.950000000000003</v>
      </c>
      <c r="G2132" s="11">
        <f>IF(AND(F2132&lt;&gt;"", C2132&lt;&gt;"", C2132&lt;&gt;0), F2132*100/C2132, "")</f>
        <v>58.506616257088858</v>
      </c>
      <c r="H2132" s="10">
        <v>15.95</v>
      </c>
      <c r="I2132" s="12">
        <v>7</v>
      </c>
      <c r="J2132" s="11">
        <f>IF(AND(H2132&lt;&gt;"", C2132&lt;&gt;"", C2132&lt;&gt;0), H2132*100/C2132, "")</f>
        <v>30.151228733459359</v>
      </c>
      <c r="K2132" s="9">
        <v>8.5</v>
      </c>
      <c r="L2132" s="9">
        <v>54</v>
      </c>
      <c r="M2132" s="13">
        <v>0.157</v>
      </c>
      <c r="N2132" s="9">
        <v>67.400000000000006</v>
      </c>
      <c r="O2132" s="14" t="s">
        <v>49</v>
      </c>
      <c r="P2132" s="15">
        <v>6.21</v>
      </c>
      <c r="Q2132" s="13">
        <v>6</v>
      </c>
      <c r="R2132" s="15">
        <v>0.41</v>
      </c>
      <c r="S2132" s="11">
        <f>IF(AND(Q2132&lt;&gt;"", C2132&lt;&gt;"", C2132&lt;&gt;0), Q2132*100/C2132, "")</f>
        <v>11.342155009451796</v>
      </c>
      <c r="T2132" s="28">
        <v>1</v>
      </c>
      <c r="U2132" s="8" t="s">
        <v>36</v>
      </c>
      <c r="V2132" s="11">
        <v>55.7</v>
      </c>
      <c r="W2132" s="11">
        <v>42.72</v>
      </c>
      <c r="X2132" s="11">
        <f>IF(AND(W2132&lt;&gt;"", V2132&lt;&gt;"", V2132&lt;&gt;0), (W2132/V2132)*100, "")</f>
        <v>76.696588868940751</v>
      </c>
      <c r="Y2132" s="8" t="str">
        <f>IF(X2132&lt;72,"Pontiagudo",IF(X2132&lt;=76,"Padrão","Redondo"))</f>
        <v>Redondo</v>
      </c>
      <c r="Z2132" s="11">
        <f>IF(AND(W2132&lt;&gt;"", V2132&lt;&gt;"", V2132&lt;&gt;0), (0.6057-0.0018*W2132)*V2132*(W2132^2)/1000, "")</f>
        <v>53.754201482987526</v>
      </c>
      <c r="AA2132" s="11">
        <v>58.62</v>
      </c>
      <c r="AB2132" s="14" t="s">
        <v>46</v>
      </c>
      <c r="AC2132" s="12">
        <v>28</v>
      </c>
      <c r="AD2132" s="18" t="s">
        <v>18</v>
      </c>
    </row>
    <row r="2133" spans="1:30" ht="15" x14ac:dyDescent="0.25">
      <c r="A2133" s="8">
        <v>2132</v>
      </c>
      <c r="B2133" s="8">
        <v>25</v>
      </c>
      <c r="C2133" s="27">
        <v>50.7</v>
      </c>
      <c r="D2133" s="9">
        <v>3.4</v>
      </c>
      <c r="E2133" s="9">
        <v>10</v>
      </c>
      <c r="F2133" s="10">
        <f>IF(AND(NOT(ISBLANK(C2133)), NOT(ISBLANK(H2133)), NOT(ISBLANK(Q2133))), C2133-H2133-Q2133, "")</f>
        <v>29.107000000000003</v>
      </c>
      <c r="G2133" s="11">
        <f>IF(AND(F2133&lt;&gt;"", C2133&lt;&gt;"", C2133&lt;&gt;0), F2133*100/C2133, "")</f>
        <v>57.410256410256416</v>
      </c>
      <c r="H2133" s="10">
        <v>15.86</v>
      </c>
      <c r="I2133" s="12">
        <v>7</v>
      </c>
      <c r="J2133" s="11">
        <f>IF(AND(H2133&lt;&gt;"", C2133&lt;&gt;"", C2133&lt;&gt;0), H2133*100/C2133, "")</f>
        <v>31.282051282051281</v>
      </c>
      <c r="K2133" s="9">
        <v>8</v>
      </c>
      <c r="L2133" s="9">
        <v>55.7</v>
      </c>
      <c r="M2133" s="13">
        <v>0.14399999999999999</v>
      </c>
      <c r="N2133" s="9">
        <v>57.2</v>
      </c>
      <c r="O2133" s="14" t="s">
        <v>10</v>
      </c>
      <c r="P2133" s="15">
        <v>5.96</v>
      </c>
      <c r="Q2133" s="13">
        <v>5.7329999999999997</v>
      </c>
      <c r="R2133" s="15">
        <v>0.4</v>
      </c>
      <c r="S2133" s="11">
        <f>IF(AND(Q2133&lt;&gt;"", C2133&lt;&gt;"", C2133&lt;&gt;0), Q2133*100/C2133, "")</f>
        <v>11.307692307692307</v>
      </c>
      <c r="T2133" s="28">
        <v>1</v>
      </c>
      <c r="U2133" s="8" t="s">
        <v>36</v>
      </c>
      <c r="V2133" s="11">
        <v>56.05</v>
      </c>
      <c r="W2133" s="11">
        <v>41.65</v>
      </c>
      <c r="X2133" s="11">
        <f>IF(AND(W2133&lt;&gt;"", V2133&lt;&gt;"", V2133&lt;&gt;0), (W2133/V2133)*100, "")</f>
        <v>74.30865298840321</v>
      </c>
      <c r="Y2133" s="8" t="str">
        <f>IF(X2133&lt;72,"Pontiagudo",IF(X2133&lt;=76,"Padrão","Redondo"))</f>
        <v>Padrão</v>
      </c>
      <c r="Z2133" s="11">
        <f>IF(AND(W2133&lt;&gt;"", V2133&lt;&gt;"", V2133&lt;&gt;0), (0.6057-0.0018*W2133)*V2133*(W2133^2)/1000, "")</f>
        <v>51.603512719421246</v>
      </c>
      <c r="AA2133" s="11">
        <v>57.36</v>
      </c>
      <c r="AB2133" s="14" t="s">
        <v>46</v>
      </c>
      <c r="AC2133" s="12">
        <v>28</v>
      </c>
      <c r="AD2133" s="18" t="s">
        <v>18</v>
      </c>
    </row>
    <row r="2134" spans="1:30" ht="15" x14ac:dyDescent="0.25">
      <c r="A2134" s="8">
        <v>2133</v>
      </c>
      <c r="B2134" s="8">
        <v>25</v>
      </c>
      <c r="C2134" s="27">
        <v>49.1</v>
      </c>
      <c r="D2134" s="9">
        <v>3.8</v>
      </c>
      <c r="E2134" s="9">
        <v>10</v>
      </c>
      <c r="F2134" s="10">
        <f>IF(AND(NOT(ISBLANK(C2134)), NOT(ISBLANK(H2134)), NOT(ISBLANK(Q2134))), C2134-H2134-Q2134, "")</f>
        <v>28.083000000000006</v>
      </c>
      <c r="G2134" s="11">
        <f>IF(AND(F2134&lt;&gt;"", C2134&lt;&gt;"", C2134&lt;&gt;0), F2134*100/C2134, "")</f>
        <v>57.195519348268853</v>
      </c>
      <c r="H2134" s="10">
        <v>15.44</v>
      </c>
      <c r="I2134" s="12">
        <v>7</v>
      </c>
      <c r="J2134" s="11">
        <f>IF(AND(H2134&lt;&gt;"", C2134&lt;&gt;"", C2134&lt;&gt;0), H2134*100/C2134, "")</f>
        <v>31.446028513238289</v>
      </c>
      <c r="K2134" s="9">
        <v>8.5</v>
      </c>
      <c r="L2134" s="9">
        <v>53.3</v>
      </c>
      <c r="M2134" s="13">
        <v>0.159</v>
      </c>
      <c r="N2134" s="9">
        <v>62.5</v>
      </c>
      <c r="O2134" s="14" t="s">
        <v>49</v>
      </c>
      <c r="P2134" s="15">
        <v>5.33</v>
      </c>
      <c r="Q2134" s="13">
        <v>5.577</v>
      </c>
      <c r="R2134" s="15">
        <v>0.41</v>
      </c>
      <c r="S2134" s="11">
        <f>IF(AND(Q2134&lt;&gt;"", C2134&lt;&gt;"", C2134&lt;&gt;0), Q2134*100/C2134, "")</f>
        <v>11.358452138492872</v>
      </c>
      <c r="T2134" s="28">
        <v>2</v>
      </c>
      <c r="U2134" s="8" t="s">
        <v>36</v>
      </c>
      <c r="V2134" s="11">
        <v>55.84</v>
      </c>
      <c r="W2134" s="11">
        <v>40.86</v>
      </c>
      <c r="X2134" s="11">
        <f>IF(AND(W2134&lt;&gt;"", V2134&lt;&gt;"", V2134&lt;&gt;0), (W2134/V2134)*100, "")</f>
        <v>73.173352435530077</v>
      </c>
      <c r="Y2134" s="8" t="str">
        <f>IF(X2134&lt;72,"Pontiagudo",IF(X2134&lt;=76,"Padrão","Redondo"))</f>
        <v>Padrão</v>
      </c>
      <c r="Z2134" s="11">
        <f>IF(AND(W2134&lt;&gt;"", V2134&lt;&gt;"", V2134&lt;&gt;0), (0.6057-0.0018*W2134)*V2134*(W2134^2)/1000, "")</f>
        <v>49.610983070320131</v>
      </c>
      <c r="AA2134" s="11">
        <v>56.1</v>
      </c>
      <c r="AB2134" s="14"/>
      <c r="AC2134" s="12">
        <v>28</v>
      </c>
      <c r="AD2134" s="18" t="s">
        <v>18</v>
      </c>
    </row>
    <row r="2135" spans="1:30" ht="15" x14ac:dyDescent="0.25">
      <c r="A2135" s="8">
        <v>2134</v>
      </c>
      <c r="B2135" s="8">
        <v>25</v>
      </c>
      <c r="C2135" s="27">
        <v>47.8</v>
      </c>
      <c r="D2135" s="9">
        <v>3.4</v>
      </c>
      <c r="E2135" s="9">
        <v>10</v>
      </c>
      <c r="F2135" s="10">
        <f>IF(AND(NOT(ISBLANK(C2135)), NOT(ISBLANK(H2135)), NOT(ISBLANK(Q2135))), C2135-H2135-Q2135, "")</f>
        <v>27.016999999999996</v>
      </c>
      <c r="G2135" s="11">
        <f>IF(AND(F2135&lt;&gt;"", C2135&lt;&gt;"", C2135&lt;&gt;0), F2135*100/C2135, "")</f>
        <v>56.520920502092046</v>
      </c>
      <c r="H2135" s="10">
        <v>14.926</v>
      </c>
      <c r="I2135" s="12">
        <v>9</v>
      </c>
      <c r="J2135" s="11">
        <f>IF(AND(H2135&lt;&gt;"", C2135&lt;&gt;"", C2135&lt;&gt;0), H2135*100/C2135, "")</f>
        <v>31.225941422594143</v>
      </c>
      <c r="K2135" s="9">
        <v>7.8</v>
      </c>
      <c r="L2135" s="9">
        <v>48</v>
      </c>
      <c r="M2135" s="13">
        <v>0.16300000000000001</v>
      </c>
      <c r="N2135" s="9">
        <v>59</v>
      </c>
      <c r="O2135" s="14" t="s">
        <v>10</v>
      </c>
      <c r="P2135" s="15">
        <v>6.6</v>
      </c>
      <c r="Q2135" s="13">
        <v>5.8570000000000002</v>
      </c>
      <c r="R2135" s="15">
        <v>0.42</v>
      </c>
      <c r="S2135" s="11">
        <f>IF(AND(Q2135&lt;&gt;"", C2135&lt;&gt;"", C2135&lt;&gt;0), Q2135*100/C2135, "")</f>
        <v>12.253138075313808</v>
      </c>
      <c r="T2135" s="28">
        <v>3</v>
      </c>
      <c r="U2135" s="8" t="s">
        <v>42</v>
      </c>
      <c r="V2135" s="11">
        <v>53.85</v>
      </c>
      <c r="W2135" s="11">
        <v>41.45</v>
      </c>
      <c r="X2135" s="11">
        <f>IF(AND(W2135&lt;&gt;"", V2135&lt;&gt;"", V2135&lt;&gt;0), (W2135/V2135)*100, "")</f>
        <v>76.973073351903437</v>
      </c>
      <c r="Y2135" s="8" t="str">
        <f>IF(X2135&lt;72,"Pontiagudo",IF(X2135&lt;=76,"Padrão","Redondo"))</f>
        <v>Redondo</v>
      </c>
      <c r="Z2135" s="11">
        <f>IF(AND(W2135&lt;&gt;"", V2135&lt;&gt;"", V2135&lt;&gt;0), (0.6057-0.0018*W2135)*V2135*(W2135^2)/1000, "")</f>
        <v>49.136351004641263</v>
      </c>
      <c r="AA2135" s="11">
        <v>55.51</v>
      </c>
      <c r="AB2135" s="14"/>
      <c r="AC2135" s="12">
        <v>28</v>
      </c>
      <c r="AD2135" s="18" t="s">
        <v>18</v>
      </c>
    </row>
    <row r="2136" spans="1:30" ht="15" x14ac:dyDescent="0.25">
      <c r="A2136" s="8">
        <v>2135</v>
      </c>
      <c r="B2136" s="8">
        <v>25</v>
      </c>
      <c r="C2136" s="27">
        <v>55.5</v>
      </c>
      <c r="D2136" s="9">
        <v>3.9</v>
      </c>
      <c r="E2136" s="9">
        <v>10.1</v>
      </c>
      <c r="F2136" s="10">
        <f>IF(AND(NOT(ISBLANK(C2136)), NOT(ISBLANK(H2136)), NOT(ISBLANK(Q2136))), C2136-H2136-Q2136, "")</f>
        <v>32.670999999999999</v>
      </c>
      <c r="G2136" s="11">
        <f>IF(AND(F2136&lt;&gt;"", C2136&lt;&gt;"", C2136&lt;&gt;0), F2136*100/C2136, "")</f>
        <v>58.866666666666667</v>
      </c>
      <c r="H2136" s="10">
        <v>16.440999999999999</v>
      </c>
      <c r="I2136" s="12">
        <v>7</v>
      </c>
      <c r="J2136" s="11">
        <f>IF(AND(H2136&lt;&gt;"", C2136&lt;&gt;"", C2136&lt;&gt;0), H2136*100/C2136, "")</f>
        <v>29.623423423423421</v>
      </c>
      <c r="K2136" s="9">
        <v>8.4</v>
      </c>
      <c r="L2136" s="9">
        <v>50.3</v>
      </c>
      <c r="M2136" s="13">
        <v>0.16700000000000001</v>
      </c>
      <c r="N2136" s="9">
        <v>60.1</v>
      </c>
      <c r="O2136" s="14" t="s">
        <v>49</v>
      </c>
      <c r="P2136" s="15">
        <v>6.95</v>
      </c>
      <c r="Q2136" s="13">
        <v>6.3879999999999999</v>
      </c>
      <c r="R2136" s="15">
        <v>0.43</v>
      </c>
      <c r="S2136" s="11">
        <f>IF(AND(Q2136&lt;&gt;"", C2136&lt;&gt;"", C2136&lt;&gt;0), Q2136*100/C2136, "")</f>
        <v>11.50990990990991</v>
      </c>
      <c r="T2136" s="28">
        <v>1</v>
      </c>
      <c r="U2136" s="8" t="s">
        <v>36</v>
      </c>
      <c r="V2136" s="11">
        <v>56.23</v>
      </c>
      <c r="W2136" s="11">
        <v>43.05</v>
      </c>
      <c r="X2136" s="11">
        <f>IF(AND(W2136&lt;&gt;"", V2136&lt;&gt;"", V2136&lt;&gt;0), (W2136/V2136)*100, "")</f>
        <v>76.560554863951623</v>
      </c>
      <c r="Y2136" s="8" t="str">
        <f>IF(X2136&lt;72,"Pontiagudo",IF(X2136&lt;=76,"Padrão","Redondo"))</f>
        <v>Redondo</v>
      </c>
      <c r="Z2136" s="11">
        <f>IF(AND(W2136&lt;&gt;"", V2136&lt;&gt;"", V2136&lt;&gt;0), (0.6057-0.0018*W2136)*V2136*(W2136^2)/1000, "")</f>
        <v>55.045397727510746</v>
      </c>
      <c r="AA2136" s="11">
        <v>59.48</v>
      </c>
      <c r="AB2136" s="14"/>
      <c r="AC2136" s="12">
        <v>28</v>
      </c>
      <c r="AD2136" s="18" t="s">
        <v>18</v>
      </c>
    </row>
    <row r="2137" spans="1:30" ht="15" x14ac:dyDescent="0.25">
      <c r="A2137" s="8">
        <v>2136</v>
      </c>
      <c r="B2137" s="8">
        <v>25</v>
      </c>
      <c r="C2137" s="27">
        <v>45.9</v>
      </c>
      <c r="D2137" s="9">
        <v>3.8</v>
      </c>
      <c r="E2137" s="9">
        <v>10.1</v>
      </c>
      <c r="F2137" s="10">
        <f>IF(AND(NOT(ISBLANK(C2137)), NOT(ISBLANK(H2137)), NOT(ISBLANK(Q2137))), C2137-H2137-Q2137, "")</f>
        <v>27.148999999999997</v>
      </c>
      <c r="G2137" s="11">
        <f>IF(AND(F2137&lt;&gt;"", C2137&lt;&gt;"", C2137&lt;&gt;0), F2137*100/C2137, "")</f>
        <v>59.148148148148145</v>
      </c>
      <c r="H2137" s="10">
        <v>13.365</v>
      </c>
      <c r="I2137" s="12">
        <v>7</v>
      </c>
      <c r="J2137" s="11">
        <f>IF(AND(H2137&lt;&gt;"", C2137&lt;&gt;"", C2137&lt;&gt;0), H2137*100/C2137, "")</f>
        <v>29.117647058823529</v>
      </c>
      <c r="K2137" s="9">
        <v>7.3</v>
      </c>
      <c r="L2137" s="9">
        <v>55.7</v>
      </c>
      <c r="M2137" s="13">
        <v>0.13100000000000001</v>
      </c>
      <c r="N2137" s="9">
        <v>64.3</v>
      </c>
      <c r="O2137" s="14" t="s">
        <v>49</v>
      </c>
      <c r="P2137" s="15">
        <v>5.88</v>
      </c>
      <c r="Q2137" s="13">
        <v>5.3860000000000001</v>
      </c>
      <c r="R2137" s="15">
        <v>0.42</v>
      </c>
      <c r="S2137" s="11">
        <f>IF(AND(Q2137&lt;&gt;"", C2137&lt;&gt;"", C2137&lt;&gt;0), Q2137*100/C2137, "")</f>
        <v>11.734204793028324</v>
      </c>
      <c r="T2137" s="28">
        <v>2</v>
      </c>
      <c r="U2137" s="8" t="s">
        <v>42</v>
      </c>
      <c r="V2137" s="11">
        <v>52.92</v>
      </c>
      <c r="W2137" s="11">
        <v>41.02</v>
      </c>
      <c r="X2137" s="11">
        <f>IF(AND(W2137&lt;&gt;"", V2137&lt;&gt;"", V2137&lt;&gt;0), (W2137/V2137)*100, "")</f>
        <v>77.513227513227505</v>
      </c>
      <c r="Y2137" s="8" t="str">
        <f>IF(X2137&lt;72,"Pontiagudo",IF(X2137&lt;=76,"Padrão","Redondo"))</f>
        <v>Redondo</v>
      </c>
      <c r="Z2137" s="11">
        <f>IF(AND(W2137&lt;&gt;"", V2137&lt;&gt;"", V2137&lt;&gt;0), (0.6057-0.0018*W2137)*V2137*(W2137^2)/1000, "")</f>
        <v>47.360005378100368</v>
      </c>
      <c r="AA2137" s="11">
        <v>54.24</v>
      </c>
      <c r="AB2137" s="14"/>
      <c r="AC2137" s="12">
        <v>28</v>
      </c>
      <c r="AD2137" s="18" t="s">
        <v>18</v>
      </c>
    </row>
    <row r="2138" spans="1:30" ht="15" x14ac:dyDescent="0.25">
      <c r="A2138" s="8">
        <v>2137</v>
      </c>
      <c r="B2138" s="8">
        <v>25</v>
      </c>
      <c r="C2138" s="27">
        <v>50</v>
      </c>
      <c r="D2138" s="9">
        <v>3.9</v>
      </c>
      <c r="E2138" s="9">
        <v>10.1</v>
      </c>
      <c r="F2138" s="10">
        <f>IF(AND(NOT(ISBLANK(C2138)), NOT(ISBLANK(H2138)), NOT(ISBLANK(Q2138))), C2138-H2138-Q2138, "")</f>
        <v>30.3</v>
      </c>
      <c r="G2138" s="11">
        <f>IF(AND(F2138&lt;&gt;"", C2138&lt;&gt;"", C2138&lt;&gt;0), F2138*100/C2138, "")</f>
        <v>60.6</v>
      </c>
      <c r="H2138" s="10">
        <v>14.164999999999999</v>
      </c>
      <c r="I2138" s="12">
        <v>8</v>
      </c>
      <c r="J2138" s="11">
        <f>IF(AND(H2138&lt;&gt;"", C2138&lt;&gt;"", C2138&lt;&gt;0), H2138*100/C2138, "")</f>
        <v>28.33</v>
      </c>
      <c r="K2138" s="9">
        <v>8.6</v>
      </c>
      <c r="L2138" s="9">
        <v>49.7</v>
      </c>
      <c r="M2138" s="13">
        <v>0.17299999999999999</v>
      </c>
      <c r="N2138" s="9">
        <v>63.1</v>
      </c>
      <c r="O2138" s="14" t="s">
        <v>49</v>
      </c>
      <c r="P2138" s="15">
        <v>5.4</v>
      </c>
      <c r="Q2138" s="13">
        <v>5.5350000000000001</v>
      </c>
      <c r="R2138" s="15">
        <v>0.4</v>
      </c>
      <c r="S2138" s="11">
        <f>IF(AND(Q2138&lt;&gt;"", C2138&lt;&gt;"", C2138&lt;&gt;0), Q2138*100/C2138, "")</f>
        <v>11.07</v>
      </c>
      <c r="T2138" s="28">
        <v>1</v>
      </c>
      <c r="U2138" s="8" t="s">
        <v>36</v>
      </c>
      <c r="V2138" s="11">
        <v>53.97</v>
      </c>
      <c r="W2138" s="11">
        <v>41.69</v>
      </c>
      <c r="X2138" s="11">
        <f>IF(AND(W2138&lt;&gt;"", V2138&lt;&gt;"", V2138&lt;&gt;0), (W2138/V2138)*100, "")</f>
        <v>77.246618491754674</v>
      </c>
      <c r="Y2138" s="8" t="str">
        <f>IF(X2138&lt;72,"Pontiagudo",IF(X2138&lt;=76,"Padrão","Redondo"))</f>
        <v>Redondo</v>
      </c>
      <c r="Z2138" s="11">
        <f>IF(AND(W2138&lt;&gt;"", V2138&lt;&gt;"", V2138&lt;&gt;0), (0.6057-0.0018*W2138)*V2138*(W2138^2)/1000, "")</f>
        <v>49.77725279012779</v>
      </c>
      <c r="AA2138" s="11">
        <v>55.93</v>
      </c>
      <c r="AB2138" s="14" t="s">
        <v>46</v>
      </c>
      <c r="AC2138" s="12">
        <v>28</v>
      </c>
      <c r="AD2138" s="18" t="s">
        <v>18</v>
      </c>
    </row>
    <row r="2139" spans="1:30" ht="15" x14ac:dyDescent="0.25">
      <c r="A2139" s="8">
        <v>2138</v>
      </c>
      <c r="B2139" s="8">
        <v>25</v>
      </c>
      <c r="C2139" s="27">
        <v>50.1</v>
      </c>
      <c r="D2139" s="9">
        <v>3.3</v>
      </c>
      <c r="E2139" s="9">
        <v>10.1</v>
      </c>
      <c r="F2139" s="10">
        <f>IF(AND(NOT(ISBLANK(C2139)), NOT(ISBLANK(H2139)), NOT(ISBLANK(Q2139))), C2139-H2139-Q2139, "")</f>
        <v>28.512</v>
      </c>
      <c r="G2139" s="11">
        <f>IF(AND(F2139&lt;&gt;"", C2139&lt;&gt;"", C2139&lt;&gt;0), F2139*100/C2139, "")</f>
        <v>56.91017964071856</v>
      </c>
      <c r="H2139" s="10">
        <v>15.817</v>
      </c>
      <c r="I2139" s="12">
        <v>7</v>
      </c>
      <c r="J2139" s="11">
        <f>IF(AND(H2139&lt;&gt;"", C2139&lt;&gt;"", C2139&lt;&gt;0), H2139*100/C2139, "")</f>
        <v>31.570858283433132</v>
      </c>
      <c r="K2139" s="9">
        <v>7.1</v>
      </c>
      <c r="L2139" s="9">
        <v>55.3</v>
      </c>
      <c r="M2139" s="13">
        <v>0.128</v>
      </c>
      <c r="N2139" s="9">
        <v>56.4</v>
      </c>
      <c r="O2139" s="14" t="s">
        <v>10</v>
      </c>
      <c r="P2139" s="15">
        <v>5.89</v>
      </c>
      <c r="Q2139" s="13">
        <v>5.7709999999999999</v>
      </c>
      <c r="R2139" s="15">
        <v>0.41</v>
      </c>
      <c r="S2139" s="11">
        <f>IF(AND(Q2139&lt;&gt;"", C2139&lt;&gt;"", C2139&lt;&gt;0), Q2139*100/C2139, "")</f>
        <v>11.518962075848304</v>
      </c>
      <c r="T2139" s="28">
        <v>1</v>
      </c>
      <c r="U2139" s="8" t="s">
        <v>36</v>
      </c>
      <c r="V2139" s="11">
        <v>55.83</v>
      </c>
      <c r="W2139" s="11">
        <v>41.27</v>
      </c>
      <c r="X2139" s="11">
        <f>IF(AND(W2139&lt;&gt;"", V2139&lt;&gt;"", V2139&lt;&gt;0), (W2139/V2139)*100, "")</f>
        <v>73.920831094393705</v>
      </c>
      <c r="Y2139" s="8" t="str">
        <f>IF(X2139&lt;72,"Pontiagudo",IF(X2139&lt;=76,"Padrão","Redondo"))</f>
        <v>Padrão</v>
      </c>
      <c r="Z2139" s="11">
        <f>IF(AND(W2139&lt;&gt;"", V2139&lt;&gt;"", V2139&lt;&gt;0), (0.6057-0.0018*W2139)*V2139*(W2139^2)/1000, "")</f>
        <v>50.532357181666704</v>
      </c>
      <c r="AA2139" s="11">
        <v>56.67</v>
      </c>
      <c r="AB2139" s="14"/>
      <c r="AC2139" s="12">
        <v>28</v>
      </c>
      <c r="AD2139" s="18" t="s">
        <v>18</v>
      </c>
    </row>
    <row r="2140" spans="1:30" ht="15" x14ac:dyDescent="0.25">
      <c r="A2140" s="8">
        <v>2139</v>
      </c>
      <c r="B2140" s="8">
        <v>25</v>
      </c>
      <c r="C2140" s="27">
        <v>50.1</v>
      </c>
      <c r="D2140" s="9">
        <v>3.1</v>
      </c>
      <c r="E2140" s="9">
        <v>10.1</v>
      </c>
      <c r="F2140" s="10">
        <f>IF(AND(NOT(ISBLANK(C2140)), NOT(ISBLANK(H2140)), NOT(ISBLANK(Q2140))), C2140-H2140-Q2140, "")</f>
        <v>29.354000000000003</v>
      </c>
      <c r="G2140" s="11">
        <f>IF(AND(F2140&lt;&gt;"", C2140&lt;&gt;"", C2140&lt;&gt;0), F2140*100/C2140, "")</f>
        <v>58.590818363273456</v>
      </c>
      <c r="H2140" s="10">
        <v>14.866</v>
      </c>
      <c r="I2140" s="12">
        <v>7</v>
      </c>
      <c r="J2140" s="11">
        <f>IF(AND(H2140&lt;&gt;"", C2140&lt;&gt;"", C2140&lt;&gt;0), H2140*100/C2140, "")</f>
        <v>29.67265469061876</v>
      </c>
      <c r="K2140" s="9">
        <v>7.3</v>
      </c>
      <c r="L2140" s="9">
        <v>46.7</v>
      </c>
      <c r="M2140" s="13">
        <v>0.156</v>
      </c>
      <c r="N2140" s="9">
        <v>54</v>
      </c>
      <c r="O2140" s="14" t="s">
        <v>10</v>
      </c>
      <c r="P2140" s="15">
        <v>5.0999999999999996</v>
      </c>
      <c r="Q2140" s="13">
        <v>5.88</v>
      </c>
      <c r="R2140" s="15">
        <v>0.44</v>
      </c>
      <c r="S2140" s="11">
        <f>IF(AND(Q2140&lt;&gt;"", C2140&lt;&gt;"", C2140&lt;&gt;0), Q2140*100/C2140, "")</f>
        <v>11.736526946107784</v>
      </c>
      <c r="T2140" s="28">
        <v>4</v>
      </c>
      <c r="U2140" s="8" t="s">
        <v>36</v>
      </c>
      <c r="V2140" s="11">
        <v>54.61</v>
      </c>
      <c r="W2140" s="11">
        <v>41.94</v>
      </c>
      <c r="X2140" s="11">
        <f>IF(AND(W2140&lt;&gt;"", V2140&lt;&gt;"", V2140&lt;&gt;0), (W2140/V2140)*100, "")</f>
        <v>76.799121040102548</v>
      </c>
      <c r="Y2140" s="8" t="str">
        <f>IF(X2140&lt;72,"Pontiagudo",IF(X2140&lt;=76,"Padrão","Redondo"))</f>
        <v>Redondo</v>
      </c>
      <c r="Z2140" s="11">
        <f>IF(AND(W2140&lt;&gt;"", V2140&lt;&gt;"", V2140&lt;&gt;0), (0.6057-0.0018*W2140)*V2140*(W2140^2)/1000, "")</f>
        <v>50.930191020336764</v>
      </c>
      <c r="AA2140" s="11">
        <v>56.74</v>
      </c>
      <c r="AB2140" s="14"/>
      <c r="AC2140" s="12">
        <v>28</v>
      </c>
      <c r="AD2140" s="18" t="s">
        <v>18</v>
      </c>
    </row>
    <row r="2141" spans="1:30" ht="15" x14ac:dyDescent="0.25">
      <c r="A2141" s="8">
        <v>2140</v>
      </c>
      <c r="B2141" s="8">
        <v>25</v>
      </c>
      <c r="C2141" s="27">
        <v>51.9</v>
      </c>
      <c r="D2141" s="9">
        <v>3.5</v>
      </c>
      <c r="E2141" s="9">
        <v>10.1</v>
      </c>
      <c r="F2141" s="10">
        <f>IF(AND(NOT(ISBLANK(C2141)), NOT(ISBLANK(H2141)), NOT(ISBLANK(Q2141))), C2141-H2141-Q2141, "")</f>
        <v>29.599999999999998</v>
      </c>
      <c r="G2141" s="11">
        <f>IF(AND(F2141&lt;&gt;"", C2141&lt;&gt;"", C2141&lt;&gt;0), F2141*100/C2141, "")</f>
        <v>57.032755298651253</v>
      </c>
      <c r="H2141" s="10">
        <v>16.067</v>
      </c>
      <c r="I2141" s="12">
        <v>7</v>
      </c>
      <c r="J2141" s="11">
        <f>IF(AND(H2141&lt;&gt;"", C2141&lt;&gt;"", C2141&lt;&gt;0), H2141*100/C2141, "")</f>
        <v>30.957610789980734</v>
      </c>
      <c r="K2141" s="9">
        <v>7.3</v>
      </c>
      <c r="L2141" s="9">
        <v>56.3</v>
      </c>
      <c r="M2141" s="13">
        <v>0.13</v>
      </c>
      <c r="N2141" s="9">
        <v>57.6</v>
      </c>
      <c r="O2141" s="14" t="s">
        <v>10</v>
      </c>
      <c r="P2141" s="15">
        <v>6.99</v>
      </c>
      <c r="Q2141" s="13">
        <v>6.2329999999999997</v>
      </c>
      <c r="R2141" s="15">
        <v>0.43</v>
      </c>
      <c r="S2141" s="11">
        <f>IF(AND(Q2141&lt;&gt;"", C2141&lt;&gt;"", C2141&lt;&gt;0), Q2141*100/C2141, "")</f>
        <v>12.009633911368015</v>
      </c>
      <c r="T2141" s="28">
        <v>1</v>
      </c>
      <c r="U2141" s="8" t="s">
        <v>36</v>
      </c>
      <c r="V2141" s="11">
        <v>54.74</v>
      </c>
      <c r="W2141" s="11">
        <v>42.2</v>
      </c>
      <c r="X2141" s="11">
        <f>IF(AND(W2141&lt;&gt;"", V2141&lt;&gt;"", V2141&lt;&gt;0), (W2141/V2141)*100, "")</f>
        <v>77.091706247716488</v>
      </c>
      <c r="Y2141" s="8" t="str">
        <f>IF(X2141&lt;72,"Pontiagudo",IF(X2141&lt;=76,"Padrão","Redondo"))</f>
        <v>Redondo</v>
      </c>
      <c r="Z2141" s="11">
        <f>IF(AND(W2141&lt;&gt;"", V2141&lt;&gt;"", V2141&lt;&gt;0), (0.6057-0.0018*W2141)*V2141*(W2141^2)/1000, "")</f>
        <v>51.640740620784001</v>
      </c>
      <c r="AA2141" s="11">
        <v>57.2</v>
      </c>
      <c r="AB2141" s="14"/>
      <c r="AC2141" s="12">
        <v>28</v>
      </c>
      <c r="AD2141" s="18" t="s">
        <v>18</v>
      </c>
    </row>
    <row r="2142" spans="1:30" ht="15" x14ac:dyDescent="0.25">
      <c r="A2142" s="8">
        <v>2141</v>
      </c>
      <c r="B2142" s="8">
        <v>25</v>
      </c>
      <c r="C2142" s="27">
        <v>50.8</v>
      </c>
      <c r="D2142" s="9">
        <v>3.6</v>
      </c>
      <c r="E2142" s="9"/>
      <c r="F2142" s="10">
        <f>IF(AND(NOT(ISBLANK(C2142)), NOT(ISBLANK(H2142)), NOT(ISBLANK(Q2142))), C2142-H2142-Q2142, "")</f>
        <v>28.967999999999996</v>
      </c>
      <c r="G2142" s="11">
        <f>IF(AND(F2142&lt;&gt;"", C2142&lt;&gt;"", C2142&lt;&gt;0), F2142*100/C2142, "")</f>
        <v>57.023622047244089</v>
      </c>
      <c r="H2142" s="10">
        <v>16.222000000000001</v>
      </c>
      <c r="I2142" s="12">
        <v>8</v>
      </c>
      <c r="J2142" s="11">
        <f>IF(AND(H2142&lt;&gt;"", C2142&lt;&gt;"", C2142&lt;&gt;0), H2142*100/C2142, "")</f>
        <v>31.933070866141733</v>
      </c>
      <c r="K2142" s="9">
        <v>7.6</v>
      </c>
      <c r="L2142" s="9">
        <v>53.7</v>
      </c>
      <c r="M2142" s="13">
        <v>0.14199999999999999</v>
      </c>
      <c r="N2142" s="9">
        <v>59.4</v>
      </c>
      <c r="O2142" s="14" t="s">
        <v>10</v>
      </c>
      <c r="P2142" s="15">
        <v>5.49</v>
      </c>
      <c r="Q2142" s="13">
        <v>5.61</v>
      </c>
      <c r="R2142" s="15">
        <v>0.4</v>
      </c>
      <c r="S2142" s="11">
        <f>IF(AND(Q2142&lt;&gt;"", C2142&lt;&gt;"", C2142&lt;&gt;0), Q2142*100/C2142, "")</f>
        <v>11.043307086614174</v>
      </c>
      <c r="T2142" s="28">
        <v>1</v>
      </c>
      <c r="U2142" s="8" t="s">
        <v>36</v>
      </c>
      <c r="V2142" s="11">
        <v>55.6</v>
      </c>
      <c r="W2142" s="11">
        <v>41.72</v>
      </c>
      <c r="X2142" s="11">
        <f>IF(AND(W2142&lt;&gt;"", V2142&lt;&gt;"", V2142&lt;&gt;0), (W2142/V2142)*100, "")</f>
        <v>75.035971223021576</v>
      </c>
      <c r="Y2142" s="8" t="str">
        <f>IF(X2142&lt;72,"Pontiagudo",IF(X2142&lt;=76,"Padrão","Redondo"))</f>
        <v>Padrão</v>
      </c>
      <c r="Z2142" s="11">
        <f>IF(AND(W2142&lt;&gt;"", V2142&lt;&gt;"", V2142&lt;&gt;0), (0.6057-0.0018*W2142)*V2142*(W2142^2)/1000, "")</f>
        <v>51.349227059612161</v>
      </c>
      <c r="AA2142" s="11">
        <v>57.14</v>
      </c>
      <c r="AB2142" s="14"/>
      <c r="AC2142" s="12">
        <v>28</v>
      </c>
      <c r="AD2142" s="18" t="s">
        <v>18</v>
      </c>
    </row>
    <row r="2143" spans="1:30" ht="15" x14ac:dyDescent="0.25">
      <c r="A2143" s="8">
        <v>2142</v>
      </c>
      <c r="B2143" s="8">
        <v>25</v>
      </c>
      <c r="C2143" s="27">
        <v>52.9</v>
      </c>
      <c r="D2143" s="9"/>
      <c r="E2143" s="9">
        <v>10</v>
      </c>
      <c r="F2143" s="10" t="str">
        <f>IF(AND(NOT(ISBLANK(C2143)), NOT(ISBLANK(H2143)), NOT(ISBLANK(Q2143))), C2143-H2143-Q2143, "")</f>
        <v/>
      </c>
      <c r="G2143" s="11" t="str">
        <f>IF(AND(F2143&lt;&gt;"", C2143&lt;&gt;"", C2143&lt;&gt;0), F2143*100/C2143, "")</f>
        <v/>
      </c>
      <c r="H2143" s="10"/>
      <c r="I2143" s="12"/>
      <c r="J2143" s="11" t="str">
        <f>IF(AND(H2143&lt;&gt;"", C2143&lt;&gt;"", C2143&lt;&gt;0), H2143*100/C2143, "")</f>
        <v/>
      </c>
      <c r="K2143" s="9"/>
      <c r="L2143" s="9"/>
      <c r="M2143" s="13"/>
      <c r="N2143" s="9"/>
      <c r="O2143" s="14"/>
      <c r="P2143" s="15">
        <v>6.45</v>
      </c>
      <c r="Q2143" s="13">
        <v>6.3339999999999996</v>
      </c>
      <c r="R2143" s="15">
        <v>0.43</v>
      </c>
      <c r="S2143" s="11">
        <f>IF(AND(Q2143&lt;&gt;"", C2143&lt;&gt;"", C2143&lt;&gt;0), Q2143*100/C2143, "")</f>
        <v>11.973534971644613</v>
      </c>
      <c r="T2143" s="28">
        <v>2</v>
      </c>
      <c r="U2143" s="8" t="s">
        <v>36</v>
      </c>
      <c r="V2143" s="11">
        <v>56.45</v>
      </c>
      <c r="W2143" s="11">
        <v>42.6</v>
      </c>
      <c r="X2143" s="11">
        <f>IF(AND(W2143&lt;&gt;"", V2143&lt;&gt;"", V2143&lt;&gt;0), (W2143/V2143)*100, "")</f>
        <v>75.465013286093878</v>
      </c>
      <c r="Y2143" s="8" t="str">
        <f>IF(X2143&lt;72,"Pontiagudo",IF(X2143&lt;=76,"Padrão","Redondo"))</f>
        <v>Padrão</v>
      </c>
      <c r="Z2143" s="11">
        <f>IF(AND(W2143&lt;&gt;"", V2143&lt;&gt;"", V2143&lt;&gt;0), (0.6057-0.0018*W2143)*V2143*(W2143^2)/1000, "")</f>
        <v>54.194502722040006</v>
      </c>
      <c r="AA2143" s="11">
        <v>59</v>
      </c>
      <c r="AB2143" s="14"/>
      <c r="AC2143" s="12">
        <v>28</v>
      </c>
      <c r="AD2143" s="18" t="s">
        <v>18</v>
      </c>
    </row>
    <row r="2144" spans="1:30" ht="15" x14ac:dyDescent="0.25">
      <c r="A2144" s="8">
        <v>2143</v>
      </c>
      <c r="B2144" s="8">
        <v>25</v>
      </c>
      <c r="C2144" s="27">
        <v>56.6</v>
      </c>
      <c r="D2144" s="9">
        <v>3.9</v>
      </c>
      <c r="E2144" s="9">
        <v>10.1</v>
      </c>
      <c r="F2144" s="10">
        <f>IF(AND(NOT(ISBLANK(C2144)), NOT(ISBLANK(H2144)), NOT(ISBLANK(Q2144))), C2144-H2144-Q2144, "")</f>
        <v>32.579000000000008</v>
      </c>
      <c r="G2144" s="11">
        <f>IF(AND(F2144&lt;&gt;"", C2144&lt;&gt;"", C2144&lt;&gt;0), F2144*100/C2144, "")</f>
        <v>57.560070671378099</v>
      </c>
      <c r="H2144" s="10">
        <v>17.367000000000001</v>
      </c>
      <c r="I2144" s="12">
        <v>8</v>
      </c>
      <c r="J2144" s="11">
        <f>IF(AND(H2144&lt;&gt;"", C2144&lt;&gt;"", C2144&lt;&gt;0), H2144*100/C2144, "")</f>
        <v>30.683745583038871</v>
      </c>
      <c r="K2144" s="9">
        <v>8.4</v>
      </c>
      <c r="L2144" s="9">
        <v>54</v>
      </c>
      <c r="M2144" s="13">
        <v>0.156</v>
      </c>
      <c r="N2144" s="9">
        <v>59.5</v>
      </c>
      <c r="O2144" s="14" t="s">
        <v>10</v>
      </c>
      <c r="P2144" s="15">
        <v>6.67</v>
      </c>
      <c r="Q2144" s="13">
        <v>6.6539999999999999</v>
      </c>
      <c r="R2144" s="15">
        <v>0.44</v>
      </c>
      <c r="S2144" s="11">
        <f>IF(AND(Q2144&lt;&gt;"", C2144&lt;&gt;"", C2144&lt;&gt;0), Q2144*100/C2144, "")</f>
        <v>11.756183745583039</v>
      </c>
      <c r="T2144" s="28">
        <v>1</v>
      </c>
      <c r="U2144" s="8" t="s">
        <v>36</v>
      </c>
      <c r="V2144" s="11">
        <v>56.66</v>
      </c>
      <c r="W2144" s="11">
        <v>43.65</v>
      </c>
      <c r="X2144" s="11">
        <f>IF(AND(W2144&lt;&gt;"", V2144&lt;&gt;"", V2144&lt;&gt;0), (W2144/V2144)*100, "")</f>
        <v>77.03847511471939</v>
      </c>
      <c r="Y2144" s="8" t="str">
        <f>IF(X2144&lt;72,"Pontiagudo",IF(X2144&lt;=76,"Padrão","Redondo"))</f>
        <v>Redondo</v>
      </c>
      <c r="Z2144" s="11">
        <f>IF(AND(W2144&lt;&gt;"", V2144&lt;&gt;"", V2144&lt;&gt;0), (0.6057-0.0018*W2144)*V2144*(W2144^2)/1000, "")</f>
        <v>56.906621116420489</v>
      </c>
      <c r="AA2144" s="11">
        <v>60.65</v>
      </c>
      <c r="AB2144" s="14"/>
      <c r="AC2144" s="12">
        <v>28</v>
      </c>
      <c r="AD2144" s="18" t="s">
        <v>18</v>
      </c>
    </row>
    <row r="2145" spans="1:30" ht="15" x14ac:dyDescent="0.25">
      <c r="A2145" s="8">
        <v>2144</v>
      </c>
      <c r="B2145" s="8">
        <v>25</v>
      </c>
      <c r="C2145" s="27">
        <v>49.5</v>
      </c>
      <c r="D2145" s="9">
        <v>3.4</v>
      </c>
      <c r="E2145" s="9">
        <v>10.1</v>
      </c>
      <c r="F2145" s="10">
        <f>IF(AND(NOT(ISBLANK(C2145)), NOT(ISBLANK(H2145)), NOT(ISBLANK(Q2145))), C2145-H2145-Q2145, "")</f>
        <v>27.667000000000002</v>
      </c>
      <c r="G2145" s="11">
        <f>IF(AND(F2145&lt;&gt;"", C2145&lt;&gt;"", C2145&lt;&gt;0), F2145*100/C2145, "")</f>
        <v>55.892929292929296</v>
      </c>
      <c r="H2145" s="10">
        <v>15.72</v>
      </c>
      <c r="I2145" s="12">
        <v>8</v>
      </c>
      <c r="J2145" s="11">
        <f>IF(AND(H2145&lt;&gt;"", C2145&lt;&gt;"", C2145&lt;&gt;0), H2145*100/C2145, "")</f>
        <v>31.757575757575758</v>
      </c>
      <c r="K2145" s="9">
        <v>8.4</v>
      </c>
      <c r="L2145" s="9">
        <v>53.7</v>
      </c>
      <c r="M2145" s="13">
        <v>0.156</v>
      </c>
      <c r="N2145" s="9">
        <v>58</v>
      </c>
      <c r="O2145" s="14" t="s">
        <v>10</v>
      </c>
      <c r="P2145" s="15">
        <v>4.8899999999999997</v>
      </c>
      <c r="Q2145" s="13">
        <v>6.1130000000000004</v>
      </c>
      <c r="R2145" s="15">
        <v>0.41</v>
      </c>
      <c r="S2145" s="11">
        <f>IF(AND(Q2145&lt;&gt;"", C2145&lt;&gt;"", C2145&lt;&gt;0), Q2145*100/C2145, "")</f>
        <v>12.34949494949495</v>
      </c>
      <c r="T2145" s="28">
        <v>1</v>
      </c>
      <c r="U2145" s="8" t="s">
        <v>36</v>
      </c>
      <c r="V2145" s="11">
        <v>55.44</v>
      </c>
      <c r="W2145" s="11">
        <v>43.25</v>
      </c>
      <c r="X2145" s="11">
        <f>IF(AND(W2145&lt;&gt;"", V2145&lt;&gt;"", V2145&lt;&gt;0), (W2145/V2145)*100, "")</f>
        <v>78.012265512265515</v>
      </c>
      <c r="Y2145" s="8" t="str">
        <f>IF(X2145&lt;72,"Pontiagudo",IF(X2145&lt;=76,"Padrão","Redondo"))</f>
        <v>Redondo</v>
      </c>
      <c r="Z2145" s="11">
        <f>IF(AND(W2145&lt;&gt;"", V2145&lt;&gt;"", V2145&lt;&gt;0), (0.6057-0.0018*W2145)*V2145*(W2145^2)/1000, "")</f>
        <v>54.74014848225</v>
      </c>
      <c r="AA2145" s="11">
        <v>59.18</v>
      </c>
      <c r="AB2145" s="14" t="s">
        <v>46</v>
      </c>
      <c r="AC2145" s="12">
        <v>28</v>
      </c>
      <c r="AD2145" s="18" t="s">
        <v>18</v>
      </c>
    </row>
    <row r="2146" spans="1:30" ht="15" x14ac:dyDescent="0.25">
      <c r="A2146" s="8">
        <v>2145</v>
      </c>
      <c r="B2146" s="8">
        <v>25</v>
      </c>
      <c r="C2146" s="27">
        <v>53.1</v>
      </c>
      <c r="D2146" s="9"/>
      <c r="E2146" s="9">
        <v>10</v>
      </c>
      <c r="F2146" s="10">
        <f>IF(AND(NOT(ISBLANK(C2146)), NOT(ISBLANK(H2146)), NOT(ISBLANK(Q2146))), C2146-H2146-Q2146, "")</f>
        <v>31.405000000000001</v>
      </c>
      <c r="G2146" s="11">
        <f>IF(AND(F2146&lt;&gt;"", C2146&lt;&gt;"", C2146&lt;&gt;0), F2146*100/C2146, "")</f>
        <v>59.143126177024477</v>
      </c>
      <c r="H2146" s="10">
        <v>15.676</v>
      </c>
      <c r="I2146" s="12"/>
      <c r="J2146" s="11">
        <f>IF(AND(H2146&lt;&gt;"", C2146&lt;&gt;"", C2146&lt;&gt;0), H2146*100/C2146, "")</f>
        <v>29.521657250470806</v>
      </c>
      <c r="K2146" s="9"/>
      <c r="L2146" s="9"/>
      <c r="M2146" s="13"/>
      <c r="N2146" s="9"/>
      <c r="O2146" s="14"/>
      <c r="P2146" s="15">
        <v>6.17</v>
      </c>
      <c r="Q2146" s="13">
        <v>6.0190000000000001</v>
      </c>
      <c r="R2146" s="15">
        <v>0.41</v>
      </c>
      <c r="S2146" s="11">
        <f>IF(AND(Q2146&lt;&gt;"", C2146&lt;&gt;"", C2146&lt;&gt;0), Q2146*100/C2146, "")</f>
        <v>11.335216572504708</v>
      </c>
      <c r="T2146" s="28">
        <v>3</v>
      </c>
      <c r="U2146" s="8" t="s">
        <v>36</v>
      </c>
      <c r="V2146" s="11">
        <v>57.57</v>
      </c>
      <c r="W2146" s="11">
        <v>42.12</v>
      </c>
      <c r="X2146" s="11">
        <f>IF(AND(W2146&lt;&gt;"", V2146&lt;&gt;"", V2146&lt;&gt;0), (W2146/V2146)*100, "")</f>
        <v>73.163105784262626</v>
      </c>
      <c r="Y2146" s="8" t="str">
        <f>IF(X2146&lt;72,"Pontiagudo",IF(X2146&lt;=76,"Padrão","Redondo"))</f>
        <v>Padrão</v>
      </c>
      <c r="Z2146" s="11">
        <f>IF(AND(W2146&lt;&gt;"", V2146&lt;&gt;"", V2146&lt;&gt;0), (0.6057-0.0018*W2146)*V2146*(W2146^2)/1000, "")</f>
        <v>54.119498126945466</v>
      </c>
      <c r="AA2146" s="11">
        <v>59.1</v>
      </c>
      <c r="AB2146" s="14"/>
      <c r="AC2146" s="12">
        <v>28</v>
      </c>
      <c r="AD2146" s="18" t="s">
        <v>18</v>
      </c>
    </row>
    <row r="2147" spans="1:30" ht="15" x14ac:dyDescent="0.25">
      <c r="A2147" s="8">
        <v>2146</v>
      </c>
      <c r="B2147" s="8">
        <v>25</v>
      </c>
      <c r="C2147" s="27">
        <v>53.8</v>
      </c>
      <c r="D2147" s="9">
        <v>3.8</v>
      </c>
      <c r="E2147" s="9">
        <v>10</v>
      </c>
      <c r="F2147" s="10">
        <f>IF(AND(NOT(ISBLANK(C2147)), NOT(ISBLANK(H2147)), NOT(ISBLANK(Q2147))), C2147-H2147-Q2147, "")</f>
        <v>31.313999999999997</v>
      </c>
      <c r="G2147" s="11">
        <f>IF(AND(F2147&lt;&gt;"", C2147&lt;&gt;"", C2147&lt;&gt;0), F2147*100/C2147, "")</f>
        <v>58.204460966542747</v>
      </c>
      <c r="H2147" s="10">
        <v>16.68</v>
      </c>
      <c r="I2147" s="12">
        <v>7</v>
      </c>
      <c r="J2147" s="11">
        <f>IF(AND(H2147&lt;&gt;"", C2147&lt;&gt;"", C2147&lt;&gt;0), H2147*100/C2147, "")</f>
        <v>31.003717472118961</v>
      </c>
      <c r="K2147" s="9">
        <v>8.4</v>
      </c>
      <c r="L2147" s="9">
        <v>53.7</v>
      </c>
      <c r="M2147" s="13">
        <v>0.156</v>
      </c>
      <c r="N2147" s="9">
        <v>59.9</v>
      </c>
      <c r="O2147" s="14" t="s">
        <v>10</v>
      </c>
      <c r="P2147" s="15">
        <v>6.17</v>
      </c>
      <c r="Q2147" s="13">
        <v>5.806</v>
      </c>
      <c r="R2147" s="15">
        <v>0.43</v>
      </c>
      <c r="S2147" s="11">
        <f>IF(AND(Q2147&lt;&gt;"", C2147&lt;&gt;"", C2147&lt;&gt;0), Q2147*100/C2147, "")</f>
        <v>10.79182156133829</v>
      </c>
      <c r="T2147" s="28">
        <v>1</v>
      </c>
      <c r="U2147" s="8" t="s">
        <v>36</v>
      </c>
      <c r="V2147" s="11">
        <v>53.97</v>
      </c>
      <c r="W2147" s="11">
        <v>42.09</v>
      </c>
      <c r="X2147" s="11">
        <f>IF(AND(W2147&lt;&gt;"", V2147&lt;&gt;"", V2147&lt;&gt;0), (W2147/V2147)*100, "")</f>
        <v>77.98777098387994</v>
      </c>
      <c r="Y2147" s="8" t="str">
        <f>IF(X2147&lt;72,"Pontiagudo",IF(X2147&lt;=76,"Padrão","Redondo"))</f>
        <v>Redondo</v>
      </c>
      <c r="Z2147" s="11">
        <f>IF(AND(W2147&lt;&gt;"", V2147&lt;&gt;"", V2147&lt;&gt;0), (0.6057-0.0018*W2147)*V2147*(W2147^2)/1000, "")</f>
        <v>50.668183174327872</v>
      </c>
      <c r="AA2147" s="11">
        <v>56.48</v>
      </c>
      <c r="AB2147" s="14"/>
      <c r="AC2147" s="12">
        <v>28</v>
      </c>
      <c r="AD2147" s="18" t="s">
        <v>18</v>
      </c>
    </row>
    <row r="2148" spans="1:30" ht="15" x14ac:dyDescent="0.25">
      <c r="A2148" s="8">
        <v>2147</v>
      </c>
      <c r="B2148" s="8">
        <v>25</v>
      </c>
      <c r="C2148" s="27">
        <v>48</v>
      </c>
      <c r="D2148" s="9">
        <v>2.9</v>
      </c>
      <c r="E2148" s="9">
        <v>10</v>
      </c>
      <c r="F2148" s="10">
        <f>IF(AND(NOT(ISBLANK(C2148)), NOT(ISBLANK(H2148)), NOT(ISBLANK(Q2148))), C2148-H2148-Q2148, "")</f>
        <v>26.598000000000003</v>
      </c>
      <c r="G2148" s="11">
        <f>IF(AND(F2148&lt;&gt;"", C2148&lt;&gt;"", C2148&lt;&gt;0), F2148*100/C2148, "")</f>
        <v>55.412500000000001</v>
      </c>
      <c r="H2148" s="10">
        <v>15.69</v>
      </c>
      <c r="I2148" s="12">
        <v>8</v>
      </c>
      <c r="J2148" s="11">
        <f>IF(AND(H2148&lt;&gt;"", C2148&lt;&gt;"", C2148&lt;&gt;0), H2148*100/C2148, "")</f>
        <v>32.6875</v>
      </c>
      <c r="K2148" s="9">
        <v>7.9</v>
      </c>
      <c r="L2148" s="9">
        <v>53</v>
      </c>
      <c r="M2148" s="13">
        <v>0.14899999999999999</v>
      </c>
      <c r="N2148" s="9">
        <v>52.9</v>
      </c>
      <c r="O2148" s="14" t="s">
        <v>10</v>
      </c>
      <c r="P2148" s="15">
        <v>6.67</v>
      </c>
      <c r="Q2148" s="13">
        <v>5.7119999999999997</v>
      </c>
      <c r="R2148" s="15">
        <v>0.42</v>
      </c>
      <c r="S2148" s="11">
        <f>IF(AND(Q2148&lt;&gt;"", C2148&lt;&gt;"", C2148&lt;&gt;0), Q2148*100/C2148, "")</f>
        <v>11.899999999999999</v>
      </c>
      <c r="T2148" s="28">
        <v>1</v>
      </c>
      <c r="U2148" s="8" t="s">
        <v>36</v>
      </c>
      <c r="V2148" s="11">
        <v>52.87</v>
      </c>
      <c r="W2148" s="11">
        <v>41.31</v>
      </c>
      <c r="X2148" s="11">
        <f>IF(AND(W2148&lt;&gt;"", V2148&lt;&gt;"", V2148&lt;&gt;0), (W2148/V2148)*100, "")</f>
        <v>78.135048231511263</v>
      </c>
      <c r="Y2148" s="8" t="str">
        <f>IF(X2148&lt;72,"Pontiagudo",IF(X2148&lt;=76,"Padrão","Redondo"))</f>
        <v>Redondo</v>
      </c>
      <c r="Z2148" s="11">
        <f>IF(AND(W2148&lt;&gt;"", V2148&lt;&gt;"", V2148&lt;&gt;0), (0.6057-0.0018*W2148)*V2148*(W2148^2)/1000, "")</f>
        <v>47.939538235039791</v>
      </c>
      <c r="AA2148" s="11">
        <v>54.6</v>
      </c>
      <c r="AB2148" s="14" t="s">
        <v>46</v>
      </c>
      <c r="AC2148" s="12">
        <v>28</v>
      </c>
      <c r="AD2148" s="18" t="s">
        <v>18</v>
      </c>
    </row>
    <row r="2149" spans="1:30" ht="15" x14ac:dyDescent="0.25">
      <c r="A2149" s="8">
        <v>2148</v>
      </c>
      <c r="B2149" s="8">
        <v>25</v>
      </c>
      <c r="C2149" s="27">
        <v>50.1</v>
      </c>
      <c r="D2149" s="9"/>
      <c r="E2149" s="9"/>
      <c r="F2149" s="10" t="str">
        <f>IF(AND(NOT(ISBLANK(C2149)), NOT(ISBLANK(H2149)), NOT(ISBLANK(Q2149))), C2149-H2149-Q2149, "")</f>
        <v/>
      </c>
      <c r="G2149" s="11" t="str">
        <f>IF(AND(F2149&lt;&gt;"", C2149&lt;&gt;"", C2149&lt;&gt;0), F2149*100/C2149, "")</f>
        <v/>
      </c>
      <c r="H2149" s="10"/>
      <c r="I2149" s="12"/>
      <c r="J2149" s="11" t="str">
        <f>IF(AND(H2149&lt;&gt;"", C2149&lt;&gt;"", C2149&lt;&gt;0), H2149*100/C2149, "")</f>
        <v/>
      </c>
      <c r="K2149" s="9"/>
      <c r="L2149" s="9"/>
      <c r="M2149" s="13"/>
      <c r="N2149" s="9"/>
      <c r="O2149" s="14"/>
      <c r="P2149" s="15">
        <v>6.17</v>
      </c>
      <c r="Q2149" s="13">
        <v>5.6840000000000002</v>
      </c>
      <c r="R2149" s="15">
        <v>0.41</v>
      </c>
      <c r="S2149" s="11">
        <f>IF(AND(Q2149&lt;&gt;"", C2149&lt;&gt;"", C2149&lt;&gt;0), Q2149*100/C2149, "")</f>
        <v>11.345309381237524</v>
      </c>
      <c r="T2149" s="28">
        <v>2</v>
      </c>
      <c r="U2149" s="8" t="s">
        <v>36</v>
      </c>
      <c r="V2149" s="11">
        <v>52.67</v>
      </c>
      <c r="W2149" s="11">
        <v>42.61</v>
      </c>
      <c r="X2149" s="11">
        <f>IF(AND(W2149&lt;&gt;"", V2149&lt;&gt;"", V2149&lt;&gt;0), (W2149/V2149)*100, "")</f>
        <v>80.899943041579647</v>
      </c>
      <c r="Y2149" s="8" t="str">
        <f>IF(X2149&lt;72,"Pontiagudo",IF(X2149&lt;=76,"Padrão","Redondo"))</f>
        <v>Redondo</v>
      </c>
      <c r="Z2149" s="11">
        <f>IF(AND(W2149&lt;&gt;"", V2149&lt;&gt;"", V2149&lt;&gt;0), (0.6057-0.0018*W2149)*V2149*(W2149^2)/1000, "")</f>
        <v>50.587556299981614</v>
      </c>
      <c r="AA2149" s="11">
        <v>56.21</v>
      </c>
      <c r="AB2149" s="14"/>
      <c r="AC2149" s="12">
        <v>28</v>
      </c>
      <c r="AD2149" s="18" t="s">
        <v>18</v>
      </c>
    </row>
    <row r="2150" spans="1:30" ht="15" x14ac:dyDescent="0.25">
      <c r="A2150" s="8">
        <v>2149</v>
      </c>
      <c r="B2150" s="8">
        <v>25</v>
      </c>
      <c r="C2150" s="27">
        <v>53.2</v>
      </c>
      <c r="D2150" s="9">
        <v>3.6</v>
      </c>
      <c r="E2150" s="9">
        <v>10.1</v>
      </c>
      <c r="F2150" s="10">
        <f>IF(AND(NOT(ISBLANK(C2150)), NOT(ISBLANK(H2150)), NOT(ISBLANK(Q2150))), C2150-H2150-Q2150, "")</f>
        <v>32.81</v>
      </c>
      <c r="G2150" s="11">
        <f>IF(AND(F2150&lt;&gt;"", C2150&lt;&gt;"", C2150&lt;&gt;0), F2150*100/C2150, "")</f>
        <v>61.672932330827066</v>
      </c>
      <c r="H2150" s="10">
        <v>14.284000000000001</v>
      </c>
      <c r="I2150" s="12">
        <v>8</v>
      </c>
      <c r="J2150" s="11">
        <f>IF(AND(H2150&lt;&gt;"", C2150&lt;&gt;"", C2150&lt;&gt;0), H2150*100/C2150, "")</f>
        <v>26.849624060150376</v>
      </c>
      <c r="K2150" s="9">
        <v>8</v>
      </c>
      <c r="L2150" s="9">
        <v>53.7</v>
      </c>
      <c r="M2150" s="13">
        <v>0.14899999999999999</v>
      </c>
      <c r="N2150" s="9">
        <v>58</v>
      </c>
      <c r="O2150" s="14" t="s">
        <v>10</v>
      </c>
      <c r="P2150" s="15">
        <v>6.66</v>
      </c>
      <c r="Q2150" s="13">
        <v>6.1059999999999999</v>
      </c>
      <c r="R2150" s="15">
        <v>0.42</v>
      </c>
      <c r="S2150" s="11">
        <f>IF(AND(Q2150&lt;&gt;"", C2150&lt;&gt;"", C2150&lt;&gt;0), Q2150*100/C2150, "")</f>
        <v>11.477443609022556</v>
      </c>
      <c r="T2150" s="28">
        <v>3</v>
      </c>
      <c r="U2150" s="8" t="s">
        <v>36</v>
      </c>
      <c r="V2150" s="11">
        <v>56.28</v>
      </c>
      <c r="W2150" s="11">
        <v>42.69</v>
      </c>
      <c r="X2150" s="11">
        <f>IF(AND(W2150&lt;&gt;"", V2150&lt;&gt;"", V2150&lt;&gt;0), (W2150/V2150)*100, "")</f>
        <v>75.852878464818758</v>
      </c>
      <c r="Y2150" s="8" t="str">
        <f>IF(X2150&lt;72,"Pontiagudo",IF(X2150&lt;=76,"Padrão","Redondo"))</f>
        <v>Padrão</v>
      </c>
      <c r="Z2150" s="11">
        <f>IF(AND(W2150&lt;&gt;"", V2150&lt;&gt;"", V2150&lt;&gt;0), (0.6057-0.0018*W2150)*V2150*(W2150^2)/1000, "")</f>
        <v>54.243221789605471</v>
      </c>
      <c r="AA2150" s="11">
        <v>59</v>
      </c>
      <c r="AB2150" s="14"/>
      <c r="AC2150" s="12">
        <v>28</v>
      </c>
      <c r="AD2150" s="18" t="s">
        <v>18</v>
      </c>
    </row>
    <row r="2151" spans="1:30" ht="15" x14ac:dyDescent="0.25">
      <c r="A2151" s="29">
        <v>2150</v>
      </c>
      <c r="B2151" s="29">
        <v>25</v>
      </c>
      <c r="C2151" s="30">
        <v>55.2</v>
      </c>
      <c r="D2151" s="31">
        <v>2.9</v>
      </c>
      <c r="E2151" s="31">
        <v>9.9</v>
      </c>
      <c r="F2151" s="32">
        <f>IF(AND(NOT(ISBLANK(C2151)), NOT(ISBLANK(H2151)), NOT(ISBLANK(Q2151))), C2151-H2151-Q2151, "")</f>
        <v>32.650000000000006</v>
      </c>
      <c r="G2151" s="33">
        <f>IF(AND(F2151&lt;&gt;"", C2151&lt;&gt;"", C2151&lt;&gt;0), F2151*100/C2151, "")</f>
        <v>59.148550724637687</v>
      </c>
      <c r="H2151" s="32">
        <v>16.516999999999999</v>
      </c>
      <c r="I2151" s="34">
        <v>7</v>
      </c>
      <c r="J2151" s="33">
        <f>IF(AND(H2151&lt;&gt;"", C2151&lt;&gt;"", C2151&lt;&gt;0), H2151*100/C2151, "")</f>
        <v>29.922101449275363</v>
      </c>
      <c r="K2151" s="31">
        <v>8.4</v>
      </c>
      <c r="L2151" s="31">
        <v>53.7</v>
      </c>
      <c r="M2151" s="35">
        <v>0.156</v>
      </c>
      <c r="N2151" s="31">
        <v>47.7</v>
      </c>
      <c r="O2151" s="36" t="s">
        <v>10</v>
      </c>
      <c r="P2151" s="37">
        <v>5.28</v>
      </c>
      <c r="Q2151" s="35">
        <v>6.0330000000000004</v>
      </c>
      <c r="R2151" s="37">
        <v>0.4</v>
      </c>
      <c r="S2151" s="33">
        <f>IF(AND(Q2151&lt;&gt;"", C2151&lt;&gt;"", C2151&lt;&gt;0), Q2151*100/C2151, "")</f>
        <v>10.929347826086957</v>
      </c>
      <c r="T2151" s="47">
        <v>2</v>
      </c>
      <c r="U2151" s="29" t="s">
        <v>36</v>
      </c>
      <c r="V2151" s="33">
        <v>57.96</v>
      </c>
      <c r="W2151" s="33">
        <v>42.73</v>
      </c>
      <c r="X2151" s="33">
        <f>IF(AND(W2151&lt;&gt;"", V2151&lt;&gt;"", V2151&lt;&gt;0), (W2151/V2151)*100, "")</f>
        <v>73.723257418909583</v>
      </c>
      <c r="Y2151" s="29" t="str">
        <f>IF(X2151&lt;72,"Pontiagudo",IF(X2151&lt;=76,"Padrão","Redondo"))</f>
        <v>Padrão</v>
      </c>
      <c r="Z2151" s="33">
        <f>IF(AND(W2151&lt;&gt;"", V2151&lt;&gt;"", V2151&lt;&gt;0), (0.6057-0.0018*W2151)*V2151*(W2151^2)/1000, "")</f>
        <v>55.959536773542013</v>
      </c>
      <c r="AA2151" s="33">
        <v>60.26</v>
      </c>
      <c r="AB2151" s="36"/>
      <c r="AC2151" s="34">
        <v>28</v>
      </c>
      <c r="AD2151" s="38" t="s">
        <v>18</v>
      </c>
    </row>
  </sheetData>
  <sortState xmlns:xlrd2="http://schemas.microsoft.com/office/spreadsheetml/2017/richdata2" ref="A2:AD2151">
    <sortCondition ref="A2:A21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Kellyton Brito</dc:creator>
  <cp:lastModifiedBy>Kellyton Brito</cp:lastModifiedBy>
  <dcterms:created xsi:type="dcterms:W3CDTF">2025-06-29T21:47:41Z</dcterms:created>
  <dcterms:modified xsi:type="dcterms:W3CDTF">2025-06-30T23:48:26Z</dcterms:modified>
</cp:coreProperties>
</file>