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aiberocol-my.sharepoint.com/personal/anderson_vigoya_ibero_edu_co/Documents/Necesidad Docente/"/>
    </mc:Choice>
  </mc:AlternateContent>
  <xr:revisionPtr revIDLastSave="831" documentId="8_{3AC05AFB-6787-45EF-8A9A-00B762AE2B13}" xr6:coauthVersionLast="47" xr6:coauthVersionMax="47" xr10:uidLastSave="{2D8721DC-6549-499A-B276-FC8147F90802}"/>
  <bookViews>
    <workbookView xWindow="-120" yWindow="-120" windowWidth="29040" windowHeight="15840" xr2:uid="{48C1936C-11D5-499C-89D0-4AE27C260CD5}"/>
  </bookViews>
  <sheets>
    <sheet name="Necesidad Docente Postgrado" sheetId="1" r:id="rId1"/>
  </sheets>
  <externalReferences>
    <externalReference r:id="rId2"/>
    <externalReference r:id="rId3"/>
  </externalReferences>
  <definedNames>
    <definedName name="_xlnm._FilterDatabase" localSheetId="0" hidden="1">'Necesidad Docente Postgrado'!$A$1:$AW$196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7" i="1"/>
  <c r="R21" i="1"/>
  <c r="R22" i="1"/>
  <c r="R25" i="1"/>
  <c r="R27" i="1"/>
  <c r="R46" i="1"/>
  <c r="R47" i="1"/>
  <c r="R48" i="1"/>
  <c r="R49" i="1"/>
  <c r="R51" i="1"/>
  <c r="R52" i="1"/>
  <c r="R53" i="1"/>
  <c r="R54" i="1"/>
  <c r="R55" i="1"/>
  <c r="R56" i="1"/>
  <c r="R58" i="1"/>
  <c r="R59" i="1"/>
  <c r="R60" i="1"/>
  <c r="R72" i="1"/>
  <c r="R73" i="1"/>
  <c r="R76" i="1"/>
  <c r="R77" i="1"/>
  <c r="U17" i="1"/>
  <c r="Q134" i="1" l="1"/>
  <c r="Q73" i="1"/>
  <c r="Q47" i="1"/>
  <c r="Q52" i="1"/>
  <c r="Q138" i="1"/>
  <c r="Q54" i="1"/>
  <c r="Q48" i="1"/>
  <c r="Q58" i="1"/>
  <c r="Q46" i="1"/>
  <c r="Q130" i="1"/>
  <c r="Q146" i="1"/>
  <c r="Q56" i="1"/>
  <c r="Q60" i="1"/>
  <c r="Q154" i="1"/>
  <c r="U56" i="1"/>
  <c r="Q118" i="1"/>
  <c r="Q51" i="1"/>
  <c r="Q49" i="1"/>
  <c r="Q53" i="1"/>
  <c r="Q122" i="1"/>
  <c r="Q55" i="1"/>
  <c r="Q59" i="1"/>
  <c r="Q77" i="1"/>
  <c r="S159" i="1"/>
  <c r="T142" i="1"/>
  <c r="T134" i="1"/>
  <c r="T126" i="1"/>
  <c r="T150" i="1"/>
  <c r="T118" i="1"/>
  <c r="Q142" i="1"/>
  <c r="T154" i="1"/>
  <c r="T146" i="1"/>
  <c r="T138" i="1"/>
  <c r="T122" i="1"/>
  <c r="T130" i="1"/>
  <c r="Q126" i="1"/>
  <c r="S185" i="1"/>
  <c r="Q124" i="1"/>
  <c r="Q132" i="1"/>
  <c r="Q140" i="1"/>
  <c r="Q148" i="1"/>
  <c r="Q156" i="1"/>
  <c r="S177" i="1"/>
  <c r="S56" i="1"/>
  <c r="T124" i="1"/>
  <c r="T132" i="1"/>
  <c r="T140" i="1"/>
  <c r="T148" i="1"/>
  <c r="T156" i="1"/>
  <c r="P178" i="1"/>
  <c r="Q150" i="1"/>
  <c r="T158" i="1"/>
  <c r="V56" i="1"/>
  <c r="Q72" i="1"/>
  <c r="Q76" i="1"/>
  <c r="Q120" i="1"/>
  <c r="Q128" i="1"/>
  <c r="Q144" i="1"/>
  <c r="Q152" i="1"/>
  <c r="V185" i="1"/>
  <c r="V184" i="1"/>
  <c r="V179" i="1"/>
  <c r="V178" i="1"/>
  <c r="V177" i="1"/>
  <c r="V176" i="1"/>
  <c r="V159" i="1"/>
  <c r="V158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5" i="1"/>
  <c r="V134" i="1"/>
  <c r="V133" i="1"/>
  <c r="V132" i="1"/>
  <c r="V131" i="1"/>
  <c r="V130" i="1"/>
  <c r="V127" i="1"/>
  <c r="V126" i="1"/>
  <c r="V125" i="1"/>
  <c r="V124" i="1"/>
  <c r="V123" i="1"/>
  <c r="V122" i="1"/>
  <c r="V121" i="1"/>
  <c r="V120" i="1"/>
  <c r="V119" i="1"/>
  <c r="V118" i="1"/>
  <c r="U185" i="1"/>
  <c r="U184" i="1"/>
  <c r="U179" i="1"/>
  <c r="U178" i="1"/>
  <c r="U177" i="1"/>
  <c r="U176" i="1"/>
  <c r="U159" i="1"/>
  <c r="U158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5" i="1"/>
  <c r="U134" i="1"/>
  <c r="U133" i="1"/>
  <c r="U132" i="1"/>
  <c r="U131" i="1"/>
  <c r="U130" i="1"/>
  <c r="U127" i="1"/>
  <c r="U126" i="1"/>
  <c r="U125" i="1"/>
  <c r="U124" i="1"/>
  <c r="U123" i="1"/>
  <c r="U122" i="1"/>
  <c r="U121" i="1"/>
  <c r="U120" i="1"/>
  <c r="U119" i="1"/>
  <c r="U118" i="1"/>
  <c r="R185" i="1"/>
  <c r="R184" i="1"/>
  <c r="R179" i="1"/>
  <c r="R178" i="1"/>
  <c r="R177" i="1"/>
  <c r="R176" i="1"/>
  <c r="R159" i="1"/>
  <c r="R158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Q185" i="1"/>
  <c r="Q184" i="1"/>
  <c r="Q179" i="1"/>
  <c r="Q178" i="1"/>
  <c r="Q177" i="1"/>
  <c r="Q176" i="1"/>
  <c r="Q159" i="1"/>
  <c r="Q158" i="1"/>
  <c r="O196" i="1"/>
  <c r="O195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P185" i="1"/>
  <c r="T179" i="1"/>
  <c r="P177" i="1"/>
  <c r="S158" i="1"/>
  <c r="P156" i="1"/>
  <c r="P154" i="1"/>
  <c r="P152" i="1"/>
  <c r="P150" i="1"/>
  <c r="P148" i="1"/>
  <c r="P146" i="1"/>
  <c r="P144" i="1"/>
  <c r="P142" i="1"/>
  <c r="P140" i="1"/>
  <c r="P138" i="1"/>
  <c r="P134" i="1"/>
  <c r="P132" i="1"/>
  <c r="P130" i="1"/>
  <c r="P128" i="1"/>
  <c r="P126" i="1"/>
  <c r="P124" i="1"/>
  <c r="P122" i="1"/>
  <c r="P120" i="1"/>
  <c r="P118" i="1"/>
  <c r="O77" i="1"/>
  <c r="O76" i="1"/>
  <c r="O73" i="1"/>
  <c r="O72" i="1"/>
  <c r="T184" i="1"/>
  <c r="S179" i="1"/>
  <c r="T176" i="1"/>
  <c r="P158" i="1"/>
  <c r="T155" i="1"/>
  <c r="T153" i="1"/>
  <c r="T151" i="1"/>
  <c r="T149" i="1"/>
  <c r="T147" i="1"/>
  <c r="T145" i="1"/>
  <c r="T143" i="1"/>
  <c r="T141" i="1"/>
  <c r="T139" i="1"/>
  <c r="T135" i="1"/>
  <c r="T133" i="1"/>
  <c r="T131" i="1"/>
  <c r="T127" i="1"/>
  <c r="T125" i="1"/>
  <c r="T123" i="1"/>
  <c r="T121" i="1"/>
  <c r="T119" i="1"/>
  <c r="V77" i="1"/>
  <c r="V76" i="1"/>
  <c r="V73" i="1"/>
  <c r="V72" i="1"/>
  <c r="S184" i="1"/>
  <c r="P179" i="1"/>
  <c r="S176" i="1"/>
  <c r="S155" i="1"/>
  <c r="S153" i="1"/>
  <c r="S151" i="1"/>
  <c r="S149" i="1"/>
  <c r="S147" i="1"/>
  <c r="S145" i="1"/>
  <c r="S143" i="1"/>
  <c r="S141" i="1"/>
  <c r="S139" i="1"/>
  <c r="S135" i="1"/>
  <c r="S133" i="1"/>
  <c r="S131" i="1"/>
  <c r="S127" i="1"/>
  <c r="S125" i="1"/>
  <c r="S123" i="1"/>
  <c r="S121" i="1"/>
  <c r="S119" i="1"/>
  <c r="P184" i="1"/>
  <c r="T178" i="1"/>
  <c r="P176" i="1"/>
  <c r="Q155" i="1"/>
  <c r="Q153" i="1"/>
  <c r="Q151" i="1"/>
  <c r="Q149" i="1"/>
  <c r="Q147" i="1"/>
  <c r="Q145" i="1"/>
  <c r="Q143" i="1"/>
  <c r="Q141" i="1"/>
  <c r="Q139" i="1"/>
  <c r="Q135" i="1"/>
  <c r="Q133" i="1"/>
  <c r="Q131" i="1"/>
  <c r="Q129" i="1"/>
  <c r="Q127" i="1"/>
  <c r="Q125" i="1"/>
  <c r="Q123" i="1"/>
  <c r="Q121" i="1"/>
  <c r="Q119" i="1"/>
  <c r="U77" i="1"/>
  <c r="U76" i="1"/>
  <c r="U73" i="1"/>
  <c r="U72" i="1"/>
  <c r="S178" i="1"/>
  <c r="T159" i="1"/>
  <c r="P155" i="1"/>
  <c r="P153" i="1"/>
  <c r="P151" i="1"/>
  <c r="P149" i="1"/>
  <c r="P147" i="1"/>
  <c r="P145" i="1"/>
  <c r="P143" i="1"/>
  <c r="P141" i="1"/>
  <c r="P139" i="1"/>
  <c r="P135" i="1"/>
  <c r="P133" i="1"/>
  <c r="P131" i="1"/>
  <c r="P129" i="1"/>
  <c r="P127" i="1"/>
  <c r="P125" i="1"/>
  <c r="P123" i="1"/>
  <c r="P121" i="1"/>
  <c r="P119" i="1"/>
  <c r="S77" i="1"/>
  <c r="S76" i="1"/>
  <c r="S73" i="1"/>
  <c r="S72" i="1"/>
  <c r="T185" i="1"/>
  <c r="T177" i="1"/>
  <c r="P159" i="1"/>
  <c r="S156" i="1"/>
  <c r="S154" i="1"/>
  <c r="S152" i="1"/>
  <c r="S150" i="1"/>
  <c r="S148" i="1"/>
  <c r="S146" i="1"/>
  <c r="S144" i="1"/>
  <c r="S142" i="1"/>
  <c r="S140" i="1"/>
  <c r="S138" i="1"/>
  <c r="S134" i="1"/>
  <c r="S132" i="1"/>
  <c r="S130" i="1"/>
  <c r="S126" i="1"/>
  <c r="S124" i="1"/>
  <c r="S122" i="1"/>
  <c r="S120" i="1"/>
  <c r="S118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T120" i="1"/>
  <c r="T144" i="1"/>
  <c r="T152" i="1"/>
  <c r="O25" i="1"/>
  <c r="V25" i="1"/>
  <c r="Q25" i="1"/>
  <c r="S25" i="1"/>
  <c r="U25" i="1"/>
  <c r="O15" i="1"/>
  <c r="U15" i="1"/>
  <c r="V15" i="1"/>
  <c r="Q15" i="1"/>
  <c r="S15" i="1"/>
  <c r="O22" i="1"/>
  <c r="S22" i="1"/>
  <c r="U22" i="1"/>
  <c r="V22" i="1"/>
  <c r="Q22" i="1"/>
  <c r="O14" i="1"/>
  <c r="S14" i="1"/>
  <c r="U14" i="1"/>
  <c r="V14" i="1"/>
  <c r="Q14" i="1"/>
  <c r="O23" i="1"/>
  <c r="O21" i="1"/>
  <c r="S21" i="1"/>
  <c r="U21" i="1"/>
  <c r="V21" i="1"/>
  <c r="Q21" i="1"/>
  <c r="O13" i="1"/>
  <c r="S13" i="1"/>
  <c r="U13" i="1"/>
  <c r="V13" i="1"/>
  <c r="Q13" i="1"/>
  <c r="O28" i="1"/>
  <c r="O27" i="1"/>
  <c r="Q27" i="1"/>
  <c r="S27" i="1"/>
  <c r="U27" i="1"/>
  <c r="V27" i="1"/>
  <c r="O26" i="1"/>
  <c r="O20" i="1"/>
  <c r="O19" i="1"/>
  <c r="O18" i="1"/>
  <c r="O10" i="1"/>
  <c r="Q10" i="1"/>
  <c r="R10" i="1"/>
  <c r="S10" i="1"/>
  <c r="T10" i="1"/>
  <c r="U10" i="1"/>
  <c r="V10" i="1"/>
  <c r="O17" i="1"/>
  <c r="V17" i="1"/>
  <c r="Q17" i="1"/>
  <c r="S17" i="1"/>
  <c r="O9" i="1"/>
  <c r="V9" i="1"/>
  <c r="Q9" i="1"/>
  <c r="R9" i="1"/>
  <c r="S9" i="1"/>
  <c r="T9" i="1"/>
  <c r="U9" i="1"/>
  <c r="O24" i="1"/>
  <c r="O16" i="1"/>
</calcChain>
</file>

<file path=xl/sharedStrings.xml><?xml version="1.0" encoding="utf-8"?>
<sst xmlns="http://schemas.openxmlformats.org/spreadsheetml/2006/main" count="2128" uniqueCount="666">
  <si>
    <t>Periodo</t>
  </si>
  <si>
    <t>Programa</t>
  </si>
  <si>
    <t>Cadena Info</t>
  </si>
  <si>
    <t>Cadena Prog-Cod Mat-Pob</t>
  </si>
  <si>
    <t>Cadena Curso-Cod Prog</t>
  </si>
  <si>
    <t>Cod Progr</t>
  </si>
  <si>
    <t>Semestre</t>
  </si>
  <si>
    <t>Curso</t>
  </si>
  <si>
    <t>codMateria</t>
  </si>
  <si>
    <t>Ciclo</t>
  </si>
  <si>
    <t>Creditos</t>
  </si>
  <si>
    <t>Población</t>
  </si>
  <si>
    <t>Total</t>
  </si>
  <si>
    <t>Grupos</t>
  </si>
  <si>
    <t>Prof 1</t>
  </si>
  <si>
    <t>Correo</t>
  </si>
  <si>
    <t>IdBan Prof 1</t>
  </si>
  <si>
    <t>Cupo</t>
  </si>
  <si>
    <t>Prof 2</t>
  </si>
  <si>
    <t>IdBan Prof 2</t>
  </si>
  <si>
    <t>Prof 3</t>
  </si>
  <si>
    <t>IdBan Prof 3</t>
  </si>
  <si>
    <t>Prof 4</t>
  </si>
  <si>
    <t>IdBan Prof 4</t>
  </si>
  <si>
    <t>Prof 5</t>
  </si>
  <si>
    <t>IdBan Prof 5</t>
  </si>
  <si>
    <t>Prof 6</t>
  </si>
  <si>
    <t>IdBan Prof 6</t>
  </si>
  <si>
    <t>Prof 7</t>
  </si>
  <si>
    <t>IdBan Prof 7</t>
  </si>
  <si>
    <t>Prof 8</t>
  </si>
  <si>
    <t>IdBan Prof 8</t>
  </si>
  <si>
    <t>Prof 9</t>
  </si>
  <si>
    <t>IdBan Prof 9</t>
  </si>
  <si>
    <t>Observaciones</t>
  </si>
  <si>
    <t xml:space="preserve">Encargado </t>
  </si>
  <si>
    <t>202405-202442</t>
  </si>
  <si>
    <t>CURSO MOD DE GRADO INF VIRTUAL</t>
  </si>
  <si>
    <t>CURSO MOD DE GRADO INF VIRTUAL-CGIV02001-Edupol</t>
  </si>
  <si>
    <t>Desarrollo Integral, Infancia y Adolescencia-CGIV</t>
  </si>
  <si>
    <t>CGIV</t>
  </si>
  <si>
    <t>Desarrollo Integral, Infancia y Adolescencia</t>
  </si>
  <si>
    <t>CGIV02001</t>
  </si>
  <si>
    <t>Edupol</t>
  </si>
  <si>
    <t>CURSO MOD DE GRADO INF VIRTUAL-CGIV02002-Edupol</t>
  </si>
  <si>
    <t>Infancia, Adolescencia y Contexto-CGIV</t>
  </si>
  <si>
    <t>Infancia, Adolescencia y Contexto</t>
  </si>
  <si>
    <t>CGIV02002</t>
  </si>
  <si>
    <t>CUR MOD GRA ESP NEUROPS ED VIR</t>
  </si>
  <si>
    <t>CUR MOD GRA ESP NEUROPS ED VIR-CMNP02300-Ibero</t>
  </si>
  <si>
    <t>Neuropsicología de la educación-CMNP</t>
  </si>
  <si>
    <t>CMNP</t>
  </si>
  <si>
    <t>Neuropsicología de la educación</t>
  </si>
  <si>
    <t>CMNP02300</t>
  </si>
  <si>
    <t>Ibero</t>
  </si>
  <si>
    <t>CUR MOD GRADO ESP CIBERSEG VIR</t>
  </si>
  <si>
    <t>CUR MOD GRADO ESP CIBERSEG VIR-CMCV02100-Ibero</t>
  </si>
  <si>
    <t>Electiva Integral -BUEN VIVIR CAMINO HACIA EL DESARROLLO SOSTENIBLE-CMCV</t>
  </si>
  <si>
    <t>CMCV</t>
  </si>
  <si>
    <t>Electiva Integral -BUEN VIVIR CAMINO HACIA EL DESARROLLO SOSTENIBLE</t>
  </si>
  <si>
    <t>CMCV02100</t>
  </si>
  <si>
    <t>CUR MOD GRADO ESP CIBERSEG VIR-CMCV02110-Ibero</t>
  </si>
  <si>
    <t>Fundamentos de Ciberseguridad -CMCV</t>
  </si>
  <si>
    <t xml:space="preserve">Fundamentos de Ciberseguridad </t>
  </si>
  <si>
    <t>CMCV02110</t>
  </si>
  <si>
    <t>CURSO MOD DE GRADO INF VIRTUAL-CGIV02001-Ibero</t>
  </si>
  <si>
    <t>CURSO MOD DE GRADO INF VIRTUAL-CGIV02002-Ibero</t>
  </si>
  <si>
    <t>ESP DLLO INT INF ADOLES VIRTUA</t>
  </si>
  <si>
    <t>ESP DLLO INT INF ADOLES VIRTUA-DIAV32001-Ibero</t>
  </si>
  <si>
    <t>Desarrollo Integral, Infancia y Adolescencia-EDIV</t>
  </si>
  <si>
    <t>EDIV</t>
  </si>
  <si>
    <t>DIAV32001</t>
  </si>
  <si>
    <t>ESP DLLO INT INF ADOLES VIRTUA-DIAV32002-Ibero</t>
  </si>
  <si>
    <t>Infancia, Adolescencia y Contexto-EDIV</t>
  </si>
  <si>
    <t>DIAV32002</t>
  </si>
  <si>
    <t>ESP GCIA CALIDAD EN SALUD VIRT</t>
  </si>
  <si>
    <t>ESP GCIA CALIDAD EN SALUD VIRT-EGSR21120-Ibero</t>
  </si>
  <si>
    <t>CALIDAD EN SALUD Y SEGURIDAD  DEL PACIENTE-EGSV</t>
  </si>
  <si>
    <t>EGSV</t>
  </si>
  <si>
    <t>CALIDAD EN SALUD Y SEGURIDAD  DEL PACIENTE</t>
  </si>
  <si>
    <t>EGSR21120</t>
  </si>
  <si>
    <t>ESP GCIA CALIDAD EN SALUD VIRT-EGSR22170-Ibero</t>
  </si>
  <si>
    <t>ELECTIVA PROFESIONAL I:  RESOLUCIÓN DE PROBLEMAS-EGSV</t>
  </si>
  <si>
    <t>ELECTIVA PROFESIONAL I:  RESOLUCIÓN DE PROBLEMAS</t>
  </si>
  <si>
    <t>EGSR22170</t>
  </si>
  <si>
    <t>ESP GCIA CALIDAD EN SALUD VIRT-EGSR22160-Ibero</t>
  </si>
  <si>
    <t>Electiva profesional I: administración del riesgo-EGSV</t>
  </si>
  <si>
    <t>Electiva profesional I: administración del riesgo</t>
  </si>
  <si>
    <t>EGSR22160</t>
  </si>
  <si>
    <t>ESP GCIA CALIDAD EN SALUD VIRT-EGSR22100-Ibero</t>
  </si>
  <si>
    <t>ELECTIVA PROFESIONAL I: ADMINISTRACIÓN EN SALUD-EGSV</t>
  </si>
  <si>
    <t>ELECTIVA PROFESIONAL I: ADMINISTRACIÓN EN SALUD</t>
  </si>
  <si>
    <t>EGSR22100</t>
  </si>
  <si>
    <t>ESP GCIA CALIDAD EN SALUD VIRT-EGSR21110-Ibero</t>
  </si>
  <si>
    <t>RESPONSABILIDAD SANITARIA, ÉTICA Y HUMANIZACIÓN DE LOS SERVICIOS DE SALUD-EGSV</t>
  </si>
  <si>
    <t>RESPONSABILIDAD SANITARIA, ÉTICA Y HUMANIZACIÓN DE LOS SERVICIOS DE SALUD</t>
  </si>
  <si>
    <t>EGSR21110</t>
  </si>
  <si>
    <t>ESP GCIA CALIDAD EN SALUD VIRT-EGSR21100-Ibero</t>
  </si>
  <si>
    <t>SISTEMAS DE SALUD Y SALUD PÚBLICA-EGSV</t>
  </si>
  <si>
    <t>SISTEMAS DE SALUD Y SALUD PÚBLICA</t>
  </si>
  <si>
    <t>EGSR21100</t>
  </si>
  <si>
    <t>ESP GCIA CALIDAD EN SALUD VIRT-EGSR22180-Ibero</t>
  </si>
  <si>
    <t>ELECTIVA PROFESIONAL II:MARKETING EN SERVICIOS DE SALUD-EGSV</t>
  </si>
  <si>
    <t>ELECTIVA PROFESIONAL II:MARKETING EN SERVICIOS DE SALUD</t>
  </si>
  <si>
    <t>EGSR22180</t>
  </si>
  <si>
    <t>ESP GCIA CALIDAD EN SALUD VIRT-EGSR21140-Ibero</t>
  </si>
  <si>
    <t>GERENCIA DE LA CALIDAD EN SALUD-EGSV</t>
  </si>
  <si>
    <t>GERENCIA DE LA CALIDAD EN SALUD</t>
  </si>
  <si>
    <t>EGSR21140</t>
  </si>
  <si>
    <t>ESP GCIA SEG SALUD EN TRA VIRT</t>
  </si>
  <si>
    <t>ESP GCIA SEG SALUD EN TRA VIRT-ESSR22100-Ibero</t>
  </si>
  <si>
    <t>ELEC I:ADMINISTRACI DEL RIESGO-ESST</t>
  </si>
  <si>
    <t>ESST</t>
  </si>
  <si>
    <t>ELEC I:ADMINISTRACI DEL RIESGO</t>
  </si>
  <si>
    <t>ESSR22100</t>
  </si>
  <si>
    <t>ESP GCIA SEG SALUD EN TRA VIRT-ESSR22180-Ibero</t>
  </si>
  <si>
    <t>Electiva profesional I:  ENTORNOS DE TRABAJO SALUDABLES-ESST</t>
  </si>
  <si>
    <t>Electiva profesional I:  ENTORNOS DE TRABAJO SALUDABLES</t>
  </si>
  <si>
    <t>ESSR22180</t>
  </si>
  <si>
    <t>ESP GCIA SEG SALUD EN TRA VIRT-ESSR21110-Ibero</t>
  </si>
  <si>
    <t>Epidemiología-ESST</t>
  </si>
  <si>
    <t>Epidemiología</t>
  </si>
  <si>
    <t>ESSR21110</t>
  </si>
  <si>
    <t>ESP GCIA SEG SALUD EN TRA VIRT-ESSR22120-Ibero</t>
  </si>
  <si>
    <t>Higiene y Seguridad Industrial-ESST</t>
  </si>
  <si>
    <t>Higiene y Seguridad Industrial</t>
  </si>
  <si>
    <t>ESSR22120</t>
  </si>
  <si>
    <t>ESP GCIA SEG SALUD EN TRA VIRT-ESSR21100-Ibero</t>
  </si>
  <si>
    <t>Marco Legal y fundamentos de Seguridad y Salud en el Trabajo-ESST</t>
  </si>
  <si>
    <t>Marco Legal y fundamentos de Seguridad y Salud en el Trabajo</t>
  </si>
  <si>
    <t>ESSR21100</t>
  </si>
  <si>
    <t>ESP GCIA SEG SALUD EN TRA VIRT-ESSR22190-Ibero</t>
  </si>
  <si>
    <t>Electiva profesional II:  TAREAS DE ALTO RIESGO-ESST</t>
  </si>
  <si>
    <t>Electiva profesional II:  TAREAS DE ALTO RIESGO</t>
  </si>
  <si>
    <t>ESSR22190</t>
  </si>
  <si>
    <t>ESP GCIA SEG SALUD EN TRA VIRT-ESSR22140-Ibero</t>
  </si>
  <si>
    <t>Estrategia y prospectiva-ESST</t>
  </si>
  <si>
    <t>Estrategia y prospectiva</t>
  </si>
  <si>
    <t>ESSR22140</t>
  </si>
  <si>
    <t>ESP GCIA SEG SALUD EN TRA VIRT-ESSR21130-Ibero</t>
  </si>
  <si>
    <t>Gerencia de la Seguridad y Salud en el Trabajo -ESST</t>
  </si>
  <si>
    <t xml:space="preserve">Gerencia de la Seguridad y Salud en el Trabajo </t>
  </si>
  <si>
    <t>ESSR21130</t>
  </si>
  <si>
    <t>SEM COMPORT APREND Y CAMB ORGA VIR</t>
  </si>
  <si>
    <t>SEM COMPORT APREND Y CAMB ORGA VIR-CSCA02100-Ibero</t>
  </si>
  <si>
    <t>SEM-Comportamiento Organizacional-CSCA</t>
  </si>
  <si>
    <t>CSCA</t>
  </si>
  <si>
    <t>SEM-Comportamiento Organizacional</t>
  </si>
  <si>
    <t>CSCA02100</t>
  </si>
  <si>
    <t>SEM FUNDAMENTOS DE PROYECT VIR</t>
  </si>
  <si>
    <t>SEM FUNDAMENTOS DE PROYECT VIR-CSPV-Ibero</t>
  </si>
  <si>
    <t>SEM-Gerencia Estratégica-CSPV</t>
  </si>
  <si>
    <t>CSPV</t>
  </si>
  <si>
    <t>SEM-Gerencia Estratégica</t>
  </si>
  <si>
    <t>202406-202443</t>
  </si>
  <si>
    <t>CUR MOD GRA ESP NEUROPS ED VIR-CMNP02100-Edupol</t>
  </si>
  <si>
    <t>Anatomía y Fisiología del Sistema Nervioso. -CMNP</t>
  </si>
  <si>
    <t xml:space="preserve">Anatomía y Fisiología del Sistema Nervioso. </t>
  </si>
  <si>
    <t>CMNP02100</t>
  </si>
  <si>
    <t>CUR MOD GRA ESP NEUROPS ED VIR-CMNP02150-Edupol</t>
  </si>
  <si>
    <t>Neurociencia Cognitiva-CMNP</t>
  </si>
  <si>
    <t>Neurociencia Cognitiva</t>
  </si>
  <si>
    <t>CMNP02150</t>
  </si>
  <si>
    <t>CUR MOD GRA ESP NEUROPS ED VIR-CMNP02300-Edupol</t>
  </si>
  <si>
    <t>CURSO MOD GRAD GER FINANC VIRT</t>
  </si>
  <si>
    <t>CURSO MOD GRAD GER FINANC VIRT-CMGF00110-Edupol</t>
  </si>
  <si>
    <t>Análisis financiero-CMGF</t>
  </si>
  <si>
    <t>CMGF</t>
  </si>
  <si>
    <t>Análisis financiero</t>
  </si>
  <si>
    <t>CMGF00110</t>
  </si>
  <si>
    <t>CURSO MOD GRAD GER FINANC VIRT-CMGF00100-Edupol</t>
  </si>
  <si>
    <t>Matemáticas financieras-CMGF</t>
  </si>
  <si>
    <t>Matemáticas financieras</t>
  </si>
  <si>
    <t>CMGF00100</t>
  </si>
  <si>
    <t>DIP SEG Y SALUD TRA RIES P VIR</t>
  </si>
  <si>
    <t>DIP SEG Y SALUD TRA RIES P VIR-DSRV-Edupol</t>
  </si>
  <si>
    <t>DIP SEG Y SALUD TRA RIES P VIR-DSRV</t>
  </si>
  <si>
    <t>DSRV</t>
  </si>
  <si>
    <t>ESP DLLO INT INF ADOLES VIRTUA-DIAV32001-Edupol</t>
  </si>
  <si>
    <t>ESP DLLO INT INF ADOLES VIRTUA-DIAV32002-Edupol</t>
  </si>
  <si>
    <t>ESP DLLO INT INF ADOLES VIRTUA-DIAV32101-Edupol</t>
  </si>
  <si>
    <t>Análisis de Experiencias de Intervención en Infancia y Adolescencia-EDIV</t>
  </si>
  <si>
    <t>Análisis de Experiencias de Intervención en Infancia y Adolescencia</t>
  </si>
  <si>
    <t>DIAV32101</t>
  </si>
  <si>
    <t>ESP DLLO INT INF ADOLES VIRTUA-DIAV32103-Edupol</t>
  </si>
  <si>
    <t>Electiva 1 - Ciudadanía de la información-EDIV</t>
  </si>
  <si>
    <t>Electiva 1 - Ciudadanía de la información</t>
  </si>
  <si>
    <t>DIAV32103</t>
  </si>
  <si>
    <t>ESP DLLO INT INF ADOLES VIRTUA-DIAV32104-Edupol</t>
  </si>
  <si>
    <t>Trabajo de Grado I-EDIV</t>
  </si>
  <si>
    <t>Trabajo de Grado I</t>
  </si>
  <si>
    <t>DIAV32104</t>
  </si>
  <si>
    <t>ESP DLLO INT INF ADOLES VIRTUA-DIAV32202-Edupol</t>
  </si>
  <si>
    <t>Diseño y Evaluación de Programas-EDIV</t>
  </si>
  <si>
    <t>Diseño y Evaluación de Programas</t>
  </si>
  <si>
    <t>DIAV32202</t>
  </si>
  <si>
    <t>ESP DLLO INT INF ADOLES VIRTUA-DIAV32201-Edupol</t>
  </si>
  <si>
    <t>Metodologías de la Intervención-EDIV</t>
  </si>
  <si>
    <t>Metodologías de la Intervención</t>
  </si>
  <si>
    <t>DIAV32201</t>
  </si>
  <si>
    <t>ESP DLLO INT INF ADOLES VIRTUA-DIAV32205-Edupol</t>
  </si>
  <si>
    <t>Trabajo de Grado II-EDIV</t>
  </si>
  <si>
    <t>Trabajo de Grado II</t>
  </si>
  <si>
    <t>DIAV32205</t>
  </si>
  <si>
    <t>ESP GERENCIA DE PROYECTOS VIR</t>
  </si>
  <si>
    <t>ESP GERENCIA DE PROYECTOS VIR-EGYV31070-Edupol</t>
  </si>
  <si>
    <t>Cátedra Iberoamericana - Competencias gerenciales-EGYV</t>
  </si>
  <si>
    <t>EGYV</t>
  </si>
  <si>
    <t>Cátedra Iberoamericana - Competencias gerenciales</t>
  </si>
  <si>
    <t>EGYV31070</t>
  </si>
  <si>
    <t>ESP GERENCIA DE PROYECTOS VIR-EGYV31040-Edupol</t>
  </si>
  <si>
    <t>Gerencia Estratégica-EGYV</t>
  </si>
  <si>
    <t>Gerencia Estratégica</t>
  </si>
  <si>
    <t>EGYV31040</t>
  </si>
  <si>
    <t>ESP GERENCIA DE PROYECTOS VIR-EGYV32145-Edupol</t>
  </si>
  <si>
    <t>Opción De  Grado I (16 semanas)-EGYV</t>
  </si>
  <si>
    <t>Opción De  Grado I (16 semanas)</t>
  </si>
  <si>
    <t>EGYV32145</t>
  </si>
  <si>
    <t>ESP GERENCIA FINANCIERAV VIR</t>
  </si>
  <si>
    <t>ESP GERENCIA FINANCIERAV VIR-EGFV32110-Edupol</t>
  </si>
  <si>
    <t>Análisis financiero-EGFV</t>
  </si>
  <si>
    <t>EGFV</t>
  </si>
  <si>
    <t>EGFV32110</t>
  </si>
  <si>
    <t>ESP GERENCIA FINANCIERAV VIR-EGFV32100-Edupol</t>
  </si>
  <si>
    <t>Matemáticas financieras-EGFV</t>
  </si>
  <si>
    <t>EGFV32100</t>
  </si>
  <si>
    <t>ESP GERENCIA FINANCIERAV VIR-EGFV32130-Edupol</t>
  </si>
  <si>
    <t>Competencias gerenciales-EGFV</t>
  </si>
  <si>
    <t>Competencias gerenciales</t>
  </si>
  <si>
    <t>EGFV32130</t>
  </si>
  <si>
    <t>ESP GERENCIA FINANCIERAV VIR-EGFV32125-Edupol</t>
  </si>
  <si>
    <t>Gerencia general-EGFV</t>
  </si>
  <si>
    <t>Gerencia general</t>
  </si>
  <si>
    <t>EGFV32125</t>
  </si>
  <si>
    <t>ESP GERENCIA FINANCIERAV VIR-EGFV32135-Edupol</t>
  </si>
  <si>
    <t>Mercado de capitales-EGFV</t>
  </si>
  <si>
    <t>Mercado de capitales</t>
  </si>
  <si>
    <t>EGFV32135</t>
  </si>
  <si>
    <t>ESP GERENCIA FINANCIERAV VIR-EGFV32145-Edupol</t>
  </si>
  <si>
    <t>Opcion de grado 1-EGFV</t>
  </si>
  <si>
    <t>Opcion de grado 1</t>
  </si>
  <si>
    <t>EGFV32145</t>
  </si>
  <si>
    <t>ESP GERENCIA FINANCIERAV VIR-EGFV32160-Edupol</t>
  </si>
  <si>
    <t>Electiva 2 - Blockchain-EGFV</t>
  </si>
  <si>
    <t>Electiva 2 - Blockchain</t>
  </si>
  <si>
    <t>EGFV32160</t>
  </si>
  <si>
    <t>ESP GERENCIA FINANCIERAV VIR-EGFV32170-Edupol</t>
  </si>
  <si>
    <t>ELECTIVA 2: RIESGO DE CREDITO-EGFV</t>
  </si>
  <si>
    <t>ELECTIVA 2: RIESGO DE CREDITO</t>
  </si>
  <si>
    <t>EGFV32170</t>
  </si>
  <si>
    <t>ESP GERENCIA FINANCIERAV VIR-EGFV32165-Edupol</t>
  </si>
  <si>
    <t>Opcion de grado 2-EGFV</t>
  </si>
  <si>
    <t>Opcion de grado 2</t>
  </si>
  <si>
    <t>EGFV32165</t>
  </si>
  <si>
    <t>ESP GCIA SEG SALUD EN TRA VIRT-ESSR22190-Edupol</t>
  </si>
  <si>
    <t>ESP GCIA SEG SALUD EN TRA VIRT-ESSR22140-Edupol</t>
  </si>
  <si>
    <t>ESP GCIA SEG SALUD EN TRA VIRT-ESSR21130-Edupol</t>
  </si>
  <si>
    <t>ESP GCIA SEG SALUD EN TRA VIRT-TRSP22130-Edupol</t>
  </si>
  <si>
    <t>Opción de Grado-ESST</t>
  </si>
  <si>
    <t>Opción de Grado</t>
  </si>
  <si>
    <t>TRSP22130</t>
  </si>
  <si>
    <t>BOOT DES WEB FUL STACK 400 VIR</t>
  </si>
  <si>
    <t>BOOT DES WEB FUL STACK 400 VIR-BMDV-Ibero</t>
  </si>
  <si>
    <t>BOOT DES WEB FUL STACK 400 VIR-BMDV</t>
  </si>
  <si>
    <t>BMDV</t>
  </si>
  <si>
    <t>BOOTCAMP DATA SCIENCE VIRT</t>
  </si>
  <si>
    <t>BOOTCAMP DATA SCIENCE VIRT-CBDV-Ibero</t>
  </si>
  <si>
    <t>BOOTCAMP DATA SCIENCE VIRT-CBDV</t>
  </si>
  <si>
    <t>CBDV</t>
  </si>
  <si>
    <t>CUR MOD GRA ESP NEUROPS ED VIR-CMNP02100-Ibero</t>
  </si>
  <si>
    <t>CUR MOD GRA ESP NEUROPS ED VIR-CMNP02150-Ibero</t>
  </si>
  <si>
    <t>CUR MOD GRADO GER PROYECT VIR</t>
  </si>
  <si>
    <t>CUR MOD GRADO GER PROYECT VIR-CMGP01110-Ibero</t>
  </si>
  <si>
    <t>Análisis financiero-CMGP</t>
  </si>
  <si>
    <t>CMGP</t>
  </si>
  <si>
    <t>CMGP01110</t>
  </si>
  <si>
    <t>CUR MOD GRADO GER PROYECT VIR-CMGP01100-Ibero</t>
  </si>
  <si>
    <t>Resolución De Problemas-CMGP</t>
  </si>
  <si>
    <t>Resolución De Problemas</t>
  </si>
  <si>
    <t>CMGP01100</t>
  </si>
  <si>
    <t>CURSO MOD DE GRADO CALIDAD VIR</t>
  </si>
  <si>
    <t>CURSO MOD DE GRADO CALIDAD VIR-CMGS03150-Ibero</t>
  </si>
  <si>
    <t>CALIDAD EN SALUD Y SEGURIDAD  DEL PACIENTE-CMGS</t>
  </si>
  <si>
    <t>CMGS</t>
  </si>
  <si>
    <t>CMGS03150</t>
  </si>
  <si>
    <t>CURSO MOD DE GRADO CALIDAD VIR-CMGS03100-Ibero</t>
  </si>
  <si>
    <t>ELECTIVA PROFESIONAL I:  ADMINISTRACIÓN EN SALUD-CMGS</t>
  </si>
  <si>
    <t>ELECTIVA PROFESIONAL I:  ADMINISTRACIÓN EN SALUD</t>
  </si>
  <si>
    <t>CMGS03100</t>
  </si>
  <si>
    <t>Electiva profesional I: administración del riesgo-CMGS</t>
  </si>
  <si>
    <t>CURSO MOD DE GRADO CALIDAD VIR-CMGS03140-Ibero</t>
  </si>
  <si>
    <t>RESPONSABILIDAD SANITARIA, ÉTICA Y HUMANIZACIÓN DE LOS SERVICIOS DE SALUD-CMGS</t>
  </si>
  <si>
    <t>CMGS03140</t>
  </si>
  <si>
    <t>CURSO MOD DE GRADO CALIDAD VIR-CMGS03130-Ibero</t>
  </si>
  <si>
    <t>SISTEMAS DE SALUD Y SALUD PÚBLICA-CMGS</t>
  </si>
  <si>
    <t>CMGS03130</t>
  </si>
  <si>
    <t>CURSO MOD GRAD GER FINANC VIRT-CMGF00110-Ibero</t>
  </si>
  <si>
    <t>CURSO MOD GRAD GER FINANC VIRT-CMGF00100-Ibero</t>
  </si>
  <si>
    <t>CURSO MOD GRADO GERE SEGUR VIR</t>
  </si>
  <si>
    <t>CURSO MOD GRADO GERE SEGUR VIR-CMGG03100-Ibero</t>
  </si>
  <si>
    <t>Electiva profesional I: administración del riesgo-CMGG</t>
  </si>
  <si>
    <t>CMGG</t>
  </si>
  <si>
    <t>CMGG03100</t>
  </si>
  <si>
    <t>CURSO MOD GRADO GERE SEGUR VIR-CMGG03150-Ibero</t>
  </si>
  <si>
    <t>Epidemiología-CMGG</t>
  </si>
  <si>
    <t>CMGG03150</t>
  </si>
  <si>
    <t>CURSO MOD GRADO GERE SEGUR VIR-CMGG03140-Ibero</t>
  </si>
  <si>
    <t>Higiene y Seguridad Industrial-CMGG</t>
  </si>
  <si>
    <t>CMGG03140</t>
  </si>
  <si>
    <t>CURSO MOD GRADO GERE SEGUR VIR-CMGG03130-Ibero</t>
  </si>
  <si>
    <t>Marco Legal y fundamentos de Seguridad y Salud en el Trabajo-CMGG</t>
  </si>
  <si>
    <t>CMGG03130</t>
  </si>
  <si>
    <t>DIP DID FLEX POB DIVERSAS VIRT</t>
  </si>
  <si>
    <t>DIP DID FLEX POB DIVERSAS VIRT-CDDF-Ibero</t>
  </si>
  <si>
    <t>DIP DID FLEX POB DIVERSAS VIRT-CDDF</t>
  </si>
  <si>
    <t>CDDF</t>
  </si>
  <si>
    <t>DIP OPC GRA ANA DAT PYTHON VIR</t>
  </si>
  <si>
    <t>DIP OPC GRA ANA DAT PYTHON VIR-CMAV-Ibero</t>
  </si>
  <si>
    <t>DIP OPC GRA ANA DAT PYTHON VIR-CMAV</t>
  </si>
  <si>
    <t>CMAV</t>
  </si>
  <si>
    <t>DIP SEG LOG CIO INTER BASC VIR</t>
  </si>
  <si>
    <t>DIP SEG LOG CIO INTER BASC VIR-DLCV-Ibero</t>
  </si>
  <si>
    <t>DIP SEG LOG CIO INTER BASC VIR-DLCV</t>
  </si>
  <si>
    <t>DLCV</t>
  </si>
  <si>
    <t>DIP SEG Y SALUD TRA RIES P VIR-DSRV-Ibero</t>
  </si>
  <si>
    <t>DIPL OPC GR DLLO WEB EMPRE VIR</t>
  </si>
  <si>
    <t>DIPL OPC GR DLLO WEB EMPRE VIR-CMDE-Ibero</t>
  </si>
  <si>
    <t>DIPL OPC GR DLLO WEB EMPRE VIR-CMDE</t>
  </si>
  <si>
    <t>CMDE</t>
  </si>
  <si>
    <t>DIPL OPC GRADO DESLLO WEB VIR</t>
  </si>
  <si>
    <t>DIPL OPC GRADO DESLLO WEB VIR-CMDW-Ibero</t>
  </si>
  <si>
    <t>DIPL OPC GRADO DESLLO WEB VIR-CMDW</t>
  </si>
  <si>
    <t>CMDW</t>
  </si>
  <si>
    <t>DIPLOMADO NIIF VIRTUAL</t>
  </si>
  <si>
    <t>DIPLOMADO NIIF VIRTUAL-DNIF-Ibero</t>
  </si>
  <si>
    <t>DIPLOMADO NIIF VIRTUAL-DNIF</t>
  </si>
  <si>
    <t>DNIF</t>
  </si>
  <si>
    <t>ESP DLLO INT INF ADOLES VIRTUA-DIAV32101-Ibero</t>
  </si>
  <si>
    <t>ESP DLLO INT INF ADOLES VIRTUA-DIAV32103-Ibero</t>
  </si>
  <si>
    <t>ESP DLLO INT INF ADOLES VIRTUA-DIAV32104-Ibero</t>
  </si>
  <si>
    <t>ESP DLLO INT INF ADOLES VIRTUA-DIAV32202-Ibero</t>
  </si>
  <si>
    <t>ESP DLLO INT INF ADOLES VIRTUA-DIAV32201-Ibero</t>
  </si>
  <si>
    <t>ESP DLLO INT INF ADOLES VIRTUA-DIAV32205-Ibero</t>
  </si>
  <si>
    <t>ESP EN ANALI Y BIG DATA VIR</t>
  </si>
  <si>
    <t>ESP EN ANALI Y BIG DATA VIR-TFI32100-Ibero</t>
  </si>
  <si>
    <t>COMPETENCIAS Y PROCESOS INVESTIGATIVOS -EABV</t>
  </si>
  <si>
    <t>EABV</t>
  </si>
  <si>
    <t xml:space="preserve">COMPETENCIAS Y PROCESOS INVESTIGATIVOS </t>
  </si>
  <si>
    <t>TFI32100</t>
  </si>
  <si>
    <t>ESP EN ANALI Y BIG DATA VIR-TRSP22100-Ibero</t>
  </si>
  <si>
    <t>Electiva integral-BUEN VIVIR CAMINO HACIA EL DESARROLLO SOSTENIBLE-EABV</t>
  </si>
  <si>
    <t>Electiva integral-BUEN VIVIR CAMINO HACIA EL DESARROLLO SOSTENIBLE</t>
  </si>
  <si>
    <t>TRSP22100</t>
  </si>
  <si>
    <t>ESP EN ANALI Y BIG DATA VIR-ABV32100-Ibero</t>
  </si>
  <si>
    <t>GESTIÓN DE CONOCIMIENTO Y BIG DATA -EABV</t>
  </si>
  <si>
    <t xml:space="preserve">GESTIÓN DE CONOCIMIENTO Y BIG DATA </t>
  </si>
  <si>
    <t>ABV32100</t>
  </si>
  <si>
    <t>ESP EN AUDIT EN SALUD VIR</t>
  </si>
  <si>
    <t>ESP EN AUDIT EN SALUD VIR-EASV32100-Ibero</t>
  </si>
  <si>
    <t>FUNDAMENTOS DE LA CALIDAD Y AUDITORÍA EN SALUD-EASV</t>
  </si>
  <si>
    <t>EASV</t>
  </si>
  <si>
    <t>FUNDAMENTOS DE LA CALIDAD Y AUDITORÍA EN SALUD</t>
  </si>
  <si>
    <t>EASV32100</t>
  </si>
  <si>
    <t>ESP EN AUDIT EN SALUD VIR-EASV32120-Ibero</t>
  </si>
  <si>
    <t>HERRAMIENTAS DE AUDITORÍA EN SALUD-EASV</t>
  </si>
  <si>
    <t>HERRAMIENTAS DE AUDITORÍA EN SALUD</t>
  </si>
  <si>
    <t>EASV32120</t>
  </si>
  <si>
    <t>ESP EN AUDIT EN SALUD VIR-EASV32130-Ibero</t>
  </si>
  <si>
    <t>LEGISLACIÓN Y SEGURIDAD DEL PACIENTE-EASV</t>
  </si>
  <si>
    <t>LEGISLACIÓN Y SEGURIDAD DEL PACIENTE</t>
  </si>
  <si>
    <t>EASV32130</t>
  </si>
  <si>
    <t>ESP GERENCIA DE PROYECTOS VIR-EGYV31020-Ibero</t>
  </si>
  <si>
    <t>Análisis financiero-EGYV</t>
  </si>
  <si>
    <t>EGYV31020</t>
  </si>
  <si>
    <t>ESP GERENCIA DE PROYECTOS VIR-EGYV31010-Ibero</t>
  </si>
  <si>
    <t>Resolución De Problemas-EGYV</t>
  </si>
  <si>
    <t>EGYV31010</t>
  </si>
  <si>
    <t>ESP GERENCIA DE PROYECTOS VIR-EGYV31070-Ibero</t>
  </si>
  <si>
    <t>ESP GERENCIA DE PROYECTOS VIR-EGYV31040-Ibero</t>
  </si>
  <si>
    <t>ESP GERENCIA DE PROYECTOS VIR-EGYV32145-Ibero</t>
  </si>
  <si>
    <t>ESP GERENCIA DE PROYECTOS VIR-EGYV32040-Ibero</t>
  </si>
  <si>
    <t>ELECTIVA II - BLOCKCHAIN-EGYV</t>
  </si>
  <si>
    <t>ELECTIVA II - BLOCKCHAIN</t>
  </si>
  <si>
    <t>EGYV32040</t>
  </si>
  <si>
    <t>ESP GERENCIA DE PROYECTOS VIR-EGYV32030-Ibero</t>
  </si>
  <si>
    <t>Electiva II-MGA-EGYV</t>
  </si>
  <si>
    <t>Electiva II-MGA</t>
  </si>
  <si>
    <t>EGYV32030</t>
  </si>
  <si>
    <t>ESP GERENCIA DE PROYECTOS VIR-EGYV31080-Ibero</t>
  </si>
  <si>
    <t>Gestión De Calidad, Talento Humano y Adquisiciones En Proyectos-EGYV</t>
  </si>
  <si>
    <t>Gestión De Calidad, Talento Humano y Adquisiciones En Proyectos</t>
  </si>
  <si>
    <t>EGYV31080</t>
  </si>
  <si>
    <t>ESP GERENCIA DE PROYECTOS VIR-EGYV32010-Ibero</t>
  </si>
  <si>
    <t>Opción De Grado II   (16 semanas)-EGYV</t>
  </si>
  <si>
    <t>Opción De Grado II   (16 semanas)</t>
  </si>
  <si>
    <t>EGYV32010</t>
  </si>
  <si>
    <t>ESP GERENCIA FINANCIERAV VIR-EGFV32110-Ibero</t>
  </si>
  <si>
    <t>ESP GERENCIA FINANCIERAV VIR-EGFV32100-Ibero</t>
  </si>
  <si>
    <t>ESP GERENCIA FINANCIERAV VIR-EGFV32130-Ibero</t>
  </si>
  <si>
    <t>ESP GERENCIA FINANCIERAV VIR-EGFV32125-Ibero</t>
  </si>
  <si>
    <t>ESP GERENCIA FINANCIERAV VIR-EGFV32135-Ibero</t>
  </si>
  <si>
    <t>ESP GERENCIA FINANCIERAV VIR-EGFV32145-Ibero</t>
  </si>
  <si>
    <t>ESP GERENCIA FINANCIERAV VIR-EGFV32160-Ibero</t>
  </si>
  <si>
    <t>ESP GERENCIA FINANCIERAV VIR-EGFV32170-Ibero</t>
  </si>
  <si>
    <t>ESP GERENCIA FINANCIERAV VIR-EGFV32165-Ibero</t>
  </si>
  <si>
    <t>ESP NEUROPSICOL DE EDUCACI VIR</t>
  </si>
  <si>
    <t>ESP NEUROPSICOL DE EDUCACI VIR-ENEV32100-Ibero</t>
  </si>
  <si>
    <t>Anatomía y Fisiología del Sistema Nervioso. -ENEV</t>
  </si>
  <si>
    <t>ENEV</t>
  </si>
  <si>
    <t>ENEV32100</t>
  </si>
  <si>
    <t>ESP NEUROPSICOL DE EDUCACI VIR-ENEV32150-Ibero</t>
  </si>
  <si>
    <t>Neurociencia Cognitiva-ENEV</t>
  </si>
  <si>
    <t>ENEV32150</t>
  </si>
  <si>
    <t>ESP NEUROPSICOL DE EDUCACI VIR-ENEV32300-Ibero</t>
  </si>
  <si>
    <t>Neuropsicología de la educación-ENEV</t>
  </si>
  <si>
    <t>ENEV32300</t>
  </si>
  <si>
    <t>ESP NEUROPSICOL DE EDUCACI VIR-ENEV32200-Ibero</t>
  </si>
  <si>
    <t>Opción de grado I-ENEV</t>
  </si>
  <si>
    <t>Opción de grado I</t>
  </si>
  <si>
    <t>ENEV32200</t>
  </si>
  <si>
    <t>ESP NEUROPSICOL DE EDUCACI VIR-ENEV32350-Ibero</t>
  </si>
  <si>
    <t>Trastornos del Aprendizaje, Cognitivos y del comportamiento-ENEV</t>
  </si>
  <si>
    <t>Trastornos del Aprendizaje, Cognitivos y del comportamiento</t>
  </si>
  <si>
    <t>ENEV32350</t>
  </si>
  <si>
    <t>ESP NEUROPSICOL DE EDUCACI VIR-ENEV32600-Ibero</t>
  </si>
  <si>
    <t>Electiva I - Programas para el desarrollo de inteligencia multiples-ENEV</t>
  </si>
  <si>
    <t>Electiva I - Programas para el desarrollo de inteligencia multiples</t>
  </si>
  <si>
    <t>ENEV32600</t>
  </si>
  <si>
    <t>ESP NEUROPSICOL DE EDUCACI VIR-ENEV32500-Ibero</t>
  </si>
  <si>
    <t>Intervención Psicoeducativa-ENEV</t>
  </si>
  <si>
    <t>Intervención Psicoeducativa</t>
  </si>
  <si>
    <t>ENEV32500</t>
  </si>
  <si>
    <t>ESP NEUROPSICOL DE EDUCACI VIR-ENEV32550-Ibero</t>
  </si>
  <si>
    <t>Opción de grado II-ENEV</t>
  </si>
  <si>
    <t>Opción de grado II</t>
  </si>
  <si>
    <t>ENEV32550</t>
  </si>
  <si>
    <t>OPC GRAD DES WEB FULL PSIC VIR</t>
  </si>
  <si>
    <t>OPC GRAD DES WEB FULL PSIC VIR-CMWV-Ibero</t>
  </si>
  <si>
    <t>OPC GRAD DES WEB FULL PSIC VIR-CMWV</t>
  </si>
  <si>
    <t>CMWV</t>
  </si>
  <si>
    <t>SEM PROF EVAL CUL INCLU Y PRAC VIR</t>
  </si>
  <si>
    <t>SEM PROF EVAL CUL INCLU Y PRAC VIR-CSEC-Ibero</t>
  </si>
  <si>
    <t>SEM-Evaluación de la cultura inclusiva y las prácticas interculturales-CSEC</t>
  </si>
  <si>
    <t>CSEC</t>
  </si>
  <si>
    <t>SEM-Evaluación de la cultura inclusiva y las prácticas interculturales</t>
  </si>
  <si>
    <t>ELEC PROFESIONAL I:ADMINISTRACI DEL RIESGO-ESST</t>
  </si>
  <si>
    <t>ELEC PROFESIONAL I:ADMINISTRACI DEL RIESGO</t>
  </si>
  <si>
    <t>ESP GCIA SEG SALUD EN TRA VIRT-TRSP22130-Ibero</t>
  </si>
  <si>
    <t>ESP GCIA SEG SALUD EN TRA VIRT-ESST32003-Ibero</t>
  </si>
  <si>
    <t>Epidemiología Gerencial-ESST</t>
  </si>
  <si>
    <t>Epidemiología Gerencial</t>
  </si>
  <si>
    <t>ESST32003</t>
  </si>
  <si>
    <t>ESP GCIA SEG SALUD EN TRA VIRT-ESST32002-Ibero</t>
  </si>
  <si>
    <t>Fundamentos de la Seguridad y Salud en el trabajo-ESST</t>
  </si>
  <si>
    <t>Fundamentos de la Seguridad y Salud en el trabajo</t>
  </si>
  <si>
    <t>ESST32002</t>
  </si>
  <si>
    <t>ESP GCIA SEG SALUD EN TRA VIRT-ESST32001-Ibero</t>
  </si>
  <si>
    <t>Marco Legal en Seguridad y Salud en el Trabajo-ESST</t>
  </si>
  <si>
    <t>Marco Legal en Seguridad y Salud en el Trabajo</t>
  </si>
  <si>
    <t>ESST32001</t>
  </si>
  <si>
    <t>Análisis Financiero-EGYV</t>
  </si>
  <si>
    <t>Análisis Financiero</t>
  </si>
  <si>
    <t>Análisis Financiero-EGFV</t>
  </si>
  <si>
    <t>OPC GRAD DES WEB FULL EDU VIR</t>
  </si>
  <si>
    <t>OPC GRAD DES WEB FULL EDU VIR-CMWB-Ibero</t>
  </si>
  <si>
    <t>OPC GRAD DES WEB FULL EDU VIR-CMWB</t>
  </si>
  <si>
    <t>CMWB</t>
  </si>
  <si>
    <t>DIPLO DESLL WEB ENFOQ PSIC VIR</t>
  </si>
  <si>
    <t>DIPLO DESLL WEB ENFOQ PSIC VIR-CDDW-Ibero</t>
  </si>
  <si>
    <t>DIPLOM DESARROLLO WEB VIRTUAL-CDDW</t>
  </si>
  <si>
    <t>CDDW</t>
  </si>
  <si>
    <t>DIPLOM DESARROLLO WEB VIRTUAL</t>
  </si>
  <si>
    <t>Luz Andrea</t>
  </si>
  <si>
    <t>202405-202442-CURSO MOD DE GRADO INF VIRTUAL-CGIV02001-Desarrollo Integral, Infancia y Adolescencia-Edupol</t>
  </si>
  <si>
    <t>202405-202442-CURSO MOD DE GRADO INF VIRTUAL-CGIV02001-Desarrollo Integral, Infancia y Adolescencia-Ibero</t>
  </si>
  <si>
    <t>202405-202442-CURSO MOD DE GRADO INF VIRTUAL-CGIV02002-Infancia, Adolescencia y Contexto-Edupol</t>
  </si>
  <si>
    <t>202405-202442-CURSO MOD DE GRADO INF VIRTUAL-CGIV02002-Infancia, Adolescencia y Contexto-Ibero</t>
  </si>
  <si>
    <t>202405-202442-CUR MOD GRADO ESP CIBERSEG VIR-CMCV02100-Electiva Integral -BUEN VIVIR CAMINO HACIA EL DESARROLLO SOSTENIBLE-Ibero</t>
  </si>
  <si>
    <t>202405-202442-CUR MOD GRADO ESP CIBERSEG VIR-CMCV02110-Fundamentos de Ciberseguridad -Ibero</t>
  </si>
  <si>
    <t>202405-202442-CUR MOD GRA ESP NEUROPS ED VIR-CMNP02300-Neuropsicología de la educación-Ibero</t>
  </si>
  <si>
    <t>202405-202442-SEM COMPORT APREND Y CAMB ORGA VIR-CSCA02100-SEM-Comportamiento Organizacional-Ibero</t>
  </si>
  <si>
    <t>202405-202442-SEM FUNDAMENTOS DE PROYECT VIR-CSPV-SEM-Gerencia Estratégica-Ibero</t>
  </si>
  <si>
    <t>202405-202442-ESP DLLO INT INF ADOLES VIRTUA-DIAV32001-Desarrollo Integral, Infancia y Adolescencia-Ibero</t>
  </si>
  <si>
    <t>202405-202442-ESP DLLO INT INF ADOLES VIRTUA-DIAV32002-Infancia, Adolescencia y Contexto-Ibero</t>
  </si>
  <si>
    <t>202405-202442-ESP GCIA CALIDAD EN SALUD VIRT-EGSR21100-SISTEMAS DE SALUD Y SALUD PÚBLICA-Ibero</t>
  </si>
  <si>
    <t>202405-202442-ESP GCIA CALIDAD EN SALUD VIRT-EGSR21110-RESPONSABILIDAD SANITARIA, ÉTICA Y HUMANIZACIÓN DE LOS SERVICIOS DE SALUD-Ibero</t>
  </si>
  <si>
    <t>202405-202442-ESP GCIA CALIDAD EN SALUD VIRT-EGSR21120-CALIDAD EN SALUD Y SEGURIDAD  DEL PACIENTE-Ibero</t>
  </si>
  <si>
    <t>202405-202442-ESP GCIA CALIDAD EN SALUD VIRT-EGSR21140-GERENCIA DE LA CALIDAD EN SALUD-Ibero</t>
  </si>
  <si>
    <t>202405-202442-ESP GCIA CALIDAD EN SALUD VIRT-EGSR22100-ELECTIVA PROFESIONAL I: ADMINISTRACIÓN EN SALUD-Ibero</t>
  </si>
  <si>
    <t>202405-202442-ESP GCIA CALIDAD EN SALUD VIRT-EGSR22160-Electiva profesional I: administración del riesgo-Ibero</t>
  </si>
  <si>
    <t>202405-202442-ESP GCIA CALIDAD EN SALUD VIRT-EGSR22170-ELECTIVA PROFESIONAL I:  RESOLUCIÓN DE PROBLEMAS-Ibero</t>
  </si>
  <si>
    <t>202405-202442-ESP GCIA CALIDAD EN SALUD VIRT-EGSR22180-ELECTIVA PROFESIONAL II:MARKETING EN SERVICIOS DE SALUD-Ibero</t>
  </si>
  <si>
    <t>202405-202442-ESP GCIA SEG SALUD EN TRA VIRT-ESSR21100-Marco Legal y fundamentos de Seguridad y Salud en el Trabajo-Ibero</t>
  </si>
  <si>
    <t>202405-202442-ESP GCIA SEG SALUD EN TRA VIRT-ESSR21110-Epidemiología-Ibero</t>
  </si>
  <si>
    <t>202405-202442-ESP GCIA SEG SALUD EN TRA VIRT-ESSR21130-Gerencia de la Seguridad y Salud en el Trabajo -Ibero</t>
  </si>
  <si>
    <t>202405-202442-ESP GCIA SEG SALUD EN TRA VIRT-ESSR22100-ELEC I:ADMINISTRACI DEL RIESGO-Ibero</t>
  </si>
  <si>
    <t>202405-202442-ESP GCIA SEG SALUD EN TRA VIRT-ESSR22120-Higiene y Seguridad Industrial-Ibero</t>
  </si>
  <si>
    <t>202405-202442-ESP GCIA SEG SALUD EN TRA VIRT-ESSR22140-Estrategia y prospectiva-Ibero</t>
  </si>
  <si>
    <t>202405-202442-ESP GCIA SEG SALUD EN TRA VIRT-ESSR22180-Electiva profesional I:  ENTORNOS DE TRABAJO SALUDABLES-Ibero</t>
  </si>
  <si>
    <t>202405-202442-ESP GCIA SEG SALUD EN TRA VIRT-ESSR22190-Electiva profesional II:  TAREAS DE ALTO RIESGO-Ibero</t>
  </si>
  <si>
    <t>202406-202443-ESP EN ANALI Y BIG DATA VIR-ABV32100-GESTIÓN DE CONOCIMIENTO Y BIG DATA -Ibero</t>
  </si>
  <si>
    <t>202406-202443-BOOT DES WEB FUL STACK 400 VIR-BMDV-BOOT DES WEB FUL STACK 400 VIR-Ibero</t>
  </si>
  <si>
    <t>202406-202443-BOOTCAMP DATA SCIENCE VIRT-CBDV-BOOTCAMP DATA SCIENCE VIRT-Ibero</t>
  </si>
  <si>
    <t>202406-202443-DIP DID FLEX POB DIVERSAS VIRT-CDDF-DIP DID FLEX POB DIVERSAS VIRT-Ibero</t>
  </si>
  <si>
    <t>202406-202443-DIPLO DESLL WEB ENFOQ PSIC VIR-CDDW-DIPLOM DESARROLLO WEB VIRTUAL-Ibero</t>
  </si>
  <si>
    <t>202406-202443-CURSO MOD DE GRADO INF VIRTUAL-CGIV02001-Desarrollo Integral, Infancia y Adolescencia-Ibero</t>
  </si>
  <si>
    <t>202406-202443-CURSO MOD DE GRADO INF VIRTUAL-CGIV02002-Infancia, Adolescencia y Contexto-Ibero</t>
  </si>
  <si>
    <t>202406-202443-DIP OPC GRA ANA DAT PYTHON VIR-CMAV-DIP OPC GRA ANA DAT PYTHON VIR-Ibero</t>
  </si>
  <si>
    <t>202406-202443-DIPL OPC GR DLLO WEB EMPRE VIR-CMDE-DIPL OPC GR DLLO WEB EMPRE VIR-Ibero</t>
  </si>
  <si>
    <t>202406-202443-DIPL OPC GRADO DESLLO WEB VIR-CMDW-DIPL OPC GRADO DESLLO WEB VIR-Ibero</t>
  </si>
  <si>
    <t>202406-202443-CURSO MOD GRAD GER FINANC VIRT-CMGF00100-Matemáticas financieras-Edupol</t>
  </si>
  <si>
    <t>202406-202443-CURSO MOD GRAD GER FINANC VIRT-CMGF00100-Matemáticas financieras-Ibero</t>
  </si>
  <si>
    <t>202406-202443-CURSO MOD GRAD GER FINANC VIRT-CMGF00110-Análisis financiero-Edupol</t>
  </si>
  <si>
    <t>202406-202443-CURSO MOD GRAD GER FINANC VIRT-CMGF00110-Análisis financiero-Ibero</t>
  </si>
  <si>
    <t>202406-202443-CURSO MOD GRADO GERE SEGUR VIR-CMGG03100-Electiva profesional I: administración del riesgo-Ibero</t>
  </si>
  <si>
    <t>202406-202443-CURSO MOD GRADO GERE SEGUR VIR-CMGG03130-Marco Legal y fundamentos de Seguridad y Salud en el Trabajo-Ibero</t>
  </si>
  <si>
    <t>202406-202443-CURSO MOD GRADO GERE SEGUR VIR-CMGG03140-Higiene y Seguridad Industrial-Ibero</t>
  </si>
  <si>
    <t>202406-202443-CURSO MOD GRADO GERE SEGUR VIR-CMGG03150-Epidemiología-Ibero</t>
  </si>
  <si>
    <t>202406-202443-CUR MOD GRADO GER PROYECT VIR-CMGP01100-Resolución De Problemas-Ibero</t>
  </si>
  <si>
    <t>202406-202443-CUR MOD GRADO GER PROYECT VIR-CMGP01110-Análisis financiero-Ibero</t>
  </si>
  <si>
    <t>202406-202443-CURSO MOD DE GRADO CALIDAD VIR-CMGS03100-ELECTIVA PROFESIONAL I:  ADMINISTRACIÓN EN SALUD-Ibero</t>
  </si>
  <si>
    <t>202406-202443-CURSO MOD DE GRADO CALIDAD VIR-CMGS03100-Electiva profesional I: administración del riesgo-Ibero</t>
  </si>
  <si>
    <t>202406-202443-CURSO MOD DE GRADO CALIDAD VIR-CMGS03130-SISTEMAS DE SALUD Y SALUD PÚBLICA-Ibero</t>
  </si>
  <si>
    <t>202406-202443-CURSO MOD DE GRADO CALIDAD VIR-CMGS03140-RESPONSABILIDAD SANITARIA, ÉTICA Y HUMANIZACIÓN DE LOS SERVICIOS DE SALUD-Ibero</t>
  </si>
  <si>
    <t>202406-202443-CURSO MOD DE GRADO CALIDAD VIR-CMGS03150-CALIDAD EN SALUD Y SEGURIDAD  DEL PACIENTE-Ibero</t>
  </si>
  <si>
    <t>202406-202443-CUR MOD GRA ESP NEUROPS ED VIR-CMNP02100-Anatomía y Fisiología del Sistema Nervioso. -Edupol</t>
  </si>
  <si>
    <t>202406-202443-CUR MOD GRA ESP NEUROPS ED VIR-CMNP02100-Anatomía y Fisiología del Sistema Nervioso. -Ibero</t>
  </si>
  <si>
    <t>202406-202443-CUR MOD GRA ESP NEUROPS ED VIR-CMNP02150-Neurociencia Cognitiva-Edupol</t>
  </si>
  <si>
    <t>202406-202443-CUR MOD GRA ESP NEUROPS ED VIR-CMNP02150-Neurociencia Cognitiva-Ibero</t>
  </si>
  <si>
    <t>202406-202443-CUR MOD GRA ESP NEUROPS ED VIR-CMNP02300-Neuropsicología de la educación-Edupol</t>
  </si>
  <si>
    <t>202406-202443-CUR MOD GRA ESP NEUROPS ED VIR-CMNP02300-Neuropsicología de la educación-Ibero</t>
  </si>
  <si>
    <t>202406-202443-OPC GRAD DES WEB FULL EDU VIR-CMWB-OPC GRAD DES WEB FULL EDU VIR-Ibero</t>
  </si>
  <si>
    <t>202406-202443-OPC GRAD DES WEB FULL PSIC VIR-CMWV-OPC GRAD DES WEB FULL PSIC VIR-Ibero</t>
  </si>
  <si>
    <t>202406-202443-SEM COMPORT APREND Y CAMB ORGA VIR-CSCA02100-SEM-Comportamiento Organizacional-Ibero</t>
  </si>
  <si>
    <t>202406-202443-SEM PROF EVAL CUL INCLU Y PRAC VIR-CSEC-SEM-Evaluación de la cultura inclusiva y las prácticas interculturales-Ibero</t>
  </si>
  <si>
    <t>202406-202443-SEM FUNDAMENTOS DE PROYECT VIR-CSPV-SEM-Gerencia Estratégica-Ibero</t>
  </si>
  <si>
    <t>202406-202443-ESP DLLO INT INF ADOLES VIRTUA-DIAV32001-Desarrollo Integral, Infancia y Adolescencia-Edupol</t>
  </si>
  <si>
    <t>202406-202443-ESP DLLO INT INF ADOLES VIRTUA-DIAV32001-Desarrollo Integral, Infancia y Adolescencia-Ibero</t>
  </si>
  <si>
    <t>202406-202443-ESP DLLO INT INF ADOLES VIRTUA-DIAV32002-Infancia, Adolescencia y Contexto-Edupol</t>
  </si>
  <si>
    <t>202406-202443-ESP DLLO INT INF ADOLES VIRTUA-DIAV32002-Infancia, Adolescencia y Contexto-Ibero</t>
  </si>
  <si>
    <t>202406-202443-ESP DLLO INT INF ADOLES VIRTUA-DIAV32101-Análisis de Experiencias de Intervención en Infancia y Adolescencia-Edupol</t>
  </si>
  <si>
    <t>202406-202443-ESP DLLO INT INF ADOLES VIRTUA-DIAV32101-Análisis de Experiencias de Intervención en Infancia y Adolescencia-Ibero</t>
  </si>
  <si>
    <t>202406-202443-ESP DLLO INT INF ADOLES VIRTUA-DIAV32103-Electiva 1 - Ciudadanía de la información-Edupol</t>
  </si>
  <si>
    <t>202406-202443-ESP DLLO INT INF ADOLES VIRTUA-DIAV32103-Electiva 1 - Ciudadanía de la información-Ibero</t>
  </si>
  <si>
    <t>202406-202443-ESP DLLO INT INF ADOLES VIRTUA-DIAV32104-Trabajo de Grado I-Edupol</t>
  </si>
  <si>
    <t>202406-202443-ESP DLLO INT INF ADOLES VIRTUA-DIAV32104-Trabajo de Grado I-Ibero</t>
  </si>
  <si>
    <t>202406-202443-ESP DLLO INT INF ADOLES VIRTUA-DIAV32201-Metodologías de la Intervención-Edupol</t>
  </si>
  <si>
    <t>202406-202443-ESP DLLO INT INF ADOLES VIRTUA-DIAV32201-Metodologías de la Intervención-Ibero</t>
  </si>
  <si>
    <t>202406-202443-ESP DLLO INT INF ADOLES VIRTUA-DIAV32202-Diseño y Evaluación de Programas-Edupol</t>
  </si>
  <si>
    <t>202406-202443-ESP DLLO INT INF ADOLES VIRTUA-DIAV32202-Diseño y Evaluación de Programas-Ibero</t>
  </si>
  <si>
    <t>202406-202443-ESP DLLO INT INF ADOLES VIRTUA-DIAV32205-Trabajo de Grado II-Edupol</t>
  </si>
  <si>
    <t>202406-202443-ESP DLLO INT INF ADOLES VIRTUA-DIAV32205-Trabajo de Grado II-Ibero</t>
  </si>
  <si>
    <t>202406-202443-DIP SEG LOG CIO INTER BASC VIR-DLCV-DIP SEG LOG CIO INTER BASC VIR-Ibero</t>
  </si>
  <si>
    <t>202406-202443-DIPLOMADO NIIF VIRTUAL-DNIF-DIPLOMADO NIIF VIRTUAL-Ibero</t>
  </si>
  <si>
    <t>202406-202443-DIP SEG Y SALUD TRA RIES P VIR-DSRV-DIP SEG Y SALUD TRA RIES P VIR-Edupol</t>
  </si>
  <si>
    <t>202406-202443-DIP SEG Y SALUD TRA RIES P VIR-DSRV-DIP SEG Y SALUD TRA RIES P VIR-Ibero</t>
  </si>
  <si>
    <t>202406-202443-ESP EN AUDIT EN SALUD VIR-EASV32100-FUNDAMENTOS DE LA CALIDAD Y AUDITORÍA EN SALUD-Ibero</t>
  </si>
  <si>
    <t>202406-202443-ESP EN AUDIT EN SALUD VIR-EASV32120-HERRAMIENTAS DE AUDITORÍA EN SALUD-Ibero</t>
  </si>
  <si>
    <t>202406-202443-ESP EN AUDIT EN SALUD VIR-EASV32130-LEGISLACIÓN Y SEGURIDAD DEL PACIENTE-Ibero</t>
  </si>
  <si>
    <t>202406-202443-ESP GERENCIA FINANCIERAV VIR-EGFV32100-Matemáticas financieras-Edupol</t>
  </si>
  <si>
    <t>202406-202443-ESP GERENCIA FINANCIERAV VIR-EGFV32100-Matemáticas financieras-Ibero</t>
  </si>
  <si>
    <t>202406-202443-ESP GERENCIA FINANCIERAV VIR-EGFV32110-Análisis financiero-Edupol</t>
  </si>
  <si>
    <t>202406-202443-ESP GERENCIA FINANCIERAV VIR-EGFV32110-Análisis financiero-Ibero</t>
  </si>
  <si>
    <t>202406-202443-ESP GERENCIA FINANCIERAV VIR-EGFV32110-Análisis Financiero-Ibero</t>
  </si>
  <si>
    <t>202406-202443-ESP GERENCIA FINANCIERAV VIR-EGFV32125-Gerencia general-Edupol</t>
  </si>
  <si>
    <t>202406-202443-ESP GERENCIA FINANCIERAV VIR-EGFV32125-Gerencia general-Ibero</t>
  </si>
  <si>
    <t>202406-202443-ESP GERENCIA FINANCIERAV VIR-EGFV32130-Competencias gerenciales-Edupol</t>
  </si>
  <si>
    <t>202406-202443-ESP GERENCIA FINANCIERAV VIR-EGFV32130-Competencias gerenciales-Ibero</t>
  </si>
  <si>
    <t>202406-202443-ESP GERENCIA FINANCIERAV VIR-EGFV32135-Mercado de capitales-Edupol</t>
  </si>
  <si>
    <t>202406-202443-ESP GERENCIA FINANCIERAV VIR-EGFV32135-Mercado de capitales-Ibero</t>
  </si>
  <si>
    <t>202406-202443-ESP GERENCIA FINANCIERAV VIR-EGFV32145-Opcion de grado 1-Edupol</t>
  </si>
  <si>
    <t>202406-202443-ESP GERENCIA FINANCIERAV VIR-EGFV32145-Opcion de grado 1-Ibero</t>
  </si>
  <si>
    <t>202406-202443-ESP GERENCIA FINANCIERAV VIR-EGFV32160-Electiva 2 - Blockchain-Edupol</t>
  </si>
  <si>
    <t>202406-202443-ESP GERENCIA FINANCIERAV VIR-EGFV32160-Electiva 2 - Blockchain-Ibero</t>
  </si>
  <si>
    <t>202406-202443-ESP GERENCIA FINANCIERAV VIR-EGFV32165-Opcion de grado 2-Edupol</t>
  </si>
  <si>
    <t>202406-202443-ESP GERENCIA FINANCIERAV VIR-EGFV32165-Opcion de grado 2-Ibero</t>
  </si>
  <si>
    <t>202406-202443-ESP GERENCIA FINANCIERAV VIR-EGFV32170-ELECTIVA 2: RIESGO DE CREDITO-Edupol</t>
  </si>
  <si>
    <t>202406-202443-ESP GERENCIA FINANCIERAV VIR-EGFV32170-ELECTIVA 2: RIESGO DE CREDITO-Ibero</t>
  </si>
  <si>
    <t>202406-202443-ESP GCIA CALIDAD EN SALUD VIRT-EGSR21100-SISTEMAS DE SALUD Y SALUD PÚBLICA-Ibero</t>
  </si>
  <si>
    <t>202406-202443-ESP GCIA CALIDAD EN SALUD VIRT-EGSR21110-RESPONSABILIDAD SANITARIA, ÉTICA Y HUMANIZACIÓN DE LOS SERVICIOS DE SALUD-Ibero</t>
  </si>
  <si>
    <t>202406-202443-ESP GCIA CALIDAD EN SALUD VIRT-EGSR21120-CALIDAD EN SALUD Y SEGURIDAD  DEL PACIENTE-Ibero</t>
  </si>
  <si>
    <t>202406-202443-ESP GCIA CALIDAD EN SALUD VIRT-EGSR22100-ELECTIVA PROFESIONAL I: ADMINISTRACIÓN EN SALUD-Ibero</t>
  </si>
  <si>
    <t>202406-202443-ESP GERENCIA DE PROYECTOS VIR-EGYV31010-Resolución De Problemas-Ibero</t>
  </si>
  <si>
    <t>202406-202443-ESP GERENCIA DE PROYECTOS VIR-EGYV31020-Análisis financiero-Ibero</t>
  </si>
  <si>
    <t>202406-202443-ESP GERENCIA DE PROYECTOS VIR-EGYV31020-Análisis Financiero-Ibero</t>
  </si>
  <si>
    <t>202406-202443-ESP GERENCIA DE PROYECTOS VIR-EGYV31040-Gerencia Estratégica-Edupol</t>
  </si>
  <si>
    <t>202406-202443-ESP GERENCIA DE PROYECTOS VIR-EGYV31040-Gerencia Estratégica-Ibero</t>
  </si>
  <si>
    <t>202406-202443-ESP GERENCIA DE PROYECTOS VIR-EGYV31070-Cátedra Iberoamericana - Competencias gerenciales-Edupol</t>
  </si>
  <si>
    <t>202406-202443-ESP GERENCIA DE PROYECTOS VIR-EGYV31070-Cátedra Iberoamericana - Competencias gerenciales-Ibero</t>
  </si>
  <si>
    <t>202406-202443-ESP GERENCIA DE PROYECTOS VIR-EGYV31080-Gestión De Calidad, Talento Humano y Adquisiciones En Proyectos-Ibero</t>
  </si>
  <si>
    <t>202406-202443-ESP GERENCIA DE PROYECTOS VIR-EGYV32010-Opción De Grado II   (16 semanas)-Ibero</t>
  </si>
  <si>
    <t>202406-202443-ESP GERENCIA DE PROYECTOS VIR-EGYV32030-Electiva II-MGA-Ibero</t>
  </si>
  <si>
    <t>202406-202443-ESP GERENCIA DE PROYECTOS VIR-EGYV32040-ELECTIVA II - BLOCKCHAIN-Ibero</t>
  </si>
  <si>
    <t>202406-202443-ESP GERENCIA DE PROYECTOS VIR-EGYV32145-Opción De  Grado I (16 semanas)-Edupol</t>
  </si>
  <si>
    <t>202406-202443-ESP GERENCIA DE PROYECTOS VIR-EGYV32145-Opción De  Grado I (16 semanas)-Ibero</t>
  </si>
  <si>
    <t>202406-202443-ESP NEUROPSICOL DE EDUCACI VIR-ENEV32100-Anatomía y Fisiología del Sistema Nervioso. -Ibero</t>
  </si>
  <si>
    <t>202406-202443-ESP NEUROPSICOL DE EDUCACI VIR-ENEV32150-Neurociencia Cognitiva-Ibero</t>
  </si>
  <si>
    <t>202406-202443-ESP NEUROPSICOL DE EDUCACI VIR-ENEV32200-Opción de grado I-Ibero</t>
  </si>
  <si>
    <t>202406-202443-ESP NEUROPSICOL DE EDUCACI VIR-ENEV32300-Neuropsicología de la educación-Ibero</t>
  </si>
  <si>
    <t>202406-202443-ESP NEUROPSICOL DE EDUCACI VIR-ENEV32350-Trastornos del Aprendizaje, Cognitivos y del comportamiento-Ibero</t>
  </si>
  <si>
    <t>202406-202443-ESP NEUROPSICOL DE EDUCACI VIR-ENEV32500-Intervención Psicoeducativa-Ibero</t>
  </si>
  <si>
    <t>202406-202443-ESP NEUROPSICOL DE EDUCACI VIR-ENEV32550-Opción de grado II-Ibero</t>
  </si>
  <si>
    <t>202406-202443-ESP NEUROPSICOL DE EDUCACI VIR-ENEV32600-Electiva I - Programas para el desarrollo de inteligencia multiples-Ibero</t>
  </si>
  <si>
    <t>202406-202443-ESP GCIA SEG SALUD EN TRA VIRT-ESSR21100-Marco Legal y fundamentos de Seguridad y Salud en el Trabajo-Ibero</t>
  </si>
  <si>
    <t>202406-202443-ESP GCIA SEG SALUD EN TRA VIRT-ESSR21110-Epidemiología-Ibero</t>
  </si>
  <si>
    <t>202406-202443-ESP GCIA SEG SALUD EN TRA VIRT-ESSR21130-Gerencia de la Seguridad y Salud en el Trabajo -Edupol</t>
  </si>
  <si>
    <t>202406-202443-ESP GCIA SEG SALUD EN TRA VIRT-ESSR21130-Gerencia de la Seguridad y Salud en el Trabajo -Ibero</t>
  </si>
  <si>
    <t>202406-202443-ESP GCIA SEG SALUD EN TRA VIRT-ESSR22100-ELEC PROFESIONAL I:ADMINISTRACI DEL RIESGO-Ibero</t>
  </si>
  <si>
    <t>202406-202443-ESP GCIA SEG SALUD EN TRA VIRT-ESSR22120-Higiene y Seguridad Industrial-Ibero</t>
  </si>
  <si>
    <t>202406-202443-ESP GCIA SEG SALUD EN TRA VIRT-ESSR22140-Estrategia y prospectiva-Edupol</t>
  </si>
  <si>
    <t>202406-202443-ESP GCIA SEG SALUD EN TRA VIRT-ESSR22140-Estrategia y prospectiva-Ibero</t>
  </si>
  <si>
    <t>202406-202443-ESP GCIA SEG SALUD EN TRA VIRT-ESSR22190-Electiva profesional II:  TAREAS DE ALTO RIESGO-Edupol</t>
  </si>
  <si>
    <t>202406-202443-ESP GCIA SEG SALUD EN TRA VIRT-ESSR22190-Electiva profesional II:  TAREAS DE ALTO RIESGO-Ibero</t>
  </si>
  <si>
    <t>202406-202443-ESP GCIA SEG SALUD EN TRA VIRT-ESST32001-Marco Legal en Seguridad y Salud en el Trabajo-Ibero</t>
  </si>
  <si>
    <t>202406-202443-ESP GCIA SEG SALUD EN TRA VIRT-ESST32002-Fundamentos de la Seguridad y Salud en el trabajo-Ibero</t>
  </si>
  <si>
    <t>202406-202443-ESP GCIA SEG SALUD EN TRA VIRT-ESST32003-Epidemiología Gerencial-Ibero</t>
  </si>
  <si>
    <t>202406-202443-ESP EN ANALI Y BIG DATA VIR-TFI32100-COMPETENCIAS Y PROCESOS INVESTIGATIVOS -Ibero</t>
  </si>
  <si>
    <t>202406-202443-ESP EN ANALI Y BIG DATA VIR-TRSP22100-Electiva integral-BUEN VIVIR CAMINO HACIA EL DESARROLLO SOSTENIBLE-Ibero</t>
  </si>
  <si>
    <t>202406-202443-ESP GCIA SEG SALUD EN TRA VIRT-TRSP22130-Opción de Grado-Edupol</t>
  </si>
  <si>
    <t>202406-202443-ESP GCIA SEG SALUD EN TRA VIRT-TRSP22130-Opción de Grado-Ibero</t>
  </si>
  <si>
    <t>CRISTINA MILED CEPEDA CORREDOR</t>
  </si>
  <si>
    <t>cristina.cepeda@docente.ibero.edu.co</t>
  </si>
  <si>
    <t>Adriana Robayo</t>
  </si>
  <si>
    <t>ADRIANA DEL PILAR ROMERO RIVERA</t>
  </si>
  <si>
    <t>DANIEL FELIPE MORA GRIMALDO</t>
  </si>
  <si>
    <t>RONALD JAVIER SALAMANCA RAMOS</t>
  </si>
  <si>
    <t>85 (Educity)</t>
  </si>
  <si>
    <t>JOSE MIGUEL MAYORGA GONZALEZ</t>
  </si>
  <si>
    <t>LIGIA CECILIA TELLEZ CAMACHO</t>
  </si>
  <si>
    <t>170 (Yanapax)</t>
  </si>
  <si>
    <t>SEPHANIA CARVAJAL CHAVES</t>
  </si>
  <si>
    <t>85 (20 YANAPAX)</t>
  </si>
  <si>
    <t>XIOMARA CONSTANZA AVILA CAMELO</t>
  </si>
  <si>
    <t>170 (20 EDUCITY)</t>
  </si>
  <si>
    <t>IRMA YOEN HUERTAS RAMIREZ</t>
  </si>
  <si>
    <t>GILDARDO CORTES GONZALEZ</t>
  </si>
  <si>
    <t>DAISY OLIVA PINZON CASTRO</t>
  </si>
  <si>
    <t>170 (20 Educity)</t>
  </si>
  <si>
    <t>NANCY ACOSTA TRIVIÑO</t>
  </si>
  <si>
    <t xml:space="preserve">CRISTHIAN DAVID SANCHEZ ENCALADA </t>
  </si>
  <si>
    <t>EDGAR FERNANDO CUZGUEN CHIRIBOGA</t>
  </si>
  <si>
    <t>170 (20 YANAPAX)</t>
  </si>
  <si>
    <t>155 (20 EDUCITY)</t>
  </si>
  <si>
    <t>Prof 10</t>
  </si>
  <si>
    <t>IdBan Prof 10</t>
  </si>
  <si>
    <t>LUZ DAYANA RIVERA CORONADO</t>
  </si>
  <si>
    <t>NANCY ACOSTA TRIVIÑO ACOSTA</t>
  </si>
  <si>
    <t>NN1</t>
  </si>
  <si>
    <t>LEIDY CATHERINE SANCHEZ JAIMES</t>
  </si>
  <si>
    <t>40 (20 YANAPAX)</t>
  </si>
  <si>
    <t>152 (12 YANAPAX)</t>
  </si>
  <si>
    <t>172 (15 EDUCITY)</t>
  </si>
  <si>
    <t>JOSE ANTONIO CAMARGO BARRERO</t>
  </si>
  <si>
    <t>172 (15  EDUCITY)</t>
  </si>
  <si>
    <t>Liliana Fuquen</t>
  </si>
  <si>
    <t>nicolas.guevara@docente.ibero.edu.co</t>
  </si>
  <si>
    <t>Nicolás Guevara</t>
  </si>
  <si>
    <t>Jeison Palacios</t>
  </si>
  <si>
    <t>jeison.palacios@docente.ibero.edu.co</t>
  </si>
  <si>
    <t xml:space="preserve"> jeison.palacios@docente.ibero.edu.co </t>
  </si>
  <si>
    <t>Peter Paul Murcia Plazas</t>
  </si>
  <si>
    <t>peter.murcia@docente.ibero.edu.co</t>
  </si>
  <si>
    <t>Oscar Gerardo Rodriguez Angarita</t>
  </si>
  <si>
    <t>Peter Murcia</t>
  </si>
  <si>
    <t>Cambia por Electiva I: Programas para el desarrollo de Inteligencias Múltiples</t>
  </si>
  <si>
    <t xml:space="preserve">Pendientes para crear en primera semana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</si>
</sst>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Aptos Narrow"/>
      <family val="2"/>
      <scheme val="minor"/>
    </font>
    <font>
      <b/>
      <sz val="9"/>
      <color theme="1"/>
      <name val="Calibri"/>
      <family val="2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3" fillId="6" borderId="1" xfId="0" applyFont="1" applyFill="1" applyBorder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6" fillId="0" borderId="0" xfId="0" applyFont="1"/>
    <xf numFmtId="0" fontId="2" fillId="7" borderId="1" xfId="0" applyFont="1" applyFill="1" applyBorder="1"/>
    <xf numFmtId="0" fontId="1" fillId="5" borderId="1" xfId="0" applyFont="1" applyFill="1" applyBorder="1" applyAlignment="1">
      <alignment horizontal="left"/>
    </xf>
    <xf numFmtId="0" fontId="5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2024-42%20C2,%20%202024-05%20C2..xlsx" TargetMode="External"/><Relationship Id="rId1" Type="http://schemas.openxmlformats.org/officeDocument/2006/relationships/externalLinkPath" Target="file:///C:\Users\LENOVO\Downloads\2024-42%20C2,%20%202024-05%20C2.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2024-43%20C1,%202024-06%20C1.xlsx" TargetMode="External"/><Relationship Id="rId1" Type="http://schemas.openxmlformats.org/officeDocument/2006/relationships/externalLinkPath" Target="file:///C:\Users\LENOVO\Downloads\2024-43%20C1,%202024-06%20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C1" t="str">
            <v>Cadena</v>
          </cell>
          <cell r="D1" t="str">
            <v>Cadena Prog-Cod Mat-Pob</v>
          </cell>
          <cell r="E1" t="str">
            <v>Cadena Curso-Cod Prog</v>
          </cell>
          <cell r="F1" t="str">
            <v>Cod Progr</v>
          </cell>
          <cell r="G1" t="str">
            <v>Semestre</v>
          </cell>
          <cell r="H1" t="str">
            <v>Curso</v>
          </cell>
          <cell r="I1" t="str">
            <v>codMateria</v>
          </cell>
          <cell r="J1" t="str">
            <v>Ciclo</v>
          </cell>
          <cell r="K1" t="str">
            <v>Creditos</v>
          </cell>
          <cell r="L1" t="str">
            <v>Población</v>
          </cell>
          <cell r="M1" t="str">
            <v>Total</v>
          </cell>
          <cell r="N1" t="str">
            <v>Grupos</v>
          </cell>
          <cell r="O1" t="str">
            <v>Prof 1</v>
          </cell>
          <cell r="P1" t="str">
            <v>correo</v>
          </cell>
          <cell r="Q1" t="str">
            <v>IdBan Prof 1</v>
          </cell>
          <cell r="R1" t="str">
            <v>Cupo</v>
          </cell>
          <cell r="S1" t="str">
            <v>Prof 2</v>
          </cell>
          <cell r="T1" t="str">
            <v>correo</v>
          </cell>
          <cell r="U1" t="str">
            <v>IdBan Prof 2</v>
          </cell>
          <cell r="V1" t="str">
            <v>Cupo</v>
          </cell>
        </row>
        <row r="2">
          <cell r="C2" t="str">
            <v>202405-202442-ESP GCIA CALIDAD EN SALUD VIRT-EGSR21120-CALIDAD EN SALUD Y SEGURIDAD  DEL PACIENTE-Ibero</v>
          </cell>
          <cell r="D2" t="str">
            <v>ESP GCIA CALIDAD EN SALUD VIRT-EGSR21120-Ibero</v>
          </cell>
          <cell r="E2" t="str">
            <v>CALIDAD EN SALUD Y SEGURIDAD  DEL PACIENTE-EGSV</v>
          </cell>
          <cell r="F2" t="str">
            <v>EGSV</v>
          </cell>
          <cell r="G2">
            <v>1</v>
          </cell>
          <cell r="H2" t="str">
            <v>CALIDAD EN SALUD Y SEGURIDAD  DEL PACIENTE</v>
          </cell>
          <cell r="I2" t="str">
            <v>EGSR21120</v>
          </cell>
          <cell r="J2">
            <v>1</v>
          </cell>
          <cell r="K2">
            <v>2</v>
          </cell>
          <cell r="L2" t="str">
            <v>Ibero</v>
          </cell>
          <cell r="M2">
            <v>2</v>
          </cell>
          <cell r="N2">
            <v>2.3529411764705882E-2</v>
          </cell>
          <cell r="O2" t="str">
            <v>MARY LUZ BARRERA ORDUZ</v>
          </cell>
          <cell r="P2" t="str">
            <v>mary.barrera@docente.ibero.edu.co</v>
          </cell>
          <cell r="Q2">
            <v>100046730</v>
          </cell>
          <cell r="R2">
            <v>80</v>
          </cell>
          <cell r="S2" t="str">
            <v>MARY LUZ BARRERA ORDUZ</v>
          </cell>
          <cell r="T2" t="str">
            <v>mary.barrera@docente.ibero.edu.co</v>
          </cell>
          <cell r="U2">
            <v>100046730</v>
          </cell>
          <cell r="V2">
            <v>80</v>
          </cell>
        </row>
        <row r="3">
          <cell r="C3" t="str">
            <v>202405-202442-ESP GCIA CALIDAD EN SALUD VIRT-EGSR22170-ELECTIVA PROFESIONAL I:  RESOLUCIÓN DE PROBLEMAS-Ibero</v>
          </cell>
          <cell r="D3" t="str">
            <v>ESP GCIA CALIDAD EN SALUD VIRT-EGSR22170-Ibero</v>
          </cell>
          <cell r="E3" t="str">
            <v>ELECTIVA PROFESIONAL I:  RESOLUCIÓN DE PROBLEMAS-EGSV</v>
          </cell>
          <cell r="F3" t="str">
            <v>EGSV</v>
          </cell>
          <cell r="G3">
            <v>1</v>
          </cell>
          <cell r="H3" t="str">
            <v>ELECTIVA PROFESIONAL I:  RESOLUCIÓN DE PROBLEMAS</v>
          </cell>
          <cell r="I3" t="str">
            <v>EGSR22170</v>
          </cell>
          <cell r="J3">
            <v>1</v>
          </cell>
          <cell r="K3">
            <v>2</v>
          </cell>
          <cell r="L3" t="str">
            <v>Ibero</v>
          </cell>
          <cell r="M3">
            <v>2</v>
          </cell>
          <cell r="N3">
            <v>2.3529411764705882E-2</v>
          </cell>
          <cell r="O3" t="str">
            <v>Esta electiva no se debe programar, solo se va a programar electiva profesional I: administración en salud</v>
          </cell>
        </row>
        <row r="4">
          <cell r="C4" t="str">
            <v>202405-202442-ESP GCIA CALIDAD EN SALUD VIRT-EGSR22160-Electiva profesional I: administración del riesgo-Ibero</v>
          </cell>
          <cell r="D4" t="str">
            <v>ESP GCIA CALIDAD EN SALUD VIRT-EGSR22160-Ibero</v>
          </cell>
          <cell r="E4" t="str">
            <v>Electiva profesional I: administración del riesgo-EGSV</v>
          </cell>
          <cell r="F4" t="str">
            <v>EGSV</v>
          </cell>
          <cell r="G4">
            <v>1</v>
          </cell>
          <cell r="H4" t="str">
            <v>Electiva profesional I: administración del riesgo</v>
          </cell>
          <cell r="I4" t="str">
            <v>EGSR22160</v>
          </cell>
          <cell r="J4">
            <v>1</v>
          </cell>
          <cell r="K4">
            <v>2</v>
          </cell>
          <cell r="L4" t="str">
            <v>Ibero</v>
          </cell>
          <cell r="M4">
            <v>2</v>
          </cell>
          <cell r="N4">
            <v>2.3529411764705882E-2</v>
          </cell>
          <cell r="O4" t="str">
            <v>Esta electiva no se debe programar, solo se va a programar electiva profesional I: administración en salud</v>
          </cell>
        </row>
        <row r="5">
          <cell r="C5" t="str">
            <v>202405-202442-ESP GCIA CALIDAD EN SALUD VIRT-EGSR22100-ELECTIVA PROFESIONAL I: ADMINISTRACIÓN EN SALUD-Ibero</v>
          </cell>
          <cell r="D5" t="str">
            <v>ESP GCIA CALIDAD EN SALUD VIRT-EGSR22100-Ibero</v>
          </cell>
          <cell r="E5" t="str">
            <v>ELECTIVA PROFESIONAL I: ADMINISTRACIÓN EN SALUD-EGSV</v>
          </cell>
          <cell r="F5" t="str">
            <v>EGSV</v>
          </cell>
          <cell r="G5">
            <v>1</v>
          </cell>
          <cell r="H5" t="str">
            <v>ELECTIVA PROFESIONAL I: ADMINISTRACIÓN EN SALUD</v>
          </cell>
          <cell r="I5" t="str">
            <v>EGSR22100</v>
          </cell>
          <cell r="J5">
            <v>1</v>
          </cell>
          <cell r="K5">
            <v>2</v>
          </cell>
          <cell r="L5" t="str">
            <v>Ibero</v>
          </cell>
          <cell r="M5">
            <v>2</v>
          </cell>
          <cell r="N5">
            <v>2.3529411764705882E-2</v>
          </cell>
          <cell r="O5" t="str">
            <v>MARCIA CATALINA PULIDO</v>
          </cell>
          <cell r="P5" t="str">
            <v>marcia.pulido@docente.ibero.edu.co</v>
          </cell>
          <cell r="Q5">
            <v>100170819</v>
          </cell>
          <cell r="R5">
            <v>80</v>
          </cell>
          <cell r="S5" t="str">
            <v>MARCIA CATALINA PULIDO</v>
          </cell>
          <cell r="T5" t="str">
            <v>marcia.pulido@docente.ibero.edu.co</v>
          </cell>
          <cell r="U5">
            <v>100170819</v>
          </cell>
          <cell r="V5">
            <v>80</v>
          </cell>
        </row>
        <row r="6">
          <cell r="C6" t="str">
            <v>202405-202442-ESP GCIA CALIDAD EN SALUD VIRT-EGSR21110-RESPONSABILIDAD SANITARIA, ÉTICA Y HUMANIZACIÓN DE LOS SERVICIOS DE SALUD-Ibero</v>
          </cell>
          <cell r="D6" t="str">
            <v>ESP GCIA CALIDAD EN SALUD VIRT-EGSR21110-Ibero</v>
          </cell>
          <cell r="E6" t="str">
            <v>RESPONSABILIDAD SANITARIA, ÉTICA Y HUMANIZACIÓN DE LOS SERVICIOS DE SALUD-EGSV</v>
          </cell>
          <cell r="F6" t="str">
            <v>EGSV</v>
          </cell>
          <cell r="G6">
            <v>1</v>
          </cell>
          <cell r="H6" t="str">
            <v>RESPONSABILIDAD SANITARIA, ÉTICA Y HUMANIZACIÓN DE LOS SERVICIOS DE SALUD</v>
          </cell>
          <cell r="I6" t="str">
            <v>EGSR21110</v>
          </cell>
          <cell r="J6">
            <v>1</v>
          </cell>
          <cell r="K6">
            <v>2</v>
          </cell>
          <cell r="L6" t="str">
            <v>Ibero</v>
          </cell>
          <cell r="M6">
            <v>2</v>
          </cell>
          <cell r="N6">
            <v>2.3529411764705882E-2</v>
          </cell>
          <cell r="O6" t="str">
            <v>PAOLA ANDREA RUIZ BURGOS</v>
          </cell>
          <cell r="P6" t="str">
            <v>paola.ruiz@docente.ibero.edu.co</v>
          </cell>
          <cell r="Q6">
            <v>100085257</v>
          </cell>
          <cell r="R6">
            <v>80</v>
          </cell>
          <cell r="S6" t="str">
            <v>PAOLA ANDREA RUIZ BURGOS</v>
          </cell>
          <cell r="T6" t="str">
            <v>paola.ruiz@docente.ibero.edu.co</v>
          </cell>
          <cell r="U6">
            <v>100085257</v>
          </cell>
          <cell r="V6">
            <v>80</v>
          </cell>
        </row>
        <row r="7">
          <cell r="C7" t="str">
            <v>202405-202442-ESP GCIA CALIDAD EN SALUD VIRT-EGSR21100-SISTEMAS DE SALUD Y SALUD PÚBLICA-Ibero</v>
          </cell>
          <cell r="D7" t="str">
            <v>ESP GCIA CALIDAD EN SALUD VIRT-EGSR21100-Ibero</v>
          </cell>
          <cell r="E7" t="str">
            <v>SISTEMAS DE SALUD Y SALUD PÚBLICA-EGSV</v>
          </cell>
          <cell r="F7" t="str">
            <v>EGSV</v>
          </cell>
          <cell r="G7">
            <v>1</v>
          </cell>
          <cell r="H7" t="str">
            <v>SISTEMAS DE SALUD Y SALUD PÚBLICA</v>
          </cell>
          <cell r="I7" t="str">
            <v>EGSR21100</v>
          </cell>
          <cell r="J7">
            <v>1</v>
          </cell>
          <cell r="K7">
            <v>2</v>
          </cell>
          <cell r="L7" t="str">
            <v>Ibero</v>
          </cell>
          <cell r="M7">
            <v>2</v>
          </cell>
          <cell r="N7">
            <v>2.3529411764705882E-2</v>
          </cell>
          <cell r="O7" t="str">
            <v>PULIDO LADINO LYNA MARCELA</v>
          </cell>
          <cell r="P7" t="str">
            <v>marcela.pulido@docente.ibero.edu.co</v>
          </cell>
          <cell r="Q7">
            <v>100151959</v>
          </cell>
          <cell r="R7">
            <v>80</v>
          </cell>
          <cell r="S7" t="str">
            <v>PULIDO LADINO LYNA MARCELA</v>
          </cell>
          <cell r="T7" t="str">
            <v>marcela.pulido@docente.ibero.edu.co</v>
          </cell>
          <cell r="U7">
            <v>100151959</v>
          </cell>
          <cell r="V7">
            <v>80</v>
          </cell>
        </row>
        <row r="8">
          <cell r="C8" t="str">
            <v>202405-202442-ESP GCIA CALIDAD EN SALUD VIRT-EGSR22180-ELECTIVA PROFESIONAL II:MARKETING EN SERVICIOS DE SALUD-Ibero</v>
          </cell>
          <cell r="D8" t="str">
            <v>ESP GCIA CALIDAD EN SALUD VIRT-EGSR22180-Ibero</v>
          </cell>
          <cell r="E8" t="str">
            <v>ELECTIVA PROFESIONAL II:MARKETING EN SERVICIOS DE SALUD-EGSV</v>
          </cell>
          <cell r="F8" t="str">
            <v>EGSV</v>
          </cell>
          <cell r="G8">
            <v>2</v>
          </cell>
          <cell r="H8" t="str">
            <v>ELECTIVA PROFESIONAL II:MARKETING EN SERVICIOS DE SALUD</v>
          </cell>
          <cell r="I8" t="str">
            <v>EGSR22180</v>
          </cell>
          <cell r="J8">
            <v>1</v>
          </cell>
          <cell r="K8">
            <v>2</v>
          </cell>
          <cell r="L8" t="str">
            <v>Ibero</v>
          </cell>
          <cell r="M8">
            <v>1</v>
          </cell>
          <cell r="N8">
            <v>1.1764705882352941E-2</v>
          </cell>
          <cell r="O8" t="str">
            <v>Para el periodo 2024-42 no debemos tener estudiantes programados para segundo semestre, solo primer semestre</v>
          </cell>
        </row>
        <row r="9">
          <cell r="C9" t="str">
            <v>202405-202442-ESP GCIA CALIDAD EN SALUD VIRT-EGSR21140-GERENCIA DE LA CALIDAD EN SALUD-Ibero</v>
          </cell>
          <cell r="D9" t="str">
            <v>ESP GCIA CALIDAD EN SALUD VIRT-EGSR21140-Ibero</v>
          </cell>
          <cell r="E9" t="str">
            <v>GERENCIA DE LA CALIDAD EN SALUD-EGSV</v>
          </cell>
          <cell r="F9" t="str">
            <v>EGSV</v>
          </cell>
          <cell r="G9">
            <v>2</v>
          </cell>
          <cell r="H9" t="str">
            <v>GERENCIA DE LA CALIDAD EN SALUD</v>
          </cell>
          <cell r="I9" t="str">
            <v>EGSR21140</v>
          </cell>
          <cell r="J9">
            <v>1</v>
          </cell>
          <cell r="K9">
            <v>2</v>
          </cell>
          <cell r="L9" t="str">
            <v>Ibero</v>
          </cell>
          <cell r="M9">
            <v>1</v>
          </cell>
          <cell r="N9">
            <v>1.1764705882352941E-2</v>
          </cell>
          <cell r="O9" t="str">
            <v>Para el periodo 2024-42 no debemos tener estudiantes programados para segundo semestre, solo primer semestre</v>
          </cell>
        </row>
        <row r="10">
          <cell r="C10" t="str">
            <v>202405-202442-ESP GCIA SEG SALUD EN TRA VIRT-ESSR22100-ELEC I:ADMINISTRACI DEL RIESGO-Ibero</v>
          </cell>
          <cell r="D10" t="str">
            <v>ESP GCIA SEG SALUD EN TRA VIRT-ESSR22100-Ibero</v>
          </cell>
          <cell r="E10" t="str">
            <v>ELEC I:ADMINISTRACI DEL RIESGO-ESST</v>
          </cell>
          <cell r="F10" t="str">
            <v>ESST</v>
          </cell>
          <cell r="G10">
            <v>1</v>
          </cell>
          <cell r="H10" t="str">
            <v>ELEC I:ADMINISTRACI DEL RIESGO</v>
          </cell>
          <cell r="I10" t="str">
            <v>ESSR22100</v>
          </cell>
          <cell r="J10">
            <v>1</v>
          </cell>
          <cell r="K10">
            <v>2</v>
          </cell>
          <cell r="L10" t="str">
            <v>Ibero</v>
          </cell>
          <cell r="M10">
            <v>2</v>
          </cell>
          <cell r="N10">
            <v>2.3529411764705882E-2</v>
          </cell>
          <cell r="O10" t="str">
            <v>No se debe programar esta electiva, solo se va a programar la electiva profesional I: Entornos de trabajos saludables</v>
          </cell>
        </row>
        <row r="11">
          <cell r="C11" t="str">
            <v>202405-202442-ESP GCIA SEG SALUD EN TRA VIRT-ESSR22180-Electiva profesional I:  ENTORNOS DE TRABAJO SALUDABLES-Ibero</v>
          </cell>
          <cell r="D11" t="str">
            <v>ESP GCIA SEG SALUD EN TRA VIRT-ESSR22180-Ibero</v>
          </cell>
          <cell r="E11" t="str">
            <v>Electiva profesional I:  ENTORNOS DE TRABAJO SALUDABLES-ESST</v>
          </cell>
          <cell r="F11" t="str">
            <v>ESST</v>
          </cell>
          <cell r="G11">
            <v>1</v>
          </cell>
          <cell r="H11" t="str">
            <v>Electiva profesional I:  ENTORNOS DE TRABAJO SALUDABLES</v>
          </cell>
          <cell r="I11" t="str">
            <v>ESSR22180</v>
          </cell>
          <cell r="J11">
            <v>1</v>
          </cell>
          <cell r="K11">
            <v>2</v>
          </cell>
          <cell r="L11" t="str">
            <v>Ibero</v>
          </cell>
          <cell r="M11">
            <v>2</v>
          </cell>
          <cell r="N11">
            <v>2.3529411764705882E-2</v>
          </cell>
          <cell r="O11" t="str">
            <v>YURIS MARINA RODRIGUEZ GRANADOS</v>
          </cell>
          <cell r="P11" t="str">
            <v>yuris.rodriguez@docente.ibero.edu.co</v>
          </cell>
          <cell r="Q11">
            <v>100118805</v>
          </cell>
          <cell r="R11">
            <v>80</v>
          </cell>
          <cell r="S11" t="str">
            <v>YURIS MARINA RODRIGUEZ GRANADOS</v>
          </cell>
          <cell r="T11" t="str">
            <v>yuris.rodriguez@docente.ibero.edu.co</v>
          </cell>
          <cell r="U11">
            <v>100118805</v>
          </cell>
          <cell r="V11">
            <v>80</v>
          </cell>
        </row>
        <row r="12">
          <cell r="C12" t="str">
            <v>202405-202442-ESP GCIA SEG SALUD EN TRA VIRT-ESSR21110-Epidemiología-Ibero</v>
          </cell>
          <cell r="D12" t="str">
            <v>ESP GCIA SEG SALUD EN TRA VIRT-ESSR21110-Ibero</v>
          </cell>
          <cell r="E12" t="str">
            <v>Epidemiología-ESST</v>
          </cell>
          <cell r="F12" t="str">
            <v>ESST</v>
          </cell>
          <cell r="G12">
            <v>1</v>
          </cell>
          <cell r="H12" t="str">
            <v>Epidemiología</v>
          </cell>
          <cell r="I12" t="str">
            <v>ESSR21110</v>
          </cell>
          <cell r="J12">
            <v>1</v>
          </cell>
          <cell r="K12">
            <v>2</v>
          </cell>
          <cell r="L12" t="str">
            <v>Ibero</v>
          </cell>
          <cell r="M12">
            <v>1</v>
          </cell>
          <cell r="N12">
            <v>1.1764705882352941E-2</v>
          </cell>
          <cell r="O12" t="str">
            <v>PULIDO LADINO LYNA MARCELA</v>
          </cell>
          <cell r="P12" t="str">
            <v>marcela.pulido@docente.ibero.edu.co</v>
          </cell>
          <cell r="Q12">
            <v>100151959</v>
          </cell>
          <cell r="R12">
            <v>80</v>
          </cell>
          <cell r="S12" t="str">
            <v>PULIDO LADINO LYNA MARCELA</v>
          </cell>
          <cell r="T12" t="str">
            <v>marcela.pulido@docente.ibero.edu.co</v>
          </cell>
          <cell r="U12">
            <v>100151959</v>
          </cell>
          <cell r="V12">
            <v>80</v>
          </cell>
        </row>
        <row r="13">
          <cell r="C13" t="str">
            <v>202405-202442-ESP GCIA SEG SALUD EN TRA VIRT-ESSR22120-Higiene y Seguridad Industrial-Ibero</v>
          </cell>
          <cell r="D13" t="str">
            <v>ESP GCIA SEG SALUD EN TRA VIRT-ESSR22120-Ibero</v>
          </cell>
          <cell r="E13" t="str">
            <v>Higiene y Seguridad Industrial-ESST</v>
          </cell>
          <cell r="F13" t="str">
            <v>ESST</v>
          </cell>
          <cell r="G13">
            <v>1</v>
          </cell>
          <cell r="H13" t="str">
            <v>Higiene y Seguridad Industrial</v>
          </cell>
          <cell r="I13" t="str">
            <v>ESSR22120</v>
          </cell>
          <cell r="J13">
            <v>1</v>
          </cell>
          <cell r="K13">
            <v>3</v>
          </cell>
          <cell r="L13" t="str">
            <v>Ibero</v>
          </cell>
          <cell r="M13">
            <v>2</v>
          </cell>
          <cell r="N13">
            <v>2.3529411764705882E-2</v>
          </cell>
          <cell r="O13" t="str">
            <v>ORTEGA FRANCO MARIA CRISTINA</v>
          </cell>
          <cell r="P13" t="str">
            <v>maria.ortega@docente.ibero.edu.co</v>
          </cell>
          <cell r="Q13">
            <v>100052572</v>
          </cell>
          <cell r="R13">
            <v>80</v>
          </cell>
          <cell r="S13" t="str">
            <v>ORTEGA FRANCO MARIA CRISTINA</v>
          </cell>
          <cell r="T13" t="str">
            <v>maria.ortega@docente.ibero.edu.co</v>
          </cell>
          <cell r="U13">
            <v>100052572</v>
          </cell>
          <cell r="V13">
            <v>80</v>
          </cell>
        </row>
        <row r="14">
          <cell r="C14" t="str">
            <v>202405-202442-ESP GCIA SEG SALUD EN TRA VIRT-ESSR21100-Marco Legal y fundamentos de Seguridad y Salud en el Trabajo-Ibero</v>
          </cell>
          <cell r="D14" t="str">
            <v>ESP GCIA SEG SALUD EN TRA VIRT-ESSR21100-Ibero</v>
          </cell>
          <cell r="E14" t="str">
            <v>Marco Legal y fundamentos de Seguridad y Salud en el Trabajo-ESST</v>
          </cell>
          <cell r="F14" t="str">
            <v>ESST</v>
          </cell>
          <cell r="G14">
            <v>1</v>
          </cell>
          <cell r="H14" t="str">
            <v>Marco Legal y fundamentos de Seguridad y Salud en el Trabajo</v>
          </cell>
          <cell r="I14" t="str">
            <v>ESSR21100</v>
          </cell>
          <cell r="J14">
            <v>1</v>
          </cell>
          <cell r="K14">
            <v>2</v>
          </cell>
          <cell r="L14" t="str">
            <v>Ibero</v>
          </cell>
          <cell r="M14">
            <v>2</v>
          </cell>
          <cell r="N14">
            <v>2.3529411764705882E-2</v>
          </cell>
          <cell r="O14" t="str">
            <v>RUIZ BURGOS PAOLA ANDREA</v>
          </cell>
          <cell r="P14" t="str">
            <v>paola.ruiz@docente.ibero.edu.co</v>
          </cell>
          <cell r="Q14">
            <v>100085257</v>
          </cell>
          <cell r="R14">
            <v>80</v>
          </cell>
          <cell r="S14" t="str">
            <v>RUIZ BURGOS PAOLA ANDREA</v>
          </cell>
          <cell r="T14" t="str">
            <v>paola.ruiz@docente.ibero.edu.co</v>
          </cell>
          <cell r="U14">
            <v>100085257</v>
          </cell>
          <cell r="V14">
            <v>80</v>
          </cell>
        </row>
        <row r="15">
          <cell r="C15" t="str">
            <v>202405-202442-ESP GCIA SEG SALUD EN TRA VIRT-ESSR22190-Electiva profesional II:  TAREAS DE ALTO RIESGO-Ibero</v>
          </cell>
          <cell r="D15" t="str">
            <v>ESP GCIA SEG SALUD EN TRA VIRT-ESSR22190-Ibero</v>
          </cell>
          <cell r="E15" t="str">
            <v>Electiva profesional II:  TAREAS DE ALTO RIESGO-ESST</v>
          </cell>
          <cell r="F15" t="str">
            <v>ESST</v>
          </cell>
          <cell r="G15">
            <v>2</v>
          </cell>
          <cell r="H15" t="str">
            <v>Electiva profesional II:  TAREAS DE ALTO RIESGO</v>
          </cell>
          <cell r="I15" t="str">
            <v>ESSR22190</v>
          </cell>
          <cell r="J15">
            <v>1</v>
          </cell>
          <cell r="K15">
            <v>2</v>
          </cell>
          <cell r="L15" t="str">
            <v>Ibero</v>
          </cell>
          <cell r="M15">
            <v>1</v>
          </cell>
          <cell r="N15">
            <v>1.1764705882352941E-2</v>
          </cell>
          <cell r="O15" t="str">
            <v>Para el periodo 2024-42 no debemos tener estudiantes programados para segundo semestre, solo primer semestre</v>
          </cell>
        </row>
        <row r="16">
          <cell r="C16" t="str">
            <v>202405-202442-ESP GCIA SEG SALUD EN TRA VIRT-ESSR22140-Estrategia y prospectiva-Ibero</v>
          </cell>
          <cell r="D16" t="str">
            <v>ESP GCIA SEG SALUD EN TRA VIRT-ESSR22140-Ibero</v>
          </cell>
          <cell r="E16" t="str">
            <v>Estrategia y prospectiva-ESST</v>
          </cell>
          <cell r="F16" t="str">
            <v>ESST</v>
          </cell>
          <cell r="G16">
            <v>2</v>
          </cell>
          <cell r="H16" t="str">
            <v>Estrategia y prospectiva</v>
          </cell>
          <cell r="I16" t="str">
            <v>ESSR22140</v>
          </cell>
          <cell r="J16">
            <v>1</v>
          </cell>
          <cell r="K16">
            <v>3</v>
          </cell>
          <cell r="L16" t="str">
            <v>Ibero</v>
          </cell>
          <cell r="M16">
            <v>1</v>
          </cell>
          <cell r="N16">
            <v>1.1764705882352941E-2</v>
          </cell>
          <cell r="O16" t="str">
            <v>Para el periodo 2024-42 no debemos tener estudiantes programados para segundo semestre, solo primer semestre</v>
          </cell>
        </row>
        <row r="17">
          <cell r="C17" t="str">
            <v>202405-202442-ESP GCIA SEG SALUD EN TRA VIRT-ESSR21130-Gerencia de la Seguridad y Salud en el Trabajo -Ibero</v>
          </cell>
          <cell r="D17" t="str">
            <v>ESP GCIA SEG SALUD EN TRA VIRT-ESSR21130-Ibero</v>
          </cell>
          <cell r="E17" t="str">
            <v>Gerencia de la Seguridad y Salud en el Trabajo -ESST</v>
          </cell>
          <cell r="F17" t="str">
            <v>ESST</v>
          </cell>
          <cell r="G17">
            <v>2</v>
          </cell>
          <cell r="H17" t="str">
            <v xml:space="preserve">Gerencia de la Seguridad y Salud en el Trabajo </v>
          </cell>
          <cell r="I17" t="str">
            <v>ESSR21130</v>
          </cell>
          <cell r="J17">
            <v>1</v>
          </cell>
          <cell r="K17">
            <v>2</v>
          </cell>
          <cell r="L17" t="str">
            <v>Ibero</v>
          </cell>
          <cell r="M17">
            <v>1</v>
          </cell>
          <cell r="N17">
            <v>1.1764705882352941E-2</v>
          </cell>
          <cell r="O17" t="str">
            <v>Para el periodo 2024-42 no debemos tener estudiantes programados para segundo semestre, solo primer semestre</v>
          </cell>
        </row>
        <row r="18">
          <cell r="C18" t="str">
            <v>202405-202442-SEM COMPORT APREND Y CAMB ORGA VIR-CSCA02100-SEM-Comportamiento Organizacional-Ibero</v>
          </cell>
          <cell r="D18" t="str">
            <v>SEM COMPORT APREND Y CAMB ORGA VIR-CSCA02100-Ibero</v>
          </cell>
          <cell r="E18" t="str">
            <v>SEM-Comportamiento Organizacional-CSCA</v>
          </cell>
          <cell r="F18" t="str">
            <v>CSCA</v>
          </cell>
          <cell r="G18">
            <v>1</v>
          </cell>
          <cell r="H18" t="str">
            <v>SEM-Comportamiento Organizacional</v>
          </cell>
          <cell r="I18" t="str">
            <v>CSCA02100</v>
          </cell>
          <cell r="J18">
            <v>1</v>
          </cell>
          <cell r="K18">
            <v>2</v>
          </cell>
          <cell r="L18" t="str">
            <v>Ibero</v>
          </cell>
          <cell r="M18">
            <v>29</v>
          </cell>
          <cell r="N18">
            <v>0.3411764705882353</v>
          </cell>
          <cell r="O18" t="str">
            <v>ADRIANA ALEXANDRA JIMENEZ</v>
          </cell>
          <cell r="P18" t="str">
            <v>adriana.jimenez@docente.ibero.edu.co</v>
          </cell>
          <cell r="Q18">
            <v>100179710</v>
          </cell>
          <cell r="R18">
            <v>80</v>
          </cell>
          <cell r="S18" t="str">
            <v>ADRIANA ALEXANDRA JIMENEZ</v>
          </cell>
          <cell r="T18" t="str">
            <v>adriana.jimenez@docente.ibero.edu.co</v>
          </cell>
          <cell r="U18">
            <v>100179710</v>
          </cell>
          <cell r="V18">
            <v>80</v>
          </cell>
        </row>
        <row r="19">
          <cell r="C19" t="str">
            <v>202405-202442-SEM FUNDAMENTOS DE PROYECT VIR-CSPV-SEM-Gerencia Estratégica-Ibero</v>
          </cell>
          <cell r="D19" t="str">
            <v>SEM FUNDAMENTOS DE PROYECT VIR-CSPV-Ibero</v>
          </cell>
          <cell r="E19" t="str">
            <v>SEM-Gerencia Estratégica-CSPV</v>
          </cell>
          <cell r="F19" t="str">
            <v>CSPV</v>
          </cell>
          <cell r="G19">
            <v>1</v>
          </cell>
          <cell r="H19" t="str">
            <v>SEM-Gerencia Estratégica</v>
          </cell>
          <cell r="I19" t="str">
            <v>CSPV</v>
          </cell>
          <cell r="J19">
            <v>1</v>
          </cell>
          <cell r="K19">
            <v>2</v>
          </cell>
          <cell r="L19" t="str">
            <v>Ibero</v>
          </cell>
          <cell r="M19">
            <v>25</v>
          </cell>
          <cell r="N19">
            <v>0.29411764705882354</v>
          </cell>
          <cell r="O19" t="str">
            <v>MARCIA CATALINA PULIDO</v>
          </cell>
          <cell r="P19" t="str">
            <v>marcia.pulido@docente.ibero.edu.co</v>
          </cell>
          <cell r="Q19">
            <v>100170819</v>
          </cell>
          <cell r="R19">
            <v>80</v>
          </cell>
          <cell r="S19" t="str">
            <v>MARCIA CATALINA PULIDO</v>
          </cell>
          <cell r="T19" t="str">
            <v>marcia.pulido@docente.ibero.edu.co</v>
          </cell>
          <cell r="U19">
            <v>100170819</v>
          </cell>
          <cell r="V19">
            <v>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C1" t="str">
            <v>Cadena</v>
          </cell>
          <cell r="D1" t="str">
            <v>Cadena Prog-Cod Mat-Pob</v>
          </cell>
          <cell r="E1" t="str">
            <v>Cadena Curso-Cod Prog</v>
          </cell>
          <cell r="F1" t="str">
            <v>Cod Progr</v>
          </cell>
          <cell r="G1" t="str">
            <v>Semestre</v>
          </cell>
          <cell r="H1" t="str">
            <v>Curso</v>
          </cell>
          <cell r="I1" t="str">
            <v>codMateria</v>
          </cell>
          <cell r="J1" t="str">
            <v>Ciclo</v>
          </cell>
          <cell r="K1" t="str">
            <v>Creditos</v>
          </cell>
          <cell r="L1" t="str">
            <v>Población</v>
          </cell>
          <cell r="M1" t="str">
            <v>Total</v>
          </cell>
          <cell r="N1" t="str">
            <v>Grupos</v>
          </cell>
          <cell r="O1" t="str">
            <v>Prof 1</v>
          </cell>
          <cell r="P1" t="str">
            <v>correo</v>
          </cell>
          <cell r="Q1" t="str">
            <v>IdBan Prof 1</v>
          </cell>
          <cell r="R1" t="str">
            <v>Cupo</v>
          </cell>
          <cell r="S1" t="str">
            <v>Prof 2</v>
          </cell>
          <cell r="T1" t="str">
            <v>correo</v>
          </cell>
          <cell r="U1" t="str">
            <v>IdBan Prof 2</v>
          </cell>
          <cell r="V1" t="str">
            <v>Cupo</v>
          </cell>
        </row>
        <row r="2">
          <cell r="C2" t="str">
            <v>202406-202443-CURSO MOD GRAD GER FINANC VIRT-CMGF00110-Análisis financiero-Edupol</v>
          </cell>
          <cell r="D2" t="str">
            <v>CURSO MOD GRAD GER FINANC VIRT-CMGF00110-Edupol</v>
          </cell>
          <cell r="E2" t="str">
            <v>Análisis financiero-CMGF</v>
          </cell>
          <cell r="F2" t="str">
            <v>CMGF</v>
          </cell>
          <cell r="G2">
            <v>1</v>
          </cell>
          <cell r="H2" t="str">
            <v>Análisis financiero</v>
          </cell>
          <cell r="I2" t="str">
            <v>CMGF00110</v>
          </cell>
          <cell r="J2">
            <v>1</v>
          </cell>
          <cell r="K2">
            <v>2</v>
          </cell>
          <cell r="L2" t="str">
            <v>Edupol</v>
          </cell>
          <cell r="M2">
            <v>1</v>
          </cell>
          <cell r="N2">
            <v>1.1764705882352941E-2</v>
          </cell>
          <cell r="O2" t="str">
            <v>CAICEDO CARRERO OLIVERIO ANDRES</v>
          </cell>
          <cell r="P2" t="str">
            <v>andres.caicedo@docente.ibero.edu.co</v>
          </cell>
          <cell r="Q2">
            <v>100035156</v>
          </cell>
          <cell r="R2">
            <v>80</v>
          </cell>
        </row>
        <row r="3">
          <cell r="C3" t="str">
            <v>202406-202443-CURSO MOD GRAD GER FINANC VIRT-CMGF00100-Matemáticas financieras-Edupol</v>
          </cell>
          <cell r="D3" t="str">
            <v>CURSO MOD GRAD GER FINANC VIRT-CMGF00100-Edupol</v>
          </cell>
          <cell r="E3" t="str">
            <v>Matemáticas financieras-CMGF</v>
          </cell>
          <cell r="F3" t="str">
            <v>CMGF</v>
          </cell>
          <cell r="G3">
            <v>1</v>
          </cell>
          <cell r="H3" t="str">
            <v>Matemáticas financieras</v>
          </cell>
          <cell r="I3" t="str">
            <v>CMGF00100</v>
          </cell>
          <cell r="J3">
            <v>1</v>
          </cell>
          <cell r="K3">
            <v>2</v>
          </cell>
          <cell r="L3" t="str">
            <v>Edupol</v>
          </cell>
          <cell r="M3">
            <v>1</v>
          </cell>
          <cell r="N3">
            <v>1.1764705882352941E-2</v>
          </cell>
          <cell r="O3" t="str">
            <v>MARCELA ESPERANZA DEVIA BARBOSA</v>
          </cell>
          <cell r="P3" t="str">
            <v>marcela.devia@docente.ibero.edu.co</v>
          </cell>
          <cell r="Q3">
            <v>100067937</v>
          </cell>
          <cell r="R3">
            <v>80</v>
          </cell>
        </row>
        <row r="4">
          <cell r="C4" t="str">
            <v>202406-202443-ESP GERENCIA DE PROYECTOS VIR-EGYV31070-Cátedra Iberoamericana - Competencias gerenciales-Edupol</v>
          </cell>
          <cell r="D4" t="str">
            <v>ESP GERENCIA DE PROYECTOS VIR-EGYV31070-Edupol</v>
          </cell>
          <cell r="E4" t="str">
            <v>Cátedra Iberoamericana - Competencias gerenciales-EGYV</v>
          </cell>
          <cell r="F4" t="str">
            <v>EGYV</v>
          </cell>
          <cell r="G4">
            <v>2</v>
          </cell>
          <cell r="H4" t="str">
            <v>Cátedra Iberoamericana - Competencias gerenciales</v>
          </cell>
          <cell r="I4" t="str">
            <v>EGYV31070</v>
          </cell>
          <cell r="J4">
            <v>1</v>
          </cell>
          <cell r="K4">
            <v>2</v>
          </cell>
          <cell r="L4" t="str">
            <v>Edupol</v>
          </cell>
          <cell r="M4">
            <v>2</v>
          </cell>
          <cell r="N4">
            <v>2.3529411764705882E-2</v>
          </cell>
          <cell r="O4" t="str">
            <v xml:space="preserve">NAUZAN CEBALLOS VICTOR HUGO </v>
          </cell>
          <cell r="P4" t="str">
            <v>victor.nauzan@docente.ibero.edu.co</v>
          </cell>
          <cell r="Q4">
            <v>100132137</v>
          </cell>
          <cell r="R4">
            <v>80</v>
          </cell>
          <cell r="S4" t="str">
            <v xml:space="preserve">NAUZAN CEBALLOS VICTOR HUGO </v>
          </cell>
          <cell r="T4" t="str">
            <v>victor.nauzan@docente.ibero.edu.co</v>
          </cell>
          <cell r="U4">
            <v>100132137</v>
          </cell>
          <cell r="V4">
            <v>80</v>
          </cell>
        </row>
        <row r="5">
          <cell r="C5" t="str">
            <v>202406-202443-ESP GERENCIA DE PROYECTOS VIR-EGYV31040-Gerencia Estratégica-Edupol</v>
          </cell>
          <cell r="D5" t="str">
            <v>ESP GERENCIA DE PROYECTOS VIR-EGYV31040-Edupol</v>
          </cell>
          <cell r="E5" t="str">
            <v>Gerencia Estratégica-EGYV</v>
          </cell>
          <cell r="F5" t="str">
            <v>EGYV</v>
          </cell>
          <cell r="G5">
            <v>2</v>
          </cell>
          <cell r="H5" t="str">
            <v>Gerencia Estratégica</v>
          </cell>
          <cell r="I5" t="str">
            <v>EGYV31040</v>
          </cell>
          <cell r="J5">
            <v>1</v>
          </cell>
          <cell r="K5">
            <v>2</v>
          </cell>
          <cell r="L5" t="str">
            <v>Edupol</v>
          </cell>
          <cell r="M5">
            <v>2</v>
          </cell>
          <cell r="N5">
            <v>2.3529411764705882E-2</v>
          </cell>
          <cell r="O5" t="str">
            <v>MARIA ALEXANDRA MORA</v>
          </cell>
          <cell r="P5" t="str">
            <v>maria.mora@docente.ibero.edu.co</v>
          </cell>
          <cell r="Q5">
            <v>100136288</v>
          </cell>
          <cell r="R5">
            <v>80</v>
          </cell>
          <cell r="S5" t="str">
            <v>MARIA ALEXANDRA MORA</v>
          </cell>
          <cell r="T5" t="str">
            <v>maria.mora@docente.ibero.edu.co</v>
          </cell>
          <cell r="U5">
            <v>100136288</v>
          </cell>
          <cell r="V5">
            <v>80</v>
          </cell>
        </row>
        <row r="6">
          <cell r="C6" t="str">
            <v>202406-202443-ESP GERENCIA DE PROYECTOS VIR-EGYV32145-Opción De  Grado I (16 semanas)-Edupol</v>
          </cell>
          <cell r="D6" t="str">
            <v>ESP GERENCIA DE PROYECTOS VIR-EGYV32145-Edupol</v>
          </cell>
          <cell r="E6" t="str">
            <v>Opción De  Grado I (16 semanas)-EGYV</v>
          </cell>
          <cell r="F6" t="str">
            <v>EGYV</v>
          </cell>
          <cell r="G6">
            <v>2</v>
          </cell>
          <cell r="H6" t="str">
            <v>Opción De  Grado I (16 semanas)</v>
          </cell>
          <cell r="I6" t="str">
            <v>EGYV32145</v>
          </cell>
          <cell r="J6">
            <v>12</v>
          </cell>
          <cell r="K6">
            <v>2</v>
          </cell>
          <cell r="L6" t="str">
            <v>Edupol</v>
          </cell>
          <cell r="M6">
            <v>2</v>
          </cell>
          <cell r="N6">
            <v>2.3529411764705882E-2</v>
          </cell>
          <cell r="O6" t="str">
            <v>CARMEN LEONOR AVELLA</v>
          </cell>
          <cell r="P6" t="str">
            <v>carmen.avella@docente.ibero.edu.co</v>
          </cell>
          <cell r="Q6">
            <v>100180634</v>
          </cell>
          <cell r="R6">
            <v>80</v>
          </cell>
          <cell r="S6" t="str">
            <v>CARMEN LEONOR AVELLA</v>
          </cell>
          <cell r="T6" t="str">
            <v>carmen.avella@docente.ibero.edu.co</v>
          </cell>
          <cell r="U6">
            <v>100180634</v>
          </cell>
          <cell r="V6">
            <v>80</v>
          </cell>
        </row>
        <row r="7">
          <cell r="C7" t="str">
            <v>202406-202443-ESP GERENCIA FINANCIERAV VIR-EGFV32110-Análisis financiero-Edupol</v>
          </cell>
          <cell r="D7" t="str">
            <v>ESP GERENCIA FINANCIERAV VIR-EGFV32110-Edupol</v>
          </cell>
          <cell r="E7" t="str">
            <v>Análisis financiero-EGFV</v>
          </cell>
          <cell r="F7" t="str">
            <v>EGFV</v>
          </cell>
          <cell r="G7">
            <v>1</v>
          </cell>
          <cell r="H7" t="str">
            <v>Análisis financiero</v>
          </cell>
          <cell r="I7" t="str">
            <v>EGFV32110</v>
          </cell>
          <cell r="J7">
            <v>1</v>
          </cell>
          <cell r="K7">
            <v>2</v>
          </cell>
          <cell r="L7" t="str">
            <v>Edupol</v>
          </cell>
          <cell r="M7">
            <v>2</v>
          </cell>
          <cell r="N7">
            <v>2.3529411764705882E-2</v>
          </cell>
          <cell r="O7" t="str">
            <v>CAICEDO CARRERO OLIVERIO ANDRES</v>
          </cell>
          <cell r="P7" t="str">
            <v>andres.caicedo@docente.ibero.edu.co</v>
          </cell>
          <cell r="Q7">
            <v>100035156</v>
          </cell>
          <cell r="R7">
            <v>80</v>
          </cell>
          <cell r="S7" t="str">
            <v>CAICEDO CARRERO OLIVERIO ANDRES</v>
          </cell>
          <cell r="T7" t="str">
            <v>andres.caicedo@docente.ibero.edu.co</v>
          </cell>
          <cell r="U7">
            <v>100035156</v>
          </cell>
          <cell r="V7">
            <v>80</v>
          </cell>
        </row>
        <row r="8">
          <cell r="C8" t="str">
            <v>202406-202443-ESP GERENCIA FINANCIERAV VIR-EGFV32100-Matemáticas financieras-Edupol</v>
          </cell>
          <cell r="D8" t="str">
            <v>ESP GERENCIA FINANCIERAV VIR-EGFV32100-Edupol</v>
          </cell>
          <cell r="E8" t="str">
            <v>Matemáticas financieras-EGFV</v>
          </cell>
          <cell r="F8" t="str">
            <v>EGFV</v>
          </cell>
          <cell r="G8">
            <v>1</v>
          </cell>
          <cell r="H8" t="str">
            <v>Matemáticas financieras</v>
          </cell>
          <cell r="I8" t="str">
            <v>EGFV32100</v>
          </cell>
          <cell r="J8">
            <v>1</v>
          </cell>
          <cell r="K8">
            <v>2</v>
          </cell>
          <cell r="L8" t="str">
            <v>Edupol</v>
          </cell>
          <cell r="M8">
            <v>2</v>
          </cell>
          <cell r="N8">
            <v>2.3529411764705882E-2</v>
          </cell>
          <cell r="O8" t="str">
            <v>MARCELA ESPERANZA DEVIA BARBOSA</v>
          </cell>
          <cell r="P8" t="str">
            <v>marcela.devia@docente.ibero.edu.co</v>
          </cell>
          <cell r="Q8">
            <v>100067937</v>
          </cell>
          <cell r="R8">
            <v>80</v>
          </cell>
          <cell r="S8" t="str">
            <v>MARCELA ESPERANZA DEVIA BARBOSA</v>
          </cell>
          <cell r="T8" t="str">
            <v>marcela.devia@docente.ibero.edu.co</v>
          </cell>
          <cell r="U8">
            <v>100067937</v>
          </cell>
          <cell r="V8">
            <v>80</v>
          </cell>
        </row>
        <row r="9">
          <cell r="C9" t="str">
            <v>202406-202443-ESP GERENCIA FINANCIERAV VIR-EGFV32130-Competencias gerenciales-Edupol</v>
          </cell>
          <cell r="D9" t="str">
            <v>ESP GERENCIA FINANCIERAV VIR-EGFV32130-Edupol</v>
          </cell>
          <cell r="E9" t="str">
            <v>Competencias gerenciales-EGFV</v>
          </cell>
          <cell r="F9" t="str">
            <v>EGFV</v>
          </cell>
          <cell r="G9">
            <v>2</v>
          </cell>
          <cell r="H9" t="str">
            <v>Competencias gerenciales</v>
          </cell>
          <cell r="I9" t="str">
            <v>EGFV32130</v>
          </cell>
          <cell r="J9">
            <v>1</v>
          </cell>
          <cell r="K9">
            <v>2</v>
          </cell>
          <cell r="L9" t="str">
            <v>Edupol</v>
          </cell>
          <cell r="M9">
            <v>2</v>
          </cell>
          <cell r="N9">
            <v>2.3529411764705882E-2</v>
          </cell>
          <cell r="O9" t="str">
            <v xml:space="preserve">NAUZAN CEBALLOS VICTOR HUGO </v>
          </cell>
          <cell r="P9" t="str">
            <v>victor.nauzan@docente.ibero.edu.co</v>
          </cell>
          <cell r="Q9">
            <v>100132137</v>
          </cell>
          <cell r="R9">
            <v>80</v>
          </cell>
          <cell r="S9" t="str">
            <v xml:space="preserve">NAUZAN CEBALLOS VICTOR HUGO </v>
          </cell>
          <cell r="T9" t="str">
            <v>victor.nauzan@docente.ibero.edu.co</v>
          </cell>
          <cell r="U9">
            <v>100132137</v>
          </cell>
          <cell r="V9">
            <v>80</v>
          </cell>
        </row>
        <row r="10">
          <cell r="C10" t="str">
            <v>202406-202443-ESP GERENCIA FINANCIERAV VIR-EGFV32125-Gerencia general-Edupol</v>
          </cell>
          <cell r="D10" t="str">
            <v>ESP GERENCIA FINANCIERAV VIR-EGFV32125-Edupol</v>
          </cell>
          <cell r="E10" t="str">
            <v>Gerencia general-EGFV</v>
          </cell>
          <cell r="F10" t="str">
            <v>EGFV</v>
          </cell>
          <cell r="G10">
            <v>2</v>
          </cell>
          <cell r="H10" t="str">
            <v>Gerencia general</v>
          </cell>
          <cell r="I10" t="str">
            <v>EGFV32125</v>
          </cell>
          <cell r="J10">
            <v>1</v>
          </cell>
          <cell r="K10">
            <v>2</v>
          </cell>
          <cell r="L10" t="str">
            <v>Edupol</v>
          </cell>
          <cell r="M10">
            <v>2</v>
          </cell>
          <cell r="N10">
            <v>2.3529411764705882E-2</v>
          </cell>
          <cell r="O10" t="str">
            <v>MARIA CRISTINA ORTEGA</v>
          </cell>
          <cell r="P10" t="str">
            <v>maria.ortega@docente.ibero.edu.co</v>
          </cell>
          <cell r="Q10">
            <v>100052572</v>
          </cell>
          <cell r="R10">
            <v>80</v>
          </cell>
          <cell r="S10" t="str">
            <v>MARIA CRISTINA ORTEGA</v>
          </cell>
          <cell r="T10" t="str">
            <v>maria.ortega@docente.ibero.edu.co</v>
          </cell>
          <cell r="U10">
            <v>100052572</v>
          </cell>
          <cell r="V10">
            <v>80</v>
          </cell>
        </row>
        <row r="11">
          <cell r="C11" t="str">
            <v>202406-202443-ESP GERENCIA FINANCIERAV VIR-EGFV32135-Mercado de capitales-Edupol</v>
          </cell>
          <cell r="D11" t="str">
            <v>ESP GERENCIA FINANCIERAV VIR-EGFV32135-Edupol</v>
          </cell>
          <cell r="E11" t="str">
            <v>Mercado de capitales-EGFV</v>
          </cell>
          <cell r="F11" t="str">
            <v>EGFV</v>
          </cell>
          <cell r="G11">
            <v>2</v>
          </cell>
          <cell r="H11" t="str">
            <v>Mercado de capitales</v>
          </cell>
          <cell r="I11" t="str">
            <v>EGFV32135</v>
          </cell>
          <cell r="J11">
            <v>1</v>
          </cell>
          <cell r="K11">
            <v>2</v>
          </cell>
          <cell r="L11" t="str">
            <v>Edupol</v>
          </cell>
          <cell r="M11">
            <v>2</v>
          </cell>
          <cell r="N11">
            <v>2.3529411764705882E-2</v>
          </cell>
          <cell r="O11" t="str">
            <v>CAICEDO CARRERO OLIVERIO ANDRES</v>
          </cell>
          <cell r="P11" t="str">
            <v>andres.caicedo@docente.ibero.edu.co</v>
          </cell>
          <cell r="Q11">
            <v>100035156</v>
          </cell>
        </row>
        <row r="12">
          <cell r="C12" t="str">
            <v>202406-202443-ESP GERENCIA FINANCIERAV VIR-EGFV32145-Opcion de grado 1-Edupol</v>
          </cell>
          <cell r="D12" t="str">
            <v>ESP GERENCIA FINANCIERAV VIR-EGFV32145-Edupol</v>
          </cell>
          <cell r="E12" t="str">
            <v>Opcion de grado 1-EGFV</v>
          </cell>
          <cell r="F12" t="str">
            <v>EGFV</v>
          </cell>
          <cell r="G12">
            <v>2</v>
          </cell>
          <cell r="H12" t="str">
            <v>Opcion de grado 1</v>
          </cell>
          <cell r="I12" t="str">
            <v>EGFV32145</v>
          </cell>
          <cell r="J12">
            <v>12</v>
          </cell>
          <cell r="K12">
            <v>2</v>
          </cell>
          <cell r="L12" t="str">
            <v>Edupol</v>
          </cell>
          <cell r="M12">
            <v>2</v>
          </cell>
          <cell r="N12">
            <v>2.3529411764705882E-2</v>
          </cell>
          <cell r="O12" t="str">
            <v>CARMEN LEONOR AVELLA</v>
          </cell>
          <cell r="P12" t="str">
            <v>carmen.avella@docente.ibero.edu.co</v>
          </cell>
          <cell r="Q12">
            <v>100180634</v>
          </cell>
          <cell r="R12">
            <v>80</v>
          </cell>
          <cell r="S12" t="str">
            <v>CARMEN LEONOR AVELLA</v>
          </cell>
          <cell r="T12" t="str">
            <v>carmen.avella@docente.ibero.edu.co</v>
          </cell>
          <cell r="U12">
            <v>100180634</v>
          </cell>
          <cell r="V12">
            <v>80</v>
          </cell>
        </row>
        <row r="13">
          <cell r="C13" t="str">
            <v>202406-202443-ESP GERENCIA FINANCIERAV VIR-EGFV32160-Electiva 2 - Blockchain-Edupol</v>
          </cell>
          <cell r="D13" t="str">
            <v>ESP GERENCIA FINANCIERAV VIR-EGFV32160-Edupol</v>
          </cell>
          <cell r="E13" t="str">
            <v>Electiva 2 - Blockchain-EGFV</v>
          </cell>
          <cell r="F13" t="str">
            <v>EGFV</v>
          </cell>
          <cell r="G13">
            <v>3</v>
          </cell>
          <cell r="H13" t="str">
            <v>Electiva 2 - Blockchain</v>
          </cell>
          <cell r="I13" t="str">
            <v>EGFV32160</v>
          </cell>
          <cell r="J13">
            <v>1</v>
          </cell>
          <cell r="K13">
            <v>2</v>
          </cell>
          <cell r="L13" t="str">
            <v>Edupol</v>
          </cell>
          <cell r="M13">
            <v>3</v>
          </cell>
          <cell r="N13">
            <v>3.5294117647058823E-2</v>
          </cell>
          <cell r="O13" t="str">
            <v>BRAVO MURILLO WILMAR ARNULFO</v>
          </cell>
          <cell r="P13" t="str">
            <v>wilmar.bravo@docente.ibero.edu.co</v>
          </cell>
          <cell r="Q13">
            <v>100055405</v>
          </cell>
          <cell r="R13">
            <v>80</v>
          </cell>
          <cell r="S13" t="str">
            <v>BRAVO MURILLO WILMAR ARNULFO</v>
          </cell>
          <cell r="T13">
            <v>100055405</v>
          </cell>
          <cell r="U13" t="str">
            <v>wilmar.bravo@docente.ibero.edu.co</v>
          </cell>
          <cell r="V13">
            <v>80</v>
          </cell>
        </row>
        <row r="14">
          <cell r="C14" t="str">
            <v>202406-202443-ESP GERENCIA FINANCIERAV VIR-EGFV32170-ELECTIVA 2: RIESGO DE CREDITO-Edupol</v>
          </cell>
          <cell r="D14" t="str">
            <v>ESP GERENCIA FINANCIERAV VIR-EGFV32170-Edupol</v>
          </cell>
          <cell r="E14" t="str">
            <v>ELECTIVA 2: RIESGO DE CREDITO-EGFV</v>
          </cell>
          <cell r="F14" t="str">
            <v>EGFV</v>
          </cell>
          <cell r="G14">
            <v>3</v>
          </cell>
          <cell r="H14" t="str">
            <v>ELECTIVA 2: RIESGO DE CREDITO</v>
          </cell>
          <cell r="I14" t="str">
            <v>EGFV32170</v>
          </cell>
          <cell r="J14">
            <v>1</v>
          </cell>
          <cell r="K14">
            <v>2</v>
          </cell>
          <cell r="L14" t="str">
            <v>Edupol</v>
          </cell>
          <cell r="M14">
            <v>3</v>
          </cell>
          <cell r="N14">
            <v>3.5294117647058823E-2</v>
          </cell>
          <cell r="O14" t="str">
            <v>No se debe programar esta electiva, solo se va a programar la electiva profesional II: Blockchain</v>
          </cell>
          <cell r="R14">
            <v>80</v>
          </cell>
        </row>
        <row r="15">
          <cell r="C15" t="str">
            <v>202406-202443-ESP GERENCIA FINANCIERAV VIR-EGFV32165-Opcion de grado 2-Edupol</v>
          </cell>
          <cell r="D15" t="str">
            <v>ESP GERENCIA FINANCIERAV VIR-EGFV32165-Edupol</v>
          </cell>
          <cell r="E15" t="str">
            <v>Opcion de grado 2-EGFV</v>
          </cell>
          <cell r="F15" t="str">
            <v>EGFV</v>
          </cell>
          <cell r="G15">
            <v>3</v>
          </cell>
          <cell r="H15" t="str">
            <v>Opcion de grado 2</v>
          </cell>
          <cell r="I15" t="str">
            <v>EGFV32165</v>
          </cell>
          <cell r="J15">
            <v>12</v>
          </cell>
          <cell r="K15">
            <v>2</v>
          </cell>
          <cell r="L15" t="str">
            <v>Edupol</v>
          </cell>
          <cell r="M15">
            <v>3</v>
          </cell>
          <cell r="N15">
            <v>3.5294117647058823E-2</v>
          </cell>
          <cell r="O15" t="str">
            <v>ADRIANA ALEXANDRA JIMENEZ</v>
          </cell>
          <cell r="P15" t="str">
            <v>adriana.jimenez@docente.ibero.edu.co</v>
          </cell>
          <cell r="Q15">
            <v>100179710</v>
          </cell>
          <cell r="R15">
            <v>80</v>
          </cell>
          <cell r="S15" t="str">
            <v>ADRIANA ALEXANDRA JIMENEZ</v>
          </cell>
          <cell r="T15" t="str">
            <v>adriana.jimenez@docente.ibero.edu.co</v>
          </cell>
          <cell r="U15">
            <v>100179710</v>
          </cell>
          <cell r="V15">
            <v>80</v>
          </cell>
        </row>
        <row r="16">
          <cell r="C16" t="str">
            <v>202406-202443-ESP GCIA SEG SALUD EN TRA VIRT-ESSR22190-Electiva profesional II:  TAREAS DE ALTO RIESGO-Edupol</v>
          </cell>
          <cell r="D16" t="str">
            <v>ESP GCIA SEG SALUD EN TRA VIRT-ESSR22190-Edupol</v>
          </cell>
          <cell r="E16" t="str">
            <v>Electiva profesional II:  TAREAS DE ALTO RIESGO-ESST</v>
          </cell>
          <cell r="F16" t="str">
            <v>ESST</v>
          </cell>
          <cell r="G16">
            <v>2</v>
          </cell>
          <cell r="H16" t="str">
            <v>Electiva profesional II:  TAREAS DE ALTO RIESGO</v>
          </cell>
          <cell r="I16" t="str">
            <v>ESSR22190</v>
          </cell>
          <cell r="J16">
            <v>1</v>
          </cell>
          <cell r="K16">
            <v>2</v>
          </cell>
          <cell r="L16" t="str">
            <v>Edupol</v>
          </cell>
          <cell r="M16">
            <v>1</v>
          </cell>
          <cell r="N16">
            <v>1.1764705882352941E-2</v>
          </cell>
          <cell r="O16" t="str">
            <v>Para el periodo 2024-43 no debemos tener estudiantes programados para segundo semestre, solo primer semestre</v>
          </cell>
        </row>
        <row r="17">
          <cell r="C17" t="str">
            <v>202406-202443-ESP GCIA SEG SALUD EN TRA VIRT-ESSR22140-Estrategia y prospectiva-Edupol</v>
          </cell>
          <cell r="D17" t="str">
            <v>ESP GCIA SEG SALUD EN TRA VIRT-ESSR22140-Edupol</v>
          </cell>
          <cell r="E17" t="str">
            <v>Estrategia y prospectiva-ESST</v>
          </cell>
          <cell r="F17" t="str">
            <v>ESST</v>
          </cell>
          <cell r="G17">
            <v>2</v>
          </cell>
          <cell r="H17" t="str">
            <v>Estrategia y prospectiva</v>
          </cell>
          <cell r="I17" t="str">
            <v>ESSR22140</v>
          </cell>
          <cell r="J17">
            <v>1</v>
          </cell>
          <cell r="K17">
            <v>3</v>
          </cell>
          <cell r="L17" t="str">
            <v>Edupol</v>
          </cell>
          <cell r="M17">
            <v>1</v>
          </cell>
          <cell r="N17">
            <v>1.1764705882352941E-2</v>
          </cell>
          <cell r="O17" t="str">
            <v>Para el periodo 2024-43 no debemos tener estudiantes programados para segundo semestre, solo primer semestre</v>
          </cell>
        </row>
        <row r="18">
          <cell r="C18" t="str">
            <v>202406-202443-ESP GCIA SEG SALUD EN TRA VIRT-ESSR21130-Gerencia de la Seguridad y Salud en el Trabajo -Edupol</v>
          </cell>
          <cell r="D18" t="str">
            <v>ESP GCIA SEG SALUD EN TRA VIRT-ESSR21130-Edupol</v>
          </cell>
          <cell r="E18" t="str">
            <v>Gerencia de la Seguridad y Salud en el Trabajo -ESST</v>
          </cell>
          <cell r="F18" t="str">
            <v>ESST</v>
          </cell>
          <cell r="G18">
            <v>2</v>
          </cell>
          <cell r="H18" t="str">
            <v xml:space="preserve">Gerencia de la Seguridad y Salud en el Trabajo </v>
          </cell>
          <cell r="I18" t="str">
            <v>ESSR21130</v>
          </cell>
          <cell r="J18">
            <v>1</v>
          </cell>
          <cell r="K18">
            <v>2</v>
          </cell>
          <cell r="L18" t="str">
            <v>Edupol</v>
          </cell>
          <cell r="M18">
            <v>1</v>
          </cell>
          <cell r="N18">
            <v>1.1764705882352941E-2</v>
          </cell>
          <cell r="O18" t="str">
            <v>Para el periodo 2024-43 no debemos tener estudiantes programados para segundo semestre, solo primer semestre</v>
          </cell>
        </row>
        <row r="19">
          <cell r="C19" t="str">
            <v>202406-202443-ESP GCIA SEG SALUD EN TRA VIRT-TRSP22130-Opción de Grado-Edupol</v>
          </cell>
          <cell r="D19" t="str">
            <v>ESP GCIA SEG SALUD EN TRA VIRT-TRSP22130-Edupol</v>
          </cell>
          <cell r="E19" t="str">
            <v>Opción de Grado-ESST</v>
          </cell>
          <cell r="F19" t="str">
            <v>ESST</v>
          </cell>
          <cell r="G19">
            <v>2</v>
          </cell>
          <cell r="H19" t="str">
            <v>Opción de Grado</v>
          </cell>
          <cell r="I19" t="str">
            <v>TRSP22130</v>
          </cell>
          <cell r="J19">
            <v>12</v>
          </cell>
          <cell r="K19">
            <v>2</v>
          </cell>
          <cell r="L19" t="str">
            <v>Edupol</v>
          </cell>
          <cell r="M19">
            <v>1</v>
          </cell>
          <cell r="N19">
            <v>1.1764705882352941E-2</v>
          </cell>
          <cell r="O19" t="str">
            <v>Para el periodo 2024-43 no debemos tener estudiantes programados para segundo semestre, solo primer semestre</v>
          </cell>
        </row>
        <row r="20">
          <cell r="C20" t="str">
            <v>202406-202443-CUR MOD GRADO GER PROYECT VIR-CMGP01110-Análisis financiero-Ibero</v>
          </cell>
          <cell r="D20" t="str">
            <v>CUR MOD GRADO GER PROYECT VIR-CMGP01110-Ibero</v>
          </cell>
          <cell r="E20" t="str">
            <v>Análisis financiero-CMGP</v>
          </cell>
          <cell r="F20" t="str">
            <v>CMGP</v>
          </cell>
          <cell r="G20">
            <v>1</v>
          </cell>
          <cell r="H20" t="str">
            <v>Análisis financiero</v>
          </cell>
          <cell r="I20" t="str">
            <v>CMGP01110</v>
          </cell>
          <cell r="J20">
            <v>1</v>
          </cell>
          <cell r="K20">
            <v>2</v>
          </cell>
          <cell r="L20" t="str">
            <v>Ibero</v>
          </cell>
          <cell r="M20">
            <v>6</v>
          </cell>
          <cell r="N20">
            <v>7.0588235294117646E-2</v>
          </cell>
          <cell r="O20" t="str">
            <v>MARCELA ESPERANZA DEVIA BARBOSA</v>
          </cell>
          <cell r="P20" t="str">
            <v>marcela.devia@docente.ibero.edu.co</v>
          </cell>
          <cell r="Q20">
            <v>100067937</v>
          </cell>
          <cell r="R20">
            <v>80</v>
          </cell>
        </row>
        <row r="21">
          <cell r="C21" t="str">
            <v>202406-202443-CUR MOD GRADO GER PROYECT VIR-CMGP01100-Resolución De Problemas-Ibero</v>
          </cell>
          <cell r="D21" t="str">
            <v>CUR MOD GRADO GER PROYECT VIR-CMGP01100-Ibero</v>
          </cell>
          <cell r="E21" t="str">
            <v>Resolución De Problemas-CMGP</v>
          </cell>
          <cell r="F21" t="str">
            <v>CMGP</v>
          </cell>
          <cell r="G21">
            <v>1</v>
          </cell>
          <cell r="H21" t="str">
            <v>Resolución De Problemas</v>
          </cell>
          <cell r="I21" t="str">
            <v>CMGP01100</v>
          </cell>
          <cell r="J21">
            <v>1</v>
          </cell>
          <cell r="K21">
            <v>2</v>
          </cell>
          <cell r="L21" t="str">
            <v>Ibero</v>
          </cell>
          <cell r="M21">
            <v>6</v>
          </cell>
          <cell r="N21">
            <v>7.0588235294117646E-2</v>
          </cell>
          <cell r="O21" t="str">
            <v>YURIS MARINA RODRIGUEZ GRANADOS</v>
          </cell>
          <cell r="P21" t="str">
            <v>yuris.rodriguez@docente.ibero.edu.co</v>
          </cell>
          <cell r="Q21">
            <v>100118805</v>
          </cell>
          <cell r="R21">
            <v>80</v>
          </cell>
        </row>
        <row r="22">
          <cell r="C22" t="str">
            <v>202406-202443-CURSO MOD DE GRADO CALIDAD VIR-CMGS03150-CALIDAD EN SALUD Y SEGURIDAD  DEL PACIENTE-Ibero</v>
          </cell>
          <cell r="D22" t="str">
            <v>CURSO MOD DE GRADO CALIDAD VIR-CMGS03150-Ibero</v>
          </cell>
          <cell r="E22" t="str">
            <v>CALIDAD EN SALUD Y SEGURIDAD  DEL PACIENTE-CMGS</v>
          </cell>
          <cell r="F22" t="str">
            <v>CMGS</v>
          </cell>
          <cell r="G22">
            <v>1</v>
          </cell>
          <cell r="H22" t="str">
            <v>CALIDAD EN SALUD Y SEGURIDAD  DEL PACIENTE</v>
          </cell>
          <cell r="I22" t="str">
            <v>CMGS03150</v>
          </cell>
          <cell r="J22">
            <v>1</v>
          </cell>
          <cell r="K22">
            <v>2</v>
          </cell>
          <cell r="L22" t="str">
            <v>Ibero</v>
          </cell>
          <cell r="M22">
            <v>1</v>
          </cell>
          <cell r="N22">
            <v>1.1764705882352941E-2</v>
          </cell>
          <cell r="O22" t="str">
            <v>MARY LUZ BARRERA ORDUZ</v>
          </cell>
          <cell r="P22" t="str">
            <v>mary.barrera@docente.ibero.edu.co</v>
          </cell>
          <cell r="Q22">
            <v>100046730</v>
          </cell>
          <cell r="R22">
            <v>80</v>
          </cell>
        </row>
        <row r="23">
          <cell r="C23" t="str">
            <v>202406-202443-CURSO MOD DE GRADO CALIDAD VIR-CMGS03100-ELECTIVA PROFESIONAL I:  ADMINISTRACIÓN EN SALUD-Ibero</v>
          </cell>
          <cell r="D23" t="str">
            <v>CURSO MOD DE GRADO CALIDAD VIR-CMGS03100-Ibero</v>
          </cell>
          <cell r="E23" t="str">
            <v>ELECTIVA PROFESIONAL I:  ADMINISTRACIÓN EN SALUD-CMGS</v>
          </cell>
          <cell r="F23" t="str">
            <v>CMGS</v>
          </cell>
          <cell r="G23">
            <v>1</v>
          </cell>
          <cell r="H23" t="str">
            <v>ELECTIVA PROFESIONAL I:  ADMINISTRACIÓN EN SALUD</v>
          </cell>
          <cell r="I23" t="str">
            <v>CMGS03100</v>
          </cell>
          <cell r="J23">
            <v>1</v>
          </cell>
          <cell r="K23">
            <v>2</v>
          </cell>
          <cell r="L23" t="str">
            <v>Ibero</v>
          </cell>
          <cell r="M23">
            <v>2</v>
          </cell>
          <cell r="N23">
            <v>2.3529411764705882E-2</v>
          </cell>
          <cell r="O23" t="str">
            <v>MARCIA CATALINA PULIDO</v>
          </cell>
          <cell r="P23" t="str">
            <v>marcia.pulido@docente.ibero.edu.co</v>
          </cell>
          <cell r="Q23">
            <v>100170819</v>
          </cell>
          <cell r="R23">
            <v>80</v>
          </cell>
          <cell r="S23" t="str">
            <v>MARCIA CATALINA PULIDO</v>
          </cell>
          <cell r="T23" t="str">
            <v>marcia.pulido@docente.ibero.edu.co</v>
          </cell>
          <cell r="U23">
            <v>100170819</v>
          </cell>
          <cell r="V23">
            <v>80</v>
          </cell>
        </row>
        <row r="24">
          <cell r="C24" t="str">
            <v>202406-202443-CURSO MOD DE GRADO CALIDAD VIR-CMGS03100-Electiva profesional I: administración del riesgo-Ibero</v>
          </cell>
          <cell r="D24" t="str">
            <v>CURSO MOD DE GRADO CALIDAD VIR-CMGS03100-Ibero</v>
          </cell>
          <cell r="E24" t="str">
            <v>Electiva profesional I: administración del riesgo-CMGS</v>
          </cell>
          <cell r="F24" t="str">
            <v>CMGS</v>
          </cell>
          <cell r="G24">
            <v>1</v>
          </cell>
          <cell r="H24" t="str">
            <v>Electiva profesional I: administración del riesgo</v>
          </cell>
          <cell r="I24" t="str">
            <v>CMGS03100</v>
          </cell>
          <cell r="J24">
            <v>1</v>
          </cell>
          <cell r="K24">
            <v>2</v>
          </cell>
          <cell r="L24" t="str">
            <v>Ibero</v>
          </cell>
          <cell r="M24">
            <v>2</v>
          </cell>
          <cell r="N24">
            <v>2.3529411764705882E-2</v>
          </cell>
          <cell r="O24" t="str">
            <v>Esta electiva no se debe programar, solo se va a programar electiva profesional I: administración en salud</v>
          </cell>
        </row>
        <row r="25">
          <cell r="C25" t="str">
            <v>202406-202443-CURSO MOD DE GRADO CALIDAD VIR-CMGS03140-RESPONSABILIDAD SANITARIA, ÉTICA Y HUMANIZACIÓN DE LOS SERVICIOS DE SALUD-Ibero</v>
          </cell>
          <cell r="D25" t="str">
            <v>CURSO MOD DE GRADO CALIDAD VIR-CMGS03140-Ibero</v>
          </cell>
          <cell r="E25" t="str">
            <v>RESPONSABILIDAD SANITARIA, ÉTICA Y HUMANIZACIÓN DE LOS SERVICIOS DE SALUD-CMGS</v>
          </cell>
          <cell r="F25" t="str">
            <v>CMGS</v>
          </cell>
          <cell r="G25">
            <v>1</v>
          </cell>
          <cell r="H25" t="str">
            <v>RESPONSABILIDAD SANITARIA, ÉTICA Y HUMANIZACIÓN DE LOS SERVICIOS DE SALUD</v>
          </cell>
          <cell r="I25" t="str">
            <v>CMGS03140</v>
          </cell>
          <cell r="J25">
            <v>1</v>
          </cell>
          <cell r="K25">
            <v>2</v>
          </cell>
          <cell r="L25" t="str">
            <v>Ibero</v>
          </cell>
          <cell r="M25">
            <v>1</v>
          </cell>
          <cell r="N25">
            <v>1.1764705882352941E-2</v>
          </cell>
          <cell r="O25" t="str">
            <v>PAOLA ANDREA RUIZ BURGOS</v>
          </cell>
          <cell r="P25" t="str">
            <v>paola.ruiz@docente.ibero.edu.co</v>
          </cell>
          <cell r="Q25">
            <v>100085257</v>
          </cell>
          <cell r="R25">
            <v>80</v>
          </cell>
        </row>
        <row r="26">
          <cell r="C26" t="str">
            <v>202406-202443-CURSO MOD DE GRADO CALIDAD VIR-CMGS03130-SISTEMAS DE SALUD Y SALUD PÚBLICA-Ibero</v>
          </cell>
          <cell r="D26" t="str">
            <v>CURSO MOD DE GRADO CALIDAD VIR-CMGS03130-Ibero</v>
          </cell>
          <cell r="E26" t="str">
            <v>SISTEMAS DE SALUD Y SALUD PÚBLICA-CMGS</v>
          </cell>
          <cell r="F26" t="str">
            <v>CMGS</v>
          </cell>
          <cell r="G26">
            <v>1</v>
          </cell>
          <cell r="H26" t="str">
            <v>SISTEMAS DE SALUD Y SALUD PÚBLICA</v>
          </cell>
          <cell r="I26" t="str">
            <v>CMGS03130</v>
          </cell>
          <cell r="J26">
            <v>1</v>
          </cell>
          <cell r="K26">
            <v>2</v>
          </cell>
          <cell r="L26" t="str">
            <v>Ibero</v>
          </cell>
          <cell r="M26">
            <v>1</v>
          </cell>
          <cell r="N26">
            <v>1.1764705882352941E-2</v>
          </cell>
          <cell r="O26" t="str">
            <v>PULIDO LADINO LYNA MARCELA</v>
          </cell>
          <cell r="P26" t="str">
            <v>marcela.pulido@docente.ibero.edu.co</v>
          </cell>
          <cell r="Q26">
            <v>100151959</v>
          </cell>
          <cell r="R26">
            <v>80</v>
          </cell>
        </row>
        <row r="27">
          <cell r="C27" t="str">
            <v>202406-202443-CURSO MOD GRAD GER FINANC VIRT-CMGF00110-Análisis financiero-Ibero</v>
          </cell>
          <cell r="D27" t="str">
            <v>CURSO MOD GRAD GER FINANC VIRT-CMGF00110-Ibero</v>
          </cell>
          <cell r="E27" t="str">
            <v>Análisis financiero-CMGF</v>
          </cell>
          <cell r="F27" t="str">
            <v>CMGF</v>
          </cell>
          <cell r="G27">
            <v>1</v>
          </cell>
          <cell r="H27" t="str">
            <v>Análisis financiero</v>
          </cell>
          <cell r="I27" t="str">
            <v>CMGF00110</v>
          </cell>
          <cell r="J27">
            <v>1</v>
          </cell>
          <cell r="K27">
            <v>2</v>
          </cell>
          <cell r="L27" t="str">
            <v>Ibero</v>
          </cell>
          <cell r="M27">
            <v>17</v>
          </cell>
          <cell r="N27">
            <v>0.2</v>
          </cell>
          <cell r="O27" t="str">
            <v>CAICEDO CARRERO OLIVERIO ANDRES</v>
          </cell>
          <cell r="P27" t="str">
            <v>andres.caicedo@docente.ibero.edu.co</v>
          </cell>
          <cell r="Q27">
            <v>100035156</v>
          </cell>
          <cell r="R27">
            <v>80</v>
          </cell>
        </row>
        <row r="28">
          <cell r="C28" t="str">
            <v>202406-202443-CURSO MOD GRAD GER FINANC VIRT-CMGF00100-Matemáticas financieras-Ibero</v>
          </cell>
          <cell r="D28" t="str">
            <v>CURSO MOD GRAD GER FINANC VIRT-CMGF00100-Ibero</v>
          </cell>
          <cell r="E28" t="str">
            <v>Matemáticas financieras-CMGF</v>
          </cell>
          <cell r="F28" t="str">
            <v>CMGF</v>
          </cell>
          <cell r="G28">
            <v>1</v>
          </cell>
          <cell r="H28" t="str">
            <v>Matemáticas financieras</v>
          </cell>
          <cell r="I28" t="str">
            <v>CMGF00100</v>
          </cell>
          <cell r="J28">
            <v>1</v>
          </cell>
          <cell r="K28">
            <v>2</v>
          </cell>
          <cell r="L28" t="str">
            <v>Ibero</v>
          </cell>
          <cell r="M28">
            <v>17</v>
          </cell>
          <cell r="N28">
            <v>0.2</v>
          </cell>
          <cell r="O28" t="str">
            <v>MARCELA ESPERANZA DEVIA BARBOSA</v>
          </cell>
          <cell r="P28" t="str">
            <v>marcela.devia@docente.ibero.edu.co</v>
          </cell>
          <cell r="Q28">
            <v>100067937</v>
          </cell>
          <cell r="R28">
            <v>80</v>
          </cell>
        </row>
        <row r="29">
          <cell r="C29" t="str">
            <v>202406-202443-CURSO MOD GRADO GERE SEGUR VIR-CMGG03100-Electiva profesional I: administración del riesgo-Ibero</v>
          </cell>
          <cell r="D29" t="str">
            <v>CURSO MOD GRADO GERE SEGUR VIR-CMGG03100-Ibero</v>
          </cell>
          <cell r="E29" t="str">
            <v>Electiva profesional I: administración del riesgo-CMGG</v>
          </cell>
          <cell r="F29" t="str">
            <v>CMGG</v>
          </cell>
          <cell r="G29">
            <v>1</v>
          </cell>
          <cell r="H29" t="str">
            <v>Electiva profesional I: administración del riesgo</v>
          </cell>
          <cell r="I29" t="str">
            <v>CMGG03100</v>
          </cell>
          <cell r="J29">
            <v>1</v>
          </cell>
          <cell r="K29">
            <v>2</v>
          </cell>
          <cell r="L29" t="str">
            <v>Ibero</v>
          </cell>
          <cell r="M29">
            <v>28</v>
          </cell>
          <cell r="N29">
            <v>0.32941176470588235</v>
          </cell>
          <cell r="O29" t="str">
            <v>No se debe programar esta electiva, solo se va a programar la electiva profesional I: Entornos de trabajos saludables</v>
          </cell>
        </row>
        <row r="30">
          <cell r="C30" t="str">
            <v>202406-202443-CURSO MOD GRADO GERE SEGUR VIR-CMGG03150-Epidemiología-Ibero</v>
          </cell>
          <cell r="D30" t="str">
            <v>CURSO MOD GRADO GERE SEGUR VIR-CMGG03150-Ibero</v>
          </cell>
          <cell r="E30" t="str">
            <v>Epidemiología-CMGG</v>
          </cell>
          <cell r="F30" t="str">
            <v>CMGG</v>
          </cell>
          <cell r="G30">
            <v>1</v>
          </cell>
          <cell r="H30" t="str">
            <v>Epidemiología</v>
          </cell>
          <cell r="I30" t="str">
            <v>CMGG03150</v>
          </cell>
          <cell r="J30">
            <v>1</v>
          </cell>
          <cell r="K30">
            <v>2</v>
          </cell>
          <cell r="L30" t="str">
            <v>Ibero</v>
          </cell>
          <cell r="M30">
            <v>28</v>
          </cell>
          <cell r="N30">
            <v>0.32941176470588235</v>
          </cell>
          <cell r="O30" t="str">
            <v>PULIDO LADINO LYNA MARCELA</v>
          </cell>
          <cell r="P30" t="str">
            <v>marcela.pulido@docente.ibero.edu.co</v>
          </cell>
          <cell r="Q30">
            <v>100151959</v>
          </cell>
          <cell r="R30">
            <v>80</v>
          </cell>
        </row>
        <row r="31">
          <cell r="C31" t="str">
            <v>202406-202443-CURSO MOD GRADO GERE SEGUR VIR-CMGG03140-Higiene y Seguridad Industrial-Ibero</v>
          </cell>
          <cell r="D31" t="str">
            <v>CURSO MOD GRADO GERE SEGUR VIR-CMGG03140-Ibero</v>
          </cell>
          <cell r="E31" t="str">
            <v>Higiene y Seguridad Industrial-CMGG</v>
          </cell>
          <cell r="F31" t="str">
            <v>CMGG</v>
          </cell>
          <cell r="G31">
            <v>1</v>
          </cell>
          <cell r="H31" t="str">
            <v>Higiene y Seguridad Industrial</v>
          </cell>
          <cell r="I31" t="str">
            <v>CMGG03140</v>
          </cell>
          <cell r="J31">
            <v>1</v>
          </cell>
          <cell r="K31">
            <v>3</v>
          </cell>
          <cell r="L31" t="str">
            <v>Ibero</v>
          </cell>
          <cell r="M31">
            <v>28</v>
          </cell>
          <cell r="N31">
            <v>0.32941176470588235</v>
          </cell>
          <cell r="O31" t="str">
            <v>ORTEGA FRANCO MARIA CRISTINA</v>
          </cell>
          <cell r="P31" t="str">
            <v>maria.ortega@docente.ibero.edu.co</v>
          </cell>
          <cell r="Q31">
            <v>100052572</v>
          </cell>
          <cell r="R31">
            <v>80</v>
          </cell>
        </row>
        <row r="32">
          <cell r="C32" t="str">
            <v>202406-202443-CURSO MOD GRADO GERE SEGUR VIR-CMGG03130-Marco Legal y fundamentos de Seguridad y Salud en el Trabajo-Ibero</v>
          </cell>
          <cell r="D32" t="str">
            <v>CURSO MOD GRADO GERE SEGUR VIR-CMGG03130-Ibero</v>
          </cell>
          <cell r="E32" t="str">
            <v>Marco Legal y fundamentos de Seguridad y Salud en el Trabajo-CMGG</v>
          </cell>
          <cell r="F32" t="str">
            <v>CMGG</v>
          </cell>
          <cell r="G32">
            <v>1</v>
          </cell>
          <cell r="H32" t="str">
            <v>Marco Legal y fundamentos de Seguridad y Salud en el Trabajo</v>
          </cell>
          <cell r="I32" t="str">
            <v>CMGG03130</v>
          </cell>
          <cell r="J32">
            <v>1</v>
          </cell>
          <cell r="K32">
            <v>2</v>
          </cell>
          <cell r="L32" t="str">
            <v>Ibero</v>
          </cell>
          <cell r="M32">
            <v>28</v>
          </cell>
          <cell r="N32">
            <v>0.32941176470588235</v>
          </cell>
          <cell r="O32" t="str">
            <v>RUIZ BURGOS PAOLA ANDREA</v>
          </cell>
          <cell r="P32" t="str">
            <v>paola.ruiz@docente.ibero.edu.co</v>
          </cell>
          <cell r="Q32">
            <v>100085257</v>
          </cell>
          <cell r="R32">
            <v>80</v>
          </cell>
        </row>
        <row r="33">
          <cell r="C33" t="str">
            <v>202406-202443-ESP GERENCIA DE PROYECTOS VIR-EGYV31020-Análisis financiero-Ibero</v>
          </cell>
          <cell r="D33" t="str">
            <v>ESP GERENCIA DE PROYECTOS VIR-EGYV31020-Ibero</v>
          </cell>
          <cell r="E33" t="str">
            <v>Análisis financiero-EGYV</v>
          </cell>
          <cell r="F33" t="str">
            <v>EGYV</v>
          </cell>
          <cell r="G33">
            <v>1</v>
          </cell>
          <cell r="H33" t="str">
            <v>Análisis financiero</v>
          </cell>
          <cell r="I33" t="str">
            <v>EGYV31020</v>
          </cell>
          <cell r="J33">
            <v>1</v>
          </cell>
          <cell r="K33">
            <v>2</v>
          </cell>
          <cell r="L33" t="str">
            <v>Ibero</v>
          </cell>
          <cell r="M33">
            <v>28</v>
          </cell>
          <cell r="N33">
            <v>0.32941176470588235</v>
          </cell>
          <cell r="O33" t="str">
            <v>MARCELA ESPERANZA DEVIA BARBOSA</v>
          </cell>
          <cell r="P33" t="str">
            <v>marcela.devia@docente.ibero.edu.co</v>
          </cell>
          <cell r="Q33">
            <v>100067937</v>
          </cell>
          <cell r="R33">
            <v>80</v>
          </cell>
          <cell r="S33" t="str">
            <v>MARCELA ESPERANZA DEVIA BARBOSA</v>
          </cell>
          <cell r="T33" t="str">
            <v>marcela.devia@docente.ibero.edu.co</v>
          </cell>
          <cell r="U33">
            <v>100067937</v>
          </cell>
          <cell r="V33">
            <v>80</v>
          </cell>
        </row>
        <row r="34">
          <cell r="C34" t="str">
            <v>202406-202443-ESP GERENCIA DE PROYECTOS VIR-EGYV31010-Resolución De Problemas-Ibero</v>
          </cell>
          <cell r="D34" t="str">
            <v>ESP GERENCIA DE PROYECTOS VIR-EGYV31010-Ibero</v>
          </cell>
          <cell r="E34" t="str">
            <v>Resolución De Problemas-EGYV</v>
          </cell>
          <cell r="F34" t="str">
            <v>EGYV</v>
          </cell>
          <cell r="G34">
            <v>1</v>
          </cell>
          <cell r="H34" t="str">
            <v>Resolución De Problemas</v>
          </cell>
          <cell r="I34" t="str">
            <v>EGYV31010</v>
          </cell>
          <cell r="J34">
            <v>1</v>
          </cell>
          <cell r="K34">
            <v>2</v>
          </cell>
          <cell r="L34" t="str">
            <v>Ibero</v>
          </cell>
          <cell r="M34">
            <v>28</v>
          </cell>
          <cell r="N34">
            <v>0.32941176470588235</v>
          </cell>
          <cell r="O34" t="str">
            <v>YURIS MARINA RODRIGUEZ GRANADOS</v>
          </cell>
          <cell r="P34" t="str">
            <v>yuris.rodriguez@docente.ibero.edu.co</v>
          </cell>
          <cell r="Q34">
            <v>100118805</v>
          </cell>
          <cell r="R34">
            <v>80</v>
          </cell>
          <cell r="S34" t="str">
            <v>YURIS MARINA RODRIGUEZ GRANADOS</v>
          </cell>
          <cell r="T34" t="str">
            <v>yuris.rodriguez@docente.ibero.edu.co</v>
          </cell>
          <cell r="U34">
            <v>100118805</v>
          </cell>
          <cell r="V34">
            <v>80</v>
          </cell>
        </row>
        <row r="35">
          <cell r="C35" t="str">
            <v>202406-202443-ESP GERENCIA DE PROYECTOS VIR-EGYV31070-Cátedra Iberoamericana - Competencias gerenciales-Ibero</v>
          </cell>
          <cell r="D35" t="str">
            <v>ESP GERENCIA DE PROYECTOS VIR-EGYV31070-Ibero</v>
          </cell>
          <cell r="E35" t="str">
            <v>Cátedra Iberoamericana - Competencias gerenciales-EGYV</v>
          </cell>
          <cell r="F35" t="str">
            <v>EGYV</v>
          </cell>
          <cell r="G35">
            <v>2</v>
          </cell>
          <cell r="H35" t="str">
            <v>Cátedra Iberoamericana - Competencias gerenciales</v>
          </cell>
          <cell r="I35" t="str">
            <v>EGYV31070</v>
          </cell>
          <cell r="J35">
            <v>1</v>
          </cell>
          <cell r="K35">
            <v>2</v>
          </cell>
          <cell r="L35" t="str">
            <v>Ibero</v>
          </cell>
          <cell r="M35">
            <v>81</v>
          </cell>
          <cell r="N35">
            <v>0.95294117647058818</v>
          </cell>
          <cell r="O35" t="str">
            <v xml:space="preserve">NAUZAN CEBALLOS VICTOR HUGO </v>
          </cell>
          <cell r="P35" t="str">
            <v>victor.nauzan@docente.ibero.edu.co</v>
          </cell>
          <cell r="Q35">
            <v>100132137</v>
          </cell>
          <cell r="R35">
            <v>80</v>
          </cell>
          <cell r="S35" t="str">
            <v xml:space="preserve">NAUZAN CEBALLOS VICTOR HUGO </v>
          </cell>
          <cell r="T35" t="str">
            <v>victor.nauzan@docente.ibero.edu.co</v>
          </cell>
          <cell r="U35">
            <v>100132137</v>
          </cell>
          <cell r="V35">
            <v>80</v>
          </cell>
        </row>
        <row r="36">
          <cell r="C36" t="str">
            <v>202406-202443-ESP GERENCIA DE PROYECTOS VIR-EGYV31040-Gerencia Estratégica-Ibero</v>
          </cell>
          <cell r="D36" t="str">
            <v>ESP GERENCIA DE PROYECTOS VIR-EGYV31040-Ibero</v>
          </cell>
          <cell r="E36" t="str">
            <v>Gerencia Estratégica-EGYV</v>
          </cell>
          <cell r="F36" t="str">
            <v>EGYV</v>
          </cell>
          <cell r="G36">
            <v>2</v>
          </cell>
          <cell r="H36" t="str">
            <v>Gerencia Estratégica</v>
          </cell>
          <cell r="I36" t="str">
            <v>EGYV31040</v>
          </cell>
          <cell r="J36">
            <v>1</v>
          </cell>
          <cell r="K36">
            <v>2</v>
          </cell>
          <cell r="L36" t="str">
            <v>Ibero</v>
          </cell>
          <cell r="M36">
            <v>81</v>
          </cell>
          <cell r="N36">
            <v>0.95294117647058818</v>
          </cell>
          <cell r="O36" t="str">
            <v>MARIA ALEXANDRA MORA</v>
          </cell>
          <cell r="P36" t="str">
            <v>maria.mora@docente.ibero.edu.co</v>
          </cell>
          <cell r="Q36">
            <v>100136288</v>
          </cell>
          <cell r="R36">
            <v>80</v>
          </cell>
          <cell r="S36" t="str">
            <v>MARIA ALEXANDRA MORA</v>
          </cell>
          <cell r="T36" t="str">
            <v>maria.mora@docente.ibero.edu.co</v>
          </cell>
          <cell r="U36">
            <v>100136288</v>
          </cell>
          <cell r="V36">
            <v>80</v>
          </cell>
        </row>
        <row r="37">
          <cell r="C37" t="str">
            <v>202406-202443-ESP GERENCIA DE PROYECTOS VIR-EGYV32145-Opción De  Grado I (16 semanas)-Ibero</v>
          </cell>
          <cell r="D37" t="str">
            <v>ESP GERENCIA DE PROYECTOS VIR-EGYV32145-Ibero</v>
          </cell>
          <cell r="E37" t="str">
            <v>Opción De  Grado I (16 semanas)-EGYV</v>
          </cell>
          <cell r="F37" t="str">
            <v>EGYV</v>
          </cell>
          <cell r="G37">
            <v>2</v>
          </cell>
          <cell r="H37" t="str">
            <v>Opción De  Grado I (16 semanas)</v>
          </cell>
          <cell r="I37" t="str">
            <v>EGYV32145</v>
          </cell>
          <cell r="J37">
            <v>12</v>
          </cell>
          <cell r="K37">
            <v>2</v>
          </cell>
          <cell r="L37" t="str">
            <v>Ibero</v>
          </cell>
          <cell r="M37">
            <v>81</v>
          </cell>
          <cell r="N37">
            <v>0.95294117647058818</v>
          </cell>
          <cell r="O37" t="str">
            <v>CARMEN LEONOR AVELLA</v>
          </cell>
          <cell r="P37" t="str">
            <v>carmen.avella@docente.ibero.edu.co</v>
          </cell>
          <cell r="Q37">
            <v>100180634</v>
          </cell>
          <cell r="R37">
            <v>80</v>
          </cell>
          <cell r="S37" t="str">
            <v>CARMEN LEONOR AVELLA</v>
          </cell>
          <cell r="T37" t="str">
            <v>carmen.avella@docente.ibero.edu.co</v>
          </cell>
          <cell r="U37">
            <v>100180634</v>
          </cell>
          <cell r="V37">
            <v>80</v>
          </cell>
        </row>
        <row r="38">
          <cell r="C38" t="str">
            <v>202406-202443-ESP GERENCIA DE PROYECTOS VIR-EGYV32040-ELECTIVA II - BLOCKCHAIN-Ibero</v>
          </cell>
          <cell r="D38" t="str">
            <v>ESP GERENCIA DE PROYECTOS VIR-EGYV32040-Ibero</v>
          </cell>
          <cell r="E38" t="str">
            <v>ELECTIVA II - BLOCKCHAIN-EGYV</v>
          </cell>
          <cell r="F38" t="str">
            <v>EGYV</v>
          </cell>
          <cell r="G38">
            <v>3</v>
          </cell>
          <cell r="H38" t="str">
            <v>ELECTIVA II - BLOCKCHAIN</v>
          </cell>
          <cell r="I38" t="str">
            <v>EGYV32040</v>
          </cell>
          <cell r="J38">
            <v>1</v>
          </cell>
          <cell r="K38">
            <v>2</v>
          </cell>
          <cell r="L38" t="str">
            <v>Ibero</v>
          </cell>
          <cell r="M38">
            <v>30</v>
          </cell>
          <cell r="N38">
            <v>0.35294117647058826</v>
          </cell>
          <cell r="O38" t="str">
            <v>Esta electiva no se debe programar, solo se va a programar electiva II- MGA</v>
          </cell>
        </row>
        <row r="39">
          <cell r="C39" t="str">
            <v>202406-202443-ESP GERENCIA DE PROYECTOS VIR-EGYV32030-Electiva II-MGA-Ibero</v>
          </cell>
          <cell r="D39" t="str">
            <v>ESP GERENCIA DE PROYECTOS VIR-EGYV32030-Ibero</v>
          </cell>
          <cell r="E39" t="str">
            <v>Electiva II-MGA-EGYV</v>
          </cell>
          <cell r="F39" t="str">
            <v>EGYV</v>
          </cell>
          <cell r="G39">
            <v>3</v>
          </cell>
          <cell r="H39" t="str">
            <v>Electiva II-MGA</v>
          </cell>
          <cell r="I39" t="str">
            <v>EGYV32030</v>
          </cell>
          <cell r="J39">
            <v>1</v>
          </cell>
          <cell r="K39">
            <v>2</v>
          </cell>
          <cell r="L39" t="str">
            <v>Ibero</v>
          </cell>
          <cell r="M39">
            <v>30</v>
          </cell>
          <cell r="N39">
            <v>0.35294117647058826</v>
          </cell>
          <cell r="O39" t="str">
            <v xml:space="preserve">MORA RUEDA MARIA ALEXANDRA </v>
          </cell>
          <cell r="P39" t="str">
            <v>maria.mora@docente.ibero.edu.co</v>
          </cell>
          <cell r="Q39">
            <v>100136288</v>
          </cell>
          <cell r="R39">
            <v>80</v>
          </cell>
          <cell r="S39" t="str">
            <v xml:space="preserve">MORA RUEDA MARIA ALEXANDRA </v>
          </cell>
          <cell r="T39" t="str">
            <v>maria.mora@docente.ibero.edu.co</v>
          </cell>
          <cell r="U39">
            <v>100136288</v>
          </cell>
          <cell r="V39">
            <v>80</v>
          </cell>
        </row>
        <row r="40">
          <cell r="C40" t="str">
            <v>202406-202443-ESP GERENCIA DE PROYECTOS VIR-EGYV31080-Gestión De Calidad, Talento Humano y Adquisiciones En Proyectos-Ibero</v>
          </cell>
          <cell r="D40" t="str">
            <v>ESP GERENCIA DE PROYECTOS VIR-EGYV31080-Ibero</v>
          </cell>
          <cell r="E40" t="str">
            <v>Gestión De Calidad, Talento Humano y Adquisiciones En Proyectos-EGYV</v>
          </cell>
          <cell r="F40" t="str">
            <v>EGYV</v>
          </cell>
          <cell r="G40">
            <v>3</v>
          </cell>
          <cell r="H40" t="str">
            <v>Gestión De Calidad, Talento Humano y Adquisiciones En Proyectos</v>
          </cell>
          <cell r="I40" t="str">
            <v>EGYV31080</v>
          </cell>
          <cell r="J40">
            <v>1</v>
          </cell>
          <cell r="K40">
            <v>2</v>
          </cell>
          <cell r="L40" t="str">
            <v>Ibero</v>
          </cell>
          <cell r="M40">
            <v>30</v>
          </cell>
          <cell r="N40">
            <v>0.35294117647058826</v>
          </cell>
          <cell r="O40" t="str">
            <v>CARMEN LEONOR AVELLA</v>
          </cell>
          <cell r="P40" t="str">
            <v>carmen.avella@docente.ibero.edu.co</v>
          </cell>
          <cell r="Q40">
            <v>100180634</v>
          </cell>
          <cell r="R40">
            <v>80</v>
          </cell>
          <cell r="S40" t="str">
            <v>CARMEN LEONOR AVELLA</v>
          </cell>
          <cell r="T40" t="str">
            <v>carmen.avella@docente.ibero.edu.co</v>
          </cell>
          <cell r="U40">
            <v>100180634</v>
          </cell>
          <cell r="V40">
            <v>80</v>
          </cell>
        </row>
        <row r="41">
          <cell r="C41" t="str">
            <v>202406-202443-ESP GERENCIA DE PROYECTOS VIR-EGYV32010-Opción De Grado II   (16 semanas)-Ibero</v>
          </cell>
          <cell r="D41" t="str">
            <v>ESP GERENCIA DE PROYECTOS VIR-EGYV32010-Ibero</v>
          </cell>
          <cell r="E41" t="str">
            <v>Opción De Grado II   (16 semanas)-EGYV</v>
          </cell>
          <cell r="F41" t="str">
            <v>EGYV</v>
          </cell>
          <cell r="G41">
            <v>3</v>
          </cell>
          <cell r="H41" t="str">
            <v>Opción De Grado II   (16 semanas)</v>
          </cell>
          <cell r="I41" t="str">
            <v>EGYV32010</v>
          </cell>
          <cell r="J41">
            <v>12</v>
          </cell>
          <cell r="K41">
            <v>2</v>
          </cell>
          <cell r="L41" t="str">
            <v>Ibero</v>
          </cell>
          <cell r="M41">
            <v>30</v>
          </cell>
          <cell r="N41">
            <v>0.35294117647058826</v>
          </cell>
          <cell r="O41" t="str">
            <v>ADRIANA ALEXANDRA JIMENEZ</v>
          </cell>
          <cell r="P41" t="str">
            <v>adriana.jimenez@docente.ibero.edu.co</v>
          </cell>
          <cell r="Q41">
            <v>100179710</v>
          </cell>
          <cell r="R41">
            <v>80</v>
          </cell>
          <cell r="S41" t="str">
            <v>ADRIANA ALEXANDRA JIMENEZ</v>
          </cell>
          <cell r="T41" t="str">
            <v>adriana.jimenez@docente.ibero.edu.co</v>
          </cell>
          <cell r="U41">
            <v>100179710</v>
          </cell>
          <cell r="V41">
            <v>80</v>
          </cell>
        </row>
        <row r="42">
          <cell r="C42" t="str">
            <v>202406-202443-ESP GERENCIA FINANCIERAV VIR-EGFV32110-Análisis financiero-Ibero</v>
          </cell>
          <cell r="D42" t="str">
            <v>ESP GERENCIA FINANCIERAV VIR-EGFV32110-Ibero</v>
          </cell>
          <cell r="E42" t="str">
            <v>Análisis financiero-EGFV</v>
          </cell>
          <cell r="F42" t="str">
            <v>EGFV</v>
          </cell>
          <cell r="G42">
            <v>1</v>
          </cell>
          <cell r="H42" t="str">
            <v>Análisis financiero</v>
          </cell>
          <cell r="I42" t="str">
            <v>EGFV32110</v>
          </cell>
          <cell r="J42">
            <v>1</v>
          </cell>
          <cell r="K42">
            <v>2</v>
          </cell>
          <cell r="L42" t="str">
            <v>Ibero</v>
          </cell>
          <cell r="M42">
            <v>36</v>
          </cell>
          <cell r="N42">
            <v>0.42352941176470588</v>
          </cell>
          <cell r="O42" t="str">
            <v>CAICEDO CARRERO OLIVERIO ANDRES</v>
          </cell>
          <cell r="P42" t="str">
            <v>andres.caicedo@docente.ibero.edu.co</v>
          </cell>
          <cell r="Q42">
            <v>100035156</v>
          </cell>
          <cell r="R42">
            <v>80</v>
          </cell>
          <cell r="S42" t="str">
            <v>CAICEDO CARRERO OLIVERIO ANDRES</v>
          </cell>
          <cell r="T42" t="str">
            <v>andres.caicedo@docente.ibero.edu.co</v>
          </cell>
          <cell r="U42">
            <v>100035156</v>
          </cell>
          <cell r="V42">
            <v>80</v>
          </cell>
        </row>
        <row r="43">
          <cell r="C43" t="str">
            <v>202406-202443-ESP GERENCIA FINANCIERAV VIR-EGFV32100-Matemáticas financieras-Ibero</v>
          </cell>
          <cell r="D43" t="str">
            <v>ESP GERENCIA FINANCIERAV VIR-EGFV32100-Ibero</v>
          </cell>
          <cell r="E43" t="str">
            <v>Matemáticas financieras-EGFV</v>
          </cell>
          <cell r="F43" t="str">
            <v>EGFV</v>
          </cell>
          <cell r="G43">
            <v>1</v>
          </cell>
          <cell r="H43" t="str">
            <v>Matemáticas financieras</v>
          </cell>
          <cell r="I43" t="str">
            <v>EGFV32100</v>
          </cell>
          <cell r="J43">
            <v>1</v>
          </cell>
          <cell r="K43">
            <v>2</v>
          </cell>
          <cell r="L43" t="str">
            <v>Ibero</v>
          </cell>
          <cell r="M43">
            <v>36</v>
          </cell>
          <cell r="N43">
            <v>0.42352941176470588</v>
          </cell>
          <cell r="O43" t="str">
            <v>MARCELA ESPERANZA DEVIA BARBOSA</v>
          </cell>
          <cell r="P43" t="str">
            <v>marcela.devia@docente.ibero.edu.co</v>
          </cell>
          <cell r="Q43">
            <v>100067937</v>
          </cell>
          <cell r="R43">
            <v>80</v>
          </cell>
          <cell r="S43" t="str">
            <v>MARCELA ESPERANZA DEVIA BARBOSA</v>
          </cell>
          <cell r="T43" t="str">
            <v>marcela.devia@docente.ibero.edu.co</v>
          </cell>
          <cell r="U43">
            <v>100067937</v>
          </cell>
          <cell r="V43">
            <v>80</v>
          </cell>
        </row>
        <row r="44">
          <cell r="C44" t="str">
            <v>202406-202443-ESP GERENCIA FINANCIERAV VIR-EGFV32130-Competencias gerenciales-Ibero</v>
          </cell>
          <cell r="D44" t="str">
            <v>ESP GERENCIA FINANCIERAV VIR-EGFV32130-Ibero</v>
          </cell>
          <cell r="E44" t="str">
            <v>Competencias gerenciales-EGFV</v>
          </cell>
          <cell r="F44" t="str">
            <v>EGFV</v>
          </cell>
          <cell r="G44">
            <v>2</v>
          </cell>
          <cell r="H44" t="str">
            <v>Competencias gerenciales</v>
          </cell>
          <cell r="I44" t="str">
            <v>EGFV32130</v>
          </cell>
          <cell r="J44">
            <v>1</v>
          </cell>
          <cell r="K44">
            <v>2</v>
          </cell>
          <cell r="L44" t="str">
            <v>Ibero</v>
          </cell>
          <cell r="M44">
            <v>93</v>
          </cell>
          <cell r="N44">
            <v>1.0941176470588236</v>
          </cell>
          <cell r="O44" t="str">
            <v xml:space="preserve">NAUZAN CEBALLOS VICTOR HUGO </v>
          </cell>
          <cell r="P44" t="str">
            <v>victor.nauzan@docente.ibero.edu.co</v>
          </cell>
          <cell r="Q44">
            <v>100132137</v>
          </cell>
          <cell r="R44">
            <v>80</v>
          </cell>
          <cell r="S44" t="str">
            <v xml:space="preserve">NAUZAN CEBALLOS VICTOR HUGO </v>
          </cell>
          <cell r="T44" t="str">
            <v>victor.nauzan@docente.ibero.edu.co</v>
          </cell>
          <cell r="U44">
            <v>100132137</v>
          </cell>
          <cell r="V44">
            <v>80</v>
          </cell>
        </row>
        <row r="45">
          <cell r="C45" t="str">
            <v>202406-202443-ESP GERENCIA FINANCIERAV VIR-EGFV32125-Gerencia general-Ibero</v>
          </cell>
          <cell r="D45" t="str">
            <v>ESP GERENCIA FINANCIERAV VIR-EGFV32125-Ibero</v>
          </cell>
          <cell r="E45" t="str">
            <v>Gerencia general-EGFV</v>
          </cell>
          <cell r="F45" t="str">
            <v>EGFV</v>
          </cell>
          <cell r="G45">
            <v>2</v>
          </cell>
          <cell r="H45" t="str">
            <v>Gerencia general</v>
          </cell>
          <cell r="I45" t="str">
            <v>EGFV32125</v>
          </cell>
          <cell r="J45">
            <v>1</v>
          </cell>
          <cell r="K45">
            <v>2</v>
          </cell>
          <cell r="L45" t="str">
            <v>Ibero</v>
          </cell>
          <cell r="M45">
            <v>93</v>
          </cell>
          <cell r="N45">
            <v>1.0941176470588236</v>
          </cell>
          <cell r="O45" t="str">
            <v>MARIA CRISTINA ORTEGA</v>
          </cell>
          <cell r="P45" t="str">
            <v>maria.ortega@docente.ibero.edu.co</v>
          </cell>
          <cell r="Q45">
            <v>100052572</v>
          </cell>
          <cell r="R45">
            <v>80</v>
          </cell>
          <cell r="S45" t="str">
            <v>MARIA CRISTINA ORTEGA</v>
          </cell>
          <cell r="T45" t="str">
            <v>maria.ortega@docente.ibero.edu.co</v>
          </cell>
          <cell r="U45">
            <v>100052572</v>
          </cell>
          <cell r="V45">
            <v>80</v>
          </cell>
        </row>
        <row r="46">
          <cell r="C46" t="str">
            <v>202406-202443-ESP GERENCIA FINANCIERAV VIR-EGFV32135-Mercado de capitales-Ibero</v>
          </cell>
          <cell r="D46" t="str">
            <v>ESP GERENCIA FINANCIERAV VIR-EGFV32135-Ibero</v>
          </cell>
          <cell r="E46" t="str">
            <v>Mercado de capitales-EGFV</v>
          </cell>
          <cell r="F46" t="str">
            <v>EGFV</v>
          </cell>
          <cell r="G46">
            <v>2</v>
          </cell>
          <cell r="H46" t="str">
            <v>Mercado de capitales</v>
          </cell>
          <cell r="I46" t="str">
            <v>EGFV32135</v>
          </cell>
          <cell r="J46">
            <v>1</v>
          </cell>
          <cell r="K46">
            <v>2</v>
          </cell>
          <cell r="L46" t="str">
            <v>Ibero</v>
          </cell>
          <cell r="M46">
            <v>93</v>
          </cell>
          <cell r="N46">
            <v>1.0941176470588236</v>
          </cell>
          <cell r="O46" t="str">
            <v>CAICEDO CARRERO OLIVERIO ANDRES</v>
          </cell>
          <cell r="P46" t="str">
            <v>andres.caicedo@docente.ibero.edu.co</v>
          </cell>
          <cell r="Q46">
            <v>100035156</v>
          </cell>
        </row>
        <row r="47">
          <cell r="C47" t="str">
            <v>202406-202443-ESP GERENCIA FINANCIERAV VIR-EGFV32145-Opcion de grado 1-Ibero</v>
          </cell>
          <cell r="D47" t="str">
            <v>ESP GERENCIA FINANCIERAV VIR-EGFV32145-Ibero</v>
          </cell>
          <cell r="E47" t="str">
            <v>Opcion de grado 1-EGFV</v>
          </cell>
          <cell r="F47" t="str">
            <v>EGFV</v>
          </cell>
          <cell r="G47">
            <v>2</v>
          </cell>
          <cell r="H47" t="str">
            <v>Opcion de grado 1</v>
          </cell>
          <cell r="I47" t="str">
            <v>EGFV32145</v>
          </cell>
          <cell r="J47">
            <v>12</v>
          </cell>
          <cell r="K47">
            <v>2</v>
          </cell>
          <cell r="L47" t="str">
            <v>Ibero</v>
          </cell>
          <cell r="M47">
            <v>93</v>
          </cell>
          <cell r="N47">
            <v>1.0941176470588236</v>
          </cell>
          <cell r="O47" t="str">
            <v>CARMEN LEONOR AVELLA</v>
          </cell>
          <cell r="P47" t="str">
            <v>carmen.avella@docente.ibero.edu.co</v>
          </cell>
          <cell r="Q47">
            <v>100180634</v>
          </cell>
          <cell r="R47">
            <v>80</v>
          </cell>
          <cell r="S47" t="str">
            <v>CARMEN LEONOR AVELLA</v>
          </cell>
          <cell r="T47" t="str">
            <v>carmen.avella@docente.ibero.edu.co</v>
          </cell>
          <cell r="U47">
            <v>100180634</v>
          </cell>
          <cell r="V47">
            <v>80</v>
          </cell>
        </row>
        <row r="48">
          <cell r="C48" t="str">
            <v>202406-202443-ESP GERENCIA FINANCIERAV VIR-EGFV32160-Electiva 2 - Blockchain-Ibero</v>
          </cell>
          <cell r="D48" t="str">
            <v>ESP GERENCIA FINANCIERAV VIR-EGFV32160-Ibero</v>
          </cell>
          <cell r="E48" t="str">
            <v>Electiva 2 - Blockchain-EGFV</v>
          </cell>
          <cell r="F48" t="str">
            <v>EGFV</v>
          </cell>
          <cell r="G48">
            <v>3</v>
          </cell>
          <cell r="H48" t="str">
            <v>Electiva 2 - Blockchain</v>
          </cell>
          <cell r="I48" t="str">
            <v>EGFV32160</v>
          </cell>
          <cell r="J48">
            <v>1</v>
          </cell>
          <cell r="K48">
            <v>2</v>
          </cell>
          <cell r="L48" t="str">
            <v>Ibero</v>
          </cell>
          <cell r="M48">
            <v>43</v>
          </cell>
          <cell r="N48">
            <v>0.50588235294117645</v>
          </cell>
          <cell r="O48" t="str">
            <v>BRAVO MURILLO WILMAR ARNULFO</v>
          </cell>
          <cell r="P48" t="str">
            <v>wilmar.bravo@docente.ibero.edu.co</v>
          </cell>
          <cell r="Q48">
            <v>100055405</v>
          </cell>
          <cell r="R48">
            <v>80</v>
          </cell>
          <cell r="S48" t="str">
            <v>BRAVO MURILLO WILMAR ARNULFO</v>
          </cell>
          <cell r="T48">
            <v>100055405</v>
          </cell>
          <cell r="U48" t="str">
            <v>wilmar.bravo@docente.ibero.edu.co</v>
          </cell>
          <cell r="V48">
            <v>80</v>
          </cell>
        </row>
        <row r="49">
          <cell r="C49" t="str">
            <v>202406-202443-ESP GERENCIA FINANCIERAV VIR-EGFV32170-ELECTIVA 2: RIESGO DE CREDITO-Ibero</v>
          </cell>
          <cell r="D49" t="str">
            <v>ESP GERENCIA FINANCIERAV VIR-EGFV32170-Ibero</v>
          </cell>
          <cell r="E49" t="str">
            <v>ELECTIVA 2: RIESGO DE CREDITO-EGFV</v>
          </cell>
          <cell r="F49" t="str">
            <v>EGFV</v>
          </cell>
          <cell r="G49">
            <v>3</v>
          </cell>
          <cell r="H49" t="str">
            <v>ELECTIVA 2: RIESGO DE CREDITO</v>
          </cell>
          <cell r="I49" t="str">
            <v>EGFV32170</v>
          </cell>
          <cell r="J49">
            <v>1</v>
          </cell>
          <cell r="K49">
            <v>2</v>
          </cell>
          <cell r="L49" t="str">
            <v>Ibero</v>
          </cell>
          <cell r="M49">
            <v>43</v>
          </cell>
          <cell r="N49">
            <v>0.50588235294117645</v>
          </cell>
          <cell r="O49" t="str">
            <v>No se debe programar esta electiva, solo se va a programar la electiva profesional II: Blockchain</v>
          </cell>
          <cell r="R49">
            <v>80</v>
          </cell>
        </row>
        <row r="50">
          <cell r="C50" t="str">
            <v>202406-202443-ESP GERENCIA FINANCIERAV VIR-EGFV32165-Opcion de grado 2-Ibero</v>
          </cell>
          <cell r="D50" t="str">
            <v>ESP GERENCIA FINANCIERAV VIR-EGFV32165-Ibero</v>
          </cell>
          <cell r="E50" t="str">
            <v>Opcion de grado 2-EGFV</v>
          </cell>
          <cell r="F50" t="str">
            <v>EGFV</v>
          </cell>
          <cell r="G50">
            <v>3</v>
          </cell>
          <cell r="H50" t="str">
            <v>Opcion de grado 2</v>
          </cell>
          <cell r="I50" t="str">
            <v>EGFV32165</v>
          </cell>
          <cell r="J50">
            <v>12</v>
          </cell>
          <cell r="K50">
            <v>2</v>
          </cell>
          <cell r="L50" t="str">
            <v>Ibero</v>
          </cell>
          <cell r="M50">
            <v>43</v>
          </cell>
          <cell r="N50">
            <v>0.50588235294117645</v>
          </cell>
          <cell r="O50" t="str">
            <v>ADRIANA ALEXANDRA JIMENEZ</v>
          </cell>
          <cell r="P50" t="str">
            <v>adriana.jimenez@docente.ibero.edu.co</v>
          </cell>
          <cell r="Q50">
            <v>100179710</v>
          </cell>
          <cell r="R50">
            <v>80</v>
          </cell>
          <cell r="S50" t="str">
            <v>ADRIANA ALEXANDRA JIMENEZ</v>
          </cell>
          <cell r="T50" t="str">
            <v>adriana.jimenez@docente.ibero.edu.co</v>
          </cell>
          <cell r="U50">
            <v>100179710</v>
          </cell>
          <cell r="V50">
            <v>80</v>
          </cell>
        </row>
        <row r="51">
          <cell r="C51" t="str">
            <v>202406-202443-SEM COMPORT APREND Y CAMB ORGA VIR-CSCA02100-SEM-Comportamiento Organizacional-Ibero</v>
          </cell>
          <cell r="D51" t="str">
            <v>SEM COMPORT APREND Y CAMB ORGA VIR-CSCA02100-Ibero</v>
          </cell>
          <cell r="E51" t="str">
            <v>SEM-Comportamiento Organizacional-CSCA</v>
          </cell>
          <cell r="F51" t="str">
            <v>CSCA</v>
          </cell>
          <cell r="G51">
            <v>1</v>
          </cell>
          <cell r="H51" t="str">
            <v>SEM-Comportamiento Organizacional</v>
          </cell>
          <cell r="I51" t="str">
            <v>CSCA02100</v>
          </cell>
          <cell r="J51">
            <v>1</v>
          </cell>
          <cell r="K51">
            <v>2</v>
          </cell>
          <cell r="L51" t="str">
            <v>Ibero</v>
          </cell>
          <cell r="M51">
            <v>62</v>
          </cell>
          <cell r="N51">
            <v>0.72941176470588232</v>
          </cell>
          <cell r="O51" t="str">
            <v>ADRIANA ALEXANDRA JIMENEZ</v>
          </cell>
          <cell r="P51" t="str">
            <v>adriana.jimenez@docente.ibero.edu.co</v>
          </cell>
          <cell r="Q51">
            <v>100179710</v>
          </cell>
          <cell r="R51">
            <v>80</v>
          </cell>
          <cell r="S51" t="str">
            <v>ADRIANA ALEXANDRA JIMENEZ</v>
          </cell>
          <cell r="T51" t="str">
            <v>adriana.jimenez@docente.ibero.edu.co</v>
          </cell>
          <cell r="U51">
            <v>100179710</v>
          </cell>
          <cell r="V51">
            <v>80</v>
          </cell>
        </row>
        <row r="52">
          <cell r="C52" t="str">
            <v>202406-202443-SEM FUNDAMENTOS DE PROYECT VIR-CSPV-SEM-Gerencia Estratégica-Ibero</v>
          </cell>
          <cell r="D52" t="str">
            <v>SEM FUNDAMENTOS DE PROYECT VIR-CSPV-Ibero</v>
          </cell>
          <cell r="E52" t="str">
            <v>SEM-Gerencia Estratégica-CSPV</v>
          </cell>
          <cell r="F52" t="str">
            <v>CSPV</v>
          </cell>
          <cell r="G52">
            <v>1</v>
          </cell>
          <cell r="H52" t="str">
            <v>SEM-Gerencia Estratégica</v>
          </cell>
          <cell r="I52" t="str">
            <v>CSPV</v>
          </cell>
          <cell r="J52">
            <v>1</v>
          </cell>
          <cell r="K52">
            <v>2</v>
          </cell>
          <cell r="L52" t="str">
            <v>Ibero</v>
          </cell>
          <cell r="M52">
            <v>13</v>
          </cell>
          <cell r="N52">
            <v>0.15294117647058825</v>
          </cell>
          <cell r="O52" t="str">
            <v>MARCIA CATALINA PULIDO</v>
          </cell>
          <cell r="P52" t="str">
            <v>marcia.pulido@docente.ibero.edu.co</v>
          </cell>
          <cell r="Q52">
            <v>100170819</v>
          </cell>
          <cell r="R52">
            <v>80</v>
          </cell>
          <cell r="S52" t="str">
            <v>MARCIA CATALINA PULIDO</v>
          </cell>
          <cell r="T52" t="str">
            <v>marcia.pulido@docente.ibero.edu.co</v>
          </cell>
          <cell r="U52">
            <v>100170819</v>
          </cell>
          <cell r="V52">
            <v>80</v>
          </cell>
        </row>
        <row r="53">
          <cell r="C53" t="str">
            <v>202406-202443-ESP GCIA CALIDAD EN SALUD VIRT-EGSR21120-CALIDAD EN SALUD Y SEGURIDAD  DEL PACIENTE-Ibero</v>
          </cell>
          <cell r="D53" t="str">
            <v>ESP GCIA CALIDAD EN SALUD VIRT-EGSR21120-Ibero</v>
          </cell>
          <cell r="E53" t="str">
            <v>CALIDAD EN SALUD Y SEGURIDAD  DEL PACIENTE-EGSV</v>
          </cell>
          <cell r="F53" t="str">
            <v>EGSV</v>
          </cell>
          <cell r="G53">
            <v>1</v>
          </cell>
          <cell r="H53" t="str">
            <v>CALIDAD EN SALUD Y SEGURIDAD  DEL PACIENTE</v>
          </cell>
          <cell r="I53" t="str">
            <v>EGSR21120</v>
          </cell>
          <cell r="J53">
            <v>1</v>
          </cell>
          <cell r="K53">
            <v>2</v>
          </cell>
          <cell r="L53" t="str">
            <v>Ibero</v>
          </cell>
          <cell r="M53">
            <v>35</v>
          </cell>
          <cell r="N53">
            <v>0.41176470588235292</v>
          </cell>
          <cell r="O53" t="str">
            <v>MARY LUZ BARRERA ORDUZ</v>
          </cell>
          <cell r="P53" t="str">
            <v>mary.barrera@docente.ibero.edu.co</v>
          </cell>
          <cell r="Q53">
            <v>100046730</v>
          </cell>
          <cell r="R53">
            <v>80</v>
          </cell>
          <cell r="S53" t="str">
            <v>MARY LUZ BARRERA ORDUZ</v>
          </cell>
          <cell r="T53" t="str">
            <v>mary.barrera@docente.ibero.edu.co</v>
          </cell>
          <cell r="U53">
            <v>100046730</v>
          </cell>
          <cell r="V53">
            <v>80</v>
          </cell>
        </row>
        <row r="54">
          <cell r="C54" t="str">
            <v>202406-202443-ESP GCIA CALIDAD EN SALUD VIRT-EGSR22100-ELECTIVA PROFESIONAL I: ADMINISTRACIÓN EN SALUD-Ibero</v>
          </cell>
          <cell r="D54" t="str">
            <v>ESP GCIA CALIDAD EN SALUD VIRT-EGSR22100-Ibero</v>
          </cell>
          <cell r="E54" t="str">
            <v>ELECTIVA PROFESIONAL I: ADMINISTRACIÓN EN SALUD-EGSV</v>
          </cell>
          <cell r="F54" t="str">
            <v>EGSV</v>
          </cell>
          <cell r="G54">
            <v>1</v>
          </cell>
          <cell r="H54" t="str">
            <v>ELECTIVA PROFESIONAL I: ADMINISTRACIÓN EN SALUD</v>
          </cell>
          <cell r="I54" t="str">
            <v>EGSR22100</v>
          </cell>
          <cell r="J54">
            <v>1</v>
          </cell>
          <cell r="K54">
            <v>2</v>
          </cell>
          <cell r="L54" t="str">
            <v>Ibero</v>
          </cell>
          <cell r="M54">
            <v>35</v>
          </cell>
          <cell r="N54">
            <v>0.41176470588235292</v>
          </cell>
          <cell r="O54" t="str">
            <v>MARCIA CATALINA PULIDO</v>
          </cell>
          <cell r="P54" t="str">
            <v>marcia.pulido@docente.ibero.edu.co</v>
          </cell>
          <cell r="Q54">
            <v>100170819</v>
          </cell>
          <cell r="R54">
            <v>80</v>
          </cell>
          <cell r="S54" t="str">
            <v>MARCIA CATALINA PULIDO</v>
          </cell>
          <cell r="T54" t="str">
            <v>marcia.pulido@docente.ibero.edu.co</v>
          </cell>
          <cell r="U54">
            <v>100170819</v>
          </cell>
          <cell r="V54">
            <v>80</v>
          </cell>
        </row>
        <row r="55">
          <cell r="C55" t="str">
            <v>202406-202443-ESP GCIA CALIDAD EN SALUD VIRT-EGSR21110-RESPONSABILIDAD SANITARIA, ÉTICA Y HUMANIZACIÓN DE LOS SERVICIOS DE SALUD-Ibero</v>
          </cell>
          <cell r="D55" t="str">
            <v>ESP GCIA CALIDAD EN SALUD VIRT-EGSR21110-Ibero</v>
          </cell>
          <cell r="E55" t="str">
            <v>RESPONSABILIDAD SANITARIA, ÉTICA Y HUMANIZACIÓN DE LOS SERVICIOS DE SALUD-EGSV</v>
          </cell>
          <cell r="F55" t="str">
            <v>EGSV</v>
          </cell>
          <cell r="G55">
            <v>1</v>
          </cell>
          <cell r="H55" t="str">
            <v>RESPONSABILIDAD SANITARIA, ÉTICA Y HUMANIZACIÓN DE LOS SERVICIOS DE SALUD</v>
          </cell>
          <cell r="I55" t="str">
            <v>EGSR21110</v>
          </cell>
          <cell r="J55">
            <v>1</v>
          </cell>
          <cell r="K55">
            <v>2</v>
          </cell>
          <cell r="L55" t="str">
            <v>Ibero</v>
          </cell>
          <cell r="M55">
            <v>35</v>
          </cell>
          <cell r="N55">
            <v>0.41176470588235292</v>
          </cell>
          <cell r="O55" t="str">
            <v>PAOLA ANDREA RUIZ BURGOS</v>
          </cell>
          <cell r="P55" t="str">
            <v>paola.ruiz@docente.ibero.edu.co</v>
          </cell>
          <cell r="Q55">
            <v>100085257</v>
          </cell>
          <cell r="R55">
            <v>80</v>
          </cell>
          <cell r="S55" t="str">
            <v>PAOLA ANDREA RUIZ BURGOS</v>
          </cell>
          <cell r="T55" t="str">
            <v>paola.ruiz@docente.ibero.edu.co</v>
          </cell>
          <cell r="U55">
            <v>100085257</v>
          </cell>
          <cell r="V55">
            <v>80</v>
          </cell>
        </row>
        <row r="56">
          <cell r="C56" t="str">
            <v>202406-202443-ESP GCIA CALIDAD EN SALUD VIRT-EGSR21100-SISTEMAS DE SALUD Y SALUD PÚBLICA-Ibero</v>
          </cell>
          <cell r="D56" t="str">
            <v>ESP GCIA CALIDAD EN SALUD VIRT-EGSR21100-Ibero</v>
          </cell>
          <cell r="E56" t="str">
            <v>SISTEMAS DE SALUD Y SALUD PÚBLICA-EGSV</v>
          </cell>
          <cell r="F56" t="str">
            <v>EGSV</v>
          </cell>
          <cell r="G56">
            <v>1</v>
          </cell>
          <cell r="H56" t="str">
            <v>SISTEMAS DE SALUD Y SALUD PÚBLICA</v>
          </cell>
          <cell r="I56" t="str">
            <v>EGSR21100</v>
          </cell>
          <cell r="J56">
            <v>1</v>
          </cell>
          <cell r="K56">
            <v>2</v>
          </cell>
          <cell r="L56" t="str">
            <v>Ibero</v>
          </cell>
          <cell r="M56">
            <v>35</v>
          </cell>
          <cell r="N56">
            <v>0.41176470588235292</v>
          </cell>
          <cell r="O56" t="str">
            <v>PULIDO LADINO LYNA MARCELA</v>
          </cell>
          <cell r="P56" t="str">
            <v>marcela.pulido@docente.ibero.edu.co</v>
          </cell>
          <cell r="Q56">
            <v>100151959</v>
          </cell>
          <cell r="R56">
            <v>80</v>
          </cell>
          <cell r="S56" t="str">
            <v>PULIDO LADINO LYNA MARCELA</v>
          </cell>
          <cell r="T56" t="str">
            <v>marcela.pulido@docente.ibero.edu.co</v>
          </cell>
          <cell r="U56">
            <v>100151959</v>
          </cell>
          <cell r="V56">
            <v>80</v>
          </cell>
        </row>
        <row r="57">
          <cell r="C57" t="str">
            <v>202406-202443-ESP GCIA SEG SALUD EN TRA VIRT-ESSR22100-ELEC PROFESIONAL I:ADMINISTRACI DEL RIESGO-Ibero</v>
          </cell>
          <cell r="D57" t="str">
            <v>ESP GCIA SEG SALUD EN TRA VIRT-ESSR22100-Ibero</v>
          </cell>
          <cell r="E57" t="str">
            <v>ELEC PROFESIONAL I:ADMINISTRACI DEL RIESGO-ESST</v>
          </cell>
          <cell r="F57" t="str">
            <v>ESST</v>
          </cell>
          <cell r="G57">
            <v>1</v>
          </cell>
          <cell r="H57" t="str">
            <v>ELEC PROFESIONAL I:ADMINISTRACI DEL RIESGO</v>
          </cell>
          <cell r="I57" t="str">
            <v>ESSR22100</v>
          </cell>
          <cell r="J57">
            <v>1</v>
          </cell>
          <cell r="K57">
            <v>2</v>
          </cell>
          <cell r="L57" t="str">
            <v>Ibero</v>
          </cell>
          <cell r="M57">
            <v>80</v>
          </cell>
          <cell r="N57">
            <v>0.94117647058823528</v>
          </cell>
          <cell r="O57" t="str">
            <v>No se debe programar esta electiva, solo se va a programar la electiva profesional I: Entornos de trabajos saludables</v>
          </cell>
        </row>
        <row r="58">
          <cell r="C58" t="str">
            <v>202406-202443-ESP GCIA SEG SALUD EN TRA VIRT-ESSR21110-Epidemiología-Ibero</v>
          </cell>
          <cell r="D58" t="str">
            <v>ESP GCIA SEG SALUD EN TRA VIRT-ESSR21110-Ibero</v>
          </cell>
          <cell r="E58" t="str">
            <v>Epidemiología-ESST</v>
          </cell>
          <cell r="F58" t="str">
            <v>ESST</v>
          </cell>
          <cell r="G58">
            <v>1</v>
          </cell>
          <cell r="H58" t="str">
            <v>Epidemiología</v>
          </cell>
          <cell r="I58" t="str">
            <v>ESSR21110</v>
          </cell>
          <cell r="J58">
            <v>1</v>
          </cell>
          <cell r="K58">
            <v>2</v>
          </cell>
          <cell r="L58" t="str">
            <v>Ibero</v>
          </cell>
          <cell r="M58">
            <v>80</v>
          </cell>
          <cell r="N58">
            <v>0.94117647058823528</v>
          </cell>
          <cell r="O58" t="str">
            <v>PULIDO LADINO LYNA MARCELA</v>
          </cell>
          <cell r="P58" t="str">
            <v>marcela.pulido@docente.ibero.edu.co</v>
          </cell>
          <cell r="Q58">
            <v>100151959</v>
          </cell>
          <cell r="R58">
            <v>80</v>
          </cell>
          <cell r="S58" t="str">
            <v>PULIDO LADINO LYNA MARCELA</v>
          </cell>
          <cell r="T58" t="str">
            <v>marcela.pulido@docente.ibero.edu.co</v>
          </cell>
          <cell r="U58">
            <v>100151959</v>
          </cell>
        </row>
        <row r="59">
          <cell r="C59" t="str">
            <v>202406-202443-ESP GCIA SEG SALUD EN TRA VIRT-ESSR22120-Higiene y Seguridad Industrial-Ibero</v>
          </cell>
          <cell r="D59" t="str">
            <v>ESP GCIA SEG SALUD EN TRA VIRT-ESSR22120-Ibero</v>
          </cell>
          <cell r="E59" t="str">
            <v>Higiene y Seguridad Industrial-ESST</v>
          </cell>
          <cell r="F59" t="str">
            <v>ESST</v>
          </cell>
          <cell r="G59">
            <v>1</v>
          </cell>
          <cell r="H59" t="str">
            <v>Higiene y Seguridad Industrial</v>
          </cell>
          <cell r="I59" t="str">
            <v>ESSR22120</v>
          </cell>
          <cell r="J59">
            <v>1</v>
          </cell>
          <cell r="K59">
            <v>3</v>
          </cell>
          <cell r="L59" t="str">
            <v>Ibero</v>
          </cell>
          <cell r="M59">
            <v>80</v>
          </cell>
          <cell r="N59">
            <v>0.94117647058823528</v>
          </cell>
          <cell r="O59" t="str">
            <v>ORTEGA FRANCO MARIA CRISTINA</v>
          </cell>
          <cell r="P59" t="str">
            <v>maria.ortega@docente.ibero.edu.co</v>
          </cell>
          <cell r="Q59">
            <v>100052572</v>
          </cell>
          <cell r="R59">
            <v>80</v>
          </cell>
          <cell r="S59" t="str">
            <v>ORTEGA FRANCO MARIA CRISTINA</v>
          </cell>
          <cell r="T59" t="str">
            <v>maria.ortega@docente.ibero.edu.co</v>
          </cell>
          <cell r="U59">
            <v>100052572</v>
          </cell>
          <cell r="V59">
            <v>80</v>
          </cell>
        </row>
        <row r="60">
          <cell r="C60" t="str">
            <v>202406-202443-ESP GCIA SEG SALUD EN TRA VIRT-ESSR21100-Marco Legal y fundamentos de Seguridad y Salud en el Trabajo-Ibero</v>
          </cell>
          <cell r="D60" t="str">
            <v>ESP GCIA SEG SALUD EN TRA VIRT-ESSR21100-Ibero</v>
          </cell>
          <cell r="E60" t="str">
            <v>Marco Legal y fundamentos de Seguridad y Salud en el Trabajo-ESST</v>
          </cell>
          <cell r="F60" t="str">
            <v>ESST</v>
          </cell>
          <cell r="G60">
            <v>1</v>
          </cell>
          <cell r="H60" t="str">
            <v>Marco Legal y fundamentos de Seguridad y Salud en el Trabajo</v>
          </cell>
          <cell r="I60" t="str">
            <v>ESSR21100</v>
          </cell>
          <cell r="J60">
            <v>1</v>
          </cell>
          <cell r="K60">
            <v>2</v>
          </cell>
          <cell r="L60" t="str">
            <v>Ibero</v>
          </cell>
          <cell r="M60">
            <v>80</v>
          </cell>
          <cell r="N60">
            <v>0.94117647058823528</v>
          </cell>
          <cell r="O60" t="str">
            <v>RUIZ BURGOS PAOLA ANDREA</v>
          </cell>
          <cell r="P60" t="str">
            <v>paola.ruiz@docente.ibero.edu.co</v>
          </cell>
          <cell r="Q60">
            <v>100085257</v>
          </cell>
          <cell r="R60">
            <v>80</v>
          </cell>
          <cell r="S60" t="str">
            <v>RUIZ BURGOS PAOLA ANDREA</v>
          </cell>
          <cell r="T60" t="str">
            <v>paola.ruiz@docente.ibero.edu.co</v>
          </cell>
          <cell r="U60">
            <v>100085257</v>
          </cell>
          <cell r="V60">
            <v>80</v>
          </cell>
        </row>
        <row r="61">
          <cell r="C61" t="str">
            <v>202406-202443-ESP GCIA SEG SALUD EN TRA VIRT-ESSR22190-Electiva profesional II:  TAREAS DE ALTO RIESGO-Ibero</v>
          </cell>
          <cell r="D61" t="str">
            <v>ESP GCIA SEG SALUD EN TRA VIRT-ESSR22190-Ibero</v>
          </cell>
          <cell r="E61" t="str">
            <v>Electiva profesional II:  TAREAS DE ALTO RIESGO-ESST</v>
          </cell>
          <cell r="F61" t="str">
            <v>ESST</v>
          </cell>
          <cell r="G61">
            <v>2</v>
          </cell>
          <cell r="H61" t="str">
            <v>Electiva profesional II:  TAREAS DE ALTO RIESGO</v>
          </cell>
          <cell r="I61" t="str">
            <v>ESSR22190</v>
          </cell>
          <cell r="J61">
            <v>1</v>
          </cell>
          <cell r="K61">
            <v>2</v>
          </cell>
          <cell r="L61" t="str">
            <v>Ibero</v>
          </cell>
          <cell r="M61">
            <v>2</v>
          </cell>
          <cell r="N61">
            <v>2.3529411764705882E-2</v>
          </cell>
          <cell r="O61" t="str">
            <v>Para el periodo 2024-43 no debemos tener estudiantes programados para segundo semestre, solo primer semestre</v>
          </cell>
        </row>
        <row r="62">
          <cell r="C62" t="str">
            <v>202406-202443-ESP GCIA SEG SALUD EN TRA VIRT-ESSR22140-Estrategia y prospectiva-Ibero</v>
          </cell>
          <cell r="D62" t="str">
            <v>ESP GCIA SEG SALUD EN TRA VIRT-ESSR22140-Ibero</v>
          </cell>
          <cell r="E62" t="str">
            <v>Estrategia y prospectiva-ESST</v>
          </cell>
          <cell r="F62" t="str">
            <v>ESST</v>
          </cell>
          <cell r="G62">
            <v>2</v>
          </cell>
          <cell r="H62" t="str">
            <v>Estrategia y prospectiva</v>
          </cell>
          <cell r="I62" t="str">
            <v>ESSR22140</v>
          </cell>
          <cell r="J62">
            <v>1</v>
          </cell>
          <cell r="K62">
            <v>3</v>
          </cell>
          <cell r="L62" t="str">
            <v>Ibero</v>
          </cell>
          <cell r="M62">
            <v>2</v>
          </cell>
          <cell r="N62">
            <v>2.3529411764705882E-2</v>
          </cell>
          <cell r="O62" t="str">
            <v>Para el periodo 2024-43 no debemos tener estudiantes programados para segundo semestre, solo primer semestre</v>
          </cell>
        </row>
        <row r="63">
          <cell r="C63" t="str">
            <v>202406-202443-ESP GCIA SEG SALUD EN TRA VIRT-ESSR21130-Gerencia de la Seguridad y Salud en el Trabajo -Ibero</v>
          </cell>
          <cell r="D63" t="str">
            <v>ESP GCIA SEG SALUD EN TRA VIRT-ESSR21130-Ibero</v>
          </cell>
          <cell r="E63" t="str">
            <v>Gerencia de la Seguridad y Salud en el Trabajo -ESST</v>
          </cell>
          <cell r="F63" t="str">
            <v>ESST</v>
          </cell>
          <cell r="G63">
            <v>2</v>
          </cell>
          <cell r="H63" t="str">
            <v xml:space="preserve">Gerencia de la Seguridad y Salud en el Trabajo </v>
          </cell>
          <cell r="I63" t="str">
            <v>ESSR21130</v>
          </cell>
          <cell r="J63">
            <v>1</v>
          </cell>
          <cell r="K63">
            <v>2</v>
          </cell>
          <cell r="L63" t="str">
            <v>Ibero</v>
          </cell>
          <cell r="M63">
            <v>2</v>
          </cell>
          <cell r="N63">
            <v>2.3529411764705882E-2</v>
          </cell>
          <cell r="O63" t="str">
            <v>Para el periodo 2024-43 no debemos tener estudiantes programados para segundo semestre, solo primer semestre</v>
          </cell>
        </row>
        <row r="64">
          <cell r="C64" t="str">
            <v>202406-202443-ESP GCIA SEG SALUD EN TRA VIRT-TRSP22130-Opción de Grado-Ibero</v>
          </cell>
          <cell r="D64" t="str">
            <v>ESP GCIA SEG SALUD EN TRA VIRT-TRSP22130-Ibero</v>
          </cell>
          <cell r="E64" t="str">
            <v>Opción de Grado-ESST</v>
          </cell>
          <cell r="F64" t="str">
            <v>ESST</v>
          </cell>
          <cell r="G64">
            <v>2</v>
          </cell>
          <cell r="H64" t="str">
            <v>Opción de Grado</v>
          </cell>
          <cell r="I64" t="str">
            <v>TRSP22130</v>
          </cell>
          <cell r="J64">
            <v>12</v>
          </cell>
          <cell r="K64">
            <v>2</v>
          </cell>
          <cell r="L64" t="str">
            <v>Ibero</v>
          </cell>
          <cell r="M64">
            <v>2</v>
          </cell>
          <cell r="N64">
            <v>2.3529411764705882E-2</v>
          </cell>
          <cell r="O64" t="str">
            <v>Para el periodo 2024-43 no debemos tener estudiantes programados para segundo semestre, solo primer semestre</v>
          </cell>
        </row>
        <row r="65">
          <cell r="C65" t="str">
            <v>202406-202443-ESP GCIA CALIDAD EN SALUD VIRT-EGSR21120-CALIDAD EN SALUD Y SEGURIDAD  DEL PACIENTE-Ibero</v>
          </cell>
          <cell r="D65" t="str">
            <v>ESP GCIA CALIDAD EN SALUD VIRT-EGSR21120-Ibero</v>
          </cell>
          <cell r="E65" t="str">
            <v>CALIDAD EN SALUD Y SEGURIDAD  DEL PACIENTE-EGSV</v>
          </cell>
          <cell r="F65" t="str">
            <v>EGSV</v>
          </cell>
          <cell r="G65">
            <v>1</v>
          </cell>
          <cell r="H65" t="str">
            <v>CALIDAD EN SALUD Y SEGURIDAD  DEL PACIENTE</v>
          </cell>
          <cell r="I65" t="str">
            <v>EGSR21120</v>
          </cell>
          <cell r="J65">
            <v>1</v>
          </cell>
          <cell r="K65">
            <v>2</v>
          </cell>
          <cell r="L65" t="str">
            <v>Ibero</v>
          </cell>
          <cell r="M65">
            <v>16</v>
          </cell>
          <cell r="N65">
            <v>0.18823529411764706</v>
          </cell>
          <cell r="O65" t="str">
            <v>MARY LUZ BARRERA ORDUZ</v>
          </cell>
          <cell r="P65" t="str">
            <v>mary.barrera@docente.ibero.edu.co</v>
          </cell>
          <cell r="Q65">
            <v>100046730</v>
          </cell>
          <cell r="R65">
            <v>80</v>
          </cell>
          <cell r="S65" t="str">
            <v>MARY LUZ BARRERA ORDUZ</v>
          </cell>
          <cell r="T65" t="str">
            <v>mary.barrera@docente.ibero.edu.co</v>
          </cell>
          <cell r="U65">
            <v>100046730</v>
          </cell>
          <cell r="V65">
            <v>80</v>
          </cell>
        </row>
        <row r="66">
          <cell r="C66" t="str">
            <v>202406-202443-ESP GCIA CALIDAD EN SALUD VIRT-EGSR22100-ELECTIVA PROFESIONAL I: ADMINISTRACIÓN EN SALUD-Ibero</v>
          </cell>
          <cell r="D66" t="str">
            <v>ESP GCIA CALIDAD EN SALUD VIRT-EGSR22100-Ibero</v>
          </cell>
          <cell r="E66" t="str">
            <v>ELECTIVA PROFESIONAL I: ADMINISTRACIÓN EN SALUD-EGSV</v>
          </cell>
          <cell r="F66" t="str">
            <v>EGSV</v>
          </cell>
          <cell r="G66">
            <v>1</v>
          </cell>
          <cell r="H66" t="str">
            <v>ELECTIVA PROFESIONAL I: ADMINISTRACIÓN EN SALUD</v>
          </cell>
          <cell r="I66" t="str">
            <v>EGSR22100</v>
          </cell>
          <cell r="J66">
            <v>1</v>
          </cell>
          <cell r="K66">
            <v>2</v>
          </cell>
          <cell r="L66" t="str">
            <v>Ibero</v>
          </cell>
          <cell r="M66">
            <v>16</v>
          </cell>
          <cell r="N66">
            <v>0.18823529411764706</v>
          </cell>
          <cell r="O66" t="str">
            <v>MARCIA CATALINA PULIDO</v>
          </cell>
          <cell r="P66" t="str">
            <v>marcia.pulido@docente.ibero.edu.co</v>
          </cell>
          <cell r="Q66">
            <v>100170819</v>
          </cell>
          <cell r="R66">
            <v>80</v>
          </cell>
          <cell r="S66" t="str">
            <v>MARCIA CATALINA PULIDO</v>
          </cell>
          <cell r="T66" t="str">
            <v>marcia.pulido@docente.ibero.edu.co</v>
          </cell>
          <cell r="U66">
            <v>100170819</v>
          </cell>
          <cell r="V66">
            <v>80</v>
          </cell>
        </row>
        <row r="67">
          <cell r="C67" t="str">
            <v>202406-202443-ESP GCIA CALIDAD EN SALUD VIRT-EGSR21110-RESPONSABILIDAD SANITARIA, ÉTICA Y HUMANIZACIÓN DE LOS SERVICIOS DE SALUD-Ibero</v>
          </cell>
          <cell r="D67" t="str">
            <v>ESP GCIA CALIDAD EN SALUD VIRT-EGSR21110-Ibero</v>
          </cell>
          <cell r="E67" t="str">
            <v>RESPONSABILIDAD SANITARIA, ÉTICA Y HUMANIZACIÓN DE LOS SERVICIOS DE SALUD-EGSV</v>
          </cell>
          <cell r="F67" t="str">
            <v>EGSV</v>
          </cell>
          <cell r="G67">
            <v>1</v>
          </cell>
          <cell r="H67" t="str">
            <v>RESPONSABILIDAD SANITARIA, ÉTICA Y HUMANIZACIÓN DE LOS SERVICIOS DE SALUD</v>
          </cell>
          <cell r="I67" t="str">
            <v>EGSR21110</v>
          </cell>
          <cell r="J67">
            <v>1</v>
          </cell>
          <cell r="K67">
            <v>2</v>
          </cell>
          <cell r="L67" t="str">
            <v>Ibero</v>
          </cell>
          <cell r="M67">
            <v>16</v>
          </cell>
          <cell r="N67">
            <v>0.18823529411764706</v>
          </cell>
          <cell r="O67" t="str">
            <v>PAOLA ANDREA RUIZ BURGOS</v>
          </cell>
          <cell r="P67" t="str">
            <v>paola.ruiz@docente.ibero.edu.co</v>
          </cell>
          <cell r="Q67">
            <v>100085257</v>
          </cell>
          <cell r="R67">
            <v>80</v>
          </cell>
          <cell r="S67" t="str">
            <v>PAOLA ANDREA RUIZ BURGOS</v>
          </cell>
          <cell r="T67" t="str">
            <v>paola.ruiz@docente.ibero.edu.co</v>
          </cell>
          <cell r="U67">
            <v>100085257</v>
          </cell>
          <cell r="V67">
            <v>80</v>
          </cell>
        </row>
        <row r="68">
          <cell r="C68" t="str">
            <v>202406-202443-ESP GCIA CALIDAD EN SALUD VIRT-EGSR21100-SISTEMAS DE SALUD Y SALUD PÚBLICA-Ibero</v>
          </cell>
          <cell r="D68" t="str">
            <v>ESP GCIA CALIDAD EN SALUD VIRT-EGSR21100-Ibero</v>
          </cell>
          <cell r="E68" t="str">
            <v>SISTEMAS DE SALUD Y SALUD PÚBLICA-EGSV</v>
          </cell>
          <cell r="F68" t="str">
            <v>EGSV</v>
          </cell>
          <cell r="G68">
            <v>1</v>
          </cell>
          <cell r="H68" t="str">
            <v>SISTEMAS DE SALUD Y SALUD PÚBLICA</v>
          </cell>
          <cell r="I68" t="str">
            <v>EGSR21100</v>
          </cell>
          <cell r="J68">
            <v>1</v>
          </cell>
          <cell r="K68">
            <v>2</v>
          </cell>
          <cell r="L68" t="str">
            <v>Ibero</v>
          </cell>
          <cell r="M68">
            <v>16</v>
          </cell>
          <cell r="N68">
            <v>0.18823529411764706</v>
          </cell>
          <cell r="O68" t="str">
            <v>PULIDO LADINO LYNA MARCELA</v>
          </cell>
          <cell r="P68" t="str">
            <v>marcela.pulido@docente.ibero.edu.co</v>
          </cell>
          <cell r="Q68">
            <v>100151959</v>
          </cell>
          <cell r="R68">
            <v>80</v>
          </cell>
          <cell r="S68" t="str">
            <v>PULIDO LADINO LYNA MARCELA</v>
          </cell>
          <cell r="T68" t="str">
            <v>marcela.pulido@docente.ibero.edu.co</v>
          </cell>
          <cell r="U68">
            <v>100151959</v>
          </cell>
          <cell r="V68">
            <v>80</v>
          </cell>
        </row>
        <row r="69">
          <cell r="C69" t="str">
            <v>202406-202443-ESP GCIA SEG SALUD EN TRA VIRT-ESSR22100-ELEC PROFESIONAL I:ADMINISTRACI DEL RIESGO-Ibero</v>
          </cell>
          <cell r="D69" t="str">
            <v>ESP GCIA SEG SALUD EN TRA VIRT-ESSR22100-Ibero</v>
          </cell>
          <cell r="E69" t="str">
            <v>ELEC PROFESIONAL I:ENTORNOS DE TRABAJOS SALUDABLES</v>
          </cell>
          <cell r="F69" t="str">
            <v>ESST</v>
          </cell>
          <cell r="G69">
            <v>1</v>
          </cell>
          <cell r="H69" t="str">
            <v>ELEC PROFESIONAL I:ADMINISTRACI DEL RIESGO</v>
          </cell>
          <cell r="I69" t="str">
            <v>ESSR22100</v>
          </cell>
          <cell r="J69">
            <v>1</v>
          </cell>
          <cell r="K69">
            <v>2</v>
          </cell>
          <cell r="L69" t="str">
            <v>Ibero</v>
          </cell>
          <cell r="M69">
            <v>34</v>
          </cell>
          <cell r="N69">
            <v>0.4</v>
          </cell>
          <cell r="O69" t="str">
            <v>YURIS MARINA RODRIGUEZ GRANADOS</v>
          </cell>
          <cell r="P69" t="str">
            <v>yuris.rodriguez@docente.ibero.edu.co</v>
          </cell>
          <cell r="Q69">
            <v>100118805</v>
          </cell>
          <cell r="R69">
            <v>80</v>
          </cell>
          <cell r="S69" t="str">
            <v>YURIS MARINA RODRIGUEZ GRANADOS</v>
          </cell>
          <cell r="T69" t="str">
            <v>yuris.rodriguez@docente.ibero.edu.co</v>
          </cell>
          <cell r="U69">
            <v>100118805</v>
          </cell>
          <cell r="V69">
            <v>80</v>
          </cell>
        </row>
        <row r="70">
          <cell r="C70" t="str">
            <v>202406-202443-ESP GCIA SEG SALUD EN TRA VIRT-ESSR21110-Epidemiología-Ibero</v>
          </cell>
          <cell r="D70" t="str">
            <v>ESP GCIA SEG SALUD EN TRA VIRT-ESSR21110-Ibero</v>
          </cell>
          <cell r="E70" t="str">
            <v>Epidemiología-ESST</v>
          </cell>
          <cell r="F70" t="str">
            <v>ESST</v>
          </cell>
          <cell r="G70">
            <v>1</v>
          </cell>
          <cell r="H70" t="str">
            <v>Epidemiología</v>
          </cell>
          <cell r="I70" t="str">
            <v>ESSR21110</v>
          </cell>
          <cell r="J70">
            <v>1</v>
          </cell>
          <cell r="K70">
            <v>2</v>
          </cell>
          <cell r="L70" t="str">
            <v>Ibero</v>
          </cell>
          <cell r="M70">
            <v>34</v>
          </cell>
          <cell r="N70">
            <v>0.4</v>
          </cell>
          <cell r="O70" t="str">
            <v>PULIDO LADINO LYNA MARCELA</v>
          </cell>
          <cell r="P70" t="str">
            <v>marcela.pulido@docente.ibero.edu.co</v>
          </cell>
          <cell r="Q70">
            <v>100151959</v>
          </cell>
          <cell r="R70">
            <v>80</v>
          </cell>
          <cell r="S70" t="str">
            <v>PULIDO LADINO LYNA MARCELA</v>
          </cell>
          <cell r="T70" t="str">
            <v>marcela.pulido@docente.ibero.edu.co</v>
          </cell>
          <cell r="U70">
            <v>100151959</v>
          </cell>
          <cell r="V70">
            <v>80</v>
          </cell>
        </row>
        <row r="71">
          <cell r="C71" t="str">
            <v>202406-202443-ESP GCIA SEG SALUD EN TRA VIRT-ESST32003-Epidemiología Gerencial-Ibero</v>
          </cell>
          <cell r="D71" t="str">
            <v>ESP GCIA SEG SALUD EN TRA VIRT-ESST32003-Ibero</v>
          </cell>
          <cell r="E71" t="str">
            <v>Epidemiología Gerencial-ESST</v>
          </cell>
          <cell r="F71" t="str">
            <v>ESST</v>
          </cell>
          <cell r="G71">
            <v>1</v>
          </cell>
          <cell r="H71" t="str">
            <v>Epidemiología Gerencial</v>
          </cell>
          <cell r="I71" t="str">
            <v>ESST32003</v>
          </cell>
          <cell r="J71">
            <v>1</v>
          </cell>
          <cell r="K71">
            <v>2</v>
          </cell>
          <cell r="L71" t="str">
            <v>Ibero</v>
          </cell>
          <cell r="M71">
            <v>2</v>
          </cell>
          <cell r="N71">
            <v>2.3529411764705882E-2</v>
          </cell>
          <cell r="O71" t="str">
            <v>Estos cursos hacen parte del plan académico I cuatrimestral, el cual ya no se esta ofertando. No se deben programar</v>
          </cell>
        </row>
        <row r="72">
          <cell r="C72" t="str">
            <v>202406-202443-ESP GCIA SEG SALUD EN TRA VIRT-ESST32002-Fundamentos de la Seguridad y Salud en el trabajo-Ibero</v>
          </cell>
          <cell r="D72" t="str">
            <v>ESP GCIA SEG SALUD EN TRA VIRT-ESST32002-Ibero</v>
          </cell>
          <cell r="E72" t="str">
            <v>Fundamentos de la Seguridad y Salud en el trabajo-ESST</v>
          </cell>
          <cell r="F72" t="str">
            <v>ESST</v>
          </cell>
          <cell r="G72">
            <v>1</v>
          </cell>
          <cell r="H72" t="str">
            <v>Fundamentos de la Seguridad y Salud en el trabajo</v>
          </cell>
          <cell r="I72" t="str">
            <v>ESST32002</v>
          </cell>
          <cell r="J72">
            <v>1</v>
          </cell>
          <cell r="K72">
            <v>2</v>
          </cell>
          <cell r="L72" t="str">
            <v>Ibero</v>
          </cell>
          <cell r="M72">
            <v>2</v>
          </cell>
          <cell r="N72">
            <v>2.3529411764705882E-2</v>
          </cell>
          <cell r="O72" t="str">
            <v>Estos cursos hacen parte del plan académico I cuatrimestral, el cual ya no se esta ofertando. No se deben programar</v>
          </cell>
        </row>
        <row r="73">
          <cell r="C73" t="str">
            <v>202406-202443-ESP GCIA SEG SALUD EN TRA VIRT-ESSR22120-Higiene y Seguridad Industrial-Ibero</v>
          </cell>
          <cell r="D73" t="str">
            <v>ESP GCIA SEG SALUD EN TRA VIRT-ESSR22120-Ibero</v>
          </cell>
          <cell r="E73" t="str">
            <v>Higiene y Seguridad Industrial-ESST</v>
          </cell>
          <cell r="F73" t="str">
            <v>ESST</v>
          </cell>
          <cell r="G73">
            <v>1</v>
          </cell>
          <cell r="H73" t="str">
            <v>Higiene y Seguridad Industrial</v>
          </cell>
          <cell r="I73" t="str">
            <v>ESSR22120</v>
          </cell>
          <cell r="J73">
            <v>1</v>
          </cell>
          <cell r="K73">
            <v>3</v>
          </cell>
          <cell r="L73" t="str">
            <v>Ibero</v>
          </cell>
          <cell r="M73">
            <v>34</v>
          </cell>
          <cell r="N73">
            <v>0.4</v>
          </cell>
          <cell r="O73" t="str">
            <v>ORTEGA FRANCO MARIA CRISTINA</v>
          </cell>
          <cell r="P73" t="str">
            <v>maria.ortega@docente.ibero.edu.co</v>
          </cell>
          <cell r="Q73">
            <v>100052572</v>
          </cell>
          <cell r="R73">
            <v>80</v>
          </cell>
          <cell r="S73" t="str">
            <v>ORTEGA FRANCO MARIA CRISTINA</v>
          </cell>
          <cell r="T73" t="str">
            <v>maria.ortega@docente.ibero.edu.co</v>
          </cell>
          <cell r="U73">
            <v>100052572</v>
          </cell>
          <cell r="V73">
            <v>80</v>
          </cell>
        </row>
        <row r="74">
          <cell r="C74" t="str">
            <v>202406-202443-ESP GCIA SEG SALUD EN TRA VIRT-ESST32001-Marco Legal en Seguridad y Salud en el Trabajo-Ibero</v>
          </cell>
          <cell r="D74" t="str">
            <v>ESP GCIA SEG SALUD EN TRA VIRT-ESST32001-Ibero</v>
          </cell>
          <cell r="E74" t="str">
            <v>Marco Legal en Seguridad y Salud en el Trabajo-ESST</v>
          </cell>
          <cell r="F74" t="str">
            <v>ESST</v>
          </cell>
          <cell r="G74">
            <v>1</v>
          </cell>
          <cell r="H74" t="str">
            <v>Marco Legal en Seguridad y Salud en el Trabajo</v>
          </cell>
          <cell r="I74" t="str">
            <v>ESST32001</v>
          </cell>
          <cell r="J74">
            <v>1</v>
          </cell>
          <cell r="K74">
            <v>1</v>
          </cell>
          <cell r="L74" t="str">
            <v>Ibero</v>
          </cell>
          <cell r="M74">
            <v>2</v>
          </cell>
          <cell r="N74">
            <v>2.3529411764705882E-2</v>
          </cell>
          <cell r="O74" t="str">
            <v>Estos cursos hacen parte del plan académico I cuatrimestral, el cual ya no se esta ofertando. No se deben programar</v>
          </cell>
        </row>
        <row r="75">
          <cell r="C75" t="str">
            <v>202406-202443-ESP GCIA SEG SALUD EN TRA VIRT-ESSR21100-Marco Legal y fundamentos de Seguridad y Salud en el Trabajo-Ibero</v>
          </cell>
          <cell r="D75" t="str">
            <v>ESP GCIA SEG SALUD EN TRA VIRT-ESSR21100-Ibero</v>
          </cell>
          <cell r="E75" t="str">
            <v>Marco Legal y fundamentos de Seguridad y Salud en el Trabajo-ESST</v>
          </cell>
          <cell r="F75" t="str">
            <v>ESST</v>
          </cell>
          <cell r="G75">
            <v>1</v>
          </cell>
          <cell r="H75" t="str">
            <v>Marco Legal y fundamentos de Seguridad y Salud en el Trabajo</v>
          </cell>
          <cell r="I75" t="str">
            <v>ESSR21100</v>
          </cell>
          <cell r="J75">
            <v>1</v>
          </cell>
          <cell r="K75">
            <v>2</v>
          </cell>
          <cell r="L75" t="str">
            <v>Ibero</v>
          </cell>
          <cell r="M75">
            <v>34</v>
          </cell>
          <cell r="N75">
            <v>0.4</v>
          </cell>
          <cell r="O75" t="str">
            <v>RUIZ BURGOS PAOLA ANDREA</v>
          </cell>
          <cell r="P75" t="str">
            <v>paola.ruiz@docente.ibero.edu.co</v>
          </cell>
          <cell r="Q75">
            <v>100085257</v>
          </cell>
          <cell r="R75">
            <v>80</v>
          </cell>
          <cell r="S75" t="str">
            <v>RUIZ BURGOS PAOLA ANDREA</v>
          </cell>
          <cell r="T75" t="str">
            <v>paola.ruiz@docente.ibero.edu.co</v>
          </cell>
          <cell r="U75">
            <v>100085257</v>
          </cell>
          <cell r="V75">
            <v>80</v>
          </cell>
        </row>
        <row r="76">
          <cell r="C76" t="str">
            <v>202406-202443-ESP GERENCIA DE PROYECTOS VIR-EGYV31020-Análisis Financiero-Ibero</v>
          </cell>
          <cell r="D76" t="str">
            <v>ESP GERENCIA DE PROYECTOS VIR-EGYV31020-Ibero</v>
          </cell>
          <cell r="E76" t="str">
            <v>Análisis Financiero-EGYV</v>
          </cell>
          <cell r="F76" t="str">
            <v>EGYV</v>
          </cell>
          <cell r="G76">
            <v>1</v>
          </cell>
          <cell r="H76" t="str">
            <v>Análisis Financiero</v>
          </cell>
          <cell r="I76" t="str">
            <v>EGYV31020</v>
          </cell>
          <cell r="J76">
            <v>1</v>
          </cell>
          <cell r="K76">
            <v>2</v>
          </cell>
          <cell r="L76" t="str">
            <v>Ibero</v>
          </cell>
          <cell r="M76">
            <v>2</v>
          </cell>
          <cell r="N76">
            <v>2.3529411764705882E-2</v>
          </cell>
          <cell r="O76" t="str">
            <v>MARCELA ESPERANZA DEVIA BARBOSA</v>
          </cell>
          <cell r="P76" t="str">
            <v>marcela.devia@docente.ibero.edu.co</v>
          </cell>
          <cell r="Q76">
            <v>100067937</v>
          </cell>
          <cell r="R76">
            <v>80</v>
          </cell>
          <cell r="S76" t="str">
            <v>MARCELA ESPERANZA DEVIA BARBOSA</v>
          </cell>
          <cell r="T76" t="str">
            <v>marcela.devia@docente.ibero.edu.co</v>
          </cell>
          <cell r="U76">
            <v>100067937</v>
          </cell>
          <cell r="V76">
            <v>80</v>
          </cell>
        </row>
        <row r="77">
          <cell r="C77" t="str">
            <v>202406-202443-ESP GERENCIA DE PROYECTOS VIR-EGYV31010-Resolución De Problemas-Ibero</v>
          </cell>
          <cell r="D77" t="str">
            <v>ESP GERENCIA DE PROYECTOS VIR-EGYV31010-Ibero</v>
          </cell>
          <cell r="E77" t="str">
            <v>Resolución De Problemas-EGYV</v>
          </cell>
          <cell r="F77" t="str">
            <v>EGYV</v>
          </cell>
          <cell r="G77">
            <v>1</v>
          </cell>
          <cell r="H77" t="str">
            <v>Resolución De Problemas</v>
          </cell>
          <cell r="I77" t="str">
            <v>EGYV31010</v>
          </cell>
          <cell r="J77">
            <v>1</v>
          </cell>
          <cell r="K77">
            <v>2</v>
          </cell>
          <cell r="L77" t="str">
            <v>Ibero</v>
          </cell>
          <cell r="M77">
            <v>2</v>
          </cell>
          <cell r="N77">
            <v>2.3529411764705882E-2</v>
          </cell>
          <cell r="O77" t="str">
            <v>YURIS MARINA RODRIGUEZ GRANADOS</v>
          </cell>
          <cell r="P77" t="str">
            <v>yuris.rodriguez@docente.ibero.edu.co</v>
          </cell>
          <cell r="Q77">
            <v>100118805</v>
          </cell>
          <cell r="R77">
            <v>80</v>
          </cell>
          <cell r="S77" t="str">
            <v>YURIS MARINA RODRIGUEZ GRANADOS</v>
          </cell>
          <cell r="T77" t="str">
            <v>yuris.rodriguez@docente.ibero.edu.co</v>
          </cell>
          <cell r="U77">
            <v>100118805</v>
          </cell>
          <cell r="V77">
            <v>80</v>
          </cell>
        </row>
        <row r="78">
          <cell r="C78" t="str">
            <v>202406-202443-ESP GERENCIA FINANCIERAV VIR-EGFV32110-Análisis Financiero-Ibero</v>
          </cell>
          <cell r="D78" t="str">
            <v>ESP GERENCIA FINANCIERAV VIR-EGFV32110-Ibero</v>
          </cell>
          <cell r="E78" t="str">
            <v>Análisis Financiero-EGFV</v>
          </cell>
          <cell r="F78" t="str">
            <v>EGFV</v>
          </cell>
          <cell r="G78">
            <v>1</v>
          </cell>
          <cell r="H78" t="str">
            <v>Análisis Financiero</v>
          </cell>
          <cell r="I78" t="str">
            <v>EGFV32110</v>
          </cell>
          <cell r="J78">
            <v>1</v>
          </cell>
          <cell r="K78">
            <v>2</v>
          </cell>
          <cell r="L78" t="str">
            <v>Ibero</v>
          </cell>
          <cell r="M78">
            <v>5</v>
          </cell>
          <cell r="N78">
            <v>5.8823529411764705E-2</v>
          </cell>
          <cell r="O78" t="str">
            <v>CAICEDO CARRERO OLIVERIO ANDRES</v>
          </cell>
          <cell r="P78" t="str">
            <v>andres.caicedo@docente.ibero.edu.co</v>
          </cell>
          <cell r="Q78">
            <v>100035156</v>
          </cell>
          <cell r="R78">
            <v>80</v>
          </cell>
          <cell r="S78" t="str">
            <v>CAICEDO CARRERO OLIVERIO ANDRES</v>
          </cell>
          <cell r="T78" t="str">
            <v>andres.caicedo@docente.ibero.edu.co</v>
          </cell>
          <cell r="U78">
            <v>100035156</v>
          </cell>
          <cell r="V78">
            <v>80</v>
          </cell>
        </row>
        <row r="79">
          <cell r="C79" t="str">
            <v>202406-202443-ESP GERENCIA FINANCIERAV VIR-EGFV32100-Matemáticas financieras-Ibero</v>
          </cell>
          <cell r="D79" t="str">
            <v>ESP GERENCIA FINANCIERAV VIR-EGFV32100-Ibero</v>
          </cell>
          <cell r="E79" t="str">
            <v>Matemáticas financieras-EGFV</v>
          </cell>
          <cell r="F79" t="str">
            <v>EGFV</v>
          </cell>
          <cell r="G79">
            <v>1</v>
          </cell>
          <cell r="H79" t="str">
            <v>Matemáticas financieras</v>
          </cell>
          <cell r="I79" t="str">
            <v>EGFV32100</v>
          </cell>
          <cell r="J79">
            <v>1</v>
          </cell>
          <cell r="K79">
            <v>2</v>
          </cell>
          <cell r="L79" t="str">
            <v>Ibero</v>
          </cell>
          <cell r="M79">
            <v>5</v>
          </cell>
          <cell r="N79">
            <v>5.8823529411764705E-2</v>
          </cell>
          <cell r="O79" t="str">
            <v>MARCELA ESPERANZA DEVIA BARBOSA</v>
          </cell>
          <cell r="P79" t="str">
            <v>marcela.devia@docente.ibero.edu.co</v>
          </cell>
          <cell r="Q79">
            <v>100067937</v>
          </cell>
          <cell r="R79">
            <v>80</v>
          </cell>
          <cell r="S79" t="str">
            <v>MARCELA ESPERANZA DEVIA BARBOSA</v>
          </cell>
          <cell r="T79" t="str">
            <v>marcela.devia@docente.ibero.edu.co</v>
          </cell>
          <cell r="U79">
            <v>100067937</v>
          </cell>
          <cell r="V79">
            <v>80</v>
          </cell>
        </row>
        <row r="80">
          <cell r="C80" t="str">
            <v>202406-202443-SEM COMPORT APREND Y CAMB ORGA VIR-CSCA02100-SEM-Comportamiento Organizacional-Ibero</v>
          </cell>
          <cell r="D80" t="str">
            <v>SEM COMPORT APREND Y CAMB ORGA VIR-CSCA02100-Ibero</v>
          </cell>
          <cell r="E80" t="str">
            <v>SEM-Comportamiento Organizacional-CSCA</v>
          </cell>
          <cell r="F80" t="str">
            <v>CSCA</v>
          </cell>
          <cell r="G80">
            <v>1</v>
          </cell>
          <cell r="H80" t="str">
            <v>SEM-Comportamiento Organizacional</v>
          </cell>
          <cell r="I80" t="str">
            <v>CSCA02100</v>
          </cell>
          <cell r="J80">
            <v>1</v>
          </cell>
          <cell r="K80">
            <v>2</v>
          </cell>
          <cell r="L80" t="str">
            <v>Ibero</v>
          </cell>
          <cell r="M80">
            <v>4</v>
          </cell>
          <cell r="N80">
            <v>4.7058823529411764E-2</v>
          </cell>
          <cell r="O80" t="str">
            <v>ADRIANA ALEXANDRA JIMENEZ</v>
          </cell>
          <cell r="P80" t="str">
            <v>adriana.jimenez@docente.ibero.edu.co</v>
          </cell>
          <cell r="Q80">
            <v>100179710</v>
          </cell>
          <cell r="R80">
            <v>80</v>
          </cell>
          <cell r="S80" t="str">
            <v>ADRIANA ALEXANDRA JIMENEZ</v>
          </cell>
          <cell r="T80" t="str">
            <v>adriana.jimenez@docente.ibero.edu.co</v>
          </cell>
          <cell r="U80">
            <v>100179710</v>
          </cell>
          <cell r="V80">
            <v>80</v>
          </cell>
        </row>
        <row r="81">
          <cell r="C81" t="str">
            <v>202406-202443-SEM FUNDAMENTOS DE PROYECT VIR-CSPV-SEM-Gerencia Estratégica-Ibero</v>
          </cell>
          <cell r="D81" t="str">
            <v>SEM FUNDAMENTOS DE PROYECT VIR-CSPV-Ibero</v>
          </cell>
          <cell r="E81" t="str">
            <v>SEM-Gerencia Estratégica-CSPV</v>
          </cell>
          <cell r="F81" t="str">
            <v>CSPV</v>
          </cell>
          <cell r="G81">
            <v>1</v>
          </cell>
          <cell r="H81" t="str">
            <v>SEM-Gerencia Estratégica</v>
          </cell>
          <cell r="I81" t="str">
            <v>CSPV</v>
          </cell>
          <cell r="J81">
            <v>1</v>
          </cell>
          <cell r="K81">
            <v>2</v>
          </cell>
          <cell r="L81" t="str">
            <v>Ibero</v>
          </cell>
          <cell r="M81">
            <v>1</v>
          </cell>
          <cell r="N81">
            <v>1.1764705882352941E-2</v>
          </cell>
          <cell r="O81" t="str">
            <v>MARCIA CATALINA PULIDO</v>
          </cell>
          <cell r="P81" t="str">
            <v>marcia.pulido@docente.ibero.edu.co</v>
          </cell>
          <cell r="Q81">
            <v>100170819</v>
          </cell>
          <cell r="R81">
            <v>80</v>
          </cell>
          <cell r="S81" t="str">
            <v>MARCIA CATALINA PULIDO</v>
          </cell>
          <cell r="T81" t="str">
            <v>marcia.pulido@docente.ibero.edu.co</v>
          </cell>
          <cell r="U81">
            <v>100170819</v>
          </cell>
          <cell r="V81">
            <v>80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72F5-20A5-4DE8-B294-D499F1DB011F}">
  <dimension ref="A1:AW225"/>
  <sheetViews>
    <sheetView tabSelected="1" topLeftCell="G1" workbookViewId="0">
      <selection activeCell="O6" sqref="O6"/>
    </sheetView>
  </sheetViews>
  <sheetFormatPr baseColWidth="10" defaultColWidth="11.42578125" defaultRowHeight="12" x14ac:dyDescent="0.2"/>
  <cols>
    <col min="1" max="1" width="11.85546875" style="9" bestFit="1" customWidth="1"/>
    <col min="2" max="2" width="22.5703125" style="9" customWidth="1"/>
    <col min="3" max="3" width="61.5703125" style="9" customWidth="1"/>
    <col min="4" max="4" width="33.140625" style="9" customWidth="1"/>
    <col min="5" max="5" width="29.5703125" style="9" customWidth="1"/>
    <col min="6" max="6" width="7.7109375" style="11" customWidth="1"/>
    <col min="7" max="7" width="7.7109375" style="11" bestFit="1" customWidth="1"/>
    <col min="8" max="8" width="33.5703125" style="9" customWidth="1"/>
    <col min="9" max="13" width="11.42578125" style="11"/>
    <col min="14" max="14" width="11.42578125" style="12"/>
    <col min="15" max="15" width="32.28515625" style="9" customWidth="1"/>
    <col min="16" max="16" width="18.85546875" style="9" customWidth="1"/>
    <col min="17" max="17" width="10" style="11" bestFit="1" customWidth="1"/>
    <col min="18" max="18" width="9" style="13" customWidth="1"/>
    <col min="19" max="19" width="9.7109375" style="9" customWidth="1"/>
    <col min="20" max="20" width="15.7109375" style="9" customWidth="1"/>
    <col min="21" max="21" width="10.7109375" style="13" customWidth="1"/>
    <col min="22" max="22" width="5.5703125" style="13" customWidth="1"/>
    <col min="23" max="25" width="11.42578125" style="9"/>
    <col min="26" max="26" width="9.28515625" style="9" customWidth="1"/>
    <col min="27" max="28" width="11.42578125" style="9" customWidth="1"/>
    <col min="29" max="29" width="6.7109375" style="9" bestFit="1" customWidth="1"/>
    <col min="30" max="31" width="11.42578125" style="9" customWidth="1"/>
    <col min="32" max="32" width="6.7109375" style="9" bestFit="1" customWidth="1"/>
    <col min="33" max="34" width="11.42578125" style="9" customWidth="1"/>
    <col min="35" max="35" width="6.7109375" style="9" bestFit="1" customWidth="1"/>
    <col min="36" max="37" width="11.42578125" style="9" customWidth="1"/>
    <col min="38" max="38" width="6.7109375" style="9" bestFit="1" customWidth="1"/>
    <col min="39" max="40" width="11.42578125" style="9" customWidth="1"/>
    <col min="41" max="41" width="6.7109375" style="9" bestFit="1" customWidth="1"/>
    <col min="42" max="43" width="11.42578125" style="9" customWidth="1"/>
    <col min="44" max="44" width="6.7109375" style="9" bestFit="1" customWidth="1"/>
    <col min="45" max="46" width="11.42578125" style="9" customWidth="1"/>
    <col min="47" max="47" width="6.7109375" style="9" bestFit="1" customWidth="1"/>
    <col min="48" max="48" width="13.140625" style="9" customWidth="1"/>
    <col min="49" max="16384" width="11.42578125" style="9"/>
  </cols>
  <sheetData>
    <row r="1" spans="1:49" x14ac:dyDescent="0.2">
      <c r="A1" s="3" t="s">
        <v>0</v>
      </c>
      <c r="B1" s="2" t="s">
        <v>1</v>
      </c>
      <c r="C1" s="16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6" t="s">
        <v>13</v>
      </c>
      <c r="O1" s="7" t="s">
        <v>14</v>
      </c>
      <c r="P1" s="7" t="s">
        <v>15</v>
      </c>
      <c r="Q1" s="14" t="s">
        <v>16</v>
      </c>
      <c r="R1" s="19" t="s">
        <v>17</v>
      </c>
      <c r="S1" s="8" t="s">
        <v>18</v>
      </c>
      <c r="T1" s="8" t="s">
        <v>15</v>
      </c>
      <c r="U1" s="15" t="s">
        <v>19</v>
      </c>
      <c r="V1" s="15" t="s">
        <v>17</v>
      </c>
      <c r="W1" s="7" t="s">
        <v>20</v>
      </c>
      <c r="X1" s="7" t="s">
        <v>15</v>
      </c>
      <c r="Y1" s="7" t="s">
        <v>21</v>
      </c>
      <c r="Z1" s="7" t="s">
        <v>17</v>
      </c>
      <c r="AA1" s="8" t="s">
        <v>22</v>
      </c>
      <c r="AB1" s="8" t="s">
        <v>23</v>
      </c>
      <c r="AC1" s="8" t="s">
        <v>17</v>
      </c>
      <c r="AD1" s="7" t="s">
        <v>24</v>
      </c>
      <c r="AE1" s="7" t="s">
        <v>25</v>
      </c>
      <c r="AF1" s="7" t="s">
        <v>17</v>
      </c>
      <c r="AG1" s="8" t="s">
        <v>26</v>
      </c>
      <c r="AH1" s="8" t="s">
        <v>27</v>
      </c>
      <c r="AI1" s="8" t="s">
        <v>17</v>
      </c>
      <c r="AJ1" s="7" t="s">
        <v>28</v>
      </c>
      <c r="AK1" s="7" t="s">
        <v>29</v>
      </c>
      <c r="AL1" s="7" t="s">
        <v>17</v>
      </c>
      <c r="AM1" s="8" t="s">
        <v>30</v>
      </c>
      <c r="AN1" s="8" t="s">
        <v>31</v>
      </c>
      <c r="AO1" s="8" t="s">
        <v>17</v>
      </c>
      <c r="AP1" s="7" t="s">
        <v>32</v>
      </c>
      <c r="AQ1" s="7" t="s">
        <v>33</v>
      </c>
      <c r="AR1" s="7" t="s">
        <v>17</v>
      </c>
      <c r="AS1" s="8" t="s">
        <v>643</v>
      </c>
      <c r="AT1" s="8" t="s">
        <v>644</v>
      </c>
      <c r="AU1" s="8" t="s">
        <v>17</v>
      </c>
      <c r="AV1" s="2" t="s">
        <v>34</v>
      </c>
      <c r="AW1" s="18" t="s">
        <v>35</v>
      </c>
    </row>
    <row r="2" spans="1:49" x14ac:dyDescent="0.2">
      <c r="A2" s="9" t="s">
        <v>36</v>
      </c>
      <c r="B2" s="10" t="s">
        <v>37</v>
      </c>
      <c r="C2" s="9" t="s">
        <v>473</v>
      </c>
      <c r="D2" s="9" t="s">
        <v>38</v>
      </c>
      <c r="E2" s="9" t="s">
        <v>39</v>
      </c>
      <c r="F2" s="11" t="s">
        <v>40</v>
      </c>
      <c r="G2" s="11">
        <v>1</v>
      </c>
      <c r="H2" s="9" t="s">
        <v>41</v>
      </c>
      <c r="I2" s="11" t="s">
        <v>42</v>
      </c>
      <c r="J2" s="11">
        <v>1</v>
      </c>
      <c r="K2" s="11">
        <v>3</v>
      </c>
      <c r="L2" s="11" t="s">
        <v>43</v>
      </c>
      <c r="M2" s="11">
        <v>3</v>
      </c>
      <c r="N2" s="12">
        <v>3.5294117647058823E-2</v>
      </c>
      <c r="O2" s="9" t="s">
        <v>623</v>
      </c>
      <c r="Q2" s="9">
        <v>100102728</v>
      </c>
      <c r="R2" s="13">
        <v>5</v>
      </c>
      <c r="V2" s="11"/>
      <c r="AW2" s="9" t="s">
        <v>654</v>
      </c>
    </row>
    <row r="3" spans="1:49" x14ac:dyDescent="0.2">
      <c r="A3" s="9" t="s">
        <v>36</v>
      </c>
      <c r="B3" s="10" t="s">
        <v>37</v>
      </c>
      <c r="C3" s="9" t="s">
        <v>474</v>
      </c>
      <c r="D3" s="9" t="s">
        <v>65</v>
      </c>
      <c r="E3" s="9" t="s">
        <v>39</v>
      </c>
      <c r="F3" s="11" t="s">
        <v>40</v>
      </c>
      <c r="G3" s="11">
        <v>1</v>
      </c>
      <c r="H3" s="9" t="s">
        <v>41</v>
      </c>
      <c r="I3" s="11" t="s">
        <v>42</v>
      </c>
      <c r="J3" s="11">
        <v>1</v>
      </c>
      <c r="K3" s="11">
        <v>3</v>
      </c>
      <c r="L3" s="11" t="s">
        <v>54</v>
      </c>
      <c r="M3" s="11">
        <v>6</v>
      </c>
      <c r="N3" s="12">
        <v>7.0588235294117646E-2</v>
      </c>
      <c r="O3" s="9" t="s">
        <v>623</v>
      </c>
      <c r="Q3" s="9">
        <v>100102728</v>
      </c>
      <c r="R3" s="13">
        <v>25</v>
      </c>
      <c r="V3" s="11"/>
      <c r="AW3" s="9" t="s">
        <v>654</v>
      </c>
    </row>
    <row r="4" spans="1:49" x14ac:dyDescent="0.2">
      <c r="A4" s="9" t="s">
        <v>36</v>
      </c>
      <c r="B4" s="10" t="s">
        <v>37</v>
      </c>
      <c r="C4" s="9" t="s">
        <v>475</v>
      </c>
      <c r="D4" s="9" t="s">
        <v>44</v>
      </c>
      <c r="E4" s="9" t="s">
        <v>45</v>
      </c>
      <c r="F4" s="11" t="s">
        <v>40</v>
      </c>
      <c r="G4" s="11">
        <v>1</v>
      </c>
      <c r="H4" s="9" t="s">
        <v>46</v>
      </c>
      <c r="I4" s="11" t="s">
        <v>47</v>
      </c>
      <c r="J4" s="11">
        <v>1</v>
      </c>
      <c r="K4" s="11">
        <v>2</v>
      </c>
      <c r="L4" s="11" t="s">
        <v>43</v>
      </c>
      <c r="M4" s="11">
        <v>3</v>
      </c>
      <c r="N4" s="12">
        <v>3.5294117647058823E-2</v>
      </c>
      <c r="O4" s="9" t="s">
        <v>624</v>
      </c>
      <c r="Q4" s="9">
        <v>100118865</v>
      </c>
      <c r="R4" s="13">
        <v>5</v>
      </c>
      <c r="V4" s="11"/>
      <c r="AW4" s="9" t="s">
        <v>654</v>
      </c>
    </row>
    <row r="5" spans="1:49" x14ac:dyDescent="0.2">
      <c r="A5" s="9" t="s">
        <v>36</v>
      </c>
      <c r="B5" s="10" t="s">
        <v>37</v>
      </c>
      <c r="C5" s="9" t="s">
        <v>476</v>
      </c>
      <c r="D5" s="9" t="s">
        <v>66</v>
      </c>
      <c r="E5" s="9" t="s">
        <v>45</v>
      </c>
      <c r="F5" s="11" t="s">
        <v>40</v>
      </c>
      <c r="G5" s="11">
        <v>1</v>
      </c>
      <c r="H5" s="9" t="s">
        <v>46</v>
      </c>
      <c r="I5" s="11" t="s">
        <v>47</v>
      </c>
      <c r="J5" s="11">
        <v>1</v>
      </c>
      <c r="K5" s="11">
        <v>2</v>
      </c>
      <c r="L5" s="11" t="s">
        <v>54</v>
      </c>
      <c r="M5" s="11">
        <v>6</v>
      </c>
      <c r="N5" s="12">
        <v>7.0588235294117646E-2</v>
      </c>
      <c r="O5" s="9" t="s">
        <v>624</v>
      </c>
      <c r="Q5" s="9">
        <v>100118865</v>
      </c>
      <c r="R5" s="13">
        <v>25</v>
      </c>
      <c r="V5" s="11"/>
      <c r="AW5" s="9" t="s">
        <v>654</v>
      </c>
    </row>
    <row r="6" spans="1:49" x14ac:dyDescent="0.2">
      <c r="A6" s="9" t="s">
        <v>36</v>
      </c>
      <c r="B6" s="10" t="s">
        <v>55</v>
      </c>
      <c r="C6" s="9" t="s">
        <v>477</v>
      </c>
      <c r="D6" s="9" t="s">
        <v>56</v>
      </c>
      <c r="E6" s="9" t="s">
        <v>57</v>
      </c>
      <c r="F6" s="11" t="s">
        <v>58</v>
      </c>
      <c r="G6" s="11">
        <v>1</v>
      </c>
      <c r="H6" s="9" t="s">
        <v>59</v>
      </c>
      <c r="I6" s="11" t="s">
        <v>60</v>
      </c>
      <c r="J6" s="11">
        <v>1</v>
      </c>
      <c r="K6" s="11">
        <v>2</v>
      </c>
      <c r="L6" s="11" t="s">
        <v>54</v>
      </c>
      <c r="M6" s="11">
        <v>1</v>
      </c>
      <c r="N6" s="12">
        <v>1.1764705882352941E-2</v>
      </c>
      <c r="Q6" s="9"/>
      <c r="V6" s="11"/>
    </row>
    <row r="7" spans="1:49" x14ac:dyDescent="0.2">
      <c r="A7" s="9" t="s">
        <v>36</v>
      </c>
      <c r="B7" s="10" t="s">
        <v>55</v>
      </c>
      <c r="C7" s="9" t="s">
        <v>478</v>
      </c>
      <c r="D7" s="9" t="s">
        <v>61</v>
      </c>
      <c r="E7" s="9" t="s">
        <v>62</v>
      </c>
      <c r="F7" s="11" t="s">
        <v>58</v>
      </c>
      <c r="G7" s="11">
        <v>1</v>
      </c>
      <c r="H7" s="9" t="s">
        <v>63</v>
      </c>
      <c r="I7" s="11" t="s">
        <v>64</v>
      </c>
      <c r="J7" s="11">
        <v>1</v>
      </c>
      <c r="K7" s="11">
        <v>3</v>
      </c>
      <c r="L7" s="11" t="s">
        <v>54</v>
      </c>
      <c r="M7" s="11">
        <v>1</v>
      </c>
      <c r="N7" s="12">
        <v>1.1764705882352941E-2</v>
      </c>
      <c r="Q7" s="9"/>
      <c r="V7" s="11"/>
    </row>
    <row r="8" spans="1:49" x14ac:dyDescent="0.2">
      <c r="A8" s="9" t="s">
        <v>36</v>
      </c>
      <c r="B8" s="10" t="s">
        <v>48</v>
      </c>
      <c r="C8" s="9" t="s">
        <v>479</v>
      </c>
      <c r="D8" s="9" t="s">
        <v>49</v>
      </c>
      <c r="E8" s="9" t="s">
        <v>50</v>
      </c>
      <c r="F8" s="11" t="s">
        <v>51</v>
      </c>
      <c r="G8" s="11">
        <v>1</v>
      </c>
      <c r="H8" s="9" t="s">
        <v>52</v>
      </c>
      <c r="I8" s="11" t="s">
        <v>53</v>
      </c>
      <c r="J8" s="11">
        <v>1</v>
      </c>
      <c r="K8" s="11">
        <v>2</v>
      </c>
      <c r="L8" s="11" t="s">
        <v>54</v>
      </c>
      <c r="M8" s="11">
        <v>2</v>
      </c>
      <c r="N8" s="12">
        <v>2.3529411764705882E-2</v>
      </c>
      <c r="Q8" s="9"/>
      <c r="V8" s="11"/>
    </row>
    <row r="9" spans="1:49" x14ac:dyDescent="0.2">
      <c r="A9" s="9" t="s">
        <v>36</v>
      </c>
      <c r="B9" s="10" t="s">
        <v>143</v>
      </c>
      <c r="C9" s="9" t="s">
        <v>480</v>
      </c>
      <c r="D9" s="9" t="s">
        <v>144</v>
      </c>
      <c r="E9" s="9" t="s">
        <v>145</v>
      </c>
      <c r="F9" s="11" t="s">
        <v>146</v>
      </c>
      <c r="G9" s="11">
        <v>1</v>
      </c>
      <c r="H9" s="9" t="s">
        <v>147</v>
      </c>
      <c r="I9" s="11" t="s">
        <v>148</v>
      </c>
      <c r="J9" s="11">
        <v>1</v>
      </c>
      <c r="K9" s="11">
        <v>2</v>
      </c>
      <c r="L9" s="11" t="s">
        <v>54</v>
      </c>
      <c r="M9" s="11">
        <v>29</v>
      </c>
      <c r="N9" s="12">
        <v>0.3411764705882353</v>
      </c>
      <c r="O9" s="9" t="str">
        <f>+VLOOKUP(C9,[1]Hoja1!$C:$V,13,0)</f>
        <v>ADRIANA ALEXANDRA JIMENEZ</v>
      </c>
      <c r="Q9" s="9" t="str">
        <f>+VLOOKUP(C9,[1]Hoja1!$C:$V,14,0)</f>
        <v>adriana.jimenez@docente.ibero.edu.co</v>
      </c>
      <c r="R9" s="13">
        <f>+VLOOKUP(C9,[1]Hoja1!$C:$V,15,0)</f>
        <v>100179710</v>
      </c>
      <c r="S9" s="9" t="str">
        <f>+VLOOKUP(C9,[1]Hoja1!$C:$V,17,0)</f>
        <v>ADRIANA ALEXANDRA JIMENEZ</v>
      </c>
      <c r="T9" s="9" t="str">
        <f>+VLOOKUP(C9,[1]Hoja1!$C:$V,18,0)</f>
        <v>adriana.jimenez@docente.ibero.edu.co</v>
      </c>
      <c r="U9" s="13">
        <f>+VLOOKUP(C9,[1]Hoja1!$C:$V,19,0)</f>
        <v>100179710</v>
      </c>
      <c r="V9" s="11">
        <f>+VLOOKUP(C9,[1]Hoja1!$C:$V,20,0)</f>
        <v>80</v>
      </c>
      <c r="AW9" s="9" t="s">
        <v>472</v>
      </c>
    </row>
    <row r="10" spans="1:49" x14ac:dyDescent="0.2">
      <c r="A10" s="9" t="s">
        <v>36</v>
      </c>
      <c r="B10" s="10" t="s">
        <v>149</v>
      </c>
      <c r="C10" s="9" t="s">
        <v>481</v>
      </c>
      <c r="D10" s="9" t="s">
        <v>150</v>
      </c>
      <c r="E10" s="9" t="s">
        <v>151</v>
      </c>
      <c r="F10" s="11" t="s">
        <v>152</v>
      </c>
      <c r="G10" s="11">
        <v>1</v>
      </c>
      <c r="H10" s="9" t="s">
        <v>153</v>
      </c>
      <c r="I10" s="11" t="s">
        <v>152</v>
      </c>
      <c r="J10" s="11">
        <v>1</v>
      </c>
      <c r="K10" s="11">
        <v>2</v>
      </c>
      <c r="L10" s="11" t="s">
        <v>54</v>
      </c>
      <c r="M10" s="11">
        <v>25</v>
      </c>
      <c r="N10" s="12">
        <v>0.29411764705882354</v>
      </c>
      <c r="O10" s="9" t="str">
        <f>+VLOOKUP(C10,[1]Hoja1!$C:$V,13,0)</f>
        <v>MARCIA CATALINA PULIDO</v>
      </c>
      <c r="Q10" s="9" t="str">
        <f>+VLOOKUP(C10,[1]Hoja1!$C:$V,14,0)</f>
        <v>marcia.pulido@docente.ibero.edu.co</v>
      </c>
      <c r="R10" s="13">
        <f>+VLOOKUP(C10,[1]Hoja1!$C:$V,15,0)</f>
        <v>100170819</v>
      </c>
      <c r="S10" s="9" t="str">
        <f>+VLOOKUP(C10,[1]Hoja1!$C:$V,17,0)</f>
        <v>MARCIA CATALINA PULIDO</v>
      </c>
      <c r="T10" s="9" t="str">
        <f>+VLOOKUP(C10,[1]Hoja1!$C:$V,18,0)</f>
        <v>marcia.pulido@docente.ibero.edu.co</v>
      </c>
      <c r="U10" s="13">
        <f>+VLOOKUP(C10,[1]Hoja1!$C:$V,19,0)</f>
        <v>100170819</v>
      </c>
      <c r="V10" s="11">
        <f>+VLOOKUP(C10,[1]Hoja1!$C:$V,20,0)</f>
        <v>80</v>
      </c>
      <c r="AW10" s="9" t="s">
        <v>472</v>
      </c>
    </row>
    <row r="11" spans="1:49" x14ac:dyDescent="0.2">
      <c r="A11" s="9" t="s">
        <v>36</v>
      </c>
      <c r="B11" s="10" t="s">
        <v>67</v>
      </c>
      <c r="C11" s="9" t="s">
        <v>482</v>
      </c>
      <c r="D11" s="9" t="s">
        <v>68</v>
      </c>
      <c r="E11" s="9" t="s">
        <v>69</v>
      </c>
      <c r="F11" s="11" t="s">
        <v>70</v>
      </c>
      <c r="G11" s="11">
        <v>1</v>
      </c>
      <c r="H11" s="9" t="s">
        <v>41</v>
      </c>
      <c r="I11" s="11" t="s">
        <v>71</v>
      </c>
      <c r="J11" s="11">
        <v>1</v>
      </c>
      <c r="K11" s="11">
        <v>3</v>
      </c>
      <c r="L11" s="11" t="s">
        <v>54</v>
      </c>
      <c r="M11" s="11">
        <v>1</v>
      </c>
      <c r="N11" s="12">
        <v>1.1764705882352941E-2</v>
      </c>
      <c r="O11" s="9" t="s">
        <v>625</v>
      </c>
      <c r="Q11" s="9">
        <v>100088503</v>
      </c>
      <c r="R11" s="13" t="s">
        <v>626</v>
      </c>
      <c r="S11" s="9" t="s">
        <v>627</v>
      </c>
      <c r="U11" s="9">
        <v>100075557</v>
      </c>
      <c r="V11" s="13">
        <v>85</v>
      </c>
      <c r="W11" s="9" t="s">
        <v>628</v>
      </c>
      <c r="Y11" s="9">
        <v>100106526</v>
      </c>
      <c r="Z11" s="9" t="s">
        <v>629</v>
      </c>
      <c r="AA11" s="9" t="s">
        <v>623</v>
      </c>
      <c r="AB11" s="9">
        <v>100102728</v>
      </c>
      <c r="AC11" s="9">
        <v>55</v>
      </c>
      <c r="AW11" s="9" t="s">
        <v>654</v>
      </c>
    </row>
    <row r="12" spans="1:49" x14ac:dyDescent="0.2">
      <c r="A12" s="9" t="s">
        <v>36</v>
      </c>
      <c r="B12" s="10" t="s">
        <v>67</v>
      </c>
      <c r="C12" s="9" t="s">
        <v>483</v>
      </c>
      <c r="D12" s="9" t="s">
        <v>72</v>
      </c>
      <c r="E12" s="9" t="s">
        <v>73</v>
      </c>
      <c r="F12" s="11" t="s">
        <v>70</v>
      </c>
      <c r="G12" s="11">
        <v>1</v>
      </c>
      <c r="H12" s="9" t="s">
        <v>46</v>
      </c>
      <c r="I12" s="11" t="s">
        <v>74</v>
      </c>
      <c r="J12" s="11">
        <v>1</v>
      </c>
      <c r="K12" s="11">
        <v>2</v>
      </c>
      <c r="L12" s="11" t="s">
        <v>54</v>
      </c>
      <c r="M12" s="11">
        <v>1</v>
      </c>
      <c r="N12" s="12">
        <v>1.1764705882352941E-2</v>
      </c>
      <c r="O12" s="9" t="s">
        <v>630</v>
      </c>
      <c r="Q12" s="9">
        <v>100162531</v>
      </c>
      <c r="R12" s="13" t="s">
        <v>631</v>
      </c>
      <c r="S12" s="9" t="s">
        <v>632</v>
      </c>
      <c r="U12" s="9">
        <v>100147312</v>
      </c>
      <c r="V12" s="13" t="s">
        <v>633</v>
      </c>
      <c r="W12" s="9" t="s">
        <v>624</v>
      </c>
      <c r="Y12" s="9">
        <v>100118865</v>
      </c>
      <c r="Z12" s="9">
        <v>50</v>
      </c>
      <c r="AW12" s="9" t="s">
        <v>654</v>
      </c>
    </row>
    <row r="13" spans="1:49" x14ac:dyDescent="0.2">
      <c r="A13" s="9" t="s">
        <v>36</v>
      </c>
      <c r="B13" s="10" t="s">
        <v>75</v>
      </c>
      <c r="C13" s="9" t="s">
        <v>484</v>
      </c>
      <c r="D13" s="9" t="s">
        <v>97</v>
      </c>
      <c r="E13" s="9" t="s">
        <v>98</v>
      </c>
      <c r="F13" s="11" t="s">
        <v>78</v>
      </c>
      <c r="G13" s="11">
        <v>1</v>
      </c>
      <c r="H13" s="9" t="s">
        <v>99</v>
      </c>
      <c r="I13" s="11" t="s">
        <v>100</v>
      </c>
      <c r="J13" s="11">
        <v>1</v>
      </c>
      <c r="K13" s="11">
        <v>2</v>
      </c>
      <c r="L13" s="11" t="s">
        <v>54</v>
      </c>
      <c r="M13" s="11">
        <v>2</v>
      </c>
      <c r="N13" s="12">
        <v>2.3529411764705882E-2</v>
      </c>
      <c r="O13" s="9" t="str">
        <f>+VLOOKUP(C13,[1]Hoja1!$C:$V,13,0)</f>
        <v>PULIDO LADINO LYNA MARCELA</v>
      </c>
      <c r="Q13" s="9" t="str">
        <f>+VLOOKUP(C13,[1]Hoja1!$C:$V,14,0)</f>
        <v>marcela.pulido@docente.ibero.edu.co</v>
      </c>
      <c r="R13" s="13">
        <f>+VLOOKUP(C13,[1]Hoja1!$C:$V,15,0)</f>
        <v>100151959</v>
      </c>
      <c r="S13" s="9" t="str">
        <f>+VLOOKUP(C13,[1]Hoja1!$C:$V,17,0)</f>
        <v>PULIDO LADINO LYNA MARCELA</v>
      </c>
      <c r="U13" s="9" t="str">
        <f>+VLOOKUP(C13,[1]Hoja1!$C:$V,18,0)</f>
        <v>marcela.pulido@docente.ibero.edu.co</v>
      </c>
      <c r="V13" s="11">
        <f>+VLOOKUP(C13,[1]Hoja1!$C:$V,20,0)</f>
        <v>80</v>
      </c>
      <c r="AW13" s="9" t="s">
        <v>472</v>
      </c>
    </row>
    <row r="14" spans="1:49" x14ac:dyDescent="0.2">
      <c r="A14" s="9" t="s">
        <v>36</v>
      </c>
      <c r="B14" s="10" t="s">
        <v>75</v>
      </c>
      <c r="C14" s="9" t="s">
        <v>485</v>
      </c>
      <c r="D14" s="9" t="s">
        <v>93</v>
      </c>
      <c r="E14" s="9" t="s">
        <v>94</v>
      </c>
      <c r="F14" s="11" t="s">
        <v>78</v>
      </c>
      <c r="G14" s="11">
        <v>1</v>
      </c>
      <c r="H14" s="9" t="s">
        <v>95</v>
      </c>
      <c r="I14" s="11" t="s">
        <v>96</v>
      </c>
      <c r="J14" s="11">
        <v>1</v>
      </c>
      <c r="K14" s="11">
        <v>2</v>
      </c>
      <c r="L14" s="11" t="s">
        <v>54</v>
      </c>
      <c r="M14" s="11">
        <v>2</v>
      </c>
      <c r="N14" s="12">
        <v>2.3529411764705882E-2</v>
      </c>
      <c r="O14" s="9" t="str">
        <f>+VLOOKUP(C14,[1]Hoja1!$C:$V,13,0)</f>
        <v>PAOLA ANDREA RUIZ BURGOS</v>
      </c>
      <c r="Q14" s="9" t="str">
        <f>+VLOOKUP(C14,[1]Hoja1!$C:$V,14,0)</f>
        <v>paola.ruiz@docente.ibero.edu.co</v>
      </c>
      <c r="R14" s="13">
        <f>+VLOOKUP(C14,[1]Hoja1!$C:$V,15,0)</f>
        <v>100085257</v>
      </c>
      <c r="S14" s="9" t="str">
        <f>+VLOOKUP(C14,[1]Hoja1!$C:$V,17,0)</f>
        <v>PAOLA ANDREA RUIZ BURGOS</v>
      </c>
      <c r="U14" s="9" t="str">
        <f>+VLOOKUP(C14,[1]Hoja1!$C:$V,18,0)</f>
        <v>paola.ruiz@docente.ibero.edu.co</v>
      </c>
      <c r="V14" s="11">
        <f>+VLOOKUP(C14,[1]Hoja1!$C:$V,20,0)</f>
        <v>80</v>
      </c>
      <c r="AW14" s="9" t="s">
        <v>472</v>
      </c>
    </row>
    <row r="15" spans="1:49" x14ac:dyDescent="0.2">
      <c r="A15" s="9" t="s">
        <v>36</v>
      </c>
      <c r="B15" s="10" t="s">
        <v>75</v>
      </c>
      <c r="C15" s="9" t="s">
        <v>486</v>
      </c>
      <c r="D15" s="9" t="s">
        <v>76</v>
      </c>
      <c r="E15" s="9" t="s">
        <v>77</v>
      </c>
      <c r="F15" s="11" t="s">
        <v>78</v>
      </c>
      <c r="G15" s="11">
        <v>1</v>
      </c>
      <c r="H15" s="9" t="s">
        <v>79</v>
      </c>
      <c r="I15" s="11" t="s">
        <v>80</v>
      </c>
      <c r="J15" s="11">
        <v>1</v>
      </c>
      <c r="K15" s="11">
        <v>2</v>
      </c>
      <c r="L15" s="11" t="s">
        <v>54</v>
      </c>
      <c r="M15" s="11">
        <v>2</v>
      </c>
      <c r="N15" s="12">
        <v>2.3529411764705882E-2</v>
      </c>
      <c r="O15" s="9" t="str">
        <f>+VLOOKUP(C15,[1]Hoja1!$C:$V,13,0)</f>
        <v>MARY LUZ BARRERA ORDUZ</v>
      </c>
      <c r="Q15" s="9" t="str">
        <f>+VLOOKUP(C15,[1]Hoja1!$C:$V,14,0)</f>
        <v>mary.barrera@docente.ibero.edu.co</v>
      </c>
      <c r="R15" s="13">
        <f>+VLOOKUP(C15,[1]Hoja1!$C:$V,15,0)</f>
        <v>100046730</v>
      </c>
      <c r="S15" s="9" t="str">
        <f>+VLOOKUP(C15,[1]Hoja1!$C:$V,17,0)</f>
        <v>MARY LUZ BARRERA ORDUZ</v>
      </c>
      <c r="U15" s="9" t="str">
        <f>+VLOOKUP(C15,[1]Hoja1!$C:$V,18,0)</f>
        <v>mary.barrera@docente.ibero.edu.co</v>
      </c>
      <c r="V15" s="11">
        <f>+VLOOKUP(C15,[1]Hoja1!$C:$V,20,0)</f>
        <v>80</v>
      </c>
      <c r="AW15" s="9" t="s">
        <v>472</v>
      </c>
    </row>
    <row r="16" spans="1:49" x14ac:dyDescent="0.2">
      <c r="A16" s="9" t="s">
        <v>36</v>
      </c>
      <c r="B16" s="10" t="s">
        <v>75</v>
      </c>
      <c r="C16" s="9" t="s">
        <v>487</v>
      </c>
      <c r="D16" s="9" t="s">
        <v>105</v>
      </c>
      <c r="E16" s="9" t="s">
        <v>106</v>
      </c>
      <c r="F16" s="11" t="s">
        <v>78</v>
      </c>
      <c r="G16" s="11">
        <v>2</v>
      </c>
      <c r="H16" s="9" t="s">
        <v>107</v>
      </c>
      <c r="I16" s="11" t="s">
        <v>108</v>
      </c>
      <c r="J16" s="11">
        <v>1</v>
      </c>
      <c r="K16" s="11">
        <v>2</v>
      </c>
      <c r="L16" s="11" t="s">
        <v>54</v>
      </c>
      <c r="M16" s="11">
        <v>1</v>
      </c>
      <c r="N16" s="12">
        <v>1.1764705882352941E-2</v>
      </c>
      <c r="O16" s="17" t="str">
        <f>+VLOOKUP(C16,[1]Hoja1!$C:$V,13,0)</f>
        <v>Para el periodo 2024-42 no debemos tener estudiantes programados para segundo semestre, solo primer semestre</v>
      </c>
      <c r="Q16" s="9"/>
      <c r="U16" s="9"/>
      <c r="V16" s="11"/>
      <c r="AW16" s="9" t="s">
        <v>472</v>
      </c>
    </row>
    <row r="17" spans="1:49" x14ac:dyDescent="0.2">
      <c r="A17" s="9" t="s">
        <v>36</v>
      </c>
      <c r="B17" s="10" t="s">
        <v>75</v>
      </c>
      <c r="C17" s="9" t="s">
        <v>488</v>
      </c>
      <c r="D17" s="9" t="s">
        <v>89</v>
      </c>
      <c r="E17" s="9" t="s">
        <v>90</v>
      </c>
      <c r="F17" s="11" t="s">
        <v>78</v>
      </c>
      <c r="G17" s="11">
        <v>1</v>
      </c>
      <c r="H17" s="9" t="s">
        <v>91</v>
      </c>
      <c r="I17" s="11" t="s">
        <v>92</v>
      </c>
      <c r="J17" s="11">
        <v>1</v>
      </c>
      <c r="K17" s="11">
        <v>2</v>
      </c>
      <c r="L17" s="11" t="s">
        <v>54</v>
      </c>
      <c r="M17" s="11">
        <v>2</v>
      </c>
      <c r="N17" s="12">
        <v>2.3529411764705882E-2</v>
      </c>
      <c r="O17" s="9" t="str">
        <f>+VLOOKUP(C17,[1]Hoja1!$C:$V,13,0)</f>
        <v>MARCIA CATALINA PULIDO</v>
      </c>
      <c r="Q17" s="9" t="str">
        <f>+VLOOKUP(C17,[1]Hoja1!$C:$V,14,0)</f>
        <v>marcia.pulido@docente.ibero.edu.co</v>
      </c>
      <c r="R17" s="13">
        <f>+VLOOKUP(C17,[1]Hoja1!$C:$V,15,0)</f>
        <v>100170819</v>
      </c>
      <c r="S17" s="9" t="str">
        <f>+VLOOKUP(C17,[1]Hoja1!$C:$V,17,0)</f>
        <v>MARCIA CATALINA PULIDO</v>
      </c>
      <c r="U17" s="9" t="str">
        <f>+VLOOKUP(C17,[1]Hoja1!$C:$V,18,0)</f>
        <v>marcia.pulido@docente.ibero.edu.co</v>
      </c>
      <c r="V17" s="11">
        <f>+VLOOKUP(C17,[1]Hoja1!$C:$V,20,0)</f>
        <v>80</v>
      </c>
      <c r="AW17" s="9" t="s">
        <v>472</v>
      </c>
    </row>
    <row r="18" spans="1:49" x14ac:dyDescent="0.2">
      <c r="A18" s="9" t="s">
        <v>36</v>
      </c>
      <c r="B18" s="10" t="s">
        <v>75</v>
      </c>
      <c r="C18" s="9" t="s">
        <v>489</v>
      </c>
      <c r="D18" s="9" t="s">
        <v>85</v>
      </c>
      <c r="E18" s="9" t="s">
        <v>86</v>
      </c>
      <c r="F18" s="11" t="s">
        <v>78</v>
      </c>
      <c r="G18" s="11">
        <v>1</v>
      </c>
      <c r="H18" s="9" t="s">
        <v>87</v>
      </c>
      <c r="I18" s="11" t="s">
        <v>88</v>
      </c>
      <c r="J18" s="11">
        <v>1</v>
      </c>
      <c r="K18" s="11">
        <v>2</v>
      </c>
      <c r="L18" s="11" t="s">
        <v>54</v>
      </c>
      <c r="M18" s="11">
        <v>2</v>
      </c>
      <c r="N18" s="12">
        <v>2.3529411764705882E-2</v>
      </c>
      <c r="O18" s="17" t="str">
        <f>+VLOOKUP(C18,[1]Hoja1!$C:$V,13,0)</f>
        <v>Esta electiva no se debe programar, solo se va a programar electiva profesional I: administración en salud</v>
      </c>
      <c r="Q18" s="9"/>
      <c r="U18" s="9"/>
      <c r="V18" s="11"/>
      <c r="AW18" s="9" t="s">
        <v>472</v>
      </c>
    </row>
    <row r="19" spans="1:49" x14ac:dyDescent="0.2">
      <c r="A19" s="9" t="s">
        <v>36</v>
      </c>
      <c r="B19" s="10" t="s">
        <v>75</v>
      </c>
      <c r="C19" s="9" t="s">
        <v>490</v>
      </c>
      <c r="D19" s="9" t="s">
        <v>81</v>
      </c>
      <c r="E19" s="9" t="s">
        <v>82</v>
      </c>
      <c r="F19" s="11" t="s">
        <v>78</v>
      </c>
      <c r="G19" s="11">
        <v>1</v>
      </c>
      <c r="H19" s="9" t="s">
        <v>83</v>
      </c>
      <c r="I19" s="11" t="s">
        <v>84</v>
      </c>
      <c r="J19" s="11">
        <v>1</v>
      </c>
      <c r="K19" s="11">
        <v>2</v>
      </c>
      <c r="L19" s="11" t="s">
        <v>54</v>
      </c>
      <c r="M19" s="11">
        <v>2</v>
      </c>
      <c r="N19" s="12">
        <v>2.3529411764705882E-2</v>
      </c>
      <c r="O19" s="17" t="str">
        <f>+VLOOKUP(C19,[1]Hoja1!$C:$V,13,0)</f>
        <v>Esta electiva no se debe programar, solo se va a programar electiva profesional I: administración en salud</v>
      </c>
      <c r="Q19" s="9"/>
      <c r="U19" s="9"/>
      <c r="V19" s="11"/>
      <c r="AW19" s="9" t="s">
        <v>472</v>
      </c>
    </row>
    <row r="20" spans="1:49" x14ac:dyDescent="0.2">
      <c r="A20" s="9" t="s">
        <v>36</v>
      </c>
      <c r="B20" s="10" t="s">
        <v>75</v>
      </c>
      <c r="C20" s="9" t="s">
        <v>491</v>
      </c>
      <c r="D20" s="9" t="s">
        <v>101</v>
      </c>
      <c r="E20" s="9" t="s">
        <v>102</v>
      </c>
      <c r="F20" s="11" t="s">
        <v>78</v>
      </c>
      <c r="G20" s="11">
        <v>2</v>
      </c>
      <c r="H20" s="9" t="s">
        <v>103</v>
      </c>
      <c r="I20" s="11" t="s">
        <v>104</v>
      </c>
      <c r="J20" s="11">
        <v>1</v>
      </c>
      <c r="K20" s="11">
        <v>2</v>
      </c>
      <c r="L20" s="11" t="s">
        <v>54</v>
      </c>
      <c r="M20" s="11">
        <v>1</v>
      </c>
      <c r="N20" s="12">
        <v>1.1764705882352941E-2</v>
      </c>
      <c r="O20" s="17" t="str">
        <f>+VLOOKUP(C20,[1]Hoja1!$C:$V,13,0)</f>
        <v>Para el periodo 2024-42 no debemos tener estudiantes programados para segundo semestre, solo primer semestre</v>
      </c>
      <c r="Q20" s="9"/>
      <c r="U20" s="9"/>
      <c r="V20" s="11"/>
      <c r="AW20" s="9" t="s">
        <v>472</v>
      </c>
    </row>
    <row r="21" spans="1:49" x14ac:dyDescent="0.2">
      <c r="A21" s="9" t="s">
        <v>36</v>
      </c>
      <c r="B21" s="10" t="s">
        <v>109</v>
      </c>
      <c r="C21" s="9" t="s">
        <v>492</v>
      </c>
      <c r="D21" s="9" t="s">
        <v>127</v>
      </c>
      <c r="E21" s="9" t="s">
        <v>128</v>
      </c>
      <c r="F21" s="11" t="s">
        <v>112</v>
      </c>
      <c r="G21" s="11">
        <v>1</v>
      </c>
      <c r="H21" s="9" t="s">
        <v>129</v>
      </c>
      <c r="I21" s="11" t="s">
        <v>130</v>
      </c>
      <c r="J21" s="11">
        <v>1</v>
      </c>
      <c r="K21" s="11">
        <v>2</v>
      </c>
      <c r="L21" s="11" t="s">
        <v>54</v>
      </c>
      <c r="M21" s="11">
        <v>2</v>
      </c>
      <c r="N21" s="12">
        <v>2.3529411764705882E-2</v>
      </c>
      <c r="O21" s="9" t="str">
        <f>+VLOOKUP(C21,[1]Hoja1!$C:$V,13,0)</f>
        <v>RUIZ BURGOS PAOLA ANDREA</v>
      </c>
      <c r="Q21" s="9" t="str">
        <f>+VLOOKUP(C21,[1]Hoja1!$C:$V,14,0)</f>
        <v>paola.ruiz@docente.ibero.edu.co</v>
      </c>
      <c r="R21" s="13">
        <f>+VLOOKUP(C21,[1]Hoja1!$C:$V,15,0)</f>
        <v>100085257</v>
      </c>
      <c r="S21" s="9" t="str">
        <f>+VLOOKUP(C21,[1]Hoja1!$C:$V,17,0)</f>
        <v>RUIZ BURGOS PAOLA ANDREA</v>
      </c>
      <c r="U21" s="9" t="str">
        <f>+VLOOKUP(C21,[1]Hoja1!$C:$V,18,0)</f>
        <v>paola.ruiz@docente.ibero.edu.co</v>
      </c>
      <c r="V21" s="11">
        <f>+VLOOKUP(C21,[1]Hoja1!$C:$V,20,0)</f>
        <v>80</v>
      </c>
      <c r="AW21" s="9" t="s">
        <v>472</v>
      </c>
    </row>
    <row r="22" spans="1:49" x14ac:dyDescent="0.2">
      <c r="A22" s="9" t="s">
        <v>36</v>
      </c>
      <c r="B22" s="10" t="s">
        <v>109</v>
      </c>
      <c r="C22" s="9" t="s">
        <v>493</v>
      </c>
      <c r="D22" s="9" t="s">
        <v>119</v>
      </c>
      <c r="E22" s="9" t="s">
        <v>120</v>
      </c>
      <c r="F22" s="11" t="s">
        <v>112</v>
      </c>
      <c r="G22" s="11">
        <v>1</v>
      </c>
      <c r="H22" s="9" t="s">
        <v>121</v>
      </c>
      <c r="I22" s="11" t="s">
        <v>122</v>
      </c>
      <c r="J22" s="11">
        <v>1</v>
      </c>
      <c r="K22" s="11">
        <v>2</v>
      </c>
      <c r="L22" s="11" t="s">
        <v>54</v>
      </c>
      <c r="M22" s="11">
        <v>1</v>
      </c>
      <c r="N22" s="12">
        <v>1.1764705882352941E-2</v>
      </c>
      <c r="O22" s="9" t="str">
        <f>+VLOOKUP(C22,[1]Hoja1!$C:$V,13,0)</f>
        <v>PULIDO LADINO LYNA MARCELA</v>
      </c>
      <c r="Q22" s="9" t="str">
        <f>+VLOOKUP(C22,[1]Hoja1!$C:$V,14,0)</f>
        <v>marcela.pulido@docente.ibero.edu.co</v>
      </c>
      <c r="R22" s="13">
        <f>+VLOOKUP(C22,[1]Hoja1!$C:$V,15,0)</f>
        <v>100151959</v>
      </c>
      <c r="S22" s="9" t="str">
        <f>+VLOOKUP(C22,[1]Hoja1!$C:$V,17,0)</f>
        <v>PULIDO LADINO LYNA MARCELA</v>
      </c>
      <c r="U22" s="9" t="str">
        <f>+VLOOKUP(C22,[1]Hoja1!$C:$V,18,0)</f>
        <v>marcela.pulido@docente.ibero.edu.co</v>
      </c>
      <c r="V22" s="11">
        <f>+VLOOKUP(C22,[1]Hoja1!$C:$V,20,0)</f>
        <v>80</v>
      </c>
      <c r="AW22" s="9" t="s">
        <v>472</v>
      </c>
    </row>
    <row r="23" spans="1:49" x14ac:dyDescent="0.2">
      <c r="A23" s="9" t="s">
        <v>36</v>
      </c>
      <c r="B23" s="10" t="s">
        <v>109</v>
      </c>
      <c r="C23" s="9" t="s">
        <v>494</v>
      </c>
      <c r="D23" s="9" t="s">
        <v>139</v>
      </c>
      <c r="E23" s="9" t="s">
        <v>140</v>
      </c>
      <c r="F23" s="11" t="s">
        <v>112</v>
      </c>
      <c r="G23" s="11">
        <v>2</v>
      </c>
      <c r="H23" s="9" t="s">
        <v>141</v>
      </c>
      <c r="I23" s="11" t="s">
        <v>142</v>
      </c>
      <c r="J23" s="11">
        <v>1</v>
      </c>
      <c r="K23" s="11">
        <v>2</v>
      </c>
      <c r="L23" s="11" t="s">
        <v>54</v>
      </c>
      <c r="M23" s="11">
        <v>1</v>
      </c>
      <c r="N23" s="12">
        <v>1.1764705882352941E-2</v>
      </c>
      <c r="O23" s="17" t="str">
        <f>+VLOOKUP(C23,[1]Hoja1!$C:$V,13,0)</f>
        <v>Para el periodo 2024-42 no debemos tener estudiantes programados para segundo semestre, solo primer semestre</v>
      </c>
      <c r="Q23" s="9"/>
      <c r="U23" s="9"/>
      <c r="V23" s="11"/>
      <c r="AW23" s="9" t="s">
        <v>472</v>
      </c>
    </row>
    <row r="24" spans="1:49" x14ac:dyDescent="0.2">
      <c r="A24" s="9" t="s">
        <v>36</v>
      </c>
      <c r="B24" s="10" t="s">
        <v>109</v>
      </c>
      <c r="C24" s="9" t="s">
        <v>495</v>
      </c>
      <c r="D24" s="9" t="s">
        <v>110</v>
      </c>
      <c r="E24" s="9" t="s">
        <v>111</v>
      </c>
      <c r="F24" s="11" t="s">
        <v>112</v>
      </c>
      <c r="G24" s="11">
        <v>1</v>
      </c>
      <c r="H24" s="9" t="s">
        <v>113</v>
      </c>
      <c r="I24" s="11" t="s">
        <v>114</v>
      </c>
      <c r="J24" s="11">
        <v>1</v>
      </c>
      <c r="K24" s="11">
        <v>2</v>
      </c>
      <c r="L24" s="11" t="s">
        <v>54</v>
      </c>
      <c r="M24" s="11">
        <v>2</v>
      </c>
      <c r="N24" s="12">
        <v>2.3529411764705882E-2</v>
      </c>
      <c r="O24" s="17" t="str">
        <f>+VLOOKUP(C24,[1]Hoja1!$C:$V,13,0)</f>
        <v>No se debe programar esta electiva, solo se va a programar la electiva profesional I: Entornos de trabajos saludables</v>
      </c>
      <c r="Q24" s="9"/>
      <c r="U24" s="9"/>
      <c r="V24" s="11"/>
      <c r="AW24" s="9" t="s">
        <v>472</v>
      </c>
    </row>
    <row r="25" spans="1:49" x14ac:dyDescent="0.2">
      <c r="A25" s="9" t="s">
        <v>36</v>
      </c>
      <c r="B25" s="10" t="s">
        <v>109</v>
      </c>
      <c r="C25" s="9" t="s">
        <v>496</v>
      </c>
      <c r="D25" s="9" t="s">
        <v>123</v>
      </c>
      <c r="E25" s="9" t="s">
        <v>124</v>
      </c>
      <c r="F25" s="11" t="s">
        <v>112</v>
      </c>
      <c r="G25" s="11">
        <v>1</v>
      </c>
      <c r="H25" s="9" t="s">
        <v>125</v>
      </c>
      <c r="I25" s="11" t="s">
        <v>126</v>
      </c>
      <c r="J25" s="11">
        <v>1</v>
      </c>
      <c r="K25" s="11">
        <v>3</v>
      </c>
      <c r="L25" s="11" t="s">
        <v>54</v>
      </c>
      <c r="M25" s="11">
        <v>2</v>
      </c>
      <c r="N25" s="12">
        <v>2.3529411764705882E-2</v>
      </c>
      <c r="O25" s="9" t="str">
        <f>+VLOOKUP(C25,[1]Hoja1!$C:$V,13,0)</f>
        <v>ORTEGA FRANCO MARIA CRISTINA</v>
      </c>
      <c r="Q25" s="9" t="str">
        <f>+VLOOKUP(C25,[1]Hoja1!$C:$V,14,0)</f>
        <v>maria.ortega@docente.ibero.edu.co</v>
      </c>
      <c r="R25" s="13">
        <f>+VLOOKUP(C25,[1]Hoja1!$C:$V,15,0)</f>
        <v>100052572</v>
      </c>
      <c r="S25" s="9" t="str">
        <f>+VLOOKUP(C25,[1]Hoja1!$C:$V,17,0)</f>
        <v>ORTEGA FRANCO MARIA CRISTINA</v>
      </c>
      <c r="U25" s="9" t="str">
        <f>+VLOOKUP(C25,[1]Hoja1!$C:$V,18,0)</f>
        <v>maria.ortega@docente.ibero.edu.co</v>
      </c>
      <c r="V25" s="11">
        <f>+VLOOKUP(C25,[1]Hoja1!$C:$V,20,0)</f>
        <v>80</v>
      </c>
      <c r="AW25" s="9" t="s">
        <v>472</v>
      </c>
    </row>
    <row r="26" spans="1:49" x14ac:dyDescent="0.2">
      <c r="A26" s="9" t="s">
        <v>36</v>
      </c>
      <c r="B26" s="10" t="s">
        <v>109</v>
      </c>
      <c r="C26" s="9" t="s">
        <v>497</v>
      </c>
      <c r="D26" s="9" t="s">
        <v>135</v>
      </c>
      <c r="E26" s="9" t="s">
        <v>136</v>
      </c>
      <c r="F26" s="11" t="s">
        <v>112</v>
      </c>
      <c r="G26" s="11">
        <v>2</v>
      </c>
      <c r="H26" s="9" t="s">
        <v>137</v>
      </c>
      <c r="I26" s="11" t="s">
        <v>138</v>
      </c>
      <c r="J26" s="11">
        <v>1</v>
      </c>
      <c r="K26" s="11">
        <v>3</v>
      </c>
      <c r="L26" s="11" t="s">
        <v>54</v>
      </c>
      <c r="M26" s="11">
        <v>1</v>
      </c>
      <c r="N26" s="12">
        <v>1.1764705882352941E-2</v>
      </c>
      <c r="O26" s="17" t="str">
        <f>+VLOOKUP(C26,[1]Hoja1!$C:$V,13,0)</f>
        <v>Para el periodo 2024-42 no debemos tener estudiantes programados para segundo semestre, solo primer semestre</v>
      </c>
      <c r="Q26" s="9"/>
      <c r="U26" s="9"/>
      <c r="V26" s="11"/>
      <c r="AW26" s="9" t="s">
        <v>472</v>
      </c>
    </row>
    <row r="27" spans="1:49" x14ac:dyDescent="0.2">
      <c r="A27" s="9" t="s">
        <v>36</v>
      </c>
      <c r="B27" s="10" t="s">
        <v>109</v>
      </c>
      <c r="C27" s="9" t="s">
        <v>498</v>
      </c>
      <c r="D27" s="9" t="s">
        <v>115</v>
      </c>
      <c r="E27" s="9" t="s">
        <v>116</v>
      </c>
      <c r="F27" s="11" t="s">
        <v>112</v>
      </c>
      <c r="G27" s="11">
        <v>1</v>
      </c>
      <c r="H27" s="9" t="s">
        <v>117</v>
      </c>
      <c r="I27" s="11" t="s">
        <v>118</v>
      </c>
      <c r="J27" s="11">
        <v>1</v>
      </c>
      <c r="K27" s="11">
        <v>2</v>
      </c>
      <c r="L27" s="11" t="s">
        <v>54</v>
      </c>
      <c r="M27" s="11">
        <v>2</v>
      </c>
      <c r="N27" s="12">
        <v>2.3529411764705882E-2</v>
      </c>
      <c r="O27" s="9" t="str">
        <f>+VLOOKUP(C27,[1]Hoja1!$C:$V,13,0)</f>
        <v>YURIS MARINA RODRIGUEZ GRANADOS</v>
      </c>
      <c r="Q27" s="9" t="str">
        <f>+VLOOKUP(C27,[1]Hoja1!$C:$V,14,0)</f>
        <v>yuris.rodriguez@docente.ibero.edu.co</v>
      </c>
      <c r="R27" s="13">
        <f>+VLOOKUP(C27,[1]Hoja1!$C:$V,15,0)</f>
        <v>100118805</v>
      </c>
      <c r="S27" s="9" t="str">
        <f>+VLOOKUP(C27,[1]Hoja1!$C:$V,17,0)</f>
        <v>YURIS MARINA RODRIGUEZ GRANADOS</v>
      </c>
      <c r="U27" s="9" t="str">
        <f>+VLOOKUP(C27,[1]Hoja1!$C:$V,18,0)</f>
        <v>yuris.rodriguez@docente.ibero.edu.co</v>
      </c>
      <c r="V27" s="11">
        <f>+VLOOKUP(C27,[1]Hoja1!$C:$V,20,0)</f>
        <v>80</v>
      </c>
      <c r="AW27" s="9" t="s">
        <v>472</v>
      </c>
    </row>
    <row r="28" spans="1:49" x14ac:dyDescent="0.2">
      <c r="A28" s="9" t="s">
        <v>36</v>
      </c>
      <c r="B28" s="10" t="s">
        <v>109</v>
      </c>
      <c r="C28" s="9" t="s">
        <v>499</v>
      </c>
      <c r="D28" s="9" t="s">
        <v>131</v>
      </c>
      <c r="E28" s="9" t="s">
        <v>132</v>
      </c>
      <c r="F28" s="11" t="s">
        <v>112</v>
      </c>
      <c r="G28" s="11">
        <v>2</v>
      </c>
      <c r="H28" s="9" t="s">
        <v>133</v>
      </c>
      <c r="I28" s="11" t="s">
        <v>134</v>
      </c>
      <c r="J28" s="11">
        <v>1</v>
      </c>
      <c r="K28" s="11">
        <v>2</v>
      </c>
      <c r="L28" s="11" t="s">
        <v>54</v>
      </c>
      <c r="M28" s="11">
        <v>1</v>
      </c>
      <c r="N28" s="12">
        <v>1.1764705882352941E-2</v>
      </c>
      <c r="O28" s="17" t="str">
        <f>+VLOOKUP(C28,[1]Hoja1!$C:$V,13,0)</f>
        <v>Para el periodo 2024-42 no debemos tener estudiantes programados para segundo semestre, solo primer semestre</v>
      </c>
      <c r="Q28" s="9"/>
      <c r="U28" s="9"/>
      <c r="V28" s="11"/>
      <c r="AW28" s="9" t="s">
        <v>472</v>
      </c>
    </row>
    <row r="29" spans="1:49" x14ac:dyDescent="0.2">
      <c r="A29" s="9" t="s">
        <v>154</v>
      </c>
      <c r="B29" s="10" t="s">
        <v>343</v>
      </c>
      <c r="C29" s="9" t="s">
        <v>500</v>
      </c>
      <c r="D29" s="9" t="s">
        <v>353</v>
      </c>
      <c r="E29" s="9" t="s">
        <v>354</v>
      </c>
      <c r="F29" s="11" t="s">
        <v>346</v>
      </c>
      <c r="G29" s="11">
        <v>1</v>
      </c>
      <c r="H29" s="9" t="s">
        <v>355</v>
      </c>
      <c r="I29" s="11" t="s">
        <v>356</v>
      </c>
      <c r="J29" s="11">
        <v>1</v>
      </c>
      <c r="K29" s="11">
        <v>3</v>
      </c>
      <c r="L29" s="11" t="s">
        <v>54</v>
      </c>
      <c r="M29" s="11">
        <v>1</v>
      </c>
      <c r="N29" s="12">
        <v>1.1764705882352941E-2</v>
      </c>
      <c r="Q29" s="9"/>
      <c r="U29" s="9"/>
      <c r="V29" s="11"/>
    </row>
    <row r="30" spans="1:49" x14ac:dyDescent="0.2">
      <c r="A30" s="9" t="s">
        <v>154</v>
      </c>
      <c r="B30" s="10" t="s">
        <v>261</v>
      </c>
      <c r="C30" s="9" t="s">
        <v>501</v>
      </c>
      <c r="D30" s="9" t="s">
        <v>262</v>
      </c>
      <c r="E30" s="9" t="s">
        <v>263</v>
      </c>
      <c r="F30" s="11" t="s">
        <v>264</v>
      </c>
      <c r="G30" s="11">
        <v>1</v>
      </c>
      <c r="H30" s="9" t="s">
        <v>261</v>
      </c>
      <c r="I30" s="11" t="s">
        <v>264</v>
      </c>
      <c r="J30" s="11">
        <v>12</v>
      </c>
      <c r="K30" s="11">
        <v>2</v>
      </c>
      <c r="L30" s="11" t="s">
        <v>54</v>
      </c>
      <c r="M30" s="11">
        <v>8</v>
      </c>
      <c r="N30" s="12">
        <v>9.4117647058823528E-2</v>
      </c>
      <c r="Q30" s="9"/>
      <c r="U30" s="9"/>
      <c r="V30" s="11"/>
    </row>
    <row r="31" spans="1:49" x14ac:dyDescent="0.2">
      <c r="A31" s="9" t="s">
        <v>154</v>
      </c>
      <c r="B31" s="10" t="s">
        <v>261</v>
      </c>
      <c r="C31" s="9" t="s">
        <v>501</v>
      </c>
      <c r="D31" s="9" t="s">
        <v>262</v>
      </c>
      <c r="E31" s="9" t="s">
        <v>263</v>
      </c>
      <c r="F31" s="11" t="s">
        <v>264</v>
      </c>
      <c r="G31" s="11">
        <v>1</v>
      </c>
      <c r="H31" s="9" t="s">
        <v>261</v>
      </c>
      <c r="I31" s="11" t="s">
        <v>264</v>
      </c>
      <c r="J31" s="11">
        <v>12</v>
      </c>
      <c r="K31" s="11">
        <v>2</v>
      </c>
      <c r="L31" s="11" t="s">
        <v>54</v>
      </c>
      <c r="M31" s="11">
        <v>2</v>
      </c>
      <c r="N31" s="12">
        <v>2.3529411764705882E-2</v>
      </c>
      <c r="Q31" s="9"/>
      <c r="U31" s="9"/>
      <c r="V31" s="11"/>
    </row>
    <row r="32" spans="1:49" x14ac:dyDescent="0.2">
      <c r="A32" s="9" t="s">
        <v>154</v>
      </c>
      <c r="B32" s="10" t="s">
        <v>265</v>
      </c>
      <c r="C32" s="9" t="s">
        <v>502</v>
      </c>
      <c r="D32" s="9" t="s">
        <v>266</v>
      </c>
      <c r="E32" s="9" t="s">
        <v>267</v>
      </c>
      <c r="F32" s="11" t="s">
        <v>268</v>
      </c>
      <c r="G32" s="11">
        <v>1</v>
      </c>
      <c r="H32" s="9" t="s">
        <v>265</v>
      </c>
      <c r="I32" s="11" t="s">
        <v>268</v>
      </c>
      <c r="J32" s="11">
        <v>12</v>
      </c>
      <c r="K32" s="11">
        <v>2</v>
      </c>
      <c r="L32" s="11" t="s">
        <v>54</v>
      </c>
      <c r="M32" s="11">
        <v>13</v>
      </c>
      <c r="N32" s="12">
        <v>0.15294117647058825</v>
      </c>
      <c r="Q32" s="9"/>
      <c r="U32" s="9"/>
      <c r="V32" s="11"/>
    </row>
    <row r="33" spans="1:49" x14ac:dyDescent="0.2">
      <c r="A33" s="9" t="s">
        <v>154</v>
      </c>
      <c r="B33" s="10" t="s">
        <v>265</v>
      </c>
      <c r="C33" s="9" t="s">
        <v>502</v>
      </c>
      <c r="D33" s="9" t="s">
        <v>266</v>
      </c>
      <c r="E33" s="9" t="s">
        <v>267</v>
      </c>
      <c r="F33" s="11" t="s">
        <v>268</v>
      </c>
      <c r="G33" s="11">
        <v>1</v>
      </c>
      <c r="H33" s="9" t="s">
        <v>265</v>
      </c>
      <c r="I33" s="11" t="s">
        <v>268</v>
      </c>
      <c r="J33" s="11">
        <v>12</v>
      </c>
      <c r="K33" s="11">
        <v>2</v>
      </c>
      <c r="L33" s="11" t="s">
        <v>54</v>
      </c>
      <c r="M33" s="11">
        <v>1</v>
      </c>
      <c r="N33" s="12">
        <v>1.1764705882352941E-2</v>
      </c>
      <c r="Q33" s="9"/>
      <c r="U33" s="9"/>
      <c r="V33" s="11"/>
    </row>
    <row r="34" spans="1:49" x14ac:dyDescent="0.2">
      <c r="A34" s="9" t="s">
        <v>154</v>
      </c>
      <c r="B34" s="10" t="s">
        <v>312</v>
      </c>
      <c r="C34" s="9" t="s">
        <v>503</v>
      </c>
      <c r="D34" s="9" t="s">
        <v>313</v>
      </c>
      <c r="E34" s="9" t="s">
        <v>314</v>
      </c>
      <c r="F34" s="11" t="s">
        <v>315</v>
      </c>
      <c r="G34" s="11">
        <v>1</v>
      </c>
      <c r="H34" s="9" t="s">
        <v>312</v>
      </c>
      <c r="I34" s="11" t="s">
        <v>315</v>
      </c>
      <c r="J34" s="11">
        <v>12</v>
      </c>
      <c r="K34" s="11">
        <v>2</v>
      </c>
      <c r="L34" s="11" t="s">
        <v>54</v>
      </c>
      <c r="M34" s="11">
        <v>1</v>
      </c>
      <c r="N34" s="12">
        <v>1.1764705882352941E-2</v>
      </c>
      <c r="O34" s="9" t="s">
        <v>620</v>
      </c>
      <c r="Q34" s="9" t="s">
        <v>621</v>
      </c>
      <c r="R34" s="11">
        <v>900007861</v>
      </c>
      <c r="U34" s="9"/>
      <c r="V34" s="11"/>
      <c r="AW34" s="9" t="s">
        <v>622</v>
      </c>
    </row>
    <row r="35" spans="1:49" x14ac:dyDescent="0.2">
      <c r="A35" s="9" t="s">
        <v>154</v>
      </c>
      <c r="B35" s="10" t="s">
        <v>467</v>
      </c>
      <c r="C35" s="9" t="s">
        <v>504</v>
      </c>
      <c r="D35" s="9" t="s">
        <v>468</v>
      </c>
      <c r="E35" s="9" t="s">
        <v>469</v>
      </c>
      <c r="F35" s="11" t="s">
        <v>470</v>
      </c>
      <c r="G35" s="11">
        <v>1</v>
      </c>
      <c r="H35" s="9" t="s">
        <v>471</v>
      </c>
      <c r="I35" s="11" t="s">
        <v>470</v>
      </c>
      <c r="J35" s="11">
        <v>12</v>
      </c>
      <c r="K35" s="11">
        <v>2</v>
      </c>
      <c r="L35" s="11" t="s">
        <v>54</v>
      </c>
      <c r="M35" s="11">
        <v>1</v>
      </c>
      <c r="N35" s="12">
        <v>1.1764705882352941E-2</v>
      </c>
      <c r="Q35" s="9"/>
      <c r="U35" s="9"/>
      <c r="V35" s="11"/>
    </row>
    <row r="36" spans="1:49" x14ac:dyDescent="0.2">
      <c r="A36" s="9" t="s">
        <v>154</v>
      </c>
      <c r="B36" s="10" t="s">
        <v>37</v>
      </c>
      <c r="C36" s="9" t="s">
        <v>505</v>
      </c>
      <c r="D36" s="9" t="s">
        <v>65</v>
      </c>
      <c r="E36" s="9" t="s">
        <v>39</v>
      </c>
      <c r="F36" s="11" t="s">
        <v>40</v>
      </c>
      <c r="G36" s="11">
        <v>1</v>
      </c>
      <c r="H36" s="9" t="s">
        <v>41</v>
      </c>
      <c r="I36" s="11" t="s">
        <v>42</v>
      </c>
      <c r="J36" s="11">
        <v>1</v>
      </c>
      <c r="K36" s="11">
        <v>3</v>
      </c>
      <c r="L36" s="11" t="s">
        <v>54</v>
      </c>
      <c r="M36" s="11">
        <v>12</v>
      </c>
      <c r="N36" s="12">
        <v>0.14117647058823529</v>
      </c>
      <c r="O36" s="9" t="s">
        <v>623</v>
      </c>
      <c r="Q36" s="9">
        <v>100102728</v>
      </c>
      <c r="R36" s="11"/>
      <c r="U36" s="9"/>
      <c r="V36" s="11"/>
      <c r="AW36" s="9" t="s">
        <v>654</v>
      </c>
    </row>
    <row r="37" spans="1:49" x14ac:dyDescent="0.2">
      <c r="A37" s="9" t="s">
        <v>154</v>
      </c>
      <c r="B37" s="10" t="s">
        <v>37</v>
      </c>
      <c r="C37" s="9" t="s">
        <v>505</v>
      </c>
      <c r="D37" s="9" t="s">
        <v>65</v>
      </c>
      <c r="E37" s="9" t="s">
        <v>39</v>
      </c>
      <c r="F37" s="11" t="s">
        <v>40</v>
      </c>
      <c r="G37" s="11">
        <v>1</v>
      </c>
      <c r="H37" s="9" t="s">
        <v>41</v>
      </c>
      <c r="I37" s="11" t="s">
        <v>42</v>
      </c>
      <c r="J37" s="11">
        <v>1</v>
      </c>
      <c r="K37" s="11">
        <v>3</v>
      </c>
      <c r="L37" s="11" t="s">
        <v>54</v>
      </c>
      <c r="M37" s="11">
        <v>4</v>
      </c>
      <c r="N37" s="12">
        <v>4.7058823529411764E-2</v>
      </c>
      <c r="O37" s="9" t="s">
        <v>623</v>
      </c>
      <c r="Q37" s="9">
        <v>100102728</v>
      </c>
      <c r="R37" s="11"/>
      <c r="U37" s="9"/>
      <c r="V37" s="11"/>
      <c r="AW37" s="9" t="s">
        <v>654</v>
      </c>
    </row>
    <row r="38" spans="1:49" x14ac:dyDescent="0.2">
      <c r="A38" s="9" t="s">
        <v>154</v>
      </c>
      <c r="B38" s="10" t="s">
        <v>37</v>
      </c>
      <c r="C38" s="9" t="s">
        <v>506</v>
      </c>
      <c r="D38" s="9" t="s">
        <v>66</v>
      </c>
      <c r="E38" s="9" t="s">
        <v>45</v>
      </c>
      <c r="F38" s="11" t="s">
        <v>40</v>
      </c>
      <c r="G38" s="11">
        <v>1</v>
      </c>
      <c r="H38" s="9" t="s">
        <v>46</v>
      </c>
      <c r="I38" s="11" t="s">
        <v>47</v>
      </c>
      <c r="J38" s="11">
        <v>1</v>
      </c>
      <c r="K38" s="11">
        <v>2</v>
      </c>
      <c r="L38" s="11" t="s">
        <v>54</v>
      </c>
      <c r="M38" s="11">
        <v>12</v>
      </c>
      <c r="N38" s="12">
        <v>0.14117647058823529</v>
      </c>
      <c r="O38" s="9" t="s">
        <v>624</v>
      </c>
      <c r="Q38" s="9">
        <v>100118865</v>
      </c>
      <c r="R38" s="13">
        <v>25</v>
      </c>
      <c r="U38" s="9"/>
      <c r="V38" s="11"/>
      <c r="AW38" s="9" t="s">
        <v>654</v>
      </c>
    </row>
    <row r="39" spans="1:49" x14ac:dyDescent="0.2">
      <c r="A39" s="9" t="s">
        <v>154</v>
      </c>
      <c r="B39" s="10" t="s">
        <v>37</v>
      </c>
      <c r="C39" s="9" t="s">
        <v>506</v>
      </c>
      <c r="D39" s="9" t="s">
        <v>66</v>
      </c>
      <c r="E39" s="9" t="s">
        <v>45</v>
      </c>
      <c r="F39" s="11" t="s">
        <v>40</v>
      </c>
      <c r="G39" s="11">
        <v>1</v>
      </c>
      <c r="H39" s="9" t="s">
        <v>46</v>
      </c>
      <c r="I39" s="11" t="s">
        <v>47</v>
      </c>
      <c r="J39" s="11">
        <v>1</v>
      </c>
      <c r="K39" s="11">
        <v>2</v>
      </c>
      <c r="L39" s="11" t="s">
        <v>54</v>
      </c>
      <c r="M39" s="11">
        <v>4</v>
      </c>
      <c r="N39" s="12">
        <v>4.7058823529411764E-2</v>
      </c>
      <c r="O39" s="9" t="s">
        <v>624</v>
      </c>
      <c r="Q39" s="9">
        <v>100118865</v>
      </c>
      <c r="R39" s="13">
        <v>25</v>
      </c>
      <c r="U39" s="9"/>
      <c r="V39" s="11"/>
      <c r="AW39" s="9" t="s">
        <v>654</v>
      </c>
    </row>
    <row r="40" spans="1:49" x14ac:dyDescent="0.2">
      <c r="A40" s="9" t="s">
        <v>154</v>
      </c>
      <c r="B40" s="10" t="s">
        <v>316</v>
      </c>
      <c r="C40" s="9" t="s">
        <v>507</v>
      </c>
      <c r="D40" s="9" t="s">
        <v>317</v>
      </c>
      <c r="E40" s="9" t="s">
        <v>318</v>
      </c>
      <c r="F40" s="11" t="s">
        <v>319</v>
      </c>
      <c r="G40" s="11">
        <v>1</v>
      </c>
      <c r="H40" s="9" t="s">
        <v>316</v>
      </c>
      <c r="I40" s="11" t="s">
        <v>319</v>
      </c>
      <c r="J40" s="11">
        <v>12</v>
      </c>
      <c r="K40" s="11">
        <v>2</v>
      </c>
      <c r="L40" s="11" t="s">
        <v>54</v>
      </c>
      <c r="M40" s="11">
        <v>23</v>
      </c>
      <c r="N40" s="12">
        <v>0.27058823529411763</v>
      </c>
      <c r="Q40" s="9"/>
      <c r="R40" s="11"/>
      <c r="U40" s="9"/>
      <c r="V40" s="11"/>
    </row>
    <row r="41" spans="1:49" x14ac:dyDescent="0.2">
      <c r="A41" s="9" t="s">
        <v>154</v>
      </c>
      <c r="B41" s="10" t="s">
        <v>316</v>
      </c>
      <c r="C41" s="9" t="s">
        <v>507</v>
      </c>
      <c r="D41" s="9" t="s">
        <v>317</v>
      </c>
      <c r="E41" s="9" t="s">
        <v>318</v>
      </c>
      <c r="F41" s="11" t="s">
        <v>319</v>
      </c>
      <c r="G41" s="11">
        <v>1</v>
      </c>
      <c r="H41" s="9" t="s">
        <v>316</v>
      </c>
      <c r="I41" s="11" t="s">
        <v>319</v>
      </c>
      <c r="J41" s="11">
        <v>12</v>
      </c>
      <c r="K41" s="11">
        <v>2</v>
      </c>
      <c r="L41" s="11" t="s">
        <v>54</v>
      </c>
      <c r="M41" s="11">
        <v>5</v>
      </c>
      <c r="N41" s="12">
        <v>5.8823529411764705E-2</v>
      </c>
      <c r="Q41" s="9"/>
      <c r="R41" s="11"/>
      <c r="U41" s="9"/>
      <c r="V41" s="11"/>
    </row>
    <row r="42" spans="1:49" x14ac:dyDescent="0.2">
      <c r="A42" s="9" t="s">
        <v>154</v>
      </c>
      <c r="B42" s="10" t="s">
        <v>325</v>
      </c>
      <c r="C42" s="9" t="s">
        <v>508</v>
      </c>
      <c r="D42" s="9" t="s">
        <v>326</v>
      </c>
      <c r="E42" s="9" t="s">
        <v>327</v>
      </c>
      <c r="F42" s="11" t="s">
        <v>328</v>
      </c>
      <c r="G42" s="11">
        <v>1</v>
      </c>
      <c r="H42" s="9" t="s">
        <v>325</v>
      </c>
      <c r="I42" s="11" t="s">
        <v>328</v>
      </c>
      <c r="J42" s="11">
        <v>12</v>
      </c>
      <c r="K42" s="11">
        <v>2</v>
      </c>
      <c r="L42" s="11" t="s">
        <v>54</v>
      </c>
      <c r="M42" s="11">
        <v>8</v>
      </c>
      <c r="N42" s="12">
        <v>9.4117647058823528E-2</v>
      </c>
      <c r="Q42" s="9"/>
      <c r="R42" s="11"/>
      <c r="U42" s="9"/>
      <c r="V42" s="11"/>
    </row>
    <row r="43" spans="1:49" x14ac:dyDescent="0.2">
      <c r="A43" s="9" t="s">
        <v>154</v>
      </c>
      <c r="B43" s="10" t="s">
        <v>325</v>
      </c>
      <c r="C43" s="9" t="s">
        <v>508</v>
      </c>
      <c r="D43" s="9" t="s">
        <v>326</v>
      </c>
      <c r="E43" s="9" t="s">
        <v>327</v>
      </c>
      <c r="F43" s="11" t="s">
        <v>328</v>
      </c>
      <c r="G43" s="11">
        <v>1</v>
      </c>
      <c r="H43" s="9" t="s">
        <v>325</v>
      </c>
      <c r="I43" s="11" t="s">
        <v>328</v>
      </c>
      <c r="J43" s="11">
        <v>12</v>
      </c>
      <c r="K43" s="11">
        <v>2</v>
      </c>
      <c r="L43" s="11" t="s">
        <v>54</v>
      </c>
      <c r="M43" s="11">
        <v>1</v>
      </c>
      <c r="N43" s="12">
        <v>1.1764705882352941E-2</v>
      </c>
      <c r="Q43" s="9"/>
      <c r="R43" s="11"/>
      <c r="U43" s="9"/>
      <c r="V43" s="11"/>
    </row>
    <row r="44" spans="1:49" x14ac:dyDescent="0.2">
      <c r="A44" s="9" t="s">
        <v>154</v>
      </c>
      <c r="B44" s="10" t="s">
        <v>329</v>
      </c>
      <c r="C44" s="9" t="s">
        <v>509</v>
      </c>
      <c r="D44" s="9" t="s">
        <v>330</v>
      </c>
      <c r="E44" s="9" t="s">
        <v>331</v>
      </c>
      <c r="F44" s="11" t="s">
        <v>332</v>
      </c>
      <c r="G44" s="11">
        <v>1</v>
      </c>
      <c r="H44" s="9" t="s">
        <v>329</v>
      </c>
      <c r="I44" s="11" t="s">
        <v>332</v>
      </c>
      <c r="J44" s="11">
        <v>12</v>
      </c>
      <c r="K44" s="11">
        <v>2</v>
      </c>
      <c r="L44" s="11" t="s">
        <v>54</v>
      </c>
      <c r="M44" s="11">
        <v>10</v>
      </c>
      <c r="N44" s="12">
        <v>0.11764705882352941</v>
      </c>
      <c r="Q44" s="9"/>
      <c r="R44" s="11"/>
      <c r="U44" s="9"/>
      <c r="V44" s="11"/>
    </row>
    <row r="45" spans="1:49" x14ac:dyDescent="0.2">
      <c r="A45" s="9" t="s">
        <v>154</v>
      </c>
      <c r="B45" s="10" t="s">
        <v>329</v>
      </c>
      <c r="C45" s="9" t="s">
        <v>509</v>
      </c>
      <c r="D45" s="9" t="s">
        <v>330</v>
      </c>
      <c r="E45" s="9" t="s">
        <v>331</v>
      </c>
      <c r="F45" s="11" t="s">
        <v>332</v>
      </c>
      <c r="G45" s="11">
        <v>1</v>
      </c>
      <c r="H45" s="9" t="s">
        <v>329</v>
      </c>
      <c r="I45" s="11" t="s">
        <v>332</v>
      </c>
      <c r="J45" s="11">
        <v>12</v>
      </c>
      <c r="K45" s="11">
        <v>2</v>
      </c>
      <c r="L45" s="11" t="s">
        <v>54</v>
      </c>
      <c r="M45" s="11">
        <v>3</v>
      </c>
      <c r="N45" s="12">
        <v>3.5294117647058823E-2</v>
      </c>
      <c r="Q45" s="9"/>
      <c r="R45" s="11"/>
      <c r="U45" s="9"/>
      <c r="V45" s="11"/>
    </row>
    <row r="46" spans="1:49" x14ac:dyDescent="0.2">
      <c r="A46" s="9" t="s">
        <v>154</v>
      </c>
      <c r="B46" s="10" t="s">
        <v>164</v>
      </c>
      <c r="C46" s="9" t="s">
        <v>510</v>
      </c>
      <c r="D46" s="9" t="s">
        <v>170</v>
      </c>
      <c r="E46" s="9" t="s">
        <v>171</v>
      </c>
      <c r="F46" s="11" t="s">
        <v>167</v>
      </c>
      <c r="G46" s="11">
        <v>1</v>
      </c>
      <c r="H46" s="9" t="s">
        <v>172</v>
      </c>
      <c r="I46" s="11" t="s">
        <v>173</v>
      </c>
      <c r="J46" s="11">
        <v>1</v>
      </c>
      <c r="K46" s="11">
        <v>2</v>
      </c>
      <c r="L46" s="11" t="s">
        <v>43</v>
      </c>
      <c r="M46" s="11">
        <v>1</v>
      </c>
      <c r="N46" s="12">
        <v>1.1764705882352941E-2</v>
      </c>
      <c r="O46" s="9" t="str">
        <f>+VLOOKUP(C46,[2]Hoja1!$C:$V,13,0)</f>
        <v>MARCELA ESPERANZA DEVIA BARBOSA</v>
      </c>
      <c r="Q46" s="9" t="str">
        <f>+VLOOKUP(C46,[2]Hoja1!$C:$V,14,0)</f>
        <v>marcela.devia@docente.ibero.edu.co</v>
      </c>
      <c r="R46" s="11">
        <f>+VLOOKUP(C46,[2]Hoja1!$C:$V,16,0)</f>
        <v>80</v>
      </c>
      <c r="U46" s="9"/>
      <c r="V46" s="11"/>
      <c r="AW46" s="9" t="s">
        <v>472</v>
      </c>
    </row>
    <row r="47" spans="1:49" x14ac:dyDescent="0.2">
      <c r="A47" s="9" t="s">
        <v>154</v>
      </c>
      <c r="B47" s="10" t="s">
        <v>164</v>
      </c>
      <c r="C47" s="9" t="s">
        <v>511</v>
      </c>
      <c r="D47" s="9" t="s">
        <v>297</v>
      </c>
      <c r="E47" s="9" t="s">
        <v>171</v>
      </c>
      <c r="F47" s="11" t="s">
        <v>167</v>
      </c>
      <c r="G47" s="11">
        <v>1</v>
      </c>
      <c r="H47" s="9" t="s">
        <v>172</v>
      </c>
      <c r="I47" s="11" t="s">
        <v>173</v>
      </c>
      <c r="J47" s="11">
        <v>1</v>
      </c>
      <c r="K47" s="11">
        <v>2</v>
      </c>
      <c r="L47" s="11" t="s">
        <v>54</v>
      </c>
      <c r="M47" s="11">
        <v>17</v>
      </c>
      <c r="N47" s="12">
        <v>0.2</v>
      </c>
      <c r="O47" s="9" t="str">
        <f>+VLOOKUP(C47,[2]Hoja1!$C:$V,13,0)</f>
        <v>MARCELA ESPERANZA DEVIA BARBOSA</v>
      </c>
      <c r="Q47" s="9" t="str">
        <f>+VLOOKUP(C47,[2]Hoja1!$C:$V,14,0)</f>
        <v>marcela.devia@docente.ibero.edu.co</v>
      </c>
      <c r="R47" s="11">
        <f>+VLOOKUP(C47,[2]Hoja1!$C:$V,16,0)</f>
        <v>80</v>
      </c>
      <c r="U47" s="9"/>
      <c r="V47" s="11"/>
      <c r="AW47" s="9" t="s">
        <v>472</v>
      </c>
    </row>
    <row r="48" spans="1:49" x14ac:dyDescent="0.2">
      <c r="A48" s="9" t="s">
        <v>154</v>
      </c>
      <c r="B48" s="10" t="s">
        <v>164</v>
      </c>
      <c r="C48" s="9" t="s">
        <v>512</v>
      </c>
      <c r="D48" s="9" t="s">
        <v>165</v>
      </c>
      <c r="E48" s="9" t="s">
        <v>166</v>
      </c>
      <c r="F48" s="11" t="s">
        <v>167</v>
      </c>
      <c r="G48" s="11">
        <v>1</v>
      </c>
      <c r="H48" s="9" t="s">
        <v>168</v>
      </c>
      <c r="I48" s="11" t="s">
        <v>169</v>
      </c>
      <c r="J48" s="11">
        <v>1</v>
      </c>
      <c r="K48" s="11">
        <v>2</v>
      </c>
      <c r="L48" s="11" t="s">
        <v>43</v>
      </c>
      <c r="M48" s="11">
        <v>1</v>
      </c>
      <c r="N48" s="12">
        <v>1.1764705882352941E-2</v>
      </c>
      <c r="O48" s="9" t="str">
        <f>+VLOOKUP(C48,[2]Hoja1!$C:$V,13,0)</f>
        <v>CAICEDO CARRERO OLIVERIO ANDRES</v>
      </c>
      <c r="Q48" s="9" t="str">
        <f>+VLOOKUP(C48,[2]Hoja1!$C:$V,14,0)</f>
        <v>andres.caicedo@docente.ibero.edu.co</v>
      </c>
      <c r="R48" s="11">
        <f>+VLOOKUP(C48,[2]Hoja1!$C:$V,16,0)</f>
        <v>80</v>
      </c>
      <c r="U48" s="9"/>
      <c r="V48" s="11"/>
      <c r="AW48" s="9" t="s">
        <v>472</v>
      </c>
    </row>
    <row r="49" spans="1:49" x14ac:dyDescent="0.2">
      <c r="A49" s="9" t="s">
        <v>154</v>
      </c>
      <c r="B49" s="10" t="s">
        <v>164</v>
      </c>
      <c r="C49" s="9" t="s">
        <v>513</v>
      </c>
      <c r="D49" s="9" t="s">
        <v>296</v>
      </c>
      <c r="E49" s="9" t="s">
        <v>166</v>
      </c>
      <c r="F49" s="11" t="s">
        <v>167</v>
      </c>
      <c r="G49" s="11">
        <v>1</v>
      </c>
      <c r="H49" s="9" t="s">
        <v>168</v>
      </c>
      <c r="I49" s="11" t="s">
        <v>169</v>
      </c>
      <c r="J49" s="11">
        <v>1</v>
      </c>
      <c r="K49" s="11">
        <v>2</v>
      </c>
      <c r="L49" s="11" t="s">
        <v>54</v>
      </c>
      <c r="M49" s="11">
        <v>17</v>
      </c>
      <c r="N49" s="12">
        <v>0.2</v>
      </c>
      <c r="O49" s="9" t="str">
        <f>+VLOOKUP(C49,[2]Hoja1!$C:$V,13,0)</f>
        <v>CAICEDO CARRERO OLIVERIO ANDRES</v>
      </c>
      <c r="Q49" s="9" t="str">
        <f>+VLOOKUP(C49,[2]Hoja1!$C:$V,14,0)</f>
        <v>andres.caicedo@docente.ibero.edu.co</v>
      </c>
      <c r="R49" s="11">
        <f>+VLOOKUP(C49,[2]Hoja1!$C:$V,16,0)</f>
        <v>80</v>
      </c>
      <c r="U49" s="9"/>
      <c r="V49" s="11"/>
      <c r="AW49" s="9" t="s">
        <v>472</v>
      </c>
    </row>
    <row r="50" spans="1:49" x14ac:dyDescent="0.2">
      <c r="A50" s="9" t="s">
        <v>154</v>
      </c>
      <c r="B50" s="10" t="s">
        <v>298</v>
      </c>
      <c r="C50" s="9" t="s">
        <v>514</v>
      </c>
      <c r="D50" s="9" t="s">
        <v>299</v>
      </c>
      <c r="E50" s="9" t="s">
        <v>300</v>
      </c>
      <c r="F50" s="11" t="s">
        <v>301</v>
      </c>
      <c r="G50" s="11">
        <v>1</v>
      </c>
      <c r="H50" s="9" t="s">
        <v>87</v>
      </c>
      <c r="I50" s="11" t="s">
        <v>302</v>
      </c>
      <c r="J50" s="11">
        <v>1</v>
      </c>
      <c r="K50" s="11">
        <v>2</v>
      </c>
      <c r="L50" s="11" t="s">
        <v>54</v>
      </c>
      <c r="M50" s="11">
        <v>28</v>
      </c>
      <c r="N50" s="12">
        <v>0.32941176470588235</v>
      </c>
      <c r="O50" s="17" t="str">
        <f>+VLOOKUP(C50,[2]Hoja1!$C:$V,13,0)</f>
        <v>No se debe programar esta electiva, solo se va a programar la electiva profesional I: Entornos de trabajos saludables</v>
      </c>
      <c r="Q50" s="9"/>
      <c r="R50" s="11"/>
      <c r="U50" s="9"/>
      <c r="V50" s="11"/>
      <c r="AW50" s="9" t="s">
        <v>472</v>
      </c>
    </row>
    <row r="51" spans="1:49" x14ac:dyDescent="0.2">
      <c r="A51" s="9" t="s">
        <v>154</v>
      </c>
      <c r="B51" s="10" t="s">
        <v>298</v>
      </c>
      <c r="C51" s="9" t="s">
        <v>515</v>
      </c>
      <c r="D51" s="9" t="s">
        <v>309</v>
      </c>
      <c r="E51" s="9" t="s">
        <v>310</v>
      </c>
      <c r="F51" s="11" t="s">
        <v>301</v>
      </c>
      <c r="G51" s="11">
        <v>1</v>
      </c>
      <c r="H51" s="9" t="s">
        <v>129</v>
      </c>
      <c r="I51" s="11" t="s">
        <v>311</v>
      </c>
      <c r="J51" s="11">
        <v>1</v>
      </c>
      <c r="K51" s="11">
        <v>2</v>
      </c>
      <c r="L51" s="11" t="s">
        <v>54</v>
      </c>
      <c r="M51" s="11">
        <v>28</v>
      </c>
      <c r="N51" s="12">
        <v>0.32941176470588235</v>
      </c>
      <c r="O51" s="9" t="str">
        <f>+VLOOKUP(C51,[2]Hoja1!$C:$V,13,0)</f>
        <v>RUIZ BURGOS PAOLA ANDREA</v>
      </c>
      <c r="Q51" s="9" t="str">
        <f>+VLOOKUP(C51,[2]Hoja1!$C:$V,14,0)</f>
        <v>paola.ruiz@docente.ibero.edu.co</v>
      </c>
      <c r="R51" s="11">
        <f>+VLOOKUP(C51,[2]Hoja1!$C:$V,16,0)</f>
        <v>80</v>
      </c>
      <c r="U51" s="9"/>
      <c r="V51" s="11"/>
      <c r="AW51" s="9" t="s">
        <v>472</v>
      </c>
    </row>
    <row r="52" spans="1:49" x14ac:dyDescent="0.2">
      <c r="A52" s="9" t="s">
        <v>154</v>
      </c>
      <c r="B52" s="10" t="s">
        <v>298</v>
      </c>
      <c r="C52" s="9" t="s">
        <v>516</v>
      </c>
      <c r="D52" s="9" t="s">
        <v>306</v>
      </c>
      <c r="E52" s="9" t="s">
        <v>307</v>
      </c>
      <c r="F52" s="11" t="s">
        <v>301</v>
      </c>
      <c r="G52" s="11">
        <v>1</v>
      </c>
      <c r="H52" s="9" t="s">
        <v>125</v>
      </c>
      <c r="I52" s="11" t="s">
        <v>308</v>
      </c>
      <c r="J52" s="11">
        <v>1</v>
      </c>
      <c r="K52" s="11">
        <v>3</v>
      </c>
      <c r="L52" s="11" t="s">
        <v>54</v>
      </c>
      <c r="M52" s="11">
        <v>28</v>
      </c>
      <c r="N52" s="12">
        <v>0.32941176470588235</v>
      </c>
      <c r="O52" s="9" t="str">
        <f>+VLOOKUP(C52,[2]Hoja1!$C:$V,13,0)</f>
        <v>ORTEGA FRANCO MARIA CRISTINA</v>
      </c>
      <c r="Q52" s="9" t="str">
        <f>+VLOOKUP(C52,[2]Hoja1!$C:$V,14,0)</f>
        <v>maria.ortega@docente.ibero.edu.co</v>
      </c>
      <c r="R52" s="11">
        <f>+VLOOKUP(C52,[2]Hoja1!$C:$V,16,0)</f>
        <v>80</v>
      </c>
      <c r="U52" s="9"/>
      <c r="V52" s="11"/>
      <c r="AW52" s="9" t="s">
        <v>472</v>
      </c>
    </row>
    <row r="53" spans="1:49" x14ac:dyDescent="0.2">
      <c r="A53" s="9" t="s">
        <v>154</v>
      </c>
      <c r="B53" s="10" t="s">
        <v>298</v>
      </c>
      <c r="C53" s="9" t="s">
        <v>517</v>
      </c>
      <c r="D53" s="9" t="s">
        <v>303</v>
      </c>
      <c r="E53" s="9" t="s">
        <v>304</v>
      </c>
      <c r="F53" s="11" t="s">
        <v>301</v>
      </c>
      <c r="G53" s="11">
        <v>1</v>
      </c>
      <c r="H53" s="9" t="s">
        <v>121</v>
      </c>
      <c r="I53" s="11" t="s">
        <v>305</v>
      </c>
      <c r="J53" s="11">
        <v>1</v>
      </c>
      <c r="K53" s="11">
        <v>2</v>
      </c>
      <c r="L53" s="11" t="s">
        <v>54</v>
      </c>
      <c r="M53" s="11">
        <v>28</v>
      </c>
      <c r="N53" s="12">
        <v>0.32941176470588235</v>
      </c>
      <c r="O53" s="9" t="str">
        <f>+VLOOKUP(C53,[2]Hoja1!$C:$V,13,0)</f>
        <v>PULIDO LADINO LYNA MARCELA</v>
      </c>
      <c r="Q53" s="9" t="str">
        <f>+VLOOKUP(C53,[2]Hoja1!$C:$V,14,0)</f>
        <v>marcela.pulido@docente.ibero.edu.co</v>
      </c>
      <c r="R53" s="11">
        <f>+VLOOKUP(C53,[2]Hoja1!$C:$V,16,0)</f>
        <v>80</v>
      </c>
      <c r="U53" s="9"/>
      <c r="V53" s="11"/>
      <c r="AW53" s="9" t="s">
        <v>472</v>
      </c>
    </row>
    <row r="54" spans="1:49" x14ac:dyDescent="0.2">
      <c r="A54" s="9" t="s">
        <v>154</v>
      </c>
      <c r="B54" s="10" t="s">
        <v>271</v>
      </c>
      <c r="C54" s="9" t="s">
        <v>518</v>
      </c>
      <c r="D54" s="9" t="s">
        <v>276</v>
      </c>
      <c r="E54" s="9" t="s">
        <v>277</v>
      </c>
      <c r="F54" s="11" t="s">
        <v>274</v>
      </c>
      <c r="G54" s="11">
        <v>1</v>
      </c>
      <c r="H54" s="9" t="s">
        <v>278</v>
      </c>
      <c r="I54" s="11" t="s">
        <v>279</v>
      </c>
      <c r="J54" s="11">
        <v>1</v>
      </c>
      <c r="K54" s="11">
        <v>2</v>
      </c>
      <c r="L54" s="11" t="s">
        <v>54</v>
      </c>
      <c r="M54" s="11">
        <v>6</v>
      </c>
      <c r="N54" s="12">
        <v>7.0588235294117646E-2</v>
      </c>
      <c r="O54" s="9" t="str">
        <f>+VLOOKUP(C54,[2]Hoja1!$C:$V,13,0)</f>
        <v>YURIS MARINA RODRIGUEZ GRANADOS</v>
      </c>
      <c r="Q54" s="9" t="str">
        <f>+VLOOKUP(C54,[2]Hoja1!$C:$V,14,0)</f>
        <v>yuris.rodriguez@docente.ibero.edu.co</v>
      </c>
      <c r="R54" s="11">
        <f>+VLOOKUP(C54,[2]Hoja1!$C:$V,16,0)</f>
        <v>80</v>
      </c>
      <c r="U54" s="9"/>
      <c r="V54" s="11"/>
      <c r="AW54" s="9" t="s">
        <v>472</v>
      </c>
    </row>
    <row r="55" spans="1:49" x14ac:dyDescent="0.2">
      <c r="A55" s="9" t="s">
        <v>154</v>
      </c>
      <c r="B55" s="10" t="s">
        <v>271</v>
      </c>
      <c r="C55" s="9" t="s">
        <v>519</v>
      </c>
      <c r="D55" s="9" t="s">
        <v>272</v>
      </c>
      <c r="E55" s="9" t="s">
        <v>273</v>
      </c>
      <c r="F55" s="11" t="s">
        <v>274</v>
      </c>
      <c r="G55" s="11">
        <v>1</v>
      </c>
      <c r="H55" s="9" t="s">
        <v>168</v>
      </c>
      <c r="I55" s="11" t="s">
        <v>275</v>
      </c>
      <c r="J55" s="11">
        <v>1</v>
      </c>
      <c r="K55" s="11">
        <v>2</v>
      </c>
      <c r="L55" s="11" t="s">
        <v>54</v>
      </c>
      <c r="M55" s="11">
        <v>6</v>
      </c>
      <c r="N55" s="12">
        <v>7.0588235294117646E-2</v>
      </c>
      <c r="O55" s="9" t="str">
        <f>+VLOOKUP(C55,[2]Hoja1!$C:$V,13,0)</f>
        <v>MARCELA ESPERANZA DEVIA BARBOSA</v>
      </c>
      <c r="Q55" s="9" t="str">
        <f>+VLOOKUP(C55,[2]Hoja1!$C:$V,14,0)</f>
        <v>marcela.devia@docente.ibero.edu.co</v>
      </c>
      <c r="R55" s="11">
        <f>+VLOOKUP(C55,[2]Hoja1!$C:$V,16,0)</f>
        <v>80</v>
      </c>
      <c r="U55" s="9"/>
      <c r="V55" s="11"/>
      <c r="AW55" s="9" t="s">
        <v>472</v>
      </c>
    </row>
    <row r="56" spans="1:49" x14ac:dyDescent="0.2">
      <c r="A56" s="9" t="s">
        <v>154</v>
      </c>
      <c r="B56" s="10" t="s">
        <v>280</v>
      </c>
      <c r="C56" s="9" t="s">
        <v>520</v>
      </c>
      <c r="D56" s="9" t="s">
        <v>285</v>
      </c>
      <c r="E56" s="9" t="s">
        <v>286</v>
      </c>
      <c r="F56" s="11" t="s">
        <v>283</v>
      </c>
      <c r="G56" s="11">
        <v>1</v>
      </c>
      <c r="H56" s="9" t="s">
        <v>287</v>
      </c>
      <c r="I56" s="11" t="s">
        <v>288</v>
      </c>
      <c r="J56" s="11">
        <v>1</v>
      </c>
      <c r="K56" s="11">
        <v>2</v>
      </c>
      <c r="L56" s="11" t="s">
        <v>54</v>
      </c>
      <c r="M56" s="11">
        <v>2</v>
      </c>
      <c r="N56" s="12">
        <v>2.3529411764705882E-2</v>
      </c>
      <c r="O56" s="9" t="str">
        <f>+VLOOKUP(C56,[2]Hoja1!$C:$V,13,0)</f>
        <v>MARCIA CATALINA PULIDO</v>
      </c>
      <c r="Q56" s="9" t="str">
        <f>+VLOOKUP(C56,[2]Hoja1!$C:$V,14,0)</f>
        <v>marcia.pulido@docente.ibero.edu.co</v>
      </c>
      <c r="R56" s="11">
        <f>+VLOOKUP(C56,[2]Hoja1!$C:$V,16,0)</f>
        <v>80</v>
      </c>
      <c r="S56" s="9" t="str">
        <f>+VLOOKUP(C56,[2]Hoja1!$C:$V,17,0)</f>
        <v>MARCIA CATALINA PULIDO</v>
      </c>
      <c r="U56" s="9" t="str">
        <f>+VLOOKUP(C56,[2]Hoja1!$C:$V,18,0)</f>
        <v>marcia.pulido@docente.ibero.edu.co</v>
      </c>
      <c r="V56" s="11">
        <f>+VLOOKUP(C56,[2]Hoja1!$C:$V,20,0)</f>
        <v>80</v>
      </c>
      <c r="AW56" s="9" t="s">
        <v>472</v>
      </c>
    </row>
    <row r="57" spans="1:49" x14ac:dyDescent="0.2">
      <c r="A57" s="9" t="s">
        <v>154</v>
      </c>
      <c r="B57" s="10" t="s">
        <v>280</v>
      </c>
      <c r="C57" s="9" t="s">
        <v>521</v>
      </c>
      <c r="D57" s="9" t="s">
        <v>285</v>
      </c>
      <c r="E57" s="9" t="s">
        <v>289</v>
      </c>
      <c r="F57" s="11" t="s">
        <v>283</v>
      </c>
      <c r="G57" s="11">
        <v>1</v>
      </c>
      <c r="H57" s="9" t="s">
        <v>87</v>
      </c>
      <c r="I57" s="11" t="s">
        <v>288</v>
      </c>
      <c r="J57" s="11">
        <v>1</v>
      </c>
      <c r="K57" s="11">
        <v>2</v>
      </c>
      <c r="L57" s="11" t="s">
        <v>54</v>
      </c>
      <c r="M57" s="11">
        <v>2</v>
      </c>
      <c r="N57" s="12">
        <v>2.3529411764705882E-2</v>
      </c>
      <c r="O57" s="17" t="str">
        <f>+VLOOKUP(C57,[2]Hoja1!$C:$V,13,0)</f>
        <v>Esta electiva no se debe programar, solo se va a programar electiva profesional I: administración en salud</v>
      </c>
      <c r="Q57" s="9"/>
      <c r="R57" s="11"/>
      <c r="U57" s="9"/>
      <c r="V57" s="11"/>
      <c r="AW57" s="9" t="s">
        <v>472</v>
      </c>
    </row>
    <row r="58" spans="1:49" x14ac:dyDescent="0.2">
      <c r="A58" s="9" t="s">
        <v>154</v>
      </c>
      <c r="B58" s="10" t="s">
        <v>280</v>
      </c>
      <c r="C58" s="9" t="s">
        <v>522</v>
      </c>
      <c r="D58" s="9" t="s">
        <v>293</v>
      </c>
      <c r="E58" s="9" t="s">
        <v>294</v>
      </c>
      <c r="F58" s="11" t="s">
        <v>283</v>
      </c>
      <c r="G58" s="11">
        <v>1</v>
      </c>
      <c r="H58" s="9" t="s">
        <v>99</v>
      </c>
      <c r="I58" s="11" t="s">
        <v>295</v>
      </c>
      <c r="J58" s="11">
        <v>1</v>
      </c>
      <c r="K58" s="11">
        <v>2</v>
      </c>
      <c r="L58" s="11" t="s">
        <v>54</v>
      </c>
      <c r="M58" s="11">
        <v>1</v>
      </c>
      <c r="N58" s="12">
        <v>1.1764705882352941E-2</v>
      </c>
      <c r="O58" s="9" t="str">
        <f>+VLOOKUP(C58,[2]Hoja1!$C:$V,13,0)</f>
        <v>PULIDO LADINO LYNA MARCELA</v>
      </c>
      <c r="Q58" s="9" t="str">
        <f>+VLOOKUP(C58,[2]Hoja1!$C:$V,14,0)</f>
        <v>marcela.pulido@docente.ibero.edu.co</v>
      </c>
      <c r="R58" s="11">
        <f>+VLOOKUP(C58,[2]Hoja1!$C:$V,16,0)</f>
        <v>80</v>
      </c>
      <c r="U58" s="9"/>
      <c r="V58" s="11"/>
      <c r="AW58" s="9" t="s">
        <v>472</v>
      </c>
    </row>
    <row r="59" spans="1:49" x14ac:dyDescent="0.2">
      <c r="A59" s="9" t="s">
        <v>154</v>
      </c>
      <c r="B59" s="10" t="s">
        <v>280</v>
      </c>
      <c r="C59" s="9" t="s">
        <v>523</v>
      </c>
      <c r="D59" s="9" t="s">
        <v>290</v>
      </c>
      <c r="E59" s="9" t="s">
        <v>291</v>
      </c>
      <c r="F59" s="11" t="s">
        <v>283</v>
      </c>
      <c r="G59" s="11">
        <v>1</v>
      </c>
      <c r="H59" s="9" t="s">
        <v>95</v>
      </c>
      <c r="I59" s="11" t="s">
        <v>292</v>
      </c>
      <c r="J59" s="11">
        <v>1</v>
      </c>
      <c r="K59" s="11">
        <v>2</v>
      </c>
      <c r="L59" s="11" t="s">
        <v>54</v>
      </c>
      <c r="M59" s="11">
        <v>1</v>
      </c>
      <c r="N59" s="12">
        <v>1.1764705882352941E-2</v>
      </c>
      <c r="O59" s="9" t="str">
        <f>+VLOOKUP(C59,[2]Hoja1!$C:$V,13,0)</f>
        <v>PAOLA ANDREA RUIZ BURGOS</v>
      </c>
      <c r="Q59" s="9" t="str">
        <f>+VLOOKUP(C59,[2]Hoja1!$C:$V,14,0)</f>
        <v>paola.ruiz@docente.ibero.edu.co</v>
      </c>
      <c r="R59" s="11">
        <f>+VLOOKUP(C59,[2]Hoja1!$C:$V,16,0)</f>
        <v>80</v>
      </c>
      <c r="U59" s="9"/>
      <c r="V59" s="11"/>
      <c r="AW59" s="9" t="s">
        <v>472</v>
      </c>
    </row>
    <row r="60" spans="1:49" x14ac:dyDescent="0.2">
      <c r="A60" s="9" t="s">
        <v>154</v>
      </c>
      <c r="B60" s="10" t="s">
        <v>280</v>
      </c>
      <c r="C60" s="9" t="s">
        <v>524</v>
      </c>
      <c r="D60" s="9" t="s">
        <v>281</v>
      </c>
      <c r="E60" s="9" t="s">
        <v>282</v>
      </c>
      <c r="F60" s="11" t="s">
        <v>283</v>
      </c>
      <c r="G60" s="11">
        <v>1</v>
      </c>
      <c r="H60" s="9" t="s">
        <v>79</v>
      </c>
      <c r="I60" s="11" t="s">
        <v>284</v>
      </c>
      <c r="J60" s="11">
        <v>1</v>
      </c>
      <c r="K60" s="11">
        <v>2</v>
      </c>
      <c r="L60" s="11" t="s">
        <v>54</v>
      </c>
      <c r="M60" s="11">
        <v>1</v>
      </c>
      <c r="N60" s="12">
        <v>1.1764705882352941E-2</v>
      </c>
      <c r="O60" s="9" t="str">
        <f>+VLOOKUP(C60,[2]Hoja1!$C:$V,13,0)</f>
        <v>MARY LUZ BARRERA ORDUZ</v>
      </c>
      <c r="Q60" s="9" t="str">
        <f>+VLOOKUP(C60,[2]Hoja1!$C:$V,14,0)</f>
        <v>mary.barrera@docente.ibero.edu.co</v>
      </c>
      <c r="R60" s="11">
        <f>+VLOOKUP(C60,[2]Hoja1!$C:$V,16,0)</f>
        <v>80</v>
      </c>
      <c r="U60" s="9"/>
      <c r="V60" s="11"/>
      <c r="AW60" s="9" t="s">
        <v>472</v>
      </c>
    </row>
    <row r="61" spans="1:49" x14ac:dyDescent="0.2">
      <c r="A61" s="9" t="s">
        <v>154</v>
      </c>
      <c r="B61" s="10" t="s">
        <v>48</v>
      </c>
      <c r="C61" s="9" t="s">
        <v>525</v>
      </c>
      <c r="D61" s="9" t="s">
        <v>155</v>
      </c>
      <c r="E61" s="9" t="s">
        <v>156</v>
      </c>
      <c r="F61" s="11" t="s">
        <v>51</v>
      </c>
      <c r="G61" s="11">
        <v>1</v>
      </c>
      <c r="H61" s="9" t="s">
        <v>157</v>
      </c>
      <c r="I61" s="11" t="s">
        <v>158</v>
      </c>
      <c r="J61" s="11">
        <v>12</v>
      </c>
      <c r="K61" s="11">
        <v>2</v>
      </c>
      <c r="L61" s="11" t="s">
        <v>43</v>
      </c>
      <c r="M61" s="11">
        <v>3</v>
      </c>
      <c r="N61" s="12">
        <v>3.5294117647058823E-2</v>
      </c>
      <c r="Q61" s="9"/>
      <c r="R61" s="11"/>
      <c r="U61" s="9"/>
      <c r="V61" s="11"/>
    </row>
    <row r="62" spans="1:49" x14ac:dyDescent="0.2">
      <c r="A62" s="9" t="s">
        <v>154</v>
      </c>
      <c r="B62" s="10" t="s">
        <v>48</v>
      </c>
      <c r="C62" s="9" t="s">
        <v>526</v>
      </c>
      <c r="D62" s="9" t="s">
        <v>269</v>
      </c>
      <c r="E62" s="9" t="s">
        <v>156</v>
      </c>
      <c r="F62" s="11" t="s">
        <v>51</v>
      </c>
      <c r="G62" s="11">
        <v>1</v>
      </c>
      <c r="H62" s="9" t="s">
        <v>157</v>
      </c>
      <c r="I62" s="11" t="s">
        <v>158</v>
      </c>
      <c r="J62" s="11">
        <v>12</v>
      </c>
      <c r="K62" s="11">
        <v>2</v>
      </c>
      <c r="L62" s="11" t="s">
        <v>54</v>
      </c>
      <c r="M62" s="11">
        <v>62</v>
      </c>
      <c r="N62" s="12">
        <v>0.72941176470588232</v>
      </c>
      <c r="Q62" s="9"/>
      <c r="R62" s="11"/>
      <c r="U62" s="9"/>
      <c r="V62" s="11"/>
    </row>
    <row r="63" spans="1:49" x14ac:dyDescent="0.2">
      <c r="A63" s="9" t="s">
        <v>154</v>
      </c>
      <c r="B63" s="10" t="s">
        <v>48</v>
      </c>
      <c r="C63" s="9" t="s">
        <v>526</v>
      </c>
      <c r="D63" s="9" t="s">
        <v>269</v>
      </c>
      <c r="E63" s="9" t="s">
        <v>156</v>
      </c>
      <c r="F63" s="11" t="s">
        <v>51</v>
      </c>
      <c r="G63" s="11">
        <v>1</v>
      </c>
      <c r="H63" s="9" t="s">
        <v>157</v>
      </c>
      <c r="I63" s="11" t="s">
        <v>158</v>
      </c>
      <c r="J63" s="11">
        <v>12</v>
      </c>
      <c r="K63" s="11">
        <v>2</v>
      </c>
      <c r="L63" s="11" t="s">
        <v>54</v>
      </c>
      <c r="M63" s="11">
        <v>7</v>
      </c>
      <c r="N63" s="12">
        <v>8.2352941176470587E-2</v>
      </c>
      <c r="Q63" s="9"/>
      <c r="R63" s="11"/>
      <c r="U63" s="9"/>
      <c r="V63" s="11"/>
    </row>
    <row r="64" spans="1:49" x14ac:dyDescent="0.2">
      <c r="A64" s="9" t="s">
        <v>154</v>
      </c>
      <c r="B64" s="10" t="s">
        <v>48</v>
      </c>
      <c r="C64" s="9" t="s">
        <v>527</v>
      </c>
      <c r="D64" s="9" t="s">
        <v>159</v>
      </c>
      <c r="E64" s="9" t="s">
        <v>160</v>
      </c>
      <c r="F64" s="11" t="s">
        <v>51</v>
      </c>
      <c r="G64" s="11">
        <v>1</v>
      </c>
      <c r="H64" s="9" t="s">
        <v>161</v>
      </c>
      <c r="I64" s="11" t="s">
        <v>162</v>
      </c>
      <c r="J64" s="11">
        <v>12</v>
      </c>
      <c r="K64" s="11">
        <v>2</v>
      </c>
      <c r="L64" s="11" t="s">
        <v>43</v>
      </c>
      <c r="M64" s="11">
        <v>3</v>
      </c>
      <c r="N64" s="12">
        <v>3.5294117647058823E-2</v>
      </c>
      <c r="Q64" s="9"/>
      <c r="R64" s="11"/>
      <c r="U64" s="9"/>
      <c r="V64" s="11"/>
    </row>
    <row r="65" spans="1:49" x14ac:dyDescent="0.2">
      <c r="A65" s="9" t="s">
        <v>154</v>
      </c>
      <c r="B65" s="10" t="s">
        <v>48</v>
      </c>
      <c r="C65" s="9" t="s">
        <v>528</v>
      </c>
      <c r="D65" s="9" t="s">
        <v>270</v>
      </c>
      <c r="E65" s="9" t="s">
        <v>160</v>
      </c>
      <c r="F65" s="11" t="s">
        <v>51</v>
      </c>
      <c r="G65" s="11">
        <v>1</v>
      </c>
      <c r="H65" s="9" t="s">
        <v>161</v>
      </c>
      <c r="I65" s="11" t="s">
        <v>162</v>
      </c>
      <c r="J65" s="11">
        <v>12</v>
      </c>
      <c r="K65" s="11">
        <v>2</v>
      </c>
      <c r="L65" s="11" t="s">
        <v>54</v>
      </c>
      <c r="M65" s="11">
        <v>62</v>
      </c>
      <c r="N65" s="12">
        <v>0.72941176470588232</v>
      </c>
      <c r="Q65" s="9"/>
      <c r="R65" s="11"/>
      <c r="U65" s="9"/>
      <c r="V65" s="11"/>
    </row>
    <row r="66" spans="1:49" x14ac:dyDescent="0.2">
      <c r="A66" s="9" t="s">
        <v>154</v>
      </c>
      <c r="B66" s="10" t="s">
        <v>48</v>
      </c>
      <c r="C66" s="9" t="s">
        <v>528</v>
      </c>
      <c r="D66" s="9" t="s">
        <v>270</v>
      </c>
      <c r="E66" s="9" t="s">
        <v>160</v>
      </c>
      <c r="F66" s="11" t="s">
        <v>51</v>
      </c>
      <c r="G66" s="11">
        <v>1</v>
      </c>
      <c r="H66" s="9" t="s">
        <v>161</v>
      </c>
      <c r="I66" s="11" t="s">
        <v>162</v>
      </c>
      <c r="J66" s="11">
        <v>12</v>
      </c>
      <c r="K66" s="11">
        <v>2</v>
      </c>
      <c r="L66" s="11" t="s">
        <v>54</v>
      </c>
      <c r="M66" s="11">
        <v>7</v>
      </c>
      <c r="N66" s="12">
        <v>8.2352941176470587E-2</v>
      </c>
      <c r="Q66" s="9"/>
      <c r="R66" s="11"/>
      <c r="U66" s="9"/>
      <c r="V66" s="11"/>
    </row>
    <row r="67" spans="1:49" x14ac:dyDescent="0.2">
      <c r="A67" s="9" t="s">
        <v>154</v>
      </c>
      <c r="B67" s="10" t="s">
        <v>48</v>
      </c>
      <c r="C67" s="9" t="s">
        <v>529</v>
      </c>
      <c r="D67" s="9" t="s">
        <v>163</v>
      </c>
      <c r="E67" s="9" t="s">
        <v>50</v>
      </c>
      <c r="F67" s="11" t="s">
        <v>51</v>
      </c>
      <c r="G67" s="11">
        <v>1</v>
      </c>
      <c r="H67" s="9" t="s">
        <v>52</v>
      </c>
      <c r="I67" s="11" t="s">
        <v>53</v>
      </c>
      <c r="J67" s="11">
        <v>1</v>
      </c>
      <c r="K67" s="11">
        <v>2</v>
      </c>
      <c r="L67" s="11" t="s">
        <v>43</v>
      </c>
      <c r="M67" s="11">
        <v>3</v>
      </c>
      <c r="N67" s="12">
        <v>3.5294117647058823E-2</v>
      </c>
      <c r="Q67" s="9"/>
      <c r="R67" s="11"/>
      <c r="U67" s="9"/>
      <c r="V67" s="11"/>
    </row>
    <row r="68" spans="1:49" x14ac:dyDescent="0.2">
      <c r="A68" s="9" t="s">
        <v>154</v>
      </c>
      <c r="B68" s="10" t="s">
        <v>48</v>
      </c>
      <c r="C68" s="9" t="s">
        <v>530</v>
      </c>
      <c r="D68" s="9" t="s">
        <v>49</v>
      </c>
      <c r="E68" s="9" t="s">
        <v>50</v>
      </c>
      <c r="F68" s="11" t="s">
        <v>51</v>
      </c>
      <c r="G68" s="11">
        <v>1</v>
      </c>
      <c r="H68" s="9" t="s">
        <v>52</v>
      </c>
      <c r="I68" s="11" t="s">
        <v>53</v>
      </c>
      <c r="J68" s="11">
        <v>1</v>
      </c>
      <c r="K68" s="11">
        <v>2</v>
      </c>
      <c r="L68" s="11" t="s">
        <v>54</v>
      </c>
      <c r="M68" s="11">
        <v>62</v>
      </c>
      <c r="N68" s="12">
        <v>0.72941176470588232</v>
      </c>
      <c r="Q68" s="9"/>
      <c r="R68" s="11"/>
      <c r="U68" s="9"/>
      <c r="V68" s="11"/>
    </row>
    <row r="69" spans="1:49" x14ac:dyDescent="0.2">
      <c r="A69" s="9" t="s">
        <v>154</v>
      </c>
      <c r="B69" s="10" t="s">
        <v>48</v>
      </c>
      <c r="C69" s="9" t="s">
        <v>530</v>
      </c>
      <c r="D69" s="9" t="s">
        <v>49</v>
      </c>
      <c r="E69" s="9" t="s">
        <v>50</v>
      </c>
      <c r="F69" s="11" t="s">
        <v>51</v>
      </c>
      <c r="G69" s="11">
        <v>1</v>
      </c>
      <c r="H69" s="9" t="s">
        <v>52</v>
      </c>
      <c r="I69" s="11" t="s">
        <v>53</v>
      </c>
      <c r="J69" s="11">
        <v>1</v>
      </c>
      <c r="K69" s="11">
        <v>2</v>
      </c>
      <c r="L69" s="11" t="s">
        <v>54</v>
      </c>
      <c r="M69" s="11">
        <v>7</v>
      </c>
      <c r="N69" s="12">
        <v>8.2352941176470587E-2</v>
      </c>
      <c r="Q69" s="9"/>
      <c r="R69" s="11"/>
      <c r="U69" s="9"/>
      <c r="V69" s="11"/>
    </row>
    <row r="70" spans="1:49" x14ac:dyDescent="0.2">
      <c r="A70" s="9" t="s">
        <v>154</v>
      </c>
      <c r="B70" s="10" t="s">
        <v>463</v>
      </c>
      <c r="C70" s="9" t="s">
        <v>531</v>
      </c>
      <c r="D70" s="9" t="s">
        <v>464</v>
      </c>
      <c r="E70" s="9" t="s">
        <v>465</v>
      </c>
      <c r="F70" s="11" t="s">
        <v>466</v>
      </c>
      <c r="G70" s="11">
        <v>1</v>
      </c>
      <c r="H70" s="9" t="s">
        <v>463</v>
      </c>
      <c r="I70" s="11" t="s">
        <v>466</v>
      </c>
      <c r="J70" s="11">
        <v>12</v>
      </c>
      <c r="K70" s="11">
        <v>2</v>
      </c>
      <c r="L70" s="11" t="s">
        <v>54</v>
      </c>
      <c r="M70" s="11">
        <v>1</v>
      </c>
      <c r="N70" s="12">
        <v>1.1764705882352941E-2</v>
      </c>
      <c r="Q70" s="9"/>
      <c r="R70" s="11"/>
      <c r="U70" s="9"/>
      <c r="V70" s="11"/>
    </row>
    <row r="71" spans="1:49" x14ac:dyDescent="0.2">
      <c r="A71" s="9" t="s">
        <v>154</v>
      </c>
      <c r="B71" s="10" t="s">
        <v>436</v>
      </c>
      <c r="C71" s="9" t="s">
        <v>532</v>
      </c>
      <c r="D71" s="9" t="s">
        <v>437</v>
      </c>
      <c r="E71" s="9" t="s">
        <v>438</v>
      </c>
      <c r="F71" s="11" t="s">
        <v>439</v>
      </c>
      <c r="G71" s="11">
        <v>1</v>
      </c>
      <c r="H71" s="9" t="s">
        <v>436</v>
      </c>
      <c r="I71" s="11" t="s">
        <v>439</v>
      </c>
      <c r="J71" s="11">
        <v>12</v>
      </c>
      <c r="K71" s="11">
        <v>2</v>
      </c>
      <c r="L71" s="11" t="s">
        <v>54</v>
      </c>
      <c r="M71" s="11">
        <v>18</v>
      </c>
      <c r="N71" s="12">
        <v>0.21176470588235294</v>
      </c>
      <c r="Q71" s="9"/>
      <c r="R71" s="11"/>
      <c r="U71" s="9"/>
      <c r="V71" s="11"/>
    </row>
    <row r="72" spans="1:49" x14ac:dyDescent="0.2">
      <c r="A72" s="9" t="s">
        <v>154</v>
      </c>
      <c r="B72" s="10" t="s">
        <v>143</v>
      </c>
      <c r="C72" s="9" t="s">
        <v>533</v>
      </c>
      <c r="D72" s="9" t="s">
        <v>144</v>
      </c>
      <c r="E72" s="9" t="s">
        <v>145</v>
      </c>
      <c r="F72" s="11" t="s">
        <v>146</v>
      </c>
      <c r="G72" s="11">
        <v>1</v>
      </c>
      <c r="H72" s="9" t="s">
        <v>147</v>
      </c>
      <c r="I72" s="11" t="s">
        <v>148</v>
      </c>
      <c r="J72" s="11">
        <v>1</v>
      </c>
      <c r="K72" s="11">
        <v>2</v>
      </c>
      <c r="L72" s="11" t="s">
        <v>54</v>
      </c>
      <c r="M72" s="11">
        <v>62</v>
      </c>
      <c r="N72" s="12">
        <v>0.72941176470588232</v>
      </c>
      <c r="O72" s="9" t="str">
        <f>+VLOOKUP(C72,[2]Hoja1!$C:$V,13,0)</f>
        <v>ADRIANA ALEXANDRA JIMENEZ</v>
      </c>
      <c r="Q72" s="9" t="str">
        <f>+VLOOKUP(C72,[2]Hoja1!$C:$V,14,0)</f>
        <v>adriana.jimenez@docente.ibero.edu.co</v>
      </c>
      <c r="R72" s="11">
        <f>+VLOOKUP(C72,[2]Hoja1!$C:$V,16,0)</f>
        <v>80</v>
      </c>
      <c r="S72" s="9" t="str">
        <f>+VLOOKUP(C72,[2]Hoja1!$C:$V,17,0)</f>
        <v>ADRIANA ALEXANDRA JIMENEZ</v>
      </c>
      <c r="U72" s="9" t="str">
        <f>+VLOOKUP(C72,[2]Hoja1!$C:$V,18,0)</f>
        <v>adriana.jimenez@docente.ibero.edu.co</v>
      </c>
      <c r="V72" s="11">
        <f>+VLOOKUP(C72,[2]Hoja1!$C:$V,20,0)</f>
        <v>80</v>
      </c>
      <c r="AW72" s="9" t="s">
        <v>472</v>
      </c>
    </row>
    <row r="73" spans="1:49" x14ac:dyDescent="0.2">
      <c r="A73" s="9" t="s">
        <v>154</v>
      </c>
      <c r="B73" s="10" t="s">
        <v>143</v>
      </c>
      <c r="C73" s="9" t="s">
        <v>533</v>
      </c>
      <c r="D73" s="9" t="s">
        <v>144</v>
      </c>
      <c r="E73" s="9" t="s">
        <v>145</v>
      </c>
      <c r="F73" s="11" t="s">
        <v>146</v>
      </c>
      <c r="G73" s="11">
        <v>1</v>
      </c>
      <c r="H73" s="9" t="s">
        <v>147</v>
      </c>
      <c r="I73" s="11" t="s">
        <v>148</v>
      </c>
      <c r="J73" s="11">
        <v>1</v>
      </c>
      <c r="K73" s="11">
        <v>2</v>
      </c>
      <c r="L73" s="11" t="s">
        <v>54</v>
      </c>
      <c r="M73" s="11">
        <v>4</v>
      </c>
      <c r="N73" s="12">
        <v>4.7058823529411764E-2</v>
      </c>
      <c r="O73" s="9" t="str">
        <f>+VLOOKUP(C73,[2]Hoja1!$C:$V,13,0)</f>
        <v>ADRIANA ALEXANDRA JIMENEZ</v>
      </c>
      <c r="Q73" s="9" t="str">
        <f>+VLOOKUP(C73,[2]Hoja1!$C:$V,14,0)</f>
        <v>adriana.jimenez@docente.ibero.edu.co</v>
      </c>
      <c r="R73" s="11">
        <f>+VLOOKUP(C73,[2]Hoja1!$C:$V,16,0)</f>
        <v>80</v>
      </c>
      <c r="S73" s="9" t="str">
        <f>+VLOOKUP(C73,[2]Hoja1!$C:$V,17,0)</f>
        <v>ADRIANA ALEXANDRA JIMENEZ</v>
      </c>
      <c r="U73" s="9" t="str">
        <f>+VLOOKUP(C73,[2]Hoja1!$C:$V,18,0)</f>
        <v>adriana.jimenez@docente.ibero.edu.co</v>
      </c>
      <c r="V73" s="11">
        <f>+VLOOKUP(C73,[2]Hoja1!$C:$V,20,0)</f>
        <v>80</v>
      </c>
      <c r="AW73" s="9" t="s">
        <v>472</v>
      </c>
    </row>
    <row r="74" spans="1:49" x14ac:dyDescent="0.2">
      <c r="A74" s="9" t="s">
        <v>154</v>
      </c>
      <c r="B74" s="10" t="s">
        <v>440</v>
      </c>
      <c r="C74" s="9" t="s">
        <v>534</v>
      </c>
      <c r="D74" s="9" t="s">
        <v>441</v>
      </c>
      <c r="E74" s="9" t="s">
        <v>442</v>
      </c>
      <c r="F74" s="11" t="s">
        <v>443</v>
      </c>
      <c r="G74" s="11">
        <v>1</v>
      </c>
      <c r="H74" s="9" t="s">
        <v>444</v>
      </c>
      <c r="I74" s="11" t="s">
        <v>443</v>
      </c>
      <c r="J74" s="11">
        <v>12</v>
      </c>
      <c r="K74" s="11">
        <v>2</v>
      </c>
      <c r="L74" s="11" t="s">
        <v>54</v>
      </c>
      <c r="M74" s="11">
        <v>57</v>
      </c>
      <c r="N74" s="12">
        <v>0.6705882352941176</v>
      </c>
      <c r="Q74" s="9"/>
      <c r="R74" s="11"/>
      <c r="U74" s="9"/>
      <c r="V74" s="11"/>
    </row>
    <row r="75" spans="1:49" x14ac:dyDescent="0.2">
      <c r="A75" s="9" t="s">
        <v>154</v>
      </c>
      <c r="B75" s="10" t="s">
        <v>440</v>
      </c>
      <c r="C75" s="9" t="s">
        <v>534</v>
      </c>
      <c r="D75" s="9" t="s">
        <v>441</v>
      </c>
      <c r="E75" s="9" t="s">
        <v>442</v>
      </c>
      <c r="F75" s="11" t="s">
        <v>443</v>
      </c>
      <c r="G75" s="11">
        <v>1</v>
      </c>
      <c r="H75" s="9" t="s">
        <v>444</v>
      </c>
      <c r="I75" s="11" t="s">
        <v>443</v>
      </c>
      <c r="J75" s="11">
        <v>12</v>
      </c>
      <c r="K75" s="11">
        <v>2</v>
      </c>
      <c r="L75" s="11" t="s">
        <v>54</v>
      </c>
      <c r="M75" s="11">
        <v>2</v>
      </c>
      <c r="N75" s="12">
        <v>2.3529411764705882E-2</v>
      </c>
      <c r="Q75" s="9"/>
      <c r="R75" s="11"/>
      <c r="U75" s="9"/>
      <c r="V75" s="11"/>
    </row>
    <row r="76" spans="1:49" x14ac:dyDescent="0.2">
      <c r="A76" s="9" t="s">
        <v>154</v>
      </c>
      <c r="B76" s="10" t="s">
        <v>149</v>
      </c>
      <c r="C76" s="9" t="s">
        <v>535</v>
      </c>
      <c r="D76" s="9" t="s">
        <v>150</v>
      </c>
      <c r="E76" s="9" t="s">
        <v>151</v>
      </c>
      <c r="F76" s="11" t="s">
        <v>152</v>
      </c>
      <c r="G76" s="11">
        <v>1</v>
      </c>
      <c r="H76" s="9" t="s">
        <v>153</v>
      </c>
      <c r="I76" s="11" t="s">
        <v>152</v>
      </c>
      <c r="J76" s="11">
        <v>1</v>
      </c>
      <c r="K76" s="11">
        <v>2</v>
      </c>
      <c r="L76" s="11" t="s">
        <v>54</v>
      </c>
      <c r="M76" s="11">
        <v>13</v>
      </c>
      <c r="N76" s="12">
        <v>0.15294117647058825</v>
      </c>
      <c r="O76" s="9" t="str">
        <f>+VLOOKUP(C76,[2]Hoja1!$C:$V,13,0)</f>
        <v>MARCIA CATALINA PULIDO</v>
      </c>
      <c r="Q76" s="9" t="str">
        <f>+VLOOKUP(C76,[2]Hoja1!$C:$V,14,0)</f>
        <v>marcia.pulido@docente.ibero.edu.co</v>
      </c>
      <c r="R76" s="11">
        <f>+VLOOKUP(C76,[2]Hoja1!$C:$V,16,0)</f>
        <v>80</v>
      </c>
      <c r="S76" s="9" t="str">
        <f>+VLOOKUP(C76,[2]Hoja1!$C:$V,17,0)</f>
        <v>MARCIA CATALINA PULIDO</v>
      </c>
      <c r="U76" s="9" t="str">
        <f>+VLOOKUP(C76,[2]Hoja1!$C:$V,18,0)</f>
        <v>marcia.pulido@docente.ibero.edu.co</v>
      </c>
      <c r="V76" s="11">
        <f>+VLOOKUP(C76,[2]Hoja1!$C:$V,20,0)</f>
        <v>80</v>
      </c>
      <c r="AW76" s="9" t="s">
        <v>472</v>
      </c>
    </row>
    <row r="77" spans="1:49" x14ac:dyDescent="0.2">
      <c r="A77" s="9" t="s">
        <v>154</v>
      </c>
      <c r="B77" s="10" t="s">
        <v>149</v>
      </c>
      <c r="C77" s="9" t="s">
        <v>535</v>
      </c>
      <c r="D77" s="9" t="s">
        <v>150</v>
      </c>
      <c r="E77" s="9" t="s">
        <v>151</v>
      </c>
      <c r="F77" s="11" t="s">
        <v>152</v>
      </c>
      <c r="G77" s="11">
        <v>1</v>
      </c>
      <c r="H77" s="9" t="s">
        <v>153</v>
      </c>
      <c r="I77" s="11" t="s">
        <v>152</v>
      </c>
      <c r="J77" s="11">
        <v>1</v>
      </c>
      <c r="K77" s="11">
        <v>2</v>
      </c>
      <c r="L77" s="11" t="s">
        <v>54</v>
      </c>
      <c r="M77" s="11">
        <v>1</v>
      </c>
      <c r="N77" s="12">
        <v>1.1764705882352941E-2</v>
      </c>
      <c r="O77" s="9" t="str">
        <f>+VLOOKUP(C77,[2]Hoja1!$C:$V,13,0)</f>
        <v>MARCIA CATALINA PULIDO</v>
      </c>
      <c r="Q77" s="9" t="str">
        <f>+VLOOKUP(C77,[2]Hoja1!$C:$V,14,0)</f>
        <v>marcia.pulido@docente.ibero.edu.co</v>
      </c>
      <c r="R77" s="11">
        <f>+VLOOKUP(C77,[2]Hoja1!$C:$V,16,0)</f>
        <v>80</v>
      </c>
      <c r="S77" s="9" t="str">
        <f>+VLOOKUP(C77,[2]Hoja1!$C:$V,17,0)</f>
        <v>MARCIA CATALINA PULIDO</v>
      </c>
      <c r="U77" s="9" t="str">
        <f>+VLOOKUP(C77,[2]Hoja1!$C:$V,18,0)</f>
        <v>marcia.pulido@docente.ibero.edu.co</v>
      </c>
      <c r="V77" s="11">
        <f>+VLOOKUP(C77,[2]Hoja1!$C:$V,20,0)</f>
        <v>80</v>
      </c>
      <c r="AW77" s="9" t="s">
        <v>472</v>
      </c>
    </row>
    <row r="78" spans="1:49" x14ac:dyDescent="0.2">
      <c r="A78" s="9" t="s">
        <v>154</v>
      </c>
      <c r="B78" s="10" t="s">
        <v>67</v>
      </c>
      <c r="C78" s="9" t="s">
        <v>536</v>
      </c>
      <c r="D78" s="9" t="s">
        <v>178</v>
      </c>
      <c r="E78" s="9" t="s">
        <v>69</v>
      </c>
      <c r="F78" s="11" t="s">
        <v>70</v>
      </c>
      <c r="G78" s="11">
        <v>1</v>
      </c>
      <c r="H78" s="9" t="s">
        <v>41</v>
      </c>
      <c r="I78" s="11" t="s">
        <v>71</v>
      </c>
      <c r="J78" s="11">
        <v>1</v>
      </c>
      <c r="K78" s="11">
        <v>3</v>
      </c>
      <c r="L78" s="11" t="s">
        <v>43</v>
      </c>
      <c r="M78" s="11">
        <v>3</v>
      </c>
      <c r="N78" s="12">
        <v>3.5294117647058823E-2</v>
      </c>
      <c r="O78" s="9" t="s">
        <v>623</v>
      </c>
      <c r="Q78" s="9">
        <v>100102728</v>
      </c>
      <c r="R78" s="13">
        <v>5</v>
      </c>
      <c r="U78" s="9"/>
      <c r="V78" s="11"/>
      <c r="AW78" s="9" t="s">
        <v>654</v>
      </c>
    </row>
    <row r="79" spans="1:49" x14ac:dyDescent="0.2">
      <c r="A79" s="9" t="s">
        <v>154</v>
      </c>
      <c r="B79" s="10" t="s">
        <v>67</v>
      </c>
      <c r="C79" s="9" t="s">
        <v>536</v>
      </c>
      <c r="D79" s="9" t="s">
        <v>178</v>
      </c>
      <c r="E79" s="9" t="s">
        <v>69</v>
      </c>
      <c r="F79" s="11" t="s">
        <v>70</v>
      </c>
      <c r="G79" s="11">
        <v>1</v>
      </c>
      <c r="H79" s="9" t="s">
        <v>41</v>
      </c>
      <c r="I79" s="11" t="s">
        <v>71</v>
      </c>
      <c r="J79" s="11">
        <v>1</v>
      </c>
      <c r="K79" s="11">
        <v>3</v>
      </c>
      <c r="L79" s="11" t="s">
        <v>43</v>
      </c>
      <c r="M79" s="11">
        <v>2</v>
      </c>
      <c r="N79" s="12">
        <v>2.3529411764705882E-2</v>
      </c>
      <c r="O79" s="9" t="s">
        <v>623</v>
      </c>
      <c r="Q79" s="9">
        <v>100102728</v>
      </c>
      <c r="R79" s="13">
        <v>5</v>
      </c>
      <c r="U79" s="9"/>
      <c r="V79" s="11"/>
      <c r="AW79" s="9" t="s">
        <v>654</v>
      </c>
    </row>
    <row r="80" spans="1:49" x14ac:dyDescent="0.2">
      <c r="A80" s="9" t="s">
        <v>154</v>
      </c>
      <c r="B80" s="10" t="s">
        <v>67</v>
      </c>
      <c r="C80" s="9" t="s">
        <v>537</v>
      </c>
      <c r="D80" s="9" t="s">
        <v>68</v>
      </c>
      <c r="E80" s="9" t="s">
        <v>69</v>
      </c>
      <c r="F80" s="11" t="s">
        <v>70</v>
      </c>
      <c r="G80" s="11">
        <v>1</v>
      </c>
      <c r="H80" s="9" t="s">
        <v>41</v>
      </c>
      <c r="I80" s="11" t="s">
        <v>71</v>
      </c>
      <c r="J80" s="11">
        <v>1</v>
      </c>
      <c r="K80" s="11">
        <v>3</v>
      </c>
      <c r="L80" s="11" t="s">
        <v>54</v>
      </c>
      <c r="M80" s="11">
        <v>92</v>
      </c>
      <c r="N80" s="12">
        <v>1.0823529411764705</v>
      </c>
      <c r="O80" s="9" t="s">
        <v>625</v>
      </c>
      <c r="Q80" s="9">
        <v>100088503</v>
      </c>
      <c r="R80" s="13" t="s">
        <v>626</v>
      </c>
      <c r="S80" s="9" t="s">
        <v>627</v>
      </c>
      <c r="U80" s="9"/>
      <c r="V80" s="13">
        <v>85</v>
      </c>
      <c r="W80" s="9" t="s">
        <v>628</v>
      </c>
      <c r="Y80" s="9">
        <v>100106526</v>
      </c>
      <c r="Z80" s="9" t="s">
        <v>629</v>
      </c>
      <c r="AA80" s="9" t="s">
        <v>623</v>
      </c>
      <c r="AB80" s="9">
        <v>100102728</v>
      </c>
      <c r="AC80" s="9">
        <v>55</v>
      </c>
      <c r="AW80" s="9" t="s">
        <v>654</v>
      </c>
    </row>
    <row r="81" spans="1:49" x14ac:dyDescent="0.2">
      <c r="A81" s="9" t="s">
        <v>154</v>
      </c>
      <c r="B81" s="10" t="s">
        <v>67</v>
      </c>
      <c r="C81" s="9" t="s">
        <v>537</v>
      </c>
      <c r="D81" s="9" t="s">
        <v>68</v>
      </c>
      <c r="E81" s="9" t="s">
        <v>69</v>
      </c>
      <c r="F81" s="11" t="s">
        <v>70</v>
      </c>
      <c r="G81" s="11">
        <v>1</v>
      </c>
      <c r="H81" s="9" t="s">
        <v>41</v>
      </c>
      <c r="I81" s="11" t="s">
        <v>71</v>
      </c>
      <c r="J81" s="11">
        <v>1</v>
      </c>
      <c r="K81" s="11">
        <v>3</v>
      </c>
      <c r="L81" s="11" t="s">
        <v>54</v>
      </c>
      <c r="M81" s="11">
        <v>33</v>
      </c>
      <c r="N81" s="12">
        <v>0.38823529411764707</v>
      </c>
      <c r="O81" s="9" t="s">
        <v>625</v>
      </c>
      <c r="Q81" s="9">
        <v>100088503</v>
      </c>
      <c r="R81" s="13" t="s">
        <v>626</v>
      </c>
      <c r="S81" s="9" t="s">
        <v>627</v>
      </c>
      <c r="U81" s="9"/>
      <c r="V81" s="13">
        <v>85</v>
      </c>
      <c r="W81" s="9" t="s">
        <v>628</v>
      </c>
      <c r="Y81" s="9">
        <v>100106526</v>
      </c>
      <c r="Z81" s="9" t="s">
        <v>629</v>
      </c>
      <c r="AA81" s="9" t="s">
        <v>623</v>
      </c>
      <c r="AB81" s="9">
        <v>100102728</v>
      </c>
      <c r="AC81" s="9">
        <v>55</v>
      </c>
      <c r="AW81" s="9" t="s">
        <v>654</v>
      </c>
    </row>
    <row r="82" spans="1:49" x14ac:dyDescent="0.2">
      <c r="A82" s="9" t="s">
        <v>154</v>
      </c>
      <c r="B82" s="10" t="s">
        <v>67</v>
      </c>
      <c r="C82" s="9" t="s">
        <v>538</v>
      </c>
      <c r="D82" s="9" t="s">
        <v>179</v>
      </c>
      <c r="E82" s="9" t="s">
        <v>73</v>
      </c>
      <c r="F82" s="11" t="s">
        <v>70</v>
      </c>
      <c r="G82" s="11">
        <v>1</v>
      </c>
      <c r="H82" s="9" t="s">
        <v>46</v>
      </c>
      <c r="I82" s="11" t="s">
        <v>74</v>
      </c>
      <c r="J82" s="11">
        <v>1</v>
      </c>
      <c r="K82" s="11">
        <v>2</v>
      </c>
      <c r="L82" s="11" t="s">
        <v>43</v>
      </c>
      <c r="M82" s="11">
        <v>3</v>
      </c>
      <c r="N82" s="12">
        <v>3.5294117647058823E-2</v>
      </c>
      <c r="O82" s="9" t="s">
        <v>624</v>
      </c>
      <c r="Q82" s="9">
        <v>100118865</v>
      </c>
      <c r="R82" s="13">
        <v>5</v>
      </c>
      <c r="U82" s="9"/>
      <c r="V82" s="11"/>
      <c r="AW82" s="9" t="s">
        <v>654</v>
      </c>
    </row>
    <row r="83" spans="1:49" x14ac:dyDescent="0.2">
      <c r="A83" s="9" t="s">
        <v>154</v>
      </c>
      <c r="B83" s="10" t="s">
        <v>67</v>
      </c>
      <c r="C83" s="9" t="s">
        <v>538</v>
      </c>
      <c r="D83" s="9" t="s">
        <v>179</v>
      </c>
      <c r="E83" s="9" t="s">
        <v>73</v>
      </c>
      <c r="F83" s="11" t="s">
        <v>70</v>
      </c>
      <c r="G83" s="11">
        <v>1</v>
      </c>
      <c r="H83" s="9" t="s">
        <v>46</v>
      </c>
      <c r="I83" s="11" t="s">
        <v>74</v>
      </c>
      <c r="J83" s="11">
        <v>1</v>
      </c>
      <c r="K83" s="11">
        <v>2</v>
      </c>
      <c r="L83" s="11" t="s">
        <v>43</v>
      </c>
      <c r="M83" s="11">
        <v>2</v>
      </c>
      <c r="N83" s="12">
        <v>2.3529411764705882E-2</v>
      </c>
      <c r="O83" s="9" t="s">
        <v>624</v>
      </c>
      <c r="Q83" s="9">
        <v>100118865</v>
      </c>
      <c r="R83" s="13">
        <v>5</v>
      </c>
      <c r="U83" s="9"/>
      <c r="V83" s="11"/>
      <c r="AW83" s="9" t="s">
        <v>654</v>
      </c>
    </row>
    <row r="84" spans="1:49" x14ac:dyDescent="0.2">
      <c r="A84" s="9" t="s">
        <v>154</v>
      </c>
      <c r="B84" s="10" t="s">
        <v>67</v>
      </c>
      <c r="C84" s="9" t="s">
        <v>539</v>
      </c>
      <c r="D84" s="9" t="s">
        <v>72</v>
      </c>
      <c r="E84" s="9" t="s">
        <v>73</v>
      </c>
      <c r="F84" s="11" t="s">
        <v>70</v>
      </c>
      <c r="G84" s="11">
        <v>1</v>
      </c>
      <c r="H84" s="9" t="s">
        <v>46</v>
      </c>
      <c r="I84" s="11" t="s">
        <v>74</v>
      </c>
      <c r="J84" s="11">
        <v>1</v>
      </c>
      <c r="K84" s="11">
        <v>2</v>
      </c>
      <c r="L84" s="11" t="s">
        <v>54</v>
      </c>
      <c r="M84" s="11">
        <v>92</v>
      </c>
      <c r="N84" s="12">
        <v>1.0823529411764705</v>
      </c>
      <c r="O84" s="9" t="s">
        <v>630</v>
      </c>
      <c r="Q84" s="9">
        <v>100162531</v>
      </c>
      <c r="R84" s="13" t="s">
        <v>631</v>
      </c>
      <c r="S84" s="9" t="s">
        <v>632</v>
      </c>
      <c r="U84" s="9">
        <v>100147312</v>
      </c>
      <c r="V84" s="13" t="s">
        <v>633</v>
      </c>
      <c r="W84" s="9" t="s">
        <v>624</v>
      </c>
      <c r="Y84" s="9">
        <v>100118865</v>
      </c>
      <c r="Z84" s="9">
        <v>50</v>
      </c>
      <c r="AW84" s="9" t="s">
        <v>654</v>
      </c>
    </row>
    <row r="85" spans="1:49" x14ac:dyDescent="0.2">
      <c r="A85" s="9" t="s">
        <v>154</v>
      </c>
      <c r="B85" s="10" t="s">
        <v>67</v>
      </c>
      <c r="C85" s="9" t="s">
        <v>539</v>
      </c>
      <c r="D85" s="9" t="s">
        <v>72</v>
      </c>
      <c r="E85" s="9" t="s">
        <v>73</v>
      </c>
      <c r="F85" s="11" t="s">
        <v>70</v>
      </c>
      <c r="G85" s="11">
        <v>1</v>
      </c>
      <c r="H85" s="9" t="s">
        <v>46</v>
      </c>
      <c r="I85" s="11" t="s">
        <v>74</v>
      </c>
      <c r="J85" s="11">
        <v>1</v>
      </c>
      <c r="K85" s="11">
        <v>2</v>
      </c>
      <c r="L85" s="11" t="s">
        <v>54</v>
      </c>
      <c r="M85" s="11">
        <v>33</v>
      </c>
      <c r="N85" s="12">
        <v>0.38823529411764707</v>
      </c>
      <c r="O85" s="9" t="s">
        <v>630</v>
      </c>
      <c r="Q85" s="9">
        <v>100162531</v>
      </c>
      <c r="R85" s="13" t="s">
        <v>631</v>
      </c>
      <c r="S85" s="9" t="s">
        <v>632</v>
      </c>
      <c r="U85" s="9">
        <v>100147312</v>
      </c>
      <c r="V85" s="13" t="s">
        <v>633</v>
      </c>
      <c r="W85" s="9" t="s">
        <v>624</v>
      </c>
      <c r="Y85" s="9">
        <v>100118865</v>
      </c>
      <c r="Z85" s="9">
        <v>50</v>
      </c>
      <c r="AW85" s="9" t="s">
        <v>654</v>
      </c>
    </row>
    <row r="86" spans="1:49" x14ac:dyDescent="0.2">
      <c r="A86" s="9" t="s">
        <v>154</v>
      </c>
      <c r="B86" s="10" t="s">
        <v>67</v>
      </c>
      <c r="C86" s="9" t="s">
        <v>540</v>
      </c>
      <c r="D86" s="9" t="s">
        <v>180</v>
      </c>
      <c r="E86" s="9" t="s">
        <v>181</v>
      </c>
      <c r="F86" s="11" t="s">
        <v>70</v>
      </c>
      <c r="G86" s="11">
        <v>2</v>
      </c>
      <c r="H86" s="9" t="s">
        <v>182</v>
      </c>
      <c r="I86" s="11" t="s">
        <v>183</v>
      </c>
      <c r="J86" s="11">
        <v>1</v>
      </c>
      <c r="K86" s="11">
        <v>2</v>
      </c>
      <c r="L86" s="11" t="s">
        <v>43</v>
      </c>
      <c r="M86" s="11">
        <v>10</v>
      </c>
      <c r="N86" s="12">
        <v>0.11764705882352941</v>
      </c>
      <c r="O86" s="9" t="s">
        <v>634</v>
      </c>
      <c r="Q86" s="9">
        <v>100057283</v>
      </c>
      <c r="R86" s="13">
        <v>15</v>
      </c>
      <c r="V86" s="11"/>
      <c r="AW86" s="9" t="s">
        <v>654</v>
      </c>
    </row>
    <row r="87" spans="1:49" x14ac:dyDescent="0.2">
      <c r="A87" s="9" t="s">
        <v>154</v>
      </c>
      <c r="B87" s="10" t="s">
        <v>67</v>
      </c>
      <c r="C87" s="9" t="s">
        <v>541</v>
      </c>
      <c r="D87" s="9" t="s">
        <v>337</v>
      </c>
      <c r="E87" s="9" t="s">
        <v>181</v>
      </c>
      <c r="F87" s="11" t="s">
        <v>70</v>
      </c>
      <c r="G87" s="11">
        <v>2</v>
      </c>
      <c r="H87" s="9" t="s">
        <v>182</v>
      </c>
      <c r="I87" s="11" t="s">
        <v>183</v>
      </c>
      <c r="J87" s="11">
        <v>1</v>
      </c>
      <c r="K87" s="11">
        <v>2</v>
      </c>
      <c r="L87" s="11" t="s">
        <v>54</v>
      </c>
      <c r="M87" s="11">
        <v>554</v>
      </c>
      <c r="N87" s="12">
        <v>6.5176470588235293</v>
      </c>
      <c r="O87" s="9" t="s">
        <v>635</v>
      </c>
      <c r="Q87" s="9">
        <v>100122543</v>
      </c>
      <c r="R87" s="13" t="s">
        <v>631</v>
      </c>
      <c r="S87" s="9" t="s">
        <v>636</v>
      </c>
      <c r="U87" s="9">
        <v>100085347</v>
      </c>
      <c r="V87" s="13" t="s">
        <v>637</v>
      </c>
      <c r="W87" s="9" t="s">
        <v>634</v>
      </c>
      <c r="Y87" s="9">
        <v>100057283</v>
      </c>
      <c r="Z87" s="9">
        <v>240</v>
      </c>
      <c r="AW87" s="9" t="s">
        <v>654</v>
      </c>
    </row>
    <row r="88" spans="1:49" x14ac:dyDescent="0.2">
      <c r="A88" s="9" t="s">
        <v>154</v>
      </c>
      <c r="B88" s="10" t="s">
        <v>67</v>
      </c>
      <c r="C88" s="9" t="s">
        <v>541</v>
      </c>
      <c r="D88" s="9" t="s">
        <v>337</v>
      </c>
      <c r="E88" s="9" t="s">
        <v>181</v>
      </c>
      <c r="F88" s="11" t="s">
        <v>70</v>
      </c>
      <c r="G88" s="11">
        <v>2</v>
      </c>
      <c r="H88" s="9" t="s">
        <v>182</v>
      </c>
      <c r="I88" s="11" t="s">
        <v>183</v>
      </c>
      <c r="J88" s="11">
        <v>1</v>
      </c>
      <c r="K88" s="11">
        <v>2</v>
      </c>
      <c r="L88" s="11" t="s">
        <v>54</v>
      </c>
      <c r="M88" s="11">
        <v>1</v>
      </c>
      <c r="N88" s="12">
        <v>1.1764705882352941E-2</v>
      </c>
      <c r="O88" s="9" t="s">
        <v>635</v>
      </c>
      <c r="Q88" s="9">
        <v>100122543</v>
      </c>
      <c r="R88" s="13" t="s">
        <v>631</v>
      </c>
      <c r="S88" s="9" t="s">
        <v>636</v>
      </c>
      <c r="U88" s="9">
        <v>100085347</v>
      </c>
      <c r="V88" s="13" t="s">
        <v>637</v>
      </c>
      <c r="W88" s="9" t="s">
        <v>634</v>
      </c>
      <c r="Y88" s="9">
        <v>100057283</v>
      </c>
      <c r="Z88" s="9">
        <v>240</v>
      </c>
      <c r="AW88" s="9" t="s">
        <v>654</v>
      </c>
    </row>
    <row r="89" spans="1:49" x14ac:dyDescent="0.2">
      <c r="A89" s="9" t="s">
        <v>154</v>
      </c>
      <c r="B89" s="10" t="s">
        <v>67</v>
      </c>
      <c r="C89" s="9" t="s">
        <v>542</v>
      </c>
      <c r="D89" s="9" t="s">
        <v>184</v>
      </c>
      <c r="E89" s="9" t="s">
        <v>185</v>
      </c>
      <c r="F89" s="11" t="s">
        <v>70</v>
      </c>
      <c r="G89" s="11">
        <v>2</v>
      </c>
      <c r="H89" s="9" t="s">
        <v>186</v>
      </c>
      <c r="I89" s="11" t="s">
        <v>187</v>
      </c>
      <c r="J89" s="11">
        <v>1</v>
      </c>
      <c r="K89" s="11">
        <v>2</v>
      </c>
      <c r="L89" s="11" t="s">
        <v>43</v>
      </c>
      <c r="M89" s="11">
        <v>10</v>
      </c>
      <c r="N89" s="12">
        <v>0.11764705882352941</v>
      </c>
      <c r="O89" s="9" t="s">
        <v>638</v>
      </c>
      <c r="Q89" s="9">
        <v>100150267</v>
      </c>
      <c r="R89" s="13">
        <v>15</v>
      </c>
      <c r="V89" s="11"/>
      <c r="AW89" s="9" t="s">
        <v>654</v>
      </c>
    </row>
    <row r="90" spans="1:49" x14ac:dyDescent="0.2">
      <c r="A90" s="9" t="s">
        <v>154</v>
      </c>
      <c r="B90" s="10" t="s">
        <v>67</v>
      </c>
      <c r="C90" s="9" t="s">
        <v>543</v>
      </c>
      <c r="D90" s="9" t="s">
        <v>338</v>
      </c>
      <c r="E90" s="9" t="s">
        <v>185</v>
      </c>
      <c r="F90" s="11" t="s">
        <v>70</v>
      </c>
      <c r="G90" s="11">
        <v>2</v>
      </c>
      <c r="H90" s="9" t="s">
        <v>186</v>
      </c>
      <c r="I90" s="11" t="s">
        <v>187</v>
      </c>
      <c r="J90" s="11">
        <v>1</v>
      </c>
      <c r="K90" s="11">
        <v>2</v>
      </c>
      <c r="L90" s="11" t="s">
        <v>54</v>
      </c>
      <c r="M90" s="11">
        <v>554</v>
      </c>
      <c r="N90" s="12">
        <v>6.5176470588235293</v>
      </c>
      <c r="O90" s="9" t="s">
        <v>640</v>
      </c>
      <c r="Q90" s="9">
        <v>100097167</v>
      </c>
      <c r="R90" s="13" t="s">
        <v>641</v>
      </c>
      <c r="S90" s="9" t="s">
        <v>638</v>
      </c>
      <c r="U90" s="13">
        <v>100150267</v>
      </c>
      <c r="V90" s="13" t="s">
        <v>642</v>
      </c>
      <c r="W90" s="9" t="s">
        <v>639</v>
      </c>
      <c r="Y90" s="9">
        <v>100178460</v>
      </c>
      <c r="Z90" s="9">
        <v>170</v>
      </c>
      <c r="AW90" s="9" t="s">
        <v>654</v>
      </c>
    </row>
    <row r="91" spans="1:49" x14ac:dyDescent="0.2">
      <c r="A91" s="9" t="s">
        <v>154</v>
      </c>
      <c r="B91" s="10" t="s">
        <v>67</v>
      </c>
      <c r="C91" s="9" t="s">
        <v>543</v>
      </c>
      <c r="D91" s="9" t="s">
        <v>338</v>
      </c>
      <c r="E91" s="9" t="s">
        <v>185</v>
      </c>
      <c r="F91" s="11" t="s">
        <v>70</v>
      </c>
      <c r="G91" s="11">
        <v>2</v>
      </c>
      <c r="H91" s="9" t="s">
        <v>186</v>
      </c>
      <c r="I91" s="11" t="s">
        <v>187</v>
      </c>
      <c r="J91" s="11">
        <v>1</v>
      </c>
      <c r="K91" s="11">
        <v>2</v>
      </c>
      <c r="L91" s="11" t="s">
        <v>54</v>
      </c>
      <c r="M91" s="11">
        <v>1</v>
      </c>
      <c r="N91" s="12">
        <v>1.1764705882352941E-2</v>
      </c>
      <c r="O91" s="9" t="s">
        <v>640</v>
      </c>
      <c r="Q91" s="9">
        <v>100097167</v>
      </c>
      <c r="R91" s="13" t="s">
        <v>641</v>
      </c>
      <c r="S91" s="9" t="s">
        <v>638</v>
      </c>
      <c r="U91" s="13">
        <v>100150267</v>
      </c>
      <c r="V91" s="13" t="s">
        <v>642</v>
      </c>
      <c r="W91" s="9" t="s">
        <v>639</v>
      </c>
      <c r="Y91" s="9">
        <v>100178460</v>
      </c>
      <c r="Z91" s="9">
        <v>170</v>
      </c>
      <c r="AW91" s="9" t="s">
        <v>654</v>
      </c>
    </row>
    <row r="92" spans="1:49" x14ac:dyDescent="0.2">
      <c r="A92" s="9" t="s">
        <v>154</v>
      </c>
      <c r="B92" s="10" t="s">
        <v>67</v>
      </c>
      <c r="C92" s="9" t="s">
        <v>544</v>
      </c>
      <c r="D92" s="9" t="s">
        <v>188</v>
      </c>
      <c r="E92" s="9" t="s">
        <v>189</v>
      </c>
      <c r="F92" s="11" t="s">
        <v>70</v>
      </c>
      <c r="G92" s="11">
        <v>2</v>
      </c>
      <c r="H92" s="9" t="s">
        <v>190</v>
      </c>
      <c r="I92" s="11" t="s">
        <v>191</v>
      </c>
      <c r="J92" s="11">
        <v>12</v>
      </c>
      <c r="K92" s="11">
        <v>1</v>
      </c>
      <c r="L92" s="11" t="s">
        <v>43</v>
      </c>
      <c r="M92" s="11">
        <v>10</v>
      </c>
      <c r="N92" s="12">
        <v>0.11764705882352941</v>
      </c>
      <c r="O92" s="9" t="s">
        <v>634</v>
      </c>
      <c r="Q92" s="9">
        <v>100057283</v>
      </c>
      <c r="R92" s="13">
        <v>15</v>
      </c>
      <c r="AW92" s="9" t="s">
        <v>654</v>
      </c>
    </row>
    <row r="93" spans="1:49" x14ac:dyDescent="0.2">
      <c r="A93" s="9" t="s">
        <v>154</v>
      </c>
      <c r="B93" s="10" t="s">
        <v>67</v>
      </c>
      <c r="C93" s="9" t="s">
        <v>545</v>
      </c>
      <c r="D93" s="9" t="s">
        <v>339</v>
      </c>
      <c r="E93" s="9" t="s">
        <v>189</v>
      </c>
      <c r="F93" s="11" t="s">
        <v>70</v>
      </c>
      <c r="G93" s="11">
        <v>2</v>
      </c>
      <c r="H93" s="9" t="s">
        <v>190</v>
      </c>
      <c r="I93" s="11" t="s">
        <v>191</v>
      </c>
      <c r="J93" s="11">
        <v>12</v>
      </c>
      <c r="K93" s="11">
        <v>1</v>
      </c>
      <c r="L93" s="11" t="s">
        <v>54</v>
      </c>
      <c r="M93" s="11">
        <v>554</v>
      </c>
      <c r="N93" s="12">
        <v>6.5176470588235293</v>
      </c>
      <c r="O93" s="9" t="s">
        <v>625</v>
      </c>
      <c r="Q93" s="9">
        <v>100088503</v>
      </c>
      <c r="R93" s="13">
        <v>50</v>
      </c>
      <c r="S93" s="9" t="s">
        <v>645</v>
      </c>
      <c r="U93" s="13">
        <v>100103171</v>
      </c>
      <c r="V93" s="13" t="s">
        <v>649</v>
      </c>
      <c r="W93" s="9" t="s">
        <v>627</v>
      </c>
      <c r="Y93" s="9">
        <v>100075557</v>
      </c>
      <c r="Z93" s="9">
        <v>50</v>
      </c>
      <c r="AA93" s="9" t="s">
        <v>623</v>
      </c>
      <c r="AB93" s="9">
        <v>100102728</v>
      </c>
      <c r="AC93" s="9">
        <v>40</v>
      </c>
      <c r="AD93" s="9" t="s">
        <v>646</v>
      </c>
      <c r="AE93" s="9">
        <v>100150267</v>
      </c>
      <c r="AF93" s="9">
        <v>40</v>
      </c>
      <c r="AG93" s="9" t="s">
        <v>632</v>
      </c>
      <c r="AH93" s="9">
        <v>100147312</v>
      </c>
      <c r="AI93" s="9">
        <v>48</v>
      </c>
      <c r="AJ93" s="9" t="s">
        <v>647</v>
      </c>
      <c r="AK93" s="9" t="s">
        <v>647</v>
      </c>
      <c r="AL93" s="9">
        <v>50</v>
      </c>
      <c r="AM93" s="9" t="s">
        <v>624</v>
      </c>
      <c r="AN93" s="9">
        <v>100118865</v>
      </c>
      <c r="AO93" s="9">
        <v>15</v>
      </c>
      <c r="AP93" s="9" t="s">
        <v>648</v>
      </c>
      <c r="AQ93" s="9">
        <v>100149332</v>
      </c>
      <c r="AR93" s="9">
        <v>30</v>
      </c>
      <c r="AS93" s="9" t="s">
        <v>639</v>
      </c>
      <c r="AT93" s="9">
        <v>100178460</v>
      </c>
      <c r="AU93" s="9">
        <v>25</v>
      </c>
      <c r="AW93" s="9" t="s">
        <v>654</v>
      </c>
    </row>
    <row r="94" spans="1:49" x14ac:dyDescent="0.2">
      <c r="A94" s="9" t="s">
        <v>154</v>
      </c>
      <c r="B94" s="10" t="s">
        <v>67</v>
      </c>
      <c r="C94" s="9" t="s">
        <v>545</v>
      </c>
      <c r="D94" s="9" t="s">
        <v>339</v>
      </c>
      <c r="E94" s="9" t="s">
        <v>189</v>
      </c>
      <c r="F94" s="11" t="s">
        <v>70</v>
      </c>
      <c r="G94" s="11">
        <v>2</v>
      </c>
      <c r="H94" s="9" t="s">
        <v>190</v>
      </c>
      <c r="I94" s="11" t="s">
        <v>191</v>
      </c>
      <c r="J94" s="11">
        <v>12</v>
      </c>
      <c r="K94" s="11">
        <v>1</v>
      </c>
      <c r="L94" s="11" t="s">
        <v>54</v>
      </c>
      <c r="M94" s="11">
        <v>1</v>
      </c>
      <c r="N94" s="12">
        <v>1.1764705882352941E-2</v>
      </c>
      <c r="O94" s="9" t="s">
        <v>625</v>
      </c>
      <c r="Q94" s="9">
        <v>100088503</v>
      </c>
      <c r="R94" s="13">
        <v>50</v>
      </c>
      <c r="S94" s="9" t="s">
        <v>645</v>
      </c>
      <c r="U94" s="13">
        <v>100103171</v>
      </c>
      <c r="V94" s="13" t="s">
        <v>649</v>
      </c>
      <c r="W94" s="9" t="s">
        <v>627</v>
      </c>
      <c r="Y94" s="9">
        <v>100075557</v>
      </c>
      <c r="Z94" s="9">
        <v>50</v>
      </c>
      <c r="AA94" s="9" t="s">
        <v>623</v>
      </c>
      <c r="AB94" s="9">
        <v>100102728</v>
      </c>
      <c r="AC94" s="9">
        <v>40</v>
      </c>
      <c r="AD94" s="9" t="s">
        <v>646</v>
      </c>
      <c r="AE94" s="9">
        <v>100150267</v>
      </c>
      <c r="AF94" s="9">
        <v>40</v>
      </c>
      <c r="AG94" s="9" t="s">
        <v>632</v>
      </c>
      <c r="AH94" s="9">
        <v>100147312</v>
      </c>
      <c r="AI94" s="9">
        <v>48</v>
      </c>
      <c r="AJ94" s="9" t="s">
        <v>647</v>
      </c>
      <c r="AK94" s="9" t="s">
        <v>647</v>
      </c>
      <c r="AL94" s="9">
        <v>50</v>
      </c>
      <c r="AM94" s="9" t="s">
        <v>624</v>
      </c>
      <c r="AN94" s="9">
        <v>100118865</v>
      </c>
      <c r="AO94" s="9">
        <v>15</v>
      </c>
      <c r="AP94" s="9" t="s">
        <v>648</v>
      </c>
      <c r="AQ94" s="9">
        <v>100149332</v>
      </c>
      <c r="AR94" s="9">
        <v>30</v>
      </c>
      <c r="AS94" s="9" t="s">
        <v>639</v>
      </c>
      <c r="AT94" s="9">
        <v>100178460</v>
      </c>
      <c r="AU94" s="9">
        <v>25</v>
      </c>
      <c r="AW94" s="9" t="s">
        <v>654</v>
      </c>
    </row>
    <row r="95" spans="1:49" x14ac:dyDescent="0.2">
      <c r="A95" s="9" t="s">
        <v>154</v>
      </c>
      <c r="B95" s="10" t="s">
        <v>67</v>
      </c>
      <c r="C95" s="9" t="s">
        <v>546</v>
      </c>
      <c r="D95" s="9" t="s">
        <v>196</v>
      </c>
      <c r="E95" s="9" t="s">
        <v>197</v>
      </c>
      <c r="F95" s="11" t="s">
        <v>70</v>
      </c>
      <c r="G95" s="11">
        <v>3</v>
      </c>
      <c r="H95" s="9" t="s">
        <v>198</v>
      </c>
      <c r="I95" s="11" t="s">
        <v>199</v>
      </c>
      <c r="J95" s="11">
        <v>1</v>
      </c>
      <c r="K95" s="11">
        <v>2</v>
      </c>
      <c r="L95" s="11" t="s">
        <v>43</v>
      </c>
      <c r="M95" s="11">
        <v>16</v>
      </c>
      <c r="N95" s="12">
        <v>0.18823529411764706</v>
      </c>
      <c r="O95" s="9" t="s">
        <v>645</v>
      </c>
      <c r="Q95" s="9">
        <v>100103171</v>
      </c>
      <c r="R95" s="13">
        <v>20</v>
      </c>
      <c r="AW95" s="9" t="s">
        <v>654</v>
      </c>
    </row>
    <row r="96" spans="1:49" x14ac:dyDescent="0.2">
      <c r="A96" s="9" t="s">
        <v>154</v>
      </c>
      <c r="B96" s="10" t="s">
        <v>67</v>
      </c>
      <c r="C96" s="9" t="s">
        <v>547</v>
      </c>
      <c r="D96" s="9" t="s">
        <v>341</v>
      </c>
      <c r="E96" s="9" t="s">
        <v>197</v>
      </c>
      <c r="F96" s="11" t="s">
        <v>70</v>
      </c>
      <c r="G96" s="11">
        <v>3</v>
      </c>
      <c r="H96" s="9" t="s">
        <v>198</v>
      </c>
      <c r="I96" s="11" t="s">
        <v>199</v>
      </c>
      <c r="J96" s="11">
        <v>1</v>
      </c>
      <c r="K96" s="11">
        <v>2</v>
      </c>
      <c r="L96" s="11" t="s">
        <v>54</v>
      </c>
      <c r="M96" s="11">
        <v>344</v>
      </c>
      <c r="N96" s="12">
        <v>4.0470588235294116</v>
      </c>
      <c r="O96" s="9" t="s">
        <v>645</v>
      </c>
      <c r="Q96" s="9">
        <v>100103171</v>
      </c>
      <c r="R96" s="13" t="s">
        <v>650</v>
      </c>
      <c r="S96" s="9" t="s">
        <v>647</v>
      </c>
      <c r="U96" s="13" t="s">
        <v>647</v>
      </c>
      <c r="V96" s="13" t="s">
        <v>651</v>
      </c>
      <c r="AW96" s="9" t="s">
        <v>654</v>
      </c>
    </row>
    <row r="97" spans="1:49" x14ac:dyDescent="0.2">
      <c r="A97" s="9" t="s">
        <v>154</v>
      </c>
      <c r="B97" s="10" t="s">
        <v>67</v>
      </c>
      <c r="C97" s="9" t="s">
        <v>547</v>
      </c>
      <c r="D97" s="9" t="s">
        <v>341</v>
      </c>
      <c r="E97" s="9" t="s">
        <v>197</v>
      </c>
      <c r="F97" s="11" t="s">
        <v>70</v>
      </c>
      <c r="G97" s="11">
        <v>3</v>
      </c>
      <c r="H97" s="9" t="s">
        <v>198</v>
      </c>
      <c r="I97" s="11" t="s">
        <v>199</v>
      </c>
      <c r="J97" s="11">
        <v>1</v>
      </c>
      <c r="K97" s="11">
        <v>2</v>
      </c>
      <c r="L97" s="11" t="s">
        <v>54</v>
      </c>
      <c r="M97" s="11">
        <v>1</v>
      </c>
      <c r="N97" s="12">
        <v>1.1764705882352941E-2</v>
      </c>
      <c r="O97" s="9" t="s">
        <v>645</v>
      </c>
      <c r="Q97" s="9">
        <v>100103171</v>
      </c>
      <c r="R97" s="13" t="s">
        <v>650</v>
      </c>
      <c r="S97" s="9" t="s">
        <v>647</v>
      </c>
      <c r="U97" s="13" t="s">
        <v>647</v>
      </c>
      <c r="V97" s="13" t="s">
        <v>651</v>
      </c>
      <c r="AW97" s="9" t="s">
        <v>654</v>
      </c>
    </row>
    <row r="98" spans="1:49" x14ac:dyDescent="0.2">
      <c r="A98" s="9" t="s">
        <v>154</v>
      </c>
      <c r="B98" s="10" t="s">
        <v>67</v>
      </c>
      <c r="C98" s="9" t="s">
        <v>548</v>
      </c>
      <c r="D98" s="9" t="s">
        <v>192</v>
      </c>
      <c r="E98" s="9" t="s">
        <v>193</v>
      </c>
      <c r="F98" s="11" t="s">
        <v>70</v>
      </c>
      <c r="G98" s="11">
        <v>3</v>
      </c>
      <c r="H98" s="9" t="s">
        <v>194</v>
      </c>
      <c r="I98" s="11" t="s">
        <v>195</v>
      </c>
      <c r="J98" s="11">
        <v>1</v>
      </c>
      <c r="K98" s="11">
        <v>3</v>
      </c>
      <c r="L98" s="11" t="s">
        <v>43</v>
      </c>
      <c r="M98" s="11">
        <v>16</v>
      </c>
      <c r="N98" s="12">
        <v>0.18823529411764706</v>
      </c>
      <c r="O98" s="9" t="s">
        <v>648</v>
      </c>
      <c r="Q98" s="9">
        <v>100149332</v>
      </c>
      <c r="R98" s="20">
        <v>20</v>
      </c>
      <c r="V98" s="11"/>
      <c r="AW98" s="9" t="s">
        <v>654</v>
      </c>
    </row>
    <row r="99" spans="1:49" x14ac:dyDescent="0.2">
      <c r="A99" s="9" t="s">
        <v>154</v>
      </c>
      <c r="B99" s="10" t="s">
        <v>67</v>
      </c>
      <c r="C99" s="9" t="s">
        <v>549</v>
      </c>
      <c r="D99" s="9" t="s">
        <v>340</v>
      </c>
      <c r="E99" s="9" t="s">
        <v>193</v>
      </c>
      <c r="F99" s="11" t="s">
        <v>70</v>
      </c>
      <c r="G99" s="11">
        <v>3</v>
      </c>
      <c r="H99" s="9" t="s">
        <v>194</v>
      </c>
      <c r="I99" s="11" t="s">
        <v>195</v>
      </c>
      <c r="J99" s="11">
        <v>1</v>
      </c>
      <c r="K99" s="11">
        <v>3</v>
      </c>
      <c r="L99" s="11" t="s">
        <v>54</v>
      </c>
      <c r="M99" s="11">
        <v>344</v>
      </c>
      <c r="N99" s="12">
        <v>4.0470588235294116</v>
      </c>
      <c r="O99" s="9" t="s">
        <v>648</v>
      </c>
      <c r="Q99" s="9">
        <v>100149332</v>
      </c>
      <c r="R99" s="20" t="s">
        <v>650</v>
      </c>
      <c r="S99" s="9" t="s">
        <v>652</v>
      </c>
      <c r="U99" s="13">
        <v>100085349</v>
      </c>
      <c r="V99" s="11" t="s">
        <v>653</v>
      </c>
      <c r="AW99" s="9" t="s">
        <v>654</v>
      </c>
    </row>
    <row r="100" spans="1:49" x14ac:dyDescent="0.2">
      <c r="A100" s="9" t="s">
        <v>154</v>
      </c>
      <c r="B100" s="10" t="s">
        <v>67</v>
      </c>
      <c r="C100" s="9" t="s">
        <v>549</v>
      </c>
      <c r="D100" s="9" t="s">
        <v>340</v>
      </c>
      <c r="E100" s="9" t="s">
        <v>193</v>
      </c>
      <c r="F100" s="11" t="s">
        <v>70</v>
      </c>
      <c r="G100" s="11">
        <v>3</v>
      </c>
      <c r="H100" s="9" t="s">
        <v>194</v>
      </c>
      <c r="I100" s="11" t="s">
        <v>195</v>
      </c>
      <c r="J100" s="11">
        <v>1</v>
      </c>
      <c r="K100" s="11">
        <v>3</v>
      </c>
      <c r="L100" s="11" t="s">
        <v>54</v>
      </c>
      <c r="M100" s="11">
        <v>1</v>
      </c>
      <c r="N100" s="12">
        <v>1.1764705882352941E-2</v>
      </c>
      <c r="O100" s="9" t="s">
        <v>648</v>
      </c>
      <c r="Q100" s="9">
        <v>100149332</v>
      </c>
      <c r="R100" s="20" t="s">
        <v>650</v>
      </c>
      <c r="S100" s="9" t="s">
        <v>652</v>
      </c>
      <c r="U100" s="13">
        <v>100085349</v>
      </c>
      <c r="V100" s="11" t="s">
        <v>653</v>
      </c>
      <c r="AW100" s="9" t="s">
        <v>654</v>
      </c>
    </row>
    <row r="101" spans="1:49" x14ac:dyDescent="0.2">
      <c r="A101" s="9" t="s">
        <v>154</v>
      </c>
      <c r="B101" s="10" t="s">
        <v>67</v>
      </c>
      <c r="C101" s="9" t="s">
        <v>550</v>
      </c>
      <c r="D101" s="9" t="s">
        <v>200</v>
      </c>
      <c r="E101" s="9" t="s">
        <v>201</v>
      </c>
      <c r="F101" s="11" t="s">
        <v>70</v>
      </c>
      <c r="G101" s="11">
        <v>3</v>
      </c>
      <c r="H101" s="9" t="s">
        <v>202</v>
      </c>
      <c r="I101" s="11" t="s">
        <v>203</v>
      </c>
      <c r="J101" s="11">
        <v>12</v>
      </c>
      <c r="K101" s="11">
        <v>1</v>
      </c>
      <c r="L101" s="11" t="s">
        <v>43</v>
      </c>
      <c r="M101" s="11">
        <v>16</v>
      </c>
      <c r="N101" s="12">
        <v>0.18823529411764706</v>
      </c>
      <c r="Q101" s="13"/>
      <c r="R101" s="11"/>
      <c r="V101" s="11"/>
    </row>
    <row r="102" spans="1:49" x14ac:dyDescent="0.2">
      <c r="A102" s="9" t="s">
        <v>154</v>
      </c>
      <c r="B102" s="10" t="s">
        <v>67</v>
      </c>
      <c r="C102" s="9" t="s">
        <v>551</v>
      </c>
      <c r="D102" s="9" t="s">
        <v>342</v>
      </c>
      <c r="E102" s="9" t="s">
        <v>201</v>
      </c>
      <c r="F102" s="11" t="s">
        <v>70</v>
      </c>
      <c r="G102" s="11">
        <v>3</v>
      </c>
      <c r="H102" s="9" t="s">
        <v>202</v>
      </c>
      <c r="I102" s="11" t="s">
        <v>203</v>
      </c>
      <c r="J102" s="11">
        <v>12</v>
      </c>
      <c r="K102" s="11">
        <v>1</v>
      </c>
      <c r="L102" s="11" t="s">
        <v>54</v>
      </c>
      <c r="M102" s="11">
        <v>344</v>
      </c>
      <c r="N102" s="12">
        <v>4.0470588235294116</v>
      </c>
      <c r="Q102" s="13"/>
      <c r="R102" s="11"/>
      <c r="V102" s="11"/>
    </row>
    <row r="103" spans="1:49" x14ac:dyDescent="0.2">
      <c r="A103" s="9" t="s">
        <v>154</v>
      </c>
      <c r="B103" s="10" t="s">
        <v>67</v>
      </c>
      <c r="C103" s="9" t="s">
        <v>551</v>
      </c>
      <c r="D103" s="9" t="s">
        <v>342</v>
      </c>
      <c r="E103" s="9" t="s">
        <v>201</v>
      </c>
      <c r="F103" s="11" t="s">
        <v>70</v>
      </c>
      <c r="G103" s="11">
        <v>3</v>
      </c>
      <c r="H103" s="9" t="s">
        <v>202</v>
      </c>
      <c r="I103" s="11" t="s">
        <v>203</v>
      </c>
      <c r="J103" s="11">
        <v>12</v>
      </c>
      <c r="K103" s="11">
        <v>1</v>
      </c>
      <c r="L103" s="11" t="s">
        <v>54</v>
      </c>
      <c r="M103" s="11">
        <v>1</v>
      </c>
      <c r="N103" s="12">
        <v>1.1764705882352941E-2</v>
      </c>
      <c r="Q103" s="13"/>
      <c r="R103" s="11"/>
      <c r="V103" s="11"/>
    </row>
    <row r="104" spans="1:49" x14ac:dyDescent="0.2">
      <c r="A104" s="9" t="s">
        <v>154</v>
      </c>
      <c r="B104" s="10" t="s">
        <v>320</v>
      </c>
      <c r="C104" s="9" t="s">
        <v>552</v>
      </c>
      <c r="D104" s="9" t="s">
        <v>321</v>
      </c>
      <c r="E104" s="9" t="s">
        <v>322</v>
      </c>
      <c r="F104" s="11" t="s">
        <v>323</v>
      </c>
      <c r="G104" s="11">
        <v>1</v>
      </c>
      <c r="H104" s="9" t="s">
        <v>320</v>
      </c>
      <c r="I104" s="11" t="s">
        <v>323</v>
      </c>
      <c r="J104" s="11">
        <v>12</v>
      </c>
      <c r="K104" s="11">
        <v>2</v>
      </c>
      <c r="L104" s="11" t="s">
        <v>54</v>
      </c>
      <c r="M104" s="11">
        <v>25</v>
      </c>
      <c r="N104" s="12">
        <v>0.29411764705882354</v>
      </c>
      <c r="Q104" s="13"/>
      <c r="R104" s="11"/>
      <c r="V104" s="11"/>
    </row>
    <row r="105" spans="1:49" x14ac:dyDescent="0.2">
      <c r="A105" s="9" t="s">
        <v>154</v>
      </c>
      <c r="B105" s="10" t="s">
        <v>320</v>
      </c>
      <c r="C105" s="9" t="s">
        <v>552</v>
      </c>
      <c r="D105" s="9" t="s">
        <v>321</v>
      </c>
      <c r="E105" s="9" t="s">
        <v>322</v>
      </c>
      <c r="F105" s="11" t="s">
        <v>323</v>
      </c>
      <c r="G105" s="11">
        <v>1</v>
      </c>
      <c r="H105" s="9" t="s">
        <v>320</v>
      </c>
      <c r="I105" s="11" t="s">
        <v>323</v>
      </c>
      <c r="J105" s="11">
        <v>12</v>
      </c>
      <c r="K105" s="11">
        <v>2</v>
      </c>
      <c r="L105" s="11" t="s">
        <v>54</v>
      </c>
      <c r="M105" s="11">
        <v>4</v>
      </c>
      <c r="N105" s="12">
        <v>4.7058823529411764E-2</v>
      </c>
      <c r="Q105" s="13"/>
      <c r="R105" s="11"/>
      <c r="V105" s="11"/>
    </row>
    <row r="106" spans="1:49" x14ac:dyDescent="0.2">
      <c r="A106" s="9" t="s">
        <v>154</v>
      </c>
      <c r="B106" s="10" t="s">
        <v>333</v>
      </c>
      <c r="C106" s="9" t="s">
        <v>553</v>
      </c>
      <c r="D106" s="9" t="s">
        <v>334</v>
      </c>
      <c r="E106" s="9" t="s">
        <v>335</v>
      </c>
      <c r="F106" s="11" t="s">
        <v>336</v>
      </c>
      <c r="G106" s="11">
        <v>1</v>
      </c>
      <c r="H106" s="9" t="s">
        <v>333</v>
      </c>
      <c r="I106" s="11" t="s">
        <v>336</v>
      </c>
      <c r="J106" s="11">
        <v>12</v>
      </c>
      <c r="K106" s="11">
        <v>2</v>
      </c>
      <c r="L106" s="11" t="s">
        <v>54</v>
      </c>
      <c r="M106" s="11">
        <v>22</v>
      </c>
      <c r="N106" s="12">
        <v>0.25882352941176473</v>
      </c>
      <c r="Q106" s="13"/>
      <c r="R106" s="11"/>
      <c r="V106" s="11"/>
    </row>
    <row r="107" spans="1:49" x14ac:dyDescent="0.2">
      <c r="A107" s="9" t="s">
        <v>154</v>
      </c>
      <c r="B107" s="10" t="s">
        <v>333</v>
      </c>
      <c r="C107" s="9" t="s">
        <v>553</v>
      </c>
      <c r="D107" s="9" t="s">
        <v>334</v>
      </c>
      <c r="E107" s="9" t="s">
        <v>335</v>
      </c>
      <c r="F107" s="11" t="s">
        <v>336</v>
      </c>
      <c r="G107" s="11">
        <v>1</v>
      </c>
      <c r="H107" s="9" t="s">
        <v>333</v>
      </c>
      <c r="I107" s="11" t="s">
        <v>336</v>
      </c>
      <c r="J107" s="11">
        <v>12</v>
      </c>
      <c r="K107" s="11">
        <v>2</v>
      </c>
      <c r="L107" s="11" t="s">
        <v>54</v>
      </c>
      <c r="M107" s="11">
        <v>2</v>
      </c>
      <c r="N107" s="12">
        <v>2.3529411764705882E-2</v>
      </c>
      <c r="Q107" s="13"/>
      <c r="R107" s="11"/>
      <c r="V107" s="11"/>
    </row>
    <row r="108" spans="1:49" x14ac:dyDescent="0.2">
      <c r="A108" s="9" t="s">
        <v>154</v>
      </c>
      <c r="B108" s="10" t="s">
        <v>174</v>
      </c>
      <c r="C108" s="9" t="s">
        <v>554</v>
      </c>
      <c r="D108" s="9" t="s">
        <v>175</v>
      </c>
      <c r="E108" s="9" t="s">
        <v>176</v>
      </c>
      <c r="F108" s="11" t="s">
        <v>177</v>
      </c>
      <c r="G108" s="11">
        <v>1</v>
      </c>
      <c r="H108" s="9" t="s">
        <v>174</v>
      </c>
      <c r="I108" s="11" t="s">
        <v>177</v>
      </c>
      <c r="J108" s="11">
        <v>12</v>
      </c>
      <c r="K108" s="11">
        <v>2</v>
      </c>
      <c r="L108" s="11" t="s">
        <v>43</v>
      </c>
      <c r="M108" s="11">
        <v>2</v>
      </c>
      <c r="N108" s="12">
        <v>2.3529411764705882E-2</v>
      </c>
      <c r="Q108" s="13"/>
      <c r="R108" s="11"/>
      <c r="V108" s="11"/>
    </row>
    <row r="109" spans="1:49" x14ac:dyDescent="0.2">
      <c r="A109" s="9" t="s">
        <v>154</v>
      </c>
      <c r="B109" s="10" t="s">
        <v>174</v>
      </c>
      <c r="C109" s="9" t="s">
        <v>554</v>
      </c>
      <c r="D109" s="9" t="s">
        <v>175</v>
      </c>
      <c r="E109" s="9" t="s">
        <v>176</v>
      </c>
      <c r="F109" s="11" t="s">
        <v>177</v>
      </c>
      <c r="G109" s="11">
        <v>1</v>
      </c>
      <c r="H109" s="9" t="s">
        <v>174</v>
      </c>
      <c r="I109" s="11" t="s">
        <v>177</v>
      </c>
      <c r="J109" s="11">
        <v>12</v>
      </c>
      <c r="K109" s="11">
        <v>2</v>
      </c>
      <c r="L109" s="11" t="s">
        <v>43</v>
      </c>
      <c r="M109" s="11">
        <v>1</v>
      </c>
      <c r="N109" s="12">
        <v>1.1764705882352941E-2</v>
      </c>
      <c r="Q109" s="13"/>
      <c r="R109" s="11"/>
      <c r="V109" s="11"/>
    </row>
    <row r="110" spans="1:49" x14ac:dyDescent="0.2">
      <c r="A110" s="9" t="s">
        <v>154</v>
      </c>
      <c r="B110" s="10" t="s">
        <v>174</v>
      </c>
      <c r="C110" s="9" t="s">
        <v>555</v>
      </c>
      <c r="D110" s="9" t="s">
        <v>324</v>
      </c>
      <c r="E110" s="9" t="s">
        <v>176</v>
      </c>
      <c r="F110" s="11" t="s">
        <v>177</v>
      </c>
      <c r="G110" s="11">
        <v>1</v>
      </c>
      <c r="H110" s="9" t="s">
        <v>174</v>
      </c>
      <c r="I110" s="11" t="s">
        <v>177</v>
      </c>
      <c r="J110" s="11">
        <v>12</v>
      </c>
      <c r="K110" s="11">
        <v>2</v>
      </c>
      <c r="L110" s="11" t="s">
        <v>54</v>
      </c>
      <c r="M110" s="11">
        <v>106</v>
      </c>
      <c r="N110" s="12">
        <v>1.2470588235294118</v>
      </c>
      <c r="Q110" s="13"/>
      <c r="R110" s="11"/>
      <c r="V110" s="11"/>
    </row>
    <row r="111" spans="1:49" x14ac:dyDescent="0.2">
      <c r="A111" s="9" t="s">
        <v>154</v>
      </c>
      <c r="B111" s="10" t="s">
        <v>174</v>
      </c>
      <c r="C111" s="9" t="s">
        <v>555</v>
      </c>
      <c r="D111" s="9" t="s">
        <v>324</v>
      </c>
      <c r="E111" s="9" t="s">
        <v>176</v>
      </c>
      <c r="F111" s="11" t="s">
        <v>177</v>
      </c>
      <c r="G111" s="11">
        <v>1</v>
      </c>
      <c r="H111" s="9" t="s">
        <v>174</v>
      </c>
      <c r="I111" s="11" t="s">
        <v>177</v>
      </c>
      <c r="J111" s="11">
        <v>12</v>
      </c>
      <c r="K111" s="11">
        <v>2</v>
      </c>
      <c r="L111" s="11" t="s">
        <v>54</v>
      </c>
      <c r="M111" s="11">
        <v>14</v>
      </c>
      <c r="N111" s="12">
        <v>0.16470588235294117</v>
      </c>
      <c r="Q111" s="13"/>
      <c r="R111" s="11"/>
      <c r="V111" s="11"/>
    </row>
    <row r="112" spans="1:49" x14ac:dyDescent="0.2">
      <c r="A112" s="9" t="s">
        <v>154</v>
      </c>
      <c r="B112" s="10" t="s">
        <v>357</v>
      </c>
      <c r="C112" s="9" t="s">
        <v>556</v>
      </c>
      <c r="D112" s="9" t="s">
        <v>358</v>
      </c>
      <c r="E112" s="9" t="s">
        <v>359</v>
      </c>
      <c r="F112" s="11" t="s">
        <v>360</v>
      </c>
      <c r="G112" s="11">
        <v>1</v>
      </c>
      <c r="H112" s="9" t="s">
        <v>361</v>
      </c>
      <c r="I112" s="11" t="s">
        <v>362</v>
      </c>
      <c r="J112" s="11">
        <v>1</v>
      </c>
      <c r="K112" s="11">
        <v>2</v>
      </c>
      <c r="L112" s="11" t="s">
        <v>54</v>
      </c>
      <c r="M112" s="11">
        <v>1</v>
      </c>
      <c r="N112" s="12">
        <v>1.1764705882352941E-2</v>
      </c>
      <c r="Q112" s="13"/>
      <c r="R112" s="11"/>
      <c r="V112" s="11"/>
    </row>
    <row r="113" spans="1:49" x14ac:dyDescent="0.2">
      <c r="A113" s="9" t="s">
        <v>154</v>
      </c>
      <c r="B113" s="10" t="s">
        <v>357</v>
      </c>
      <c r="C113" s="9" t="s">
        <v>556</v>
      </c>
      <c r="D113" s="9" t="s">
        <v>358</v>
      </c>
      <c r="E113" s="9" t="s">
        <v>359</v>
      </c>
      <c r="F113" s="11" t="s">
        <v>360</v>
      </c>
      <c r="G113" s="11">
        <v>1</v>
      </c>
      <c r="H113" s="9" t="s">
        <v>361</v>
      </c>
      <c r="I113" s="11" t="s">
        <v>362</v>
      </c>
      <c r="J113" s="11">
        <v>1</v>
      </c>
      <c r="K113" s="11">
        <v>2</v>
      </c>
      <c r="L113" s="11" t="s">
        <v>54</v>
      </c>
      <c r="M113" s="11">
        <v>1</v>
      </c>
      <c r="N113" s="12">
        <v>1.1764705882352941E-2</v>
      </c>
      <c r="Q113" s="13"/>
      <c r="R113" s="11"/>
      <c r="V113" s="11"/>
    </row>
    <row r="114" spans="1:49" x14ac:dyDescent="0.2">
      <c r="A114" s="9" t="s">
        <v>154</v>
      </c>
      <c r="B114" s="10" t="s">
        <v>357</v>
      </c>
      <c r="C114" s="9" t="s">
        <v>557</v>
      </c>
      <c r="D114" s="9" t="s">
        <v>363</v>
      </c>
      <c r="E114" s="9" t="s">
        <v>364</v>
      </c>
      <c r="F114" s="11" t="s">
        <v>360</v>
      </c>
      <c r="G114" s="11">
        <v>1</v>
      </c>
      <c r="H114" s="9" t="s">
        <v>365</v>
      </c>
      <c r="I114" s="11" t="s">
        <v>366</v>
      </c>
      <c r="J114" s="11">
        <v>1</v>
      </c>
      <c r="K114" s="11">
        <v>2</v>
      </c>
      <c r="L114" s="11" t="s">
        <v>54</v>
      </c>
      <c r="M114" s="11">
        <v>1</v>
      </c>
      <c r="N114" s="12">
        <v>1.1764705882352941E-2</v>
      </c>
      <c r="Q114" s="13"/>
      <c r="R114" s="11"/>
      <c r="V114" s="11"/>
    </row>
    <row r="115" spans="1:49" x14ac:dyDescent="0.2">
      <c r="A115" s="9" t="s">
        <v>154</v>
      </c>
      <c r="B115" s="10" t="s">
        <v>357</v>
      </c>
      <c r="C115" s="9" t="s">
        <v>557</v>
      </c>
      <c r="D115" s="9" t="s">
        <v>363</v>
      </c>
      <c r="E115" s="9" t="s">
        <v>364</v>
      </c>
      <c r="F115" s="11" t="s">
        <v>360</v>
      </c>
      <c r="G115" s="11">
        <v>1</v>
      </c>
      <c r="H115" s="9" t="s">
        <v>365</v>
      </c>
      <c r="I115" s="11" t="s">
        <v>366</v>
      </c>
      <c r="J115" s="11">
        <v>1</v>
      </c>
      <c r="K115" s="11">
        <v>2</v>
      </c>
      <c r="L115" s="11" t="s">
        <v>54</v>
      </c>
      <c r="M115" s="11">
        <v>1</v>
      </c>
      <c r="N115" s="12">
        <v>1.1764705882352941E-2</v>
      </c>
      <c r="Q115" s="13"/>
      <c r="R115" s="11"/>
      <c r="V115" s="11"/>
    </row>
    <row r="116" spans="1:49" x14ac:dyDescent="0.2">
      <c r="A116" s="9" t="s">
        <v>154</v>
      </c>
      <c r="B116" s="10" t="s">
        <v>357</v>
      </c>
      <c r="C116" s="9" t="s">
        <v>558</v>
      </c>
      <c r="D116" s="9" t="s">
        <v>367</v>
      </c>
      <c r="E116" s="9" t="s">
        <v>368</v>
      </c>
      <c r="F116" s="11" t="s">
        <v>360</v>
      </c>
      <c r="G116" s="11">
        <v>1</v>
      </c>
      <c r="H116" s="9" t="s">
        <v>369</v>
      </c>
      <c r="I116" s="11" t="s">
        <v>370</v>
      </c>
      <c r="J116" s="11">
        <v>1</v>
      </c>
      <c r="K116" s="11">
        <v>3</v>
      </c>
      <c r="L116" s="11" t="s">
        <v>54</v>
      </c>
      <c r="M116" s="11">
        <v>1</v>
      </c>
      <c r="N116" s="12">
        <v>1.1764705882352941E-2</v>
      </c>
      <c r="Q116" s="13"/>
      <c r="R116" s="11"/>
      <c r="V116" s="11"/>
    </row>
    <row r="117" spans="1:49" x14ac:dyDescent="0.2">
      <c r="A117" s="9" t="s">
        <v>154</v>
      </c>
      <c r="B117" s="10" t="s">
        <v>357</v>
      </c>
      <c r="C117" s="9" t="s">
        <v>558</v>
      </c>
      <c r="D117" s="9" t="s">
        <v>367</v>
      </c>
      <c r="E117" s="9" t="s">
        <v>368</v>
      </c>
      <c r="F117" s="11" t="s">
        <v>360</v>
      </c>
      <c r="G117" s="11">
        <v>1</v>
      </c>
      <c r="H117" s="9" t="s">
        <v>369</v>
      </c>
      <c r="I117" s="11" t="s">
        <v>370</v>
      </c>
      <c r="J117" s="11">
        <v>1</v>
      </c>
      <c r="K117" s="11">
        <v>3</v>
      </c>
      <c r="L117" s="11" t="s">
        <v>54</v>
      </c>
      <c r="M117" s="11">
        <v>1</v>
      </c>
      <c r="N117" s="12">
        <v>1.1764705882352941E-2</v>
      </c>
      <c r="Q117" s="13"/>
      <c r="R117" s="11"/>
      <c r="V117" s="11"/>
    </row>
    <row r="118" spans="1:49" x14ac:dyDescent="0.2">
      <c r="A118" s="9" t="s">
        <v>154</v>
      </c>
      <c r="B118" s="10" t="s">
        <v>218</v>
      </c>
      <c r="C118" s="9" t="s">
        <v>559</v>
      </c>
      <c r="D118" s="9" t="s">
        <v>223</v>
      </c>
      <c r="E118" s="9" t="s">
        <v>224</v>
      </c>
      <c r="F118" s="11" t="s">
        <v>221</v>
      </c>
      <c r="G118" s="11">
        <v>1</v>
      </c>
      <c r="H118" s="9" t="s">
        <v>172</v>
      </c>
      <c r="I118" s="11" t="s">
        <v>225</v>
      </c>
      <c r="J118" s="11">
        <v>1</v>
      </c>
      <c r="K118" s="11">
        <v>2</v>
      </c>
      <c r="L118" s="11" t="s">
        <v>43</v>
      </c>
      <c r="M118" s="11">
        <v>2</v>
      </c>
      <c r="N118" s="12">
        <v>2.3529411764705882E-2</v>
      </c>
      <c r="O118" s="9" t="str">
        <f>+VLOOKUP(C118,[2]Hoja1!$C:$V,13,0)</f>
        <v>MARCELA ESPERANZA DEVIA BARBOSA</v>
      </c>
      <c r="P118" s="9" t="str">
        <f>+VLOOKUP(C118,[2]Hoja1!$C:$V,14,0)</f>
        <v>marcela.devia@docente.ibero.edu.co</v>
      </c>
      <c r="Q118" s="13">
        <f>+VLOOKUP(C118,[2]Hoja1!$C:$V,15,0)</f>
        <v>100067937</v>
      </c>
      <c r="R118" s="11">
        <f>+VLOOKUP(C118,[2]Hoja1!$C:$V,16,0)</f>
        <v>80</v>
      </c>
      <c r="S118" s="9" t="str">
        <f>+VLOOKUP(C118,[2]Hoja1!$C:$V,17,0)</f>
        <v>MARCELA ESPERANZA DEVIA BARBOSA</v>
      </c>
      <c r="T118" s="9" t="str">
        <f>+VLOOKUP(C118,[2]Hoja1!$C:$V,18,0)</f>
        <v>marcela.devia@docente.ibero.edu.co</v>
      </c>
      <c r="U118" s="13">
        <f>+VLOOKUP(C118,[2]Hoja1!$C:$V,19,0)</f>
        <v>100067937</v>
      </c>
      <c r="V118" s="11">
        <f>+VLOOKUP(C118,[2]Hoja1!$C:$V,20,0)</f>
        <v>80</v>
      </c>
      <c r="AW118" s="9" t="s">
        <v>472</v>
      </c>
    </row>
    <row r="119" spans="1:49" x14ac:dyDescent="0.2">
      <c r="A119" s="9" t="s">
        <v>154</v>
      </c>
      <c r="B119" s="10" t="s">
        <v>218</v>
      </c>
      <c r="C119" s="9" t="s">
        <v>560</v>
      </c>
      <c r="D119" s="9" t="s">
        <v>397</v>
      </c>
      <c r="E119" s="9" t="s">
        <v>224</v>
      </c>
      <c r="F119" s="11" t="s">
        <v>221</v>
      </c>
      <c r="G119" s="11">
        <v>1</v>
      </c>
      <c r="H119" s="9" t="s">
        <v>172</v>
      </c>
      <c r="I119" s="11" t="s">
        <v>225</v>
      </c>
      <c r="J119" s="11">
        <v>1</v>
      </c>
      <c r="K119" s="11">
        <v>2</v>
      </c>
      <c r="L119" s="11" t="s">
        <v>54</v>
      </c>
      <c r="M119" s="11">
        <v>36</v>
      </c>
      <c r="N119" s="12">
        <v>0.42352941176470588</v>
      </c>
      <c r="O119" s="9" t="str">
        <f>+VLOOKUP(C119,[2]Hoja1!$C:$V,13,0)</f>
        <v>MARCELA ESPERANZA DEVIA BARBOSA</v>
      </c>
      <c r="P119" s="9" t="str">
        <f>+VLOOKUP(C119,[2]Hoja1!$C:$V,14,0)</f>
        <v>marcela.devia@docente.ibero.edu.co</v>
      </c>
      <c r="Q119" s="13">
        <f>+VLOOKUP(C119,[2]Hoja1!$C:$V,15,0)</f>
        <v>100067937</v>
      </c>
      <c r="R119" s="11">
        <f>+VLOOKUP(C119,[2]Hoja1!$C:$V,16,0)</f>
        <v>80</v>
      </c>
      <c r="S119" s="9" t="str">
        <f>+VLOOKUP(C119,[2]Hoja1!$C:$V,17,0)</f>
        <v>MARCELA ESPERANZA DEVIA BARBOSA</v>
      </c>
      <c r="T119" s="9" t="str">
        <f>+VLOOKUP(C119,[2]Hoja1!$C:$V,18,0)</f>
        <v>marcela.devia@docente.ibero.edu.co</v>
      </c>
      <c r="U119" s="13">
        <f>+VLOOKUP(C119,[2]Hoja1!$C:$V,19,0)</f>
        <v>100067937</v>
      </c>
      <c r="V119" s="11">
        <f>+VLOOKUP(C119,[2]Hoja1!$C:$V,20,0)</f>
        <v>80</v>
      </c>
      <c r="AW119" s="9" t="s">
        <v>472</v>
      </c>
    </row>
    <row r="120" spans="1:49" x14ac:dyDescent="0.2">
      <c r="A120" s="9" t="s">
        <v>154</v>
      </c>
      <c r="B120" s="10" t="s">
        <v>218</v>
      </c>
      <c r="C120" s="9" t="s">
        <v>560</v>
      </c>
      <c r="D120" s="9" t="s">
        <v>397</v>
      </c>
      <c r="E120" s="9" t="s">
        <v>224</v>
      </c>
      <c r="F120" s="11" t="s">
        <v>221</v>
      </c>
      <c r="G120" s="11">
        <v>1</v>
      </c>
      <c r="H120" s="9" t="s">
        <v>172</v>
      </c>
      <c r="I120" s="11" t="s">
        <v>225</v>
      </c>
      <c r="J120" s="11">
        <v>1</v>
      </c>
      <c r="K120" s="11">
        <v>2</v>
      </c>
      <c r="L120" s="11" t="s">
        <v>54</v>
      </c>
      <c r="M120" s="11">
        <v>5</v>
      </c>
      <c r="N120" s="12">
        <v>5.8823529411764705E-2</v>
      </c>
      <c r="O120" s="9" t="str">
        <f>+VLOOKUP(C120,[2]Hoja1!$C:$V,13,0)</f>
        <v>MARCELA ESPERANZA DEVIA BARBOSA</v>
      </c>
      <c r="P120" s="9" t="str">
        <f>+VLOOKUP(C120,[2]Hoja1!$C:$V,14,0)</f>
        <v>marcela.devia@docente.ibero.edu.co</v>
      </c>
      <c r="Q120" s="13">
        <f>+VLOOKUP(C120,[2]Hoja1!$C:$V,15,0)</f>
        <v>100067937</v>
      </c>
      <c r="R120" s="11">
        <f>+VLOOKUP(C120,[2]Hoja1!$C:$V,16,0)</f>
        <v>80</v>
      </c>
      <c r="S120" s="9" t="str">
        <f>+VLOOKUP(C120,[2]Hoja1!$C:$V,17,0)</f>
        <v>MARCELA ESPERANZA DEVIA BARBOSA</v>
      </c>
      <c r="T120" s="9" t="str">
        <f>+VLOOKUP(C120,[2]Hoja1!$C:$V,18,0)</f>
        <v>marcela.devia@docente.ibero.edu.co</v>
      </c>
      <c r="U120" s="13">
        <f>+VLOOKUP(C120,[2]Hoja1!$C:$V,19,0)</f>
        <v>100067937</v>
      </c>
      <c r="V120" s="11">
        <f>+VLOOKUP(C120,[2]Hoja1!$C:$V,20,0)</f>
        <v>80</v>
      </c>
      <c r="AW120" s="9" t="s">
        <v>472</v>
      </c>
    </row>
    <row r="121" spans="1:49" x14ac:dyDescent="0.2">
      <c r="A121" s="9" t="s">
        <v>154</v>
      </c>
      <c r="B121" s="10" t="s">
        <v>218</v>
      </c>
      <c r="C121" s="9" t="s">
        <v>561</v>
      </c>
      <c r="D121" s="9" t="s">
        <v>219</v>
      </c>
      <c r="E121" s="9" t="s">
        <v>220</v>
      </c>
      <c r="F121" s="11" t="s">
        <v>221</v>
      </c>
      <c r="G121" s="11">
        <v>1</v>
      </c>
      <c r="H121" s="9" t="s">
        <v>168</v>
      </c>
      <c r="I121" s="11" t="s">
        <v>222</v>
      </c>
      <c r="J121" s="11">
        <v>1</v>
      </c>
      <c r="K121" s="11">
        <v>2</v>
      </c>
      <c r="L121" s="11" t="s">
        <v>43</v>
      </c>
      <c r="M121" s="11">
        <v>2</v>
      </c>
      <c r="N121" s="12">
        <v>2.3529411764705882E-2</v>
      </c>
      <c r="O121" s="9" t="str">
        <f>+VLOOKUP(C121,[2]Hoja1!$C:$V,13,0)</f>
        <v>CAICEDO CARRERO OLIVERIO ANDRES</v>
      </c>
      <c r="P121" s="9" t="str">
        <f>+VLOOKUP(C121,[2]Hoja1!$C:$V,14,0)</f>
        <v>andres.caicedo@docente.ibero.edu.co</v>
      </c>
      <c r="Q121" s="13">
        <f>+VLOOKUP(C121,[2]Hoja1!$C:$V,15,0)</f>
        <v>100035156</v>
      </c>
      <c r="R121" s="11">
        <f>+VLOOKUP(C121,[2]Hoja1!$C:$V,16,0)</f>
        <v>80</v>
      </c>
      <c r="S121" s="9" t="str">
        <f>+VLOOKUP(C121,[2]Hoja1!$C:$V,17,0)</f>
        <v>CAICEDO CARRERO OLIVERIO ANDRES</v>
      </c>
      <c r="T121" s="9" t="str">
        <f>+VLOOKUP(C121,[2]Hoja1!$C:$V,18,0)</f>
        <v>andres.caicedo@docente.ibero.edu.co</v>
      </c>
      <c r="U121" s="13">
        <f>+VLOOKUP(C121,[2]Hoja1!$C:$V,19,0)</f>
        <v>100035156</v>
      </c>
      <c r="V121" s="11">
        <f>+VLOOKUP(C121,[2]Hoja1!$C:$V,20,0)</f>
        <v>80</v>
      </c>
      <c r="AW121" s="9" t="s">
        <v>472</v>
      </c>
    </row>
    <row r="122" spans="1:49" x14ac:dyDescent="0.2">
      <c r="A122" s="9" t="s">
        <v>154</v>
      </c>
      <c r="B122" s="10" t="s">
        <v>218</v>
      </c>
      <c r="C122" s="9" t="s">
        <v>562</v>
      </c>
      <c r="D122" s="9" t="s">
        <v>396</v>
      </c>
      <c r="E122" s="9" t="s">
        <v>220</v>
      </c>
      <c r="F122" s="11" t="s">
        <v>221</v>
      </c>
      <c r="G122" s="11">
        <v>1</v>
      </c>
      <c r="H122" s="9" t="s">
        <v>168</v>
      </c>
      <c r="I122" s="11" t="s">
        <v>222</v>
      </c>
      <c r="J122" s="11">
        <v>1</v>
      </c>
      <c r="K122" s="11">
        <v>2</v>
      </c>
      <c r="L122" s="11" t="s">
        <v>54</v>
      </c>
      <c r="M122" s="11">
        <v>36</v>
      </c>
      <c r="N122" s="12">
        <v>0.42352941176470588</v>
      </c>
      <c r="O122" s="9" t="str">
        <f>+VLOOKUP(C122,[2]Hoja1!$C:$V,13,0)</f>
        <v>CAICEDO CARRERO OLIVERIO ANDRES</v>
      </c>
      <c r="P122" s="9" t="str">
        <f>+VLOOKUP(C122,[2]Hoja1!$C:$V,14,0)</f>
        <v>andres.caicedo@docente.ibero.edu.co</v>
      </c>
      <c r="Q122" s="13">
        <f>+VLOOKUP(C122,[2]Hoja1!$C:$V,15,0)</f>
        <v>100035156</v>
      </c>
      <c r="R122" s="11">
        <f>+VLOOKUP(C122,[2]Hoja1!$C:$V,16,0)</f>
        <v>80</v>
      </c>
      <c r="S122" s="9" t="str">
        <f>+VLOOKUP(C122,[2]Hoja1!$C:$V,17,0)</f>
        <v>CAICEDO CARRERO OLIVERIO ANDRES</v>
      </c>
      <c r="T122" s="9" t="str">
        <f>+VLOOKUP(C122,[2]Hoja1!$C:$V,18,0)</f>
        <v>andres.caicedo@docente.ibero.edu.co</v>
      </c>
      <c r="U122" s="13">
        <f>+VLOOKUP(C122,[2]Hoja1!$C:$V,19,0)</f>
        <v>100035156</v>
      </c>
      <c r="V122" s="11">
        <f>+VLOOKUP(C122,[2]Hoja1!$C:$V,20,0)</f>
        <v>80</v>
      </c>
      <c r="AW122" s="9" t="s">
        <v>472</v>
      </c>
    </row>
    <row r="123" spans="1:49" x14ac:dyDescent="0.2">
      <c r="A123" s="9" t="s">
        <v>154</v>
      </c>
      <c r="B123" s="10" t="s">
        <v>218</v>
      </c>
      <c r="C123" s="9" t="s">
        <v>563</v>
      </c>
      <c r="D123" s="9" t="s">
        <v>396</v>
      </c>
      <c r="E123" s="9" t="s">
        <v>462</v>
      </c>
      <c r="F123" s="11" t="s">
        <v>221</v>
      </c>
      <c r="G123" s="11">
        <v>1</v>
      </c>
      <c r="H123" s="9" t="s">
        <v>461</v>
      </c>
      <c r="I123" s="11" t="s">
        <v>222</v>
      </c>
      <c r="J123" s="11">
        <v>1</v>
      </c>
      <c r="K123" s="11">
        <v>2</v>
      </c>
      <c r="L123" s="11" t="s">
        <v>54</v>
      </c>
      <c r="M123" s="11">
        <v>5</v>
      </c>
      <c r="N123" s="12">
        <v>5.8823529411764705E-2</v>
      </c>
      <c r="O123" s="9" t="str">
        <f>+VLOOKUP(C123,[2]Hoja1!$C:$V,13,0)</f>
        <v>CAICEDO CARRERO OLIVERIO ANDRES</v>
      </c>
      <c r="P123" s="9" t="str">
        <f>+VLOOKUP(C123,[2]Hoja1!$C:$V,14,0)</f>
        <v>andres.caicedo@docente.ibero.edu.co</v>
      </c>
      <c r="Q123" s="13">
        <f>+VLOOKUP(C123,[2]Hoja1!$C:$V,15,0)</f>
        <v>100035156</v>
      </c>
      <c r="R123" s="11">
        <f>+VLOOKUP(C123,[2]Hoja1!$C:$V,16,0)</f>
        <v>80</v>
      </c>
      <c r="S123" s="9" t="str">
        <f>+VLOOKUP(C123,[2]Hoja1!$C:$V,17,0)</f>
        <v>CAICEDO CARRERO OLIVERIO ANDRES</v>
      </c>
      <c r="T123" s="9" t="str">
        <f>+VLOOKUP(C123,[2]Hoja1!$C:$V,18,0)</f>
        <v>andres.caicedo@docente.ibero.edu.co</v>
      </c>
      <c r="U123" s="13">
        <f>+VLOOKUP(C123,[2]Hoja1!$C:$V,19,0)</f>
        <v>100035156</v>
      </c>
      <c r="V123" s="11">
        <f>+VLOOKUP(C123,[2]Hoja1!$C:$V,20,0)</f>
        <v>80</v>
      </c>
      <c r="AW123" s="9" t="s">
        <v>472</v>
      </c>
    </row>
    <row r="124" spans="1:49" x14ac:dyDescent="0.2">
      <c r="A124" s="9" t="s">
        <v>154</v>
      </c>
      <c r="B124" s="10" t="s">
        <v>218</v>
      </c>
      <c r="C124" s="9" t="s">
        <v>564</v>
      </c>
      <c r="D124" s="9" t="s">
        <v>230</v>
      </c>
      <c r="E124" s="9" t="s">
        <v>231</v>
      </c>
      <c r="F124" s="11" t="s">
        <v>221</v>
      </c>
      <c r="G124" s="11">
        <v>2</v>
      </c>
      <c r="H124" s="9" t="s">
        <v>232</v>
      </c>
      <c r="I124" s="11" t="s">
        <v>233</v>
      </c>
      <c r="J124" s="11">
        <v>1</v>
      </c>
      <c r="K124" s="11">
        <v>2</v>
      </c>
      <c r="L124" s="11" t="s">
        <v>43</v>
      </c>
      <c r="M124" s="11">
        <v>2</v>
      </c>
      <c r="N124" s="12">
        <v>2.3529411764705882E-2</v>
      </c>
      <c r="O124" s="9" t="str">
        <f>+VLOOKUP(C124,[2]Hoja1!$C:$V,13,0)</f>
        <v>MARIA CRISTINA ORTEGA</v>
      </c>
      <c r="P124" s="9" t="str">
        <f>+VLOOKUP(C124,[2]Hoja1!$C:$V,14,0)</f>
        <v>maria.ortega@docente.ibero.edu.co</v>
      </c>
      <c r="Q124" s="13">
        <f>+VLOOKUP(C124,[2]Hoja1!$C:$V,15,0)</f>
        <v>100052572</v>
      </c>
      <c r="R124" s="11">
        <f>+VLOOKUP(C124,[2]Hoja1!$C:$V,16,0)</f>
        <v>80</v>
      </c>
      <c r="S124" s="9" t="str">
        <f>+VLOOKUP(C124,[2]Hoja1!$C:$V,17,0)</f>
        <v>MARIA CRISTINA ORTEGA</v>
      </c>
      <c r="T124" s="9" t="str">
        <f>+VLOOKUP(C124,[2]Hoja1!$C:$V,18,0)</f>
        <v>maria.ortega@docente.ibero.edu.co</v>
      </c>
      <c r="U124" s="13">
        <f>+VLOOKUP(C124,[2]Hoja1!$C:$V,19,0)</f>
        <v>100052572</v>
      </c>
      <c r="V124" s="11">
        <f>+VLOOKUP(C124,[2]Hoja1!$C:$V,20,0)</f>
        <v>80</v>
      </c>
      <c r="AW124" s="9" t="s">
        <v>472</v>
      </c>
    </row>
    <row r="125" spans="1:49" x14ac:dyDescent="0.2">
      <c r="A125" s="9" t="s">
        <v>154</v>
      </c>
      <c r="B125" s="10" t="s">
        <v>218</v>
      </c>
      <c r="C125" s="9" t="s">
        <v>565</v>
      </c>
      <c r="D125" s="9" t="s">
        <v>399</v>
      </c>
      <c r="E125" s="9" t="s">
        <v>231</v>
      </c>
      <c r="F125" s="11" t="s">
        <v>221</v>
      </c>
      <c r="G125" s="11">
        <v>2</v>
      </c>
      <c r="H125" s="9" t="s">
        <v>232</v>
      </c>
      <c r="I125" s="11" t="s">
        <v>233</v>
      </c>
      <c r="J125" s="11">
        <v>1</v>
      </c>
      <c r="K125" s="11">
        <v>2</v>
      </c>
      <c r="L125" s="11" t="s">
        <v>54</v>
      </c>
      <c r="M125" s="11">
        <v>93</v>
      </c>
      <c r="N125" s="12">
        <v>1.0941176470588236</v>
      </c>
      <c r="O125" s="9" t="str">
        <f>+VLOOKUP(C125,[2]Hoja1!$C:$V,13,0)</f>
        <v>MARIA CRISTINA ORTEGA</v>
      </c>
      <c r="P125" s="9" t="str">
        <f>+VLOOKUP(C125,[2]Hoja1!$C:$V,14,0)</f>
        <v>maria.ortega@docente.ibero.edu.co</v>
      </c>
      <c r="Q125" s="13">
        <f>+VLOOKUP(C125,[2]Hoja1!$C:$V,15,0)</f>
        <v>100052572</v>
      </c>
      <c r="R125" s="11">
        <f>+VLOOKUP(C125,[2]Hoja1!$C:$V,16,0)</f>
        <v>80</v>
      </c>
      <c r="S125" s="9" t="str">
        <f>+VLOOKUP(C125,[2]Hoja1!$C:$V,17,0)</f>
        <v>MARIA CRISTINA ORTEGA</v>
      </c>
      <c r="T125" s="9" t="str">
        <f>+VLOOKUP(C125,[2]Hoja1!$C:$V,18,0)</f>
        <v>maria.ortega@docente.ibero.edu.co</v>
      </c>
      <c r="U125" s="13">
        <f>+VLOOKUP(C125,[2]Hoja1!$C:$V,19,0)</f>
        <v>100052572</v>
      </c>
      <c r="V125" s="11">
        <f>+VLOOKUP(C125,[2]Hoja1!$C:$V,20,0)</f>
        <v>80</v>
      </c>
      <c r="AW125" s="9" t="s">
        <v>472</v>
      </c>
    </row>
    <row r="126" spans="1:49" x14ac:dyDescent="0.2">
      <c r="A126" s="9" t="s">
        <v>154</v>
      </c>
      <c r="B126" s="10" t="s">
        <v>218</v>
      </c>
      <c r="C126" s="9" t="s">
        <v>566</v>
      </c>
      <c r="D126" s="9" t="s">
        <v>226</v>
      </c>
      <c r="E126" s="9" t="s">
        <v>227</v>
      </c>
      <c r="F126" s="11" t="s">
        <v>221</v>
      </c>
      <c r="G126" s="11">
        <v>2</v>
      </c>
      <c r="H126" s="9" t="s">
        <v>228</v>
      </c>
      <c r="I126" s="11" t="s">
        <v>229</v>
      </c>
      <c r="J126" s="11">
        <v>1</v>
      </c>
      <c r="K126" s="11">
        <v>2</v>
      </c>
      <c r="L126" s="11" t="s">
        <v>43</v>
      </c>
      <c r="M126" s="11">
        <v>2</v>
      </c>
      <c r="N126" s="12">
        <v>2.3529411764705882E-2</v>
      </c>
      <c r="O126" s="9" t="str">
        <f>+VLOOKUP(C126,[2]Hoja1!$C:$V,13,0)</f>
        <v xml:space="preserve">NAUZAN CEBALLOS VICTOR HUGO </v>
      </c>
      <c r="P126" s="9" t="str">
        <f>+VLOOKUP(C126,[2]Hoja1!$C:$V,14,0)</f>
        <v>victor.nauzan@docente.ibero.edu.co</v>
      </c>
      <c r="Q126" s="13">
        <f>+VLOOKUP(C126,[2]Hoja1!$C:$V,15,0)</f>
        <v>100132137</v>
      </c>
      <c r="R126" s="11">
        <f>+VLOOKUP(C126,[2]Hoja1!$C:$V,16,0)</f>
        <v>80</v>
      </c>
      <c r="S126" s="9" t="str">
        <f>+VLOOKUP(C126,[2]Hoja1!$C:$V,17,0)</f>
        <v xml:space="preserve">NAUZAN CEBALLOS VICTOR HUGO </v>
      </c>
      <c r="T126" s="9" t="str">
        <f>+VLOOKUP(C126,[2]Hoja1!$C:$V,18,0)</f>
        <v>victor.nauzan@docente.ibero.edu.co</v>
      </c>
      <c r="U126" s="13">
        <f>+VLOOKUP(C126,[2]Hoja1!$C:$V,19,0)</f>
        <v>100132137</v>
      </c>
      <c r="V126" s="11">
        <f>+VLOOKUP(C126,[2]Hoja1!$C:$V,20,0)</f>
        <v>80</v>
      </c>
      <c r="AW126" s="9" t="s">
        <v>472</v>
      </c>
    </row>
    <row r="127" spans="1:49" x14ac:dyDescent="0.2">
      <c r="A127" s="9" t="s">
        <v>154</v>
      </c>
      <c r="B127" s="10" t="s">
        <v>218</v>
      </c>
      <c r="C127" s="9" t="s">
        <v>567</v>
      </c>
      <c r="D127" s="9" t="s">
        <v>398</v>
      </c>
      <c r="E127" s="9" t="s">
        <v>227</v>
      </c>
      <c r="F127" s="11" t="s">
        <v>221</v>
      </c>
      <c r="G127" s="11">
        <v>2</v>
      </c>
      <c r="H127" s="9" t="s">
        <v>228</v>
      </c>
      <c r="I127" s="11" t="s">
        <v>229</v>
      </c>
      <c r="J127" s="11">
        <v>1</v>
      </c>
      <c r="K127" s="11">
        <v>2</v>
      </c>
      <c r="L127" s="11" t="s">
        <v>54</v>
      </c>
      <c r="M127" s="11">
        <v>93</v>
      </c>
      <c r="N127" s="12">
        <v>1.0941176470588236</v>
      </c>
      <c r="O127" s="9" t="str">
        <f>+VLOOKUP(C127,[2]Hoja1!$C:$V,13,0)</f>
        <v xml:space="preserve">NAUZAN CEBALLOS VICTOR HUGO </v>
      </c>
      <c r="P127" s="9" t="str">
        <f>+VLOOKUP(C127,[2]Hoja1!$C:$V,14,0)</f>
        <v>victor.nauzan@docente.ibero.edu.co</v>
      </c>
      <c r="Q127" s="13">
        <f>+VLOOKUP(C127,[2]Hoja1!$C:$V,15,0)</f>
        <v>100132137</v>
      </c>
      <c r="R127" s="11">
        <f>+VLOOKUP(C127,[2]Hoja1!$C:$V,16,0)</f>
        <v>80</v>
      </c>
      <c r="S127" s="9" t="str">
        <f>+VLOOKUP(C127,[2]Hoja1!$C:$V,17,0)</f>
        <v xml:space="preserve">NAUZAN CEBALLOS VICTOR HUGO </v>
      </c>
      <c r="T127" s="9" t="str">
        <f>+VLOOKUP(C127,[2]Hoja1!$C:$V,18,0)</f>
        <v>victor.nauzan@docente.ibero.edu.co</v>
      </c>
      <c r="U127" s="13">
        <f>+VLOOKUP(C127,[2]Hoja1!$C:$V,19,0)</f>
        <v>100132137</v>
      </c>
      <c r="V127" s="11">
        <f>+VLOOKUP(C127,[2]Hoja1!$C:$V,20,0)</f>
        <v>80</v>
      </c>
      <c r="AW127" s="9" t="s">
        <v>472</v>
      </c>
    </row>
    <row r="128" spans="1:49" x14ac:dyDescent="0.2">
      <c r="A128" s="9" t="s">
        <v>154</v>
      </c>
      <c r="B128" s="10" t="s">
        <v>218</v>
      </c>
      <c r="C128" s="9" t="s">
        <v>568</v>
      </c>
      <c r="D128" s="9" t="s">
        <v>234</v>
      </c>
      <c r="E128" s="9" t="s">
        <v>235</v>
      </c>
      <c r="F128" s="11" t="s">
        <v>221</v>
      </c>
      <c r="G128" s="11">
        <v>2</v>
      </c>
      <c r="H128" s="9" t="s">
        <v>236</v>
      </c>
      <c r="I128" s="11" t="s">
        <v>237</v>
      </c>
      <c r="J128" s="11">
        <v>1</v>
      </c>
      <c r="K128" s="11">
        <v>2</v>
      </c>
      <c r="L128" s="11" t="s">
        <v>43</v>
      </c>
      <c r="M128" s="11">
        <v>2</v>
      </c>
      <c r="N128" s="12">
        <v>2.3529411764705882E-2</v>
      </c>
      <c r="O128" s="9" t="str">
        <f>+VLOOKUP(C128,[2]Hoja1!$C:$V,13,0)</f>
        <v>CAICEDO CARRERO OLIVERIO ANDRES</v>
      </c>
      <c r="P128" s="9" t="str">
        <f>+VLOOKUP(C128,[2]Hoja1!$C:$V,14,0)</f>
        <v>andres.caicedo@docente.ibero.edu.co</v>
      </c>
      <c r="Q128" s="13">
        <f>+VLOOKUP(C128,[2]Hoja1!$C:$V,15,0)</f>
        <v>100035156</v>
      </c>
      <c r="R128" s="11">
        <f>+VLOOKUP(C128,[2]Hoja1!$C:$V,16,0)</f>
        <v>0</v>
      </c>
      <c r="V128" s="11"/>
      <c r="AW128" s="9" t="s">
        <v>472</v>
      </c>
    </row>
    <row r="129" spans="1:49" x14ac:dyDescent="0.2">
      <c r="A129" s="9" t="s">
        <v>154</v>
      </c>
      <c r="B129" s="10" t="s">
        <v>218</v>
      </c>
      <c r="C129" s="9" t="s">
        <v>569</v>
      </c>
      <c r="D129" s="9" t="s">
        <v>400</v>
      </c>
      <c r="E129" s="9" t="s">
        <v>235</v>
      </c>
      <c r="F129" s="11" t="s">
        <v>221</v>
      </c>
      <c r="G129" s="11">
        <v>2</v>
      </c>
      <c r="H129" s="9" t="s">
        <v>236</v>
      </c>
      <c r="I129" s="11" t="s">
        <v>237</v>
      </c>
      <c r="J129" s="11">
        <v>1</v>
      </c>
      <c r="K129" s="11">
        <v>2</v>
      </c>
      <c r="L129" s="11" t="s">
        <v>54</v>
      </c>
      <c r="M129" s="11">
        <v>93</v>
      </c>
      <c r="N129" s="12">
        <v>1.0941176470588236</v>
      </c>
      <c r="O129" s="9" t="str">
        <f>+VLOOKUP(C129,[2]Hoja1!$C:$V,13,0)</f>
        <v>CAICEDO CARRERO OLIVERIO ANDRES</v>
      </c>
      <c r="P129" s="9" t="str">
        <f>+VLOOKUP(C129,[2]Hoja1!$C:$V,14,0)</f>
        <v>andres.caicedo@docente.ibero.edu.co</v>
      </c>
      <c r="Q129" s="13">
        <f>+VLOOKUP(C129,[2]Hoja1!$C:$V,15,0)</f>
        <v>100035156</v>
      </c>
      <c r="R129" s="11">
        <f>+VLOOKUP(C129,[2]Hoja1!$C:$V,16,0)</f>
        <v>0</v>
      </c>
      <c r="V129" s="11"/>
      <c r="AW129" s="9" t="s">
        <v>472</v>
      </c>
    </row>
    <row r="130" spans="1:49" x14ac:dyDescent="0.2">
      <c r="A130" s="9" t="s">
        <v>154</v>
      </c>
      <c r="B130" s="10" t="s">
        <v>218</v>
      </c>
      <c r="C130" s="9" t="s">
        <v>570</v>
      </c>
      <c r="D130" s="9" t="s">
        <v>238</v>
      </c>
      <c r="E130" s="9" t="s">
        <v>239</v>
      </c>
      <c r="F130" s="11" t="s">
        <v>221</v>
      </c>
      <c r="G130" s="11">
        <v>2</v>
      </c>
      <c r="H130" s="9" t="s">
        <v>240</v>
      </c>
      <c r="I130" s="11" t="s">
        <v>241</v>
      </c>
      <c r="J130" s="11">
        <v>12</v>
      </c>
      <c r="K130" s="11">
        <v>2</v>
      </c>
      <c r="L130" s="11" t="s">
        <v>43</v>
      </c>
      <c r="M130" s="11">
        <v>2</v>
      </c>
      <c r="N130" s="12">
        <v>2.3529411764705882E-2</v>
      </c>
      <c r="O130" s="9" t="str">
        <f>+VLOOKUP(C130,[2]Hoja1!$C:$V,13,0)</f>
        <v>CARMEN LEONOR AVELLA</v>
      </c>
      <c r="P130" s="9" t="str">
        <f>+VLOOKUP(C130,[2]Hoja1!$C:$V,14,0)</f>
        <v>carmen.avella@docente.ibero.edu.co</v>
      </c>
      <c r="Q130" s="13">
        <f>+VLOOKUP(C130,[2]Hoja1!$C:$V,15,0)</f>
        <v>100180634</v>
      </c>
      <c r="R130" s="11">
        <f>+VLOOKUP(C130,[2]Hoja1!$C:$V,16,0)</f>
        <v>80</v>
      </c>
      <c r="S130" s="9" t="str">
        <f>+VLOOKUP(C130,[2]Hoja1!$C:$V,17,0)</f>
        <v>CARMEN LEONOR AVELLA</v>
      </c>
      <c r="T130" s="9" t="str">
        <f>+VLOOKUP(C130,[2]Hoja1!$C:$V,18,0)</f>
        <v>carmen.avella@docente.ibero.edu.co</v>
      </c>
      <c r="U130" s="13">
        <f>+VLOOKUP(C130,[2]Hoja1!$C:$V,19,0)</f>
        <v>100180634</v>
      </c>
      <c r="V130" s="11">
        <f>+VLOOKUP(C130,[2]Hoja1!$C:$V,20,0)</f>
        <v>80</v>
      </c>
      <c r="AW130" s="9" t="s">
        <v>472</v>
      </c>
    </row>
    <row r="131" spans="1:49" x14ac:dyDescent="0.2">
      <c r="A131" s="9" t="s">
        <v>154</v>
      </c>
      <c r="B131" s="10" t="s">
        <v>218</v>
      </c>
      <c r="C131" s="9" t="s">
        <v>571</v>
      </c>
      <c r="D131" s="9" t="s">
        <v>401</v>
      </c>
      <c r="E131" s="9" t="s">
        <v>239</v>
      </c>
      <c r="F131" s="11" t="s">
        <v>221</v>
      </c>
      <c r="G131" s="11">
        <v>2</v>
      </c>
      <c r="H131" s="9" t="s">
        <v>240</v>
      </c>
      <c r="I131" s="11" t="s">
        <v>241</v>
      </c>
      <c r="J131" s="11">
        <v>12</v>
      </c>
      <c r="K131" s="11">
        <v>2</v>
      </c>
      <c r="L131" s="11" t="s">
        <v>54</v>
      </c>
      <c r="M131" s="11">
        <v>93</v>
      </c>
      <c r="N131" s="12">
        <v>1.0941176470588236</v>
      </c>
      <c r="O131" s="9" t="str">
        <f>+VLOOKUP(C131,[2]Hoja1!$C:$V,13,0)</f>
        <v>CARMEN LEONOR AVELLA</v>
      </c>
      <c r="P131" s="9" t="str">
        <f>+VLOOKUP(C131,[2]Hoja1!$C:$V,14,0)</f>
        <v>carmen.avella@docente.ibero.edu.co</v>
      </c>
      <c r="Q131" s="13">
        <f>+VLOOKUP(C131,[2]Hoja1!$C:$V,15,0)</f>
        <v>100180634</v>
      </c>
      <c r="R131" s="11">
        <f>+VLOOKUP(C131,[2]Hoja1!$C:$V,16,0)</f>
        <v>80</v>
      </c>
      <c r="S131" s="9" t="str">
        <f>+VLOOKUP(C131,[2]Hoja1!$C:$V,17,0)</f>
        <v>CARMEN LEONOR AVELLA</v>
      </c>
      <c r="T131" s="9" t="str">
        <f>+VLOOKUP(C131,[2]Hoja1!$C:$V,18,0)</f>
        <v>carmen.avella@docente.ibero.edu.co</v>
      </c>
      <c r="U131" s="13">
        <f>+VLOOKUP(C131,[2]Hoja1!$C:$V,19,0)</f>
        <v>100180634</v>
      </c>
      <c r="V131" s="11">
        <f>+VLOOKUP(C131,[2]Hoja1!$C:$V,20,0)</f>
        <v>80</v>
      </c>
      <c r="AW131" s="9" t="s">
        <v>472</v>
      </c>
    </row>
    <row r="132" spans="1:49" x14ac:dyDescent="0.2">
      <c r="A132" s="9" t="s">
        <v>154</v>
      </c>
      <c r="B132" s="10" t="s">
        <v>218</v>
      </c>
      <c r="C132" s="9" t="s">
        <v>572</v>
      </c>
      <c r="D132" s="9" t="s">
        <v>242</v>
      </c>
      <c r="E132" s="9" t="s">
        <v>243</v>
      </c>
      <c r="F132" s="11" t="s">
        <v>221</v>
      </c>
      <c r="G132" s="11">
        <v>3</v>
      </c>
      <c r="H132" s="9" t="s">
        <v>244</v>
      </c>
      <c r="I132" s="11" t="s">
        <v>245</v>
      </c>
      <c r="J132" s="11">
        <v>1</v>
      </c>
      <c r="K132" s="11">
        <v>2</v>
      </c>
      <c r="L132" s="11" t="s">
        <v>43</v>
      </c>
      <c r="M132" s="11">
        <v>3</v>
      </c>
      <c r="N132" s="12">
        <v>3.5294117647058823E-2</v>
      </c>
      <c r="O132" s="9" t="str">
        <f>+VLOOKUP(C132,[2]Hoja1!$C:$V,13,0)</f>
        <v>BRAVO MURILLO WILMAR ARNULFO</v>
      </c>
      <c r="P132" s="9" t="str">
        <f>+VLOOKUP(C132,[2]Hoja1!$C:$V,14,0)</f>
        <v>wilmar.bravo@docente.ibero.edu.co</v>
      </c>
      <c r="Q132" s="13">
        <f>+VLOOKUP(C132,[2]Hoja1!$C:$V,15,0)</f>
        <v>100055405</v>
      </c>
      <c r="R132" s="11">
        <f>+VLOOKUP(C132,[2]Hoja1!$C:$V,16,0)</f>
        <v>80</v>
      </c>
      <c r="S132" s="9" t="str">
        <f>+VLOOKUP(C132,[2]Hoja1!$C:$V,17,0)</f>
        <v>BRAVO MURILLO WILMAR ARNULFO</v>
      </c>
      <c r="T132" s="9">
        <f>+VLOOKUP(C132,[2]Hoja1!$C:$V,18,0)</f>
        <v>100055405</v>
      </c>
      <c r="U132" s="13" t="str">
        <f>+VLOOKUP(C132,[2]Hoja1!$C:$V,19,0)</f>
        <v>wilmar.bravo@docente.ibero.edu.co</v>
      </c>
      <c r="V132" s="11">
        <f>+VLOOKUP(C132,[2]Hoja1!$C:$V,20,0)</f>
        <v>80</v>
      </c>
      <c r="AW132" s="9" t="s">
        <v>472</v>
      </c>
    </row>
    <row r="133" spans="1:49" x14ac:dyDescent="0.2">
      <c r="A133" s="9" t="s">
        <v>154</v>
      </c>
      <c r="B133" s="10" t="s">
        <v>218</v>
      </c>
      <c r="C133" s="9" t="s">
        <v>573</v>
      </c>
      <c r="D133" s="9" t="s">
        <v>402</v>
      </c>
      <c r="E133" s="9" t="s">
        <v>243</v>
      </c>
      <c r="F133" s="11" t="s">
        <v>221</v>
      </c>
      <c r="G133" s="11">
        <v>3</v>
      </c>
      <c r="H133" s="9" t="s">
        <v>244</v>
      </c>
      <c r="I133" s="11" t="s">
        <v>245</v>
      </c>
      <c r="J133" s="11">
        <v>1</v>
      </c>
      <c r="K133" s="11">
        <v>2</v>
      </c>
      <c r="L133" s="11" t="s">
        <v>54</v>
      </c>
      <c r="M133" s="11">
        <v>43</v>
      </c>
      <c r="N133" s="12">
        <v>0.50588235294117645</v>
      </c>
      <c r="O133" s="9" t="str">
        <f>+VLOOKUP(C133,[2]Hoja1!$C:$V,13,0)</f>
        <v>BRAVO MURILLO WILMAR ARNULFO</v>
      </c>
      <c r="P133" s="9" t="str">
        <f>+VLOOKUP(C133,[2]Hoja1!$C:$V,14,0)</f>
        <v>wilmar.bravo@docente.ibero.edu.co</v>
      </c>
      <c r="Q133" s="13">
        <f>+VLOOKUP(C133,[2]Hoja1!$C:$V,15,0)</f>
        <v>100055405</v>
      </c>
      <c r="R133" s="11">
        <f>+VLOOKUP(C133,[2]Hoja1!$C:$V,16,0)</f>
        <v>80</v>
      </c>
      <c r="S133" s="9" t="str">
        <f>+VLOOKUP(C133,[2]Hoja1!$C:$V,17,0)</f>
        <v>BRAVO MURILLO WILMAR ARNULFO</v>
      </c>
      <c r="T133" s="9">
        <f>+VLOOKUP(C133,[2]Hoja1!$C:$V,18,0)</f>
        <v>100055405</v>
      </c>
      <c r="U133" s="13" t="str">
        <f>+VLOOKUP(C133,[2]Hoja1!$C:$V,19,0)</f>
        <v>wilmar.bravo@docente.ibero.edu.co</v>
      </c>
      <c r="V133" s="11">
        <f>+VLOOKUP(C133,[2]Hoja1!$C:$V,20,0)</f>
        <v>80</v>
      </c>
      <c r="AW133" s="9" t="s">
        <v>472</v>
      </c>
    </row>
    <row r="134" spans="1:49" x14ac:dyDescent="0.2">
      <c r="A134" s="9" t="s">
        <v>154</v>
      </c>
      <c r="B134" s="10" t="s">
        <v>218</v>
      </c>
      <c r="C134" s="9" t="s">
        <v>574</v>
      </c>
      <c r="D134" s="9" t="s">
        <v>250</v>
      </c>
      <c r="E134" s="9" t="s">
        <v>251</v>
      </c>
      <c r="F134" s="11" t="s">
        <v>221</v>
      </c>
      <c r="G134" s="11">
        <v>3</v>
      </c>
      <c r="H134" s="9" t="s">
        <v>252</v>
      </c>
      <c r="I134" s="11" t="s">
        <v>253</v>
      </c>
      <c r="J134" s="11">
        <v>12</v>
      </c>
      <c r="K134" s="11">
        <v>2</v>
      </c>
      <c r="L134" s="11" t="s">
        <v>43</v>
      </c>
      <c r="M134" s="11">
        <v>3</v>
      </c>
      <c r="N134" s="12">
        <v>3.5294117647058823E-2</v>
      </c>
      <c r="O134" s="9" t="str">
        <f>+VLOOKUP(C134,[2]Hoja1!$C:$V,13,0)</f>
        <v>ADRIANA ALEXANDRA JIMENEZ</v>
      </c>
      <c r="P134" s="9" t="str">
        <f>+VLOOKUP(C134,[2]Hoja1!$C:$V,14,0)</f>
        <v>adriana.jimenez@docente.ibero.edu.co</v>
      </c>
      <c r="Q134" s="13">
        <f>+VLOOKUP(C134,[2]Hoja1!$C:$V,15,0)</f>
        <v>100179710</v>
      </c>
      <c r="R134" s="11">
        <f>+VLOOKUP(C134,[2]Hoja1!$C:$V,16,0)</f>
        <v>80</v>
      </c>
      <c r="S134" s="9" t="str">
        <f>+VLOOKUP(C134,[2]Hoja1!$C:$V,17,0)</f>
        <v>ADRIANA ALEXANDRA JIMENEZ</v>
      </c>
      <c r="T134" s="9" t="str">
        <f>+VLOOKUP(C134,[2]Hoja1!$C:$V,18,0)</f>
        <v>adriana.jimenez@docente.ibero.edu.co</v>
      </c>
      <c r="U134" s="13">
        <f>+VLOOKUP(C134,[2]Hoja1!$C:$V,19,0)</f>
        <v>100179710</v>
      </c>
      <c r="V134" s="11">
        <f>+VLOOKUP(C134,[2]Hoja1!$C:$V,20,0)</f>
        <v>80</v>
      </c>
      <c r="AW134" s="9" t="s">
        <v>472</v>
      </c>
    </row>
    <row r="135" spans="1:49" x14ac:dyDescent="0.2">
      <c r="A135" s="9" t="s">
        <v>154</v>
      </c>
      <c r="B135" s="10" t="s">
        <v>218</v>
      </c>
      <c r="C135" s="9" t="s">
        <v>575</v>
      </c>
      <c r="D135" s="9" t="s">
        <v>404</v>
      </c>
      <c r="E135" s="9" t="s">
        <v>251</v>
      </c>
      <c r="F135" s="11" t="s">
        <v>221</v>
      </c>
      <c r="G135" s="11">
        <v>3</v>
      </c>
      <c r="H135" s="9" t="s">
        <v>252</v>
      </c>
      <c r="I135" s="11" t="s">
        <v>253</v>
      </c>
      <c r="J135" s="11">
        <v>12</v>
      </c>
      <c r="K135" s="11">
        <v>2</v>
      </c>
      <c r="L135" s="11" t="s">
        <v>54</v>
      </c>
      <c r="M135" s="11">
        <v>43</v>
      </c>
      <c r="N135" s="12">
        <v>0.50588235294117645</v>
      </c>
      <c r="O135" s="9" t="str">
        <f>+VLOOKUP(C135,[2]Hoja1!$C:$V,13,0)</f>
        <v>ADRIANA ALEXANDRA JIMENEZ</v>
      </c>
      <c r="P135" s="9" t="str">
        <f>+VLOOKUP(C135,[2]Hoja1!$C:$V,14,0)</f>
        <v>adriana.jimenez@docente.ibero.edu.co</v>
      </c>
      <c r="Q135" s="13">
        <f>+VLOOKUP(C135,[2]Hoja1!$C:$V,15,0)</f>
        <v>100179710</v>
      </c>
      <c r="R135" s="11">
        <f>+VLOOKUP(C135,[2]Hoja1!$C:$V,16,0)</f>
        <v>80</v>
      </c>
      <c r="S135" s="9" t="str">
        <f>+VLOOKUP(C135,[2]Hoja1!$C:$V,17,0)</f>
        <v>ADRIANA ALEXANDRA JIMENEZ</v>
      </c>
      <c r="T135" s="9" t="str">
        <f>+VLOOKUP(C135,[2]Hoja1!$C:$V,18,0)</f>
        <v>adriana.jimenez@docente.ibero.edu.co</v>
      </c>
      <c r="U135" s="13">
        <f>+VLOOKUP(C135,[2]Hoja1!$C:$V,19,0)</f>
        <v>100179710</v>
      </c>
      <c r="V135" s="11">
        <f>+VLOOKUP(C135,[2]Hoja1!$C:$V,20,0)</f>
        <v>80</v>
      </c>
      <c r="AW135" s="9" t="s">
        <v>472</v>
      </c>
    </row>
    <row r="136" spans="1:49" x14ac:dyDescent="0.2">
      <c r="A136" s="9" t="s">
        <v>154</v>
      </c>
      <c r="B136" s="10" t="s">
        <v>218</v>
      </c>
      <c r="C136" s="9" t="s">
        <v>576</v>
      </c>
      <c r="D136" s="9" t="s">
        <v>246</v>
      </c>
      <c r="E136" s="9" t="s">
        <v>247</v>
      </c>
      <c r="F136" s="11" t="s">
        <v>221</v>
      </c>
      <c r="G136" s="11">
        <v>3</v>
      </c>
      <c r="H136" s="9" t="s">
        <v>248</v>
      </c>
      <c r="I136" s="11" t="s">
        <v>249</v>
      </c>
      <c r="J136" s="11">
        <v>1</v>
      </c>
      <c r="K136" s="11">
        <v>2</v>
      </c>
      <c r="L136" s="11" t="s">
        <v>43</v>
      </c>
      <c r="M136" s="11">
        <v>3</v>
      </c>
      <c r="N136" s="12">
        <v>3.5294117647058823E-2</v>
      </c>
      <c r="O136" s="17" t="str">
        <f>+VLOOKUP(C136,[2]Hoja1!$C:$V,13,0)</f>
        <v>No se debe programar esta electiva, solo se va a programar la electiva profesional II: Blockchain</v>
      </c>
      <c r="Q136" s="13"/>
      <c r="R136" s="11"/>
      <c r="V136" s="11"/>
      <c r="AW136" s="9" t="s">
        <v>472</v>
      </c>
    </row>
    <row r="137" spans="1:49" x14ac:dyDescent="0.2">
      <c r="A137" s="9" t="s">
        <v>154</v>
      </c>
      <c r="B137" s="10" t="s">
        <v>218</v>
      </c>
      <c r="C137" s="9" t="s">
        <v>577</v>
      </c>
      <c r="D137" s="9" t="s">
        <v>403</v>
      </c>
      <c r="E137" s="9" t="s">
        <v>247</v>
      </c>
      <c r="F137" s="11" t="s">
        <v>221</v>
      </c>
      <c r="G137" s="11">
        <v>3</v>
      </c>
      <c r="H137" s="9" t="s">
        <v>248</v>
      </c>
      <c r="I137" s="11" t="s">
        <v>249</v>
      </c>
      <c r="J137" s="11">
        <v>1</v>
      </c>
      <c r="K137" s="11">
        <v>2</v>
      </c>
      <c r="L137" s="11" t="s">
        <v>54</v>
      </c>
      <c r="M137" s="11">
        <v>43</v>
      </c>
      <c r="N137" s="12">
        <v>0.50588235294117645</v>
      </c>
      <c r="O137" s="17" t="str">
        <f>+VLOOKUP(C137,[2]Hoja1!$C:$V,13,0)</f>
        <v>No se debe programar esta electiva, solo se va a programar la electiva profesional II: Blockchain</v>
      </c>
      <c r="Q137" s="13"/>
      <c r="R137" s="11"/>
      <c r="V137" s="11"/>
      <c r="AW137" s="9" t="s">
        <v>472</v>
      </c>
    </row>
    <row r="138" spans="1:49" x14ac:dyDescent="0.2">
      <c r="A138" s="9" t="s">
        <v>154</v>
      </c>
      <c r="B138" s="10" t="s">
        <v>75</v>
      </c>
      <c r="C138" s="9" t="s">
        <v>578</v>
      </c>
      <c r="D138" s="9" t="s">
        <v>97</v>
      </c>
      <c r="E138" s="9" t="s">
        <v>98</v>
      </c>
      <c r="F138" s="11" t="s">
        <v>78</v>
      </c>
      <c r="G138" s="11">
        <v>1</v>
      </c>
      <c r="H138" s="9" t="s">
        <v>99</v>
      </c>
      <c r="I138" s="11" t="s">
        <v>100</v>
      </c>
      <c r="J138" s="11">
        <v>1</v>
      </c>
      <c r="K138" s="11">
        <v>2</v>
      </c>
      <c r="L138" s="11" t="s">
        <v>54</v>
      </c>
      <c r="M138" s="11">
        <v>35</v>
      </c>
      <c r="N138" s="12">
        <v>0.41176470588235292</v>
      </c>
      <c r="O138" s="9" t="str">
        <f>+VLOOKUP(C138,[2]Hoja1!$C:$V,13,0)</f>
        <v>PULIDO LADINO LYNA MARCELA</v>
      </c>
      <c r="P138" s="9" t="str">
        <f>+VLOOKUP(C138,[2]Hoja1!$C:$V,14,0)</f>
        <v>marcela.pulido@docente.ibero.edu.co</v>
      </c>
      <c r="Q138" s="13">
        <f>+VLOOKUP(C138,[2]Hoja1!$C:$V,15,0)</f>
        <v>100151959</v>
      </c>
      <c r="R138" s="11">
        <f>+VLOOKUP(C138,[2]Hoja1!$C:$V,16,0)</f>
        <v>80</v>
      </c>
      <c r="S138" s="9" t="str">
        <f>+VLOOKUP(C138,[2]Hoja1!$C:$V,17,0)</f>
        <v>PULIDO LADINO LYNA MARCELA</v>
      </c>
      <c r="T138" s="9" t="str">
        <f>+VLOOKUP(C138,[2]Hoja1!$C:$V,18,0)</f>
        <v>marcela.pulido@docente.ibero.edu.co</v>
      </c>
      <c r="U138" s="13">
        <f>+VLOOKUP(C138,[2]Hoja1!$C:$V,19,0)</f>
        <v>100151959</v>
      </c>
      <c r="V138" s="11">
        <f>+VLOOKUP(C138,[2]Hoja1!$C:$V,20,0)</f>
        <v>80</v>
      </c>
      <c r="AW138" s="9" t="s">
        <v>472</v>
      </c>
    </row>
    <row r="139" spans="1:49" x14ac:dyDescent="0.2">
      <c r="A139" s="9" t="s">
        <v>154</v>
      </c>
      <c r="B139" s="10" t="s">
        <v>75</v>
      </c>
      <c r="C139" s="9" t="s">
        <v>578</v>
      </c>
      <c r="D139" s="9" t="s">
        <v>97</v>
      </c>
      <c r="E139" s="9" t="s">
        <v>98</v>
      </c>
      <c r="F139" s="11" t="s">
        <v>78</v>
      </c>
      <c r="G139" s="11">
        <v>1</v>
      </c>
      <c r="H139" s="9" t="s">
        <v>99</v>
      </c>
      <c r="I139" s="11" t="s">
        <v>100</v>
      </c>
      <c r="J139" s="11">
        <v>1</v>
      </c>
      <c r="K139" s="11">
        <v>2</v>
      </c>
      <c r="L139" s="11" t="s">
        <v>54</v>
      </c>
      <c r="M139" s="11">
        <v>16</v>
      </c>
      <c r="N139" s="12">
        <v>0.18823529411764706</v>
      </c>
      <c r="O139" s="9" t="str">
        <f>+VLOOKUP(C139,[2]Hoja1!$C:$V,13,0)</f>
        <v>PULIDO LADINO LYNA MARCELA</v>
      </c>
      <c r="P139" s="9" t="str">
        <f>+VLOOKUP(C139,[2]Hoja1!$C:$V,14,0)</f>
        <v>marcela.pulido@docente.ibero.edu.co</v>
      </c>
      <c r="Q139" s="13">
        <f>+VLOOKUP(C139,[2]Hoja1!$C:$V,15,0)</f>
        <v>100151959</v>
      </c>
      <c r="R139" s="11">
        <f>+VLOOKUP(C139,[2]Hoja1!$C:$V,16,0)</f>
        <v>80</v>
      </c>
      <c r="S139" s="9" t="str">
        <f>+VLOOKUP(C139,[2]Hoja1!$C:$V,17,0)</f>
        <v>PULIDO LADINO LYNA MARCELA</v>
      </c>
      <c r="T139" s="9" t="str">
        <f>+VLOOKUP(C139,[2]Hoja1!$C:$V,18,0)</f>
        <v>marcela.pulido@docente.ibero.edu.co</v>
      </c>
      <c r="U139" s="13">
        <f>+VLOOKUP(C139,[2]Hoja1!$C:$V,19,0)</f>
        <v>100151959</v>
      </c>
      <c r="V139" s="11">
        <f>+VLOOKUP(C139,[2]Hoja1!$C:$V,20,0)</f>
        <v>80</v>
      </c>
      <c r="AW139" s="9" t="s">
        <v>472</v>
      </c>
    </row>
    <row r="140" spans="1:49" x14ac:dyDescent="0.2">
      <c r="A140" s="9" t="s">
        <v>154</v>
      </c>
      <c r="B140" s="10" t="s">
        <v>75</v>
      </c>
      <c r="C140" s="9" t="s">
        <v>579</v>
      </c>
      <c r="D140" s="9" t="s">
        <v>93</v>
      </c>
      <c r="E140" s="9" t="s">
        <v>94</v>
      </c>
      <c r="F140" s="11" t="s">
        <v>78</v>
      </c>
      <c r="G140" s="11">
        <v>1</v>
      </c>
      <c r="H140" s="9" t="s">
        <v>95</v>
      </c>
      <c r="I140" s="11" t="s">
        <v>96</v>
      </c>
      <c r="J140" s="11">
        <v>1</v>
      </c>
      <c r="K140" s="11">
        <v>2</v>
      </c>
      <c r="L140" s="11" t="s">
        <v>54</v>
      </c>
      <c r="M140" s="11">
        <v>35</v>
      </c>
      <c r="N140" s="12">
        <v>0.41176470588235292</v>
      </c>
      <c r="O140" s="9" t="str">
        <f>+VLOOKUP(C140,[2]Hoja1!$C:$V,13,0)</f>
        <v>PAOLA ANDREA RUIZ BURGOS</v>
      </c>
      <c r="P140" s="9" t="str">
        <f>+VLOOKUP(C140,[2]Hoja1!$C:$V,14,0)</f>
        <v>paola.ruiz@docente.ibero.edu.co</v>
      </c>
      <c r="Q140" s="13">
        <f>+VLOOKUP(C140,[2]Hoja1!$C:$V,15,0)</f>
        <v>100085257</v>
      </c>
      <c r="R140" s="11">
        <f>+VLOOKUP(C140,[2]Hoja1!$C:$V,16,0)</f>
        <v>80</v>
      </c>
      <c r="S140" s="9" t="str">
        <f>+VLOOKUP(C140,[2]Hoja1!$C:$V,17,0)</f>
        <v>PAOLA ANDREA RUIZ BURGOS</v>
      </c>
      <c r="T140" s="9" t="str">
        <f>+VLOOKUP(C140,[2]Hoja1!$C:$V,18,0)</f>
        <v>paola.ruiz@docente.ibero.edu.co</v>
      </c>
      <c r="U140" s="13">
        <f>+VLOOKUP(C140,[2]Hoja1!$C:$V,19,0)</f>
        <v>100085257</v>
      </c>
      <c r="V140" s="11">
        <f>+VLOOKUP(C140,[2]Hoja1!$C:$V,20,0)</f>
        <v>80</v>
      </c>
      <c r="AW140" s="9" t="s">
        <v>472</v>
      </c>
    </row>
    <row r="141" spans="1:49" x14ac:dyDescent="0.2">
      <c r="A141" s="9" t="s">
        <v>154</v>
      </c>
      <c r="B141" s="10" t="s">
        <v>75</v>
      </c>
      <c r="C141" s="9" t="s">
        <v>579</v>
      </c>
      <c r="D141" s="9" t="s">
        <v>93</v>
      </c>
      <c r="E141" s="9" t="s">
        <v>94</v>
      </c>
      <c r="F141" s="11" t="s">
        <v>78</v>
      </c>
      <c r="G141" s="11">
        <v>1</v>
      </c>
      <c r="H141" s="9" t="s">
        <v>95</v>
      </c>
      <c r="I141" s="11" t="s">
        <v>96</v>
      </c>
      <c r="J141" s="11">
        <v>1</v>
      </c>
      <c r="K141" s="11">
        <v>2</v>
      </c>
      <c r="L141" s="11" t="s">
        <v>54</v>
      </c>
      <c r="M141" s="11">
        <v>16</v>
      </c>
      <c r="N141" s="12">
        <v>0.18823529411764706</v>
      </c>
      <c r="O141" s="9" t="str">
        <f>+VLOOKUP(C141,[2]Hoja1!$C:$V,13,0)</f>
        <v>PAOLA ANDREA RUIZ BURGOS</v>
      </c>
      <c r="P141" s="9" t="str">
        <f>+VLOOKUP(C141,[2]Hoja1!$C:$V,14,0)</f>
        <v>paola.ruiz@docente.ibero.edu.co</v>
      </c>
      <c r="Q141" s="13">
        <f>+VLOOKUP(C141,[2]Hoja1!$C:$V,15,0)</f>
        <v>100085257</v>
      </c>
      <c r="R141" s="11">
        <f>+VLOOKUP(C141,[2]Hoja1!$C:$V,16,0)</f>
        <v>80</v>
      </c>
      <c r="S141" s="9" t="str">
        <f>+VLOOKUP(C141,[2]Hoja1!$C:$V,17,0)</f>
        <v>PAOLA ANDREA RUIZ BURGOS</v>
      </c>
      <c r="T141" s="9" t="str">
        <f>+VLOOKUP(C141,[2]Hoja1!$C:$V,18,0)</f>
        <v>paola.ruiz@docente.ibero.edu.co</v>
      </c>
      <c r="U141" s="13">
        <f>+VLOOKUP(C141,[2]Hoja1!$C:$V,19,0)</f>
        <v>100085257</v>
      </c>
      <c r="V141" s="11">
        <f>+VLOOKUP(C141,[2]Hoja1!$C:$V,20,0)</f>
        <v>80</v>
      </c>
      <c r="AW141" s="9" t="s">
        <v>472</v>
      </c>
    </row>
    <row r="142" spans="1:49" x14ac:dyDescent="0.2">
      <c r="A142" s="9" t="s">
        <v>154</v>
      </c>
      <c r="B142" s="10" t="s">
        <v>75</v>
      </c>
      <c r="C142" s="9" t="s">
        <v>580</v>
      </c>
      <c r="D142" s="9" t="s">
        <v>76</v>
      </c>
      <c r="E142" s="9" t="s">
        <v>77</v>
      </c>
      <c r="F142" s="11" t="s">
        <v>78</v>
      </c>
      <c r="G142" s="11">
        <v>1</v>
      </c>
      <c r="H142" s="9" t="s">
        <v>79</v>
      </c>
      <c r="I142" s="11" t="s">
        <v>80</v>
      </c>
      <c r="J142" s="11">
        <v>1</v>
      </c>
      <c r="K142" s="11">
        <v>2</v>
      </c>
      <c r="L142" s="11" t="s">
        <v>54</v>
      </c>
      <c r="M142" s="11">
        <v>35</v>
      </c>
      <c r="N142" s="12">
        <v>0.41176470588235292</v>
      </c>
      <c r="O142" s="9" t="str">
        <f>+VLOOKUP(C142,[2]Hoja1!$C:$V,13,0)</f>
        <v>MARY LUZ BARRERA ORDUZ</v>
      </c>
      <c r="P142" s="9" t="str">
        <f>+VLOOKUP(C142,[2]Hoja1!$C:$V,14,0)</f>
        <v>mary.barrera@docente.ibero.edu.co</v>
      </c>
      <c r="Q142" s="13">
        <f>+VLOOKUP(C142,[2]Hoja1!$C:$V,15,0)</f>
        <v>100046730</v>
      </c>
      <c r="R142" s="11">
        <f>+VLOOKUP(C142,[2]Hoja1!$C:$V,16,0)</f>
        <v>80</v>
      </c>
      <c r="S142" s="9" t="str">
        <f>+VLOOKUP(C142,[2]Hoja1!$C:$V,17,0)</f>
        <v>MARY LUZ BARRERA ORDUZ</v>
      </c>
      <c r="T142" s="9" t="str">
        <f>+VLOOKUP(C142,[2]Hoja1!$C:$V,18,0)</f>
        <v>mary.barrera@docente.ibero.edu.co</v>
      </c>
      <c r="U142" s="13">
        <f>+VLOOKUP(C142,[2]Hoja1!$C:$V,19,0)</f>
        <v>100046730</v>
      </c>
      <c r="V142" s="11">
        <f>+VLOOKUP(C142,[2]Hoja1!$C:$V,20,0)</f>
        <v>80</v>
      </c>
      <c r="AW142" s="9" t="s">
        <v>472</v>
      </c>
    </row>
    <row r="143" spans="1:49" x14ac:dyDescent="0.2">
      <c r="A143" s="9" t="s">
        <v>154</v>
      </c>
      <c r="B143" s="10" t="s">
        <v>75</v>
      </c>
      <c r="C143" s="9" t="s">
        <v>580</v>
      </c>
      <c r="D143" s="9" t="s">
        <v>76</v>
      </c>
      <c r="E143" s="9" t="s">
        <v>77</v>
      </c>
      <c r="F143" s="11" t="s">
        <v>78</v>
      </c>
      <c r="G143" s="11">
        <v>1</v>
      </c>
      <c r="H143" s="9" t="s">
        <v>79</v>
      </c>
      <c r="I143" s="11" t="s">
        <v>80</v>
      </c>
      <c r="J143" s="11">
        <v>1</v>
      </c>
      <c r="K143" s="11">
        <v>2</v>
      </c>
      <c r="L143" s="11" t="s">
        <v>54</v>
      </c>
      <c r="M143" s="11">
        <v>16</v>
      </c>
      <c r="N143" s="12">
        <v>0.18823529411764706</v>
      </c>
      <c r="O143" s="9" t="str">
        <f>+VLOOKUP(C143,[2]Hoja1!$C:$V,13,0)</f>
        <v>MARY LUZ BARRERA ORDUZ</v>
      </c>
      <c r="P143" s="9" t="str">
        <f>+VLOOKUP(C143,[2]Hoja1!$C:$V,14,0)</f>
        <v>mary.barrera@docente.ibero.edu.co</v>
      </c>
      <c r="Q143" s="13">
        <f>+VLOOKUP(C143,[2]Hoja1!$C:$V,15,0)</f>
        <v>100046730</v>
      </c>
      <c r="R143" s="11">
        <f>+VLOOKUP(C143,[2]Hoja1!$C:$V,16,0)</f>
        <v>80</v>
      </c>
      <c r="S143" s="9" t="str">
        <f>+VLOOKUP(C143,[2]Hoja1!$C:$V,17,0)</f>
        <v>MARY LUZ BARRERA ORDUZ</v>
      </c>
      <c r="T143" s="9" t="str">
        <f>+VLOOKUP(C143,[2]Hoja1!$C:$V,18,0)</f>
        <v>mary.barrera@docente.ibero.edu.co</v>
      </c>
      <c r="U143" s="13">
        <f>+VLOOKUP(C143,[2]Hoja1!$C:$V,19,0)</f>
        <v>100046730</v>
      </c>
      <c r="V143" s="11">
        <f>+VLOOKUP(C143,[2]Hoja1!$C:$V,20,0)</f>
        <v>80</v>
      </c>
      <c r="AW143" s="9" t="s">
        <v>472</v>
      </c>
    </row>
    <row r="144" spans="1:49" x14ac:dyDescent="0.2">
      <c r="A144" s="9" t="s">
        <v>154</v>
      </c>
      <c r="B144" s="10" t="s">
        <v>75</v>
      </c>
      <c r="C144" s="9" t="s">
        <v>581</v>
      </c>
      <c r="D144" s="9" t="s">
        <v>89</v>
      </c>
      <c r="E144" s="9" t="s">
        <v>90</v>
      </c>
      <c r="F144" s="11" t="s">
        <v>78</v>
      </c>
      <c r="G144" s="11">
        <v>1</v>
      </c>
      <c r="H144" s="9" t="s">
        <v>91</v>
      </c>
      <c r="I144" s="11" t="s">
        <v>92</v>
      </c>
      <c r="J144" s="11">
        <v>1</v>
      </c>
      <c r="K144" s="11">
        <v>2</v>
      </c>
      <c r="L144" s="11" t="s">
        <v>54</v>
      </c>
      <c r="M144" s="11">
        <v>35</v>
      </c>
      <c r="N144" s="12">
        <v>0.41176470588235292</v>
      </c>
      <c r="O144" s="9" t="str">
        <f>+VLOOKUP(C144,[2]Hoja1!$C:$V,13,0)</f>
        <v>MARCIA CATALINA PULIDO</v>
      </c>
      <c r="P144" s="9" t="str">
        <f>+VLOOKUP(C144,[2]Hoja1!$C:$V,14,0)</f>
        <v>marcia.pulido@docente.ibero.edu.co</v>
      </c>
      <c r="Q144" s="13">
        <f>+VLOOKUP(C144,[2]Hoja1!$C:$V,15,0)</f>
        <v>100170819</v>
      </c>
      <c r="R144" s="11">
        <f>+VLOOKUP(C144,[2]Hoja1!$C:$V,16,0)</f>
        <v>80</v>
      </c>
      <c r="S144" s="9" t="str">
        <f>+VLOOKUP(C144,[2]Hoja1!$C:$V,17,0)</f>
        <v>MARCIA CATALINA PULIDO</v>
      </c>
      <c r="T144" s="9" t="str">
        <f>+VLOOKUP(C144,[2]Hoja1!$C:$V,18,0)</f>
        <v>marcia.pulido@docente.ibero.edu.co</v>
      </c>
      <c r="U144" s="13">
        <f>+VLOOKUP(C144,[2]Hoja1!$C:$V,19,0)</f>
        <v>100170819</v>
      </c>
      <c r="V144" s="11">
        <f>+VLOOKUP(C144,[2]Hoja1!$C:$V,20,0)</f>
        <v>80</v>
      </c>
      <c r="AW144" s="9" t="s">
        <v>472</v>
      </c>
    </row>
    <row r="145" spans="1:49" x14ac:dyDescent="0.2">
      <c r="A145" s="9" t="s">
        <v>154</v>
      </c>
      <c r="B145" s="10" t="s">
        <v>75</v>
      </c>
      <c r="C145" s="9" t="s">
        <v>581</v>
      </c>
      <c r="D145" s="9" t="s">
        <v>89</v>
      </c>
      <c r="E145" s="9" t="s">
        <v>90</v>
      </c>
      <c r="F145" s="11" t="s">
        <v>78</v>
      </c>
      <c r="G145" s="11">
        <v>1</v>
      </c>
      <c r="H145" s="9" t="s">
        <v>91</v>
      </c>
      <c r="I145" s="11" t="s">
        <v>92</v>
      </c>
      <c r="J145" s="11">
        <v>1</v>
      </c>
      <c r="K145" s="11">
        <v>2</v>
      </c>
      <c r="L145" s="11" t="s">
        <v>54</v>
      </c>
      <c r="M145" s="11">
        <v>16</v>
      </c>
      <c r="N145" s="12">
        <v>0.18823529411764706</v>
      </c>
      <c r="O145" s="9" t="str">
        <f>+VLOOKUP(C145,[2]Hoja1!$C:$V,13,0)</f>
        <v>MARCIA CATALINA PULIDO</v>
      </c>
      <c r="P145" s="9" t="str">
        <f>+VLOOKUP(C145,[2]Hoja1!$C:$V,14,0)</f>
        <v>marcia.pulido@docente.ibero.edu.co</v>
      </c>
      <c r="Q145" s="13">
        <f>+VLOOKUP(C145,[2]Hoja1!$C:$V,15,0)</f>
        <v>100170819</v>
      </c>
      <c r="R145" s="11">
        <f>+VLOOKUP(C145,[2]Hoja1!$C:$V,16,0)</f>
        <v>80</v>
      </c>
      <c r="S145" s="9" t="str">
        <f>+VLOOKUP(C145,[2]Hoja1!$C:$V,17,0)</f>
        <v>MARCIA CATALINA PULIDO</v>
      </c>
      <c r="T145" s="9" t="str">
        <f>+VLOOKUP(C145,[2]Hoja1!$C:$V,18,0)</f>
        <v>marcia.pulido@docente.ibero.edu.co</v>
      </c>
      <c r="U145" s="13">
        <f>+VLOOKUP(C145,[2]Hoja1!$C:$V,19,0)</f>
        <v>100170819</v>
      </c>
      <c r="V145" s="11">
        <f>+VLOOKUP(C145,[2]Hoja1!$C:$V,20,0)</f>
        <v>80</v>
      </c>
      <c r="AW145" s="9" t="s">
        <v>472</v>
      </c>
    </row>
    <row r="146" spans="1:49" x14ac:dyDescent="0.2">
      <c r="A146" s="9" t="s">
        <v>154</v>
      </c>
      <c r="B146" s="10" t="s">
        <v>204</v>
      </c>
      <c r="C146" s="9" t="s">
        <v>582</v>
      </c>
      <c r="D146" s="9" t="s">
        <v>374</v>
      </c>
      <c r="E146" s="9" t="s">
        <v>375</v>
      </c>
      <c r="F146" s="11" t="s">
        <v>207</v>
      </c>
      <c r="G146" s="11">
        <v>1</v>
      </c>
      <c r="H146" s="9" t="s">
        <v>278</v>
      </c>
      <c r="I146" s="11" t="s">
        <v>376</v>
      </c>
      <c r="J146" s="11">
        <v>1</v>
      </c>
      <c r="K146" s="11">
        <v>2</v>
      </c>
      <c r="L146" s="11" t="s">
        <v>54</v>
      </c>
      <c r="M146" s="11">
        <v>28</v>
      </c>
      <c r="N146" s="12">
        <v>0.32941176470588235</v>
      </c>
      <c r="O146" s="9" t="str">
        <f>+VLOOKUP(C146,[2]Hoja1!$C:$V,13,0)</f>
        <v>YURIS MARINA RODRIGUEZ GRANADOS</v>
      </c>
      <c r="P146" s="9" t="str">
        <f>+VLOOKUP(C146,[2]Hoja1!$C:$V,14,0)</f>
        <v>yuris.rodriguez@docente.ibero.edu.co</v>
      </c>
      <c r="Q146" s="13">
        <f>+VLOOKUP(C146,[2]Hoja1!$C:$V,15,0)</f>
        <v>100118805</v>
      </c>
      <c r="R146" s="11">
        <f>+VLOOKUP(C146,[2]Hoja1!$C:$V,16,0)</f>
        <v>80</v>
      </c>
      <c r="S146" s="9" t="str">
        <f>+VLOOKUP(C146,[2]Hoja1!$C:$V,17,0)</f>
        <v>YURIS MARINA RODRIGUEZ GRANADOS</v>
      </c>
      <c r="T146" s="9" t="str">
        <f>+VLOOKUP(C146,[2]Hoja1!$C:$V,18,0)</f>
        <v>yuris.rodriguez@docente.ibero.edu.co</v>
      </c>
      <c r="U146" s="13">
        <f>+VLOOKUP(C146,[2]Hoja1!$C:$V,19,0)</f>
        <v>100118805</v>
      </c>
      <c r="V146" s="11">
        <f>+VLOOKUP(C146,[2]Hoja1!$C:$V,20,0)</f>
        <v>80</v>
      </c>
      <c r="AW146" s="9" t="s">
        <v>472</v>
      </c>
    </row>
    <row r="147" spans="1:49" x14ac:dyDescent="0.2">
      <c r="A147" s="9" t="s">
        <v>154</v>
      </c>
      <c r="B147" s="10" t="s">
        <v>204</v>
      </c>
      <c r="C147" s="9" t="s">
        <v>582</v>
      </c>
      <c r="D147" s="9" t="s">
        <v>374</v>
      </c>
      <c r="E147" s="9" t="s">
        <v>375</v>
      </c>
      <c r="F147" s="11" t="s">
        <v>207</v>
      </c>
      <c r="G147" s="11">
        <v>1</v>
      </c>
      <c r="H147" s="9" t="s">
        <v>278</v>
      </c>
      <c r="I147" s="11" t="s">
        <v>376</v>
      </c>
      <c r="J147" s="11">
        <v>1</v>
      </c>
      <c r="K147" s="11">
        <v>2</v>
      </c>
      <c r="L147" s="11" t="s">
        <v>54</v>
      </c>
      <c r="M147" s="11">
        <v>2</v>
      </c>
      <c r="N147" s="12">
        <v>2.3529411764705882E-2</v>
      </c>
      <c r="O147" s="9" t="str">
        <f>+VLOOKUP(C147,[2]Hoja1!$C:$V,13,0)</f>
        <v>YURIS MARINA RODRIGUEZ GRANADOS</v>
      </c>
      <c r="P147" s="9" t="str">
        <f>+VLOOKUP(C147,[2]Hoja1!$C:$V,14,0)</f>
        <v>yuris.rodriguez@docente.ibero.edu.co</v>
      </c>
      <c r="Q147" s="13">
        <f>+VLOOKUP(C147,[2]Hoja1!$C:$V,15,0)</f>
        <v>100118805</v>
      </c>
      <c r="R147" s="11">
        <f>+VLOOKUP(C147,[2]Hoja1!$C:$V,16,0)</f>
        <v>80</v>
      </c>
      <c r="S147" s="9" t="str">
        <f>+VLOOKUP(C147,[2]Hoja1!$C:$V,17,0)</f>
        <v>YURIS MARINA RODRIGUEZ GRANADOS</v>
      </c>
      <c r="T147" s="9" t="str">
        <f>+VLOOKUP(C147,[2]Hoja1!$C:$V,18,0)</f>
        <v>yuris.rodriguez@docente.ibero.edu.co</v>
      </c>
      <c r="U147" s="13">
        <f>+VLOOKUP(C147,[2]Hoja1!$C:$V,19,0)</f>
        <v>100118805</v>
      </c>
      <c r="V147" s="11">
        <f>+VLOOKUP(C147,[2]Hoja1!$C:$V,20,0)</f>
        <v>80</v>
      </c>
      <c r="AW147" s="9" t="s">
        <v>472</v>
      </c>
    </row>
    <row r="148" spans="1:49" x14ac:dyDescent="0.2">
      <c r="A148" s="9" t="s">
        <v>154</v>
      </c>
      <c r="B148" s="10" t="s">
        <v>204</v>
      </c>
      <c r="C148" s="9" t="s">
        <v>583</v>
      </c>
      <c r="D148" s="9" t="s">
        <v>371</v>
      </c>
      <c r="E148" s="9" t="s">
        <v>372</v>
      </c>
      <c r="F148" s="11" t="s">
        <v>207</v>
      </c>
      <c r="G148" s="11">
        <v>1</v>
      </c>
      <c r="H148" s="9" t="s">
        <v>168</v>
      </c>
      <c r="I148" s="11" t="s">
        <v>373</v>
      </c>
      <c r="J148" s="11">
        <v>1</v>
      </c>
      <c r="K148" s="11">
        <v>2</v>
      </c>
      <c r="L148" s="11" t="s">
        <v>54</v>
      </c>
      <c r="M148" s="11">
        <v>28</v>
      </c>
      <c r="N148" s="12">
        <v>0.32941176470588235</v>
      </c>
      <c r="O148" s="9" t="str">
        <f>+VLOOKUP(C148,[2]Hoja1!$C:$V,13,0)</f>
        <v>MARCELA ESPERANZA DEVIA BARBOSA</v>
      </c>
      <c r="P148" s="9" t="str">
        <f>+VLOOKUP(C148,[2]Hoja1!$C:$V,14,0)</f>
        <v>marcela.devia@docente.ibero.edu.co</v>
      </c>
      <c r="Q148" s="13">
        <f>+VLOOKUP(C148,[2]Hoja1!$C:$V,15,0)</f>
        <v>100067937</v>
      </c>
      <c r="R148" s="11">
        <f>+VLOOKUP(C148,[2]Hoja1!$C:$V,16,0)</f>
        <v>80</v>
      </c>
      <c r="S148" s="9" t="str">
        <f>+VLOOKUP(C148,[2]Hoja1!$C:$V,17,0)</f>
        <v>MARCELA ESPERANZA DEVIA BARBOSA</v>
      </c>
      <c r="T148" s="9" t="str">
        <f>+VLOOKUP(C148,[2]Hoja1!$C:$V,18,0)</f>
        <v>marcela.devia@docente.ibero.edu.co</v>
      </c>
      <c r="U148" s="13">
        <f>+VLOOKUP(C148,[2]Hoja1!$C:$V,19,0)</f>
        <v>100067937</v>
      </c>
      <c r="V148" s="11">
        <f>+VLOOKUP(C148,[2]Hoja1!$C:$V,20,0)</f>
        <v>80</v>
      </c>
      <c r="AW148" s="9" t="s">
        <v>472</v>
      </c>
    </row>
    <row r="149" spans="1:49" x14ac:dyDescent="0.2">
      <c r="A149" s="9" t="s">
        <v>154</v>
      </c>
      <c r="B149" s="10" t="s">
        <v>204</v>
      </c>
      <c r="C149" s="9" t="s">
        <v>584</v>
      </c>
      <c r="D149" s="9" t="s">
        <v>371</v>
      </c>
      <c r="E149" s="9" t="s">
        <v>460</v>
      </c>
      <c r="F149" s="11" t="s">
        <v>207</v>
      </c>
      <c r="G149" s="11">
        <v>1</v>
      </c>
      <c r="H149" s="9" t="s">
        <v>461</v>
      </c>
      <c r="I149" s="11" t="s">
        <v>373</v>
      </c>
      <c r="J149" s="11">
        <v>1</v>
      </c>
      <c r="K149" s="11">
        <v>2</v>
      </c>
      <c r="L149" s="11" t="s">
        <v>54</v>
      </c>
      <c r="M149" s="11">
        <v>2</v>
      </c>
      <c r="N149" s="12">
        <v>2.3529411764705882E-2</v>
      </c>
      <c r="O149" s="9" t="str">
        <f>+VLOOKUP(C149,[2]Hoja1!$C:$V,13,0)</f>
        <v>MARCELA ESPERANZA DEVIA BARBOSA</v>
      </c>
      <c r="P149" s="9" t="str">
        <f>+VLOOKUP(C149,[2]Hoja1!$C:$V,14,0)</f>
        <v>marcela.devia@docente.ibero.edu.co</v>
      </c>
      <c r="Q149" s="13">
        <f>+VLOOKUP(C149,[2]Hoja1!$C:$V,15,0)</f>
        <v>100067937</v>
      </c>
      <c r="R149" s="11">
        <f>+VLOOKUP(C149,[2]Hoja1!$C:$V,16,0)</f>
        <v>80</v>
      </c>
      <c r="S149" s="9" t="str">
        <f>+VLOOKUP(C149,[2]Hoja1!$C:$V,17,0)</f>
        <v>MARCELA ESPERANZA DEVIA BARBOSA</v>
      </c>
      <c r="T149" s="9" t="str">
        <f>+VLOOKUP(C149,[2]Hoja1!$C:$V,18,0)</f>
        <v>marcela.devia@docente.ibero.edu.co</v>
      </c>
      <c r="U149" s="13">
        <f>+VLOOKUP(C149,[2]Hoja1!$C:$V,19,0)</f>
        <v>100067937</v>
      </c>
      <c r="V149" s="11">
        <f>+VLOOKUP(C149,[2]Hoja1!$C:$V,20,0)</f>
        <v>80</v>
      </c>
      <c r="AW149" s="9" t="s">
        <v>472</v>
      </c>
    </row>
    <row r="150" spans="1:49" x14ac:dyDescent="0.2">
      <c r="A150" s="9" t="s">
        <v>154</v>
      </c>
      <c r="B150" s="10" t="s">
        <v>204</v>
      </c>
      <c r="C150" s="9" t="s">
        <v>585</v>
      </c>
      <c r="D150" s="9" t="s">
        <v>210</v>
      </c>
      <c r="E150" s="9" t="s">
        <v>211</v>
      </c>
      <c r="F150" s="11" t="s">
        <v>207</v>
      </c>
      <c r="G150" s="11">
        <v>2</v>
      </c>
      <c r="H150" s="9" t="s">
        <v>212</v>
      </c>
      <c r="I150" s="11" t="s">
        <v>213</v>
      </c>
      <c r="J150" s="11">
        <v>1</v>
      </c>
      <c r="K150" s="11">
        <v>2</v>
      </c>
      <c r="L150" s="11" t="s">
        <v>43</v>
      </c>
      <c r="M150" s="11">
        <v>2</v>
      </c>
      <c r="N150" s="12">
        <v>2.3529411764705882E-2</v>
      </c>
      <c r="O150" s="9" t="str">
        <f>+VLOOKUP(C150,[2]Hoja1!$C:$V,13,0)</f>
        <v>MARIA ALEXANDRA MORA</v>
      </c>
      <c r="P150" s="9" t="str">
        <f>+VLOOKUP(C150,[2]Hoja1!$C:$V,14,0)</f>
        <v>maria.mora@docente.ibero.edu.co</v>
      </c>
      <c r="Q150" s="13">
        <f>+VLOOKUP(C150,[2]Hoja1!$C:$V,15,0)</f>
        <v>100136288</v>
      </c>
      <c r="R150" s="11">
        <f>+VLOOKUP(C150,[2]Hoja1!$C:$V,16,0)</f>
        <v>80</v>
      </c>
      <c r="S150" s="9" t="str">
        <f>+VLOOKUP(C150,[2]Hoja1!$C:$V,17,0)</f>
        <v>MARIA ALEXANDRA MORA</v>
      </c>
      <c r="T150" s="9" t="str">
        <f>+VLOOKUP(C150,[2]Hoja1!$C:$V,18,0)</f>
        <v>maria.mora@docente.ibero.edu.co</v>
      </c>
      <c r="U150" s="13">
        <f>+VLOOKUP(C150,[2]Hoja1!$C:$V,19,0)</f>
        <v>100136288</v>
      </c>
      <c r="V150" s="11">
        <f>+VLOOKUP(C150,[2]Hoja1!$C:$V,20,0)</f>
        <v>80</v>
      </c>
      <c r="AW150" s="9" t="s">
        <v>472</v>
      </c>
    </row>
    <row r="151" spans="1:49" x14ac:dyDescent="0.2">
      <c r="A151" s="9" t="s">
        <v>154</v>
      </c>
      <c r="B151" s="10" t="s">
        <v>204</v>
      </c>
      <c r="C151" s="9" t="s">
        <v>586</v>
      </c>
      <c r="D151" s="9" t="s">
        <v>378</v>
      </c>
      <c r="E151" s="9" t="s">
        <v>211</v>
      </c>
      <c r="F151" s="11" t="s">
        <v>207</v>
      </c>
      <c r="G151" s="11">
        <v>2</v>
      </c>
      <c r="H151" s="9" t="s">
        <v>212</v>
      </c>
      <c r="I151" s="11" t="s">
        <v>213</v>
      </c>
      <c r="J151" s="11">
        <v>1</v>
      </c>
      <c r="K151" s="11">
        <v>2</v>
      </c>
      <c r="L151" s="11" t="s">
        <v>54</v>
      </c>
      <c r="M151" s="11">
        <v>81</v>
      </c>
      <c r="N151" s="12">
        <v>0.95294117647058818</v>
      </c>
      <c r="O151" s="9" t="str">
        <f>+VLOOKUP(C151,[2]Hoja1!$C:$V,13,0)</f>
        <v>MARIA ALEXANDRA MORA</v>
      </c>
      <c r="P151" s="9" t="str">
        <f>+VLOOKUP(C151,[2]Hoja1!$C:$V,14,0)</f>
        <v>maria.mora@docente.ibero.edu.co</v>
      </c>
      <c r="Q151" s="13">
        <f>+VLOOKUP(C151,[2]Hoja1!$C:$V,15,0)</f>
        <v>100136288</v>
      </c>
      <c r="R151" s="11">
        <f>+VLOOKUP(C151,[2]Hoja1!$C:$V,16,0)</f>
        <v>80</v>
      </c>
      <c r="S151" s="9" t="str">
        <f>+VLOOKUP(C151,[2]Hoja1!$C:$V,17,0)</f>
        <v>MARIA ALEXANDRA MORA</v>
      </c>
      <c r="T151" s="9" t="str">
        <f>+VLOOKUP(C151,[2]Hoja1!$C:$V,18,0)</f>
        <v>maria.mora@docente.ibero.edu.co</v>
      </c>
      <c r="U151" s="13">
        <f>+VLOOKUP(C151,[2]Hoja1!$C:$V,19,0)</f>
        <v>100136288</v>
      </c>
      <c r="V151" s="11">
        <f>+VLOOKUP(C151,[2]Hoja1!$C:$V,20,0)</f>
        <v>80</v>
      </c>
      <c r="AW151" s="9" t="s">
        <v>472</v>
      </c>
    </row>
    <row r="152" spans="1:49" x14ac:dyDescent="0.2">
      <c r="A152" s="9" t="s">
        <v>154</v>
      </c>
      <c r="B152" s="10" t="s">
        <v>204</v>
      </c>
      <c r="C152" s="9" t="s">
        <v>587</v>
      </c>
      <c r="D152" s="9" t="s">
        <v>205</v>
      </c>
      <c r="E152" s="9" t="s">
        <v>206</v>
      </c>
      <c r="F152" s="11" t="s">
        <v>207</v>
      </c>
      <c r="G152" s="11">
        <v>2</v>
      </c>
      <c r="H152" s="9" t="s">
        <v>208</v>
      </c>
      <c r="I152" s="11" t="s">
        <v>209</v>
      </c>
      <c r="J152" s="11">
        <v>1</v>
      </c>
      <c r="K152" s="11">
        <v>2</v>
      </c>
      <c r="L152" s="11" t="s">
        <v>43</v>
      </c>
      <c r="M152" s="11">
        <v>2</v>
      </c>
      <c r="N152" s="12">
        <v>2.3529411764705882E-2</v>
      </c>
      <c r="O152" s="9" t="str">
        <f>+VLOOKUP(C152,[2]Hoja1!$C:$V,13,0)</f>
        <v xml:space="preserve">NAUZAN CEBALLOS VICTOR HUGO </v>
      </c>
      <c r="P152" s="9" t="str">
        <f>+VLOOKUP(C152,[2]Hoja1!$C:$V,14,0)</f>
        <v>victor.nauzan@docente.ibero.edu.co</v>
      </c>
      <c r="Q152" s="13">
        <f>+VLOOKUP(C152,[2]Hoja1!$C:$V,15,0)</f>
        <v>100132137</v>
      </c>
      <c r="R152" s="11">
        <f>+VLOOKUP(C152,[2]Hoja1!$C:$V,16,0)</f>
        <v>80</v>
      </c>
      <c r="S152" s="9" t="str">
        <f>+VLOOKUP(C152,[2]Hoja1!$C:$V,17,0)</f>
        <v xml:space="preserve">NAUZAN CEBALLOS VICTOR HUGO </v>
      </c>
      <c r="T152" s="9" t="str">
        <f>+VLOOKUP(C152,[2]Hoja1!$C:$V,18,0)</f>
        <v>victor.nauzan@docente.ibero.edu.co</v>
      </c>
      <c r="U152" s="13">
        <f>+VLOOKUP(C152,[2]Hoja1!$C:$V,19,0)</f>
        <v>100132137</v>
      </c>
      <c r="V152" s="11">
        <f>+VLOOKUP(C152,[2]Hoja1!$C:$V,20,0)</f>
        <v>80</v>
      </c>
      <c r="AW152" s="9" t="s">
        <v>472</v>
      </c>
    </row>
    <row r="153" spans="1:49" x14ac:dyDescent="0.2">
      <c r="A153" s="9" t="s">
        <v>154</v>
      </c>
      <c r="B153" s="10" t="s">
        <v>204</v>
      </c>
      <c r="C153" s="9" t="s">
        <v>588</v>
      </c>
      <c r="D153" s="9" t="s">
        <v>377</v>
      </c>
      <c r="E153" s="9" t="s">
        <v>206</v>
      </c>
      <c r="F153" s="11" t="s">
        <v>207</v>
      </c>
      <c r="G153" s="11">
        <v>2</v>
      </c>
      <c r="H153" s="9" t="s">
        <v>208</v>
      </c>
      <c r="I153" s="11" t="s">
        <v>209</v>
      </c>
      <c r="J153" s="11">
        <v>1</v>
      </c>
      <c r="K153" s="11">
        <v>2</v>
      </c>
      <c r="L153" s="11" t="s">
        <v>54</v>
      </c>
      <c r="M153" s="11">
        <v>81</v>
      </c>
      <c r="N153" s="12">
        <v>0.95294117647058818</v>
      </c>
      <c r="O153" s="9" t="str">
        <f>+VLOOKUP(C153,[2]Hoja1!$C:$V,13,0)</f>
        <v xml:space="preserve">NAUZAN CEBALLOS VICTOR HUGO </v>
      </c>
      <c r="P153" s="9" t="str">
        <f>+VLOOKUP(C153,[2]Hoja1!$C:$V,14,0)</f>
        <v>victor.nauzan@docente.ibero.edu.co</v>
      </c>
      <c r="Q153" s="13">
        <f>+VLOOKUP(C153,[2]Hoja1!$C:$V,15,0)</f>
        <v>100132137</v>
      </c>
      <c r="R153" s="11">
        <f>+VLOOKUP(C153,[2]Hoja1!$C:$V,16,0)</f>
        <v>80</v>
      </c>
      <c r="S153" s="9" t="str">
        <f>+VLOOKUP(C153,[2]Hoja1!$C:$V,17,0)</f>
        <v xml:space="preserve">NAUZAN CEBALLOS VICTOR HUGO </v>
      </c>
      <c r="T153" s="9" t="str">
        <f>+VLOOKUP(C153,[2]Hoja1!$C:$V,18,0)</f>
        <v>victor.nauzan@docente.ibero.edu.co</v>
      </c>
      <c r="U153" s="13">
        <f>+VLOOKUP(C153,[2]Hoja1!$C:$V,19,0)</f>
        <v>100132137</v>
      </c>
      <c r="V153" s="11">
        <f>+VLOOKUP(C153,[2]Hoja1!$C:$V,20,0)</f>
        <v>80</v>
      </c>
      <c r="AW153" s="9" t="s">
        <v>472</v>
      </c>
    </row>
    <row r="154" spans="1:49" x14ac:dyDescent="0.2">
      <c r="A154" s="9" t="s">
        <v>154</v>
      </c>
      <c r="B154" s="10" t="s">
        <v>204</v>
      </c>
      <c r="C154" s="9" t="s">
        <v>589</v>
      </c>
      <c r="D154" s="9" t="s">
        <v>388</v>
      </c>
      <c r="E154" s="9" t="s">
        <v>389</v>
      </c>
      <c r="F154" s="11" t="s">
        <v>207</v>
      </c>
      <c r="G154" s="11">
        <v>3</v>
      </c>
      <c r="H154" s="9" t="s">
        <v>390</v>
      </c>
      <c r="I154" s="11" t="s">
        <v>391</v>
      </c>
      <c r="J154" s="11">
        <v>1</v>
      </c>
      <c r="K154" s="11">
        <v>2</v>
      </c>
      <c r="L154" s="11" t="s">
        <v>54</v>
      </c>
      <c r="M154" s="11">
        <v>30</v>
      </c>
      <c r="N154" s="12">
        <v>0.35294117647058826</v>
      </c>
      <c r="O154" s="9" t="str">
        <f>+VLOOKUP(C154,[2]Hoja1!$C:$V,13,0)</f>
        <v>CARMEN LEONOR AVELLA</v>
      </c>
      <c r="P154" s="9" t="str">
        <f>+VLOOKUP(C154,[2]Hoja1!$C:$V,14,0)</f>
        <v>carmen.avella@docente.ibero.edu.co</v>
      </c>
      <c r="Q154" s="13">
        <f>+VLOOKUP(C154,[2]Hoja1!$C:$V,15,0)</f>
        <v>100180634</v>
      </c>
      <c r="R154" s="11">
        <f>+VLOOKUP(C154,[2]Hoja1!$C:$V,16,0)</f>
        <v>80</v>
      </c>
      <c r="S154" s="9" t="str">
        <f>+VLOOKUP(C154,[2]Hoja1!$C:$V,17,0)</f>
        <v>CARMEN LEONOR AVELLA</v>
      </c>
      <c r="T154" s="9" t="str">
        <f>+VLOOKUP(C154,[2]Hoja1!$C:$V,18,0)</f>
        <v>carmen.avella@docente.ibero.edu.co</v>
      </c>
      <c r="U154" s="13">
        <f>+VLOOKUP(C154,[2]Hoja1!$C:$V,19,0)</f>
        <v>100180634</v>
      </c>
      <c r="V154" s="11">
        <f>+VLOOKUP(C154,[2]Hoja1!$C:$V,20,0)</f>
        <v>80</v>
      </c>
      <c r="AW154" s="9" t="s">
        <v>472</v>
      </c>
    </row>
    <row r="155" spans="1:49" x14ac:dyDescent="0.2">
      <c r="A155" s="9" t="s">
        <v>154</v>
      </c>
      <c r="B155" s="10" t="s">
        <v>204</v>
      </c>
      <c r="C155" s="9" t="s">
        <v>590</v>
      </c>
      <c r="D155" s="9" t="s">
        <v>392</v>
      </c>
      <c r="E155" s="9" t="s">
        <v>393</v>
      </c>
      <c r="F155" s="11" t="s">
        <v>207</v>
      </c>
      <c r="G155" s="11">
        <v>3</v>
      </c>
      <c r="H155" s="9" t="s">
        <v>394</v>
      </c>
      <c r="I155" s="11" t="s">
        <v>395</v>
      </c>
      <c r="J155" s="11">
        <v>12</v>
      </c>
      <c r="K155" s="11">
        <v>2</v>
      </c>
      <c r="L155" s="11" t="s">
        <v>54</v>
      </c>
      <c r="M155" s="11">
        <v>30</v>
      </c>
      <c r="N155" s="12">
        <v>0.35294117647058826</v>
      </c>
      <c r="O155" s="9" t="str">
        <f>+VLOOKUP(C155,[2]Hoja1!$C:$V,13,0)</f>
        <v>ADRIANA ALEXANDRA JIMENEZ</v>
      </c>
      <c r="P155" s="9" t="str">
        <f>+VLOOKUP(C155,[2]Hoja1!$C:$V,14,0)</f>
        <v>adriana.jimenez@docente.ibero.edu.co</v>
      </c>
      <c r="Q155" s="13">
        <f>+VLOOKUP(C155,[2]Hoja1!$C:$V,15,0)</f>
        <v>100179710</v>
      </c>
      <c r="R155" s="11">
        <f>+VLOOKUP(C155,[2]Hoja1!$C:$V,16,0)</f>
        <v>80</v>
      </c>
      <c r="S155" s="9" t="str">
        <f>+VLOOKUP(C155,[2]Hoja1!$C:$V,17,0)</f>
        <v>ADRIANA ALEXANDRA JIMENEZ</v>
      </c>
      <c r="T155" s="9" t="str">
        <f>+VLOOKUP(C155,[2]Hoja1!$C:$V,18,0)</f>
        <v>adriana.jimenez@docente.ibero.edu.co</v>
      </c>
      <c r="U155" s="13">
        <f>+VLOOKUP(C155,[2]Hoja1!$C:$V,19,0)</f>
        <v>100179710</v>
      </c>
      <c r="V155" s="11">
        <f>+VLOOKUP(C155,[2]Hoja1!$C:$V,20,0)</f>
        <v>80</v>
      </c>
      <c r="AW155" s="9" t="s">
        <v>472</v>
      </c>
    </row>
    <row r="156" spans="1:49" x14ac:dyDescent="0.2">
      <c r="A156" s="9" t="s">
        <v>154</v>
      </c>
      <c r="B156" s="10" t="s">
        <v>204</v>
      </c>
      <c r="C156" s="9" t="s">
        <v>591</v>
      </c>
      <c r="D156" s="9" t="s">
        <v>384</v>
      </c>
      <c r="E156" s="9" t="s">
        <v>385</v>
      </c>
      <c r="F156" s="11" t="s">
        <v>207</v>
      </c>
      <c r="G156" s="11">
        <v>3</v>
      </c>
      <c r="H156" s="9" t="s">
        <v>386</v>
      </c>
      <c r="I156" s="11" t="s">
        <v>387</v>
      </c>
      <c r="J156" s="11">
        <v>1</v>
      </c>
      <c r="K156" s="11">
        <v>2</v>
      </c>
      <c r="L156" s="11" t="s">
        <v>54</v>
      </c>
      <c r="M156" s="11">
        <v>30</v>
      </c>
      <c r="N156" s="12">
        <v>0.35294117647058826</v>
      </c>
      <c r="O156" s="9" t="str">
        <f>+VLOOKUP(C156,[2]Hoja1!$C:$V,13,0)</f>
        <v xml:space="preserve">MORA RUEDA MARIA ALEXANDRA </v>
      </c>
      <c r="P156" s="9" t="str">
        <f>+VLOOKUP(C156,[2]Hoja1!$C:$V,14,0)</f>
        <v>maria.mora@docente.ibero.edu.co</v>
      </c>
      <c r="Q156" s="13">
        <f>+VLOOKUP(C156,[2]Hoja1!$C:$V,15,0)</f>
        <v>100136288</v>
      </c>
      <c r="R156" s="11">
        <f>+VLOOKUP(C156,[2]Hoja1!$C:$V,16,0)</f>
        <v>80</v>
      </c>
      <c r="S156" s="9" t="str">
        <f>+VLOOKUP(C156,[2]Hoja1!$C:$V,17,0)</f>
        <v xml:space="preserve">MORA RUEDA MARIA ALEXANDRA </v>
      </c>
      <c r="T156" s="9" t="str">
        <f>+VLOOKUP(C156,[2]Hoja1!$C:$V,18,0)</f>
        <v>maria.mora@docente.ibero.edu.co</v>
      </c>
      <c r="U156" s="13">
        <f>+VLOOKUP(C156,[2]Hoja1!$C:$V,19,0)</f>
        <v>100136288</v>
      </c>
      <c r="V156" s="11">
        <f>+VLOOKUP(C156,[2]Hoja1!$C:$V,20,0)</f>
        <v>80</v>
      </c>
      <c r="AW156" s="9" t="s">
        <v>472</v>
      </c>
    </row>
    <row r="157" spans="1:49" x14ac:dyDescent="0.2">
      <c r="A157" s="9" t="s">
        <v>154</v>
      </c>
      <c r="B157" s="10" t="s">
        <v>204</v>
      </c>
      <c r="C157" s="9" t="s">
        <v>592</v>
      </c>
      <c r="D157" s="9" t="s">
        <v>380</v>
      </c>
      <c r="E157" s="9" t="s">
        <v>381</v>
      </c>
      <c r="F157" s="11" t="s">
        <v>207</v>
      </c>
      <c r="G157" s="11">
        <v>3</v>
      </c>
      <c r="H157" s="9" t="s">
        <v>382</v>
      </c>
      <c r="I157" s="11" t="s">
        <v>383</v>
      </c>
      <c r="J157" s="11">
        <v>1</v>
      </c>
      <c r="K157" s="11">
        <v>2</v>
      </c>
      <c r="L157" s="11" t="s">
        <v>54</v>
      </c>
      <c r="M157" s="11">
        <v>30</v>
      </c>
      <c r="N157" s="12">
        <v>0.35294117647058826</v>
      </c>
      <c r="O157" s="17" t="str">
        <f>+VLOOKUP(C157,[2]Hoja1!$C:$V,13,0)</f>
        <v>Esta electiva no se debe programar, solo se va a programar electiva II- MGA</v>
      </c>
      <c r="Q157" s="13"/>
      <c r="R157" s="11"/>
      <c r="V157" s="11"/>
      <c r="AW157" s="9" t="s">
        <v>472</v>
      </c>
    </row>
    <row r="158" spans="1:49" x14ac:dyDescent="0.2">
      <c r="A158" s="9" t="s">
        <v>154</v>
      </c>
      <c r="B158" s="10" t="s">
        <v>204</v>
      </c>
      <c r="C158" s="9" t="s">
        <v>593</v>
      </c>
      <c r="D158" s="9" t="s">
        <v>214</v>
      </c>
      <c r="E158" s="9" t="s">
        <v>215</v>
      </c>
      <c r="F158" s="11" t="s">
        <v>207</v>
      </c>
      <c r="G158" s="11">
        <v>2</v>
      </c>
      <c r="H158" s="9" t="s">
        <v>216</v>
      </c>
      <c r="I158" s="11" t="s">
        <v>217</v>
      </c>
      <c r="J158" s="11">
        <v>12</v>
      </c>
      <c r="K158" s="11">
        <v>2</v>
      </c>
      <c r="L158" s="11" t="s">
        <v>43</v>
      </c>
      <c r="M158" s="11">
        <v>2</v>
      </c>
      <c r="N158" s="12">
        <v>2.3529411764705882E-2</v>
      </c>
      <c r="O158" s="9" t="str">
        <f>+VLOOKUP(C158,[2]Hoja1!$C:$V,13,0)</f>
        <v>CARMEN LEONOR AVELLA</v>
      </c>
      <c r="P158" s="9" t="str">
        <f>+VLOOKUP(C158,[2]Hoja1!$C:$V,14,0)</f>
        <v>carmen.avella@docente.ibero.edu.co</v>
      </c>
      <c r="Q158" s="13">
        <f>+VLOOKUP(C158,[2]Hoja1!$C:$V,15,0)</f>
        <v>100180634</v>
      </c>
      <c r="R158" s="11">
        <f>+VLOOKUP(C158,[2]Hoja1!$C:$V,16,0)</f>
        <v>80</v>
      </c>
      <c r="S158" s="9" t="str">
        <f>+VLOOKUP(C158,[2]Hoja1!$C:$V,17,0)</f>
        <v>CARMEN LEONOR AVELLA</v>
      </c>
      <c r="T158" s="9" t="str">
        <f>+VLOOKUP(C158,[2]Hoja1!$C:$V,18,0)</f>
        <v>carmen.avella@docente.ibero.edu.co</v>
      </c>
      <c r="U158" s="13">
        <f>+VLOOKUP(C158,[2]Hoja1!$C:$V,19,0)</f>
        <v>100180634</v>
      </c>
      <c r="V158" s="11">
        <f>+VLOOKUP(C158,[2]Hoja1!$C:$V,20,0)</f>
        <v>80</v>
      </c>
      <c r="AW158" s="9" t="s">
        <v>472</v>
      </c>
    </row>
    <row r="159" spans="1:49" x14ac:dyDescent="0.2">
      <c r="A159" s="9" t="s">
        <v>154</v>
      </c>
      <c r="B159" s="10" t="s">
        <v>204</v>
      </c>
      <c r="C159" s="9" t="s">
        <v>594</v>
      </c>
      <c r="D159" s="9" t="s">
        <v>379</v>
      </c>
      <c r="E159" s="9" t="s">
        <v>215</v>
      </c>
      <c r="F159" s="11" t="s">
        <v>207</v>
      </c>
      <c r="G159" s="11">
        <v>2</v>
      </c>
      <c r="H159" s="9" t="s">
        <v>216</v>
      </c>
      <c r="I159" s="11" t="s">
        <v>217</v>
      </c>
      <c r="J159" s="11">
        <v>12</v>
      </c>
      <c r="K159" s="11">
        <v>2</v>
      </c>
      <c r="L159" s="11" t="s">
        <v>54</v>
      </c>
      <c r="M159" s="11">
        <v>81</v>
      </c>
      <c r="N159" s="12">
        <v>0.95294117647058818</v>
      </c>
      <c r="O159" s="9" t="str">
        <f>+VLOOKUP(C159,[2]Hoja1!$C:$V,13,0)</f>
        <v>CARMEN LEONOR AVELLA</v>
      </c>
      <c r="P159" s="9" t="str">
        <f>+VLOOKUP(C159,[2]Hoja1!$C:$V,14,0)</f>
        <v>carmen.avella@docente.ibero.edu.co</v>
      </c>
      <c r="Q159" s="13">
        <f>+VLOOKUP(C159,[2]Hoja1!$C:$V,15,0)</f>
        <v>100180634</v>
      </c>
      <c r="R159" s="11">
        <f>+VLOOKUP(C159,[2]Hoja1!$C:$V,16,0)</f>
        <v>80</v>
      </c>
      <c r="S159" s="9" t="str">
        <f>+VLOOKUP(C159,[2]Hoja1!$C:$V,17,0)</f>
        <v>CARMEN LEONOR AVELLA</v>
      </c>
      <c r="T159" s="9" t="str">
        <f>+VLOOKUP(C159,[2]Hoja1!$C:$V,18,0)</f>
        <v>carmen.avella@docente.ibero.edu.co</v>
      </c>
      <c r="U159" s="13">
        <f>+VLOOKUP(C159,[2]Hoja1!$C:$V,19,0)</f>
        <v>100180634</v>
      </c>
      <c r="V159" s="11">
        <f>+VLOOKUP(C159,[2]Hoja1!$C:$V,20,0)</f>
        <v>80</v>
      </c>
      <c r="AW159" s="9" t="s">
        <v>472</v>
      </c>
    </row>
    <row r="160" spans="1:49" x14ac:dyDescent="0.2">
      <c r="A160" s="9" t="s">
        <v>154</v>
      </c>
      <c r="B160" s="10" t="s">
        <v>405</v>
      </c>
      <c r="C160" s="9" t="s">
        <v>595</v>
      </c>
      <c r="D160" s="9" t="s">
        <v>406</v>
      </c>
      <c r="E160" s="9" t="s">
        <v>407</v>
      </c>
      <c r="F160" s="11" t="s">
        <v>408</v>
      </c>
      <c r="G160" s="11">
        <v>1</v>
      </c>
      <c r="H160" s="9" t="s">
        <v>157</v>
      </c>
      <c r="I160" s="11" t="s">
        <v>409</v>
      </c>
      <c r="J160" s="11">
        <v>12</v>
      </c>
      <c r="K160" s="11">
        <v>2</v>
      </c>
      <c r="L160" s="11" t="s">
        <v>54</v>
      </c>
      <c r="M160" s="11">
        <v>84</v>
      </c>
      <c r="N160" s="12">
        <v>0.9882352941176471</v>
      </c>
      <c r="O160" s="9" t="s">
        <v>656</v>
      </c>
      <c r="P160" s="9" t="s">
        <v>655</v>
      </c>
      <c r="R160" s="13">
        <v>85</v>
      </c>
      <c r="S160" s="9" t="s">
        <v>656</v>
      </c>
      <c r="T160" s="9" t="s">
        <v>655</v>
      </c>
      <c r="U160" s="11">
        <v>100062501</v>
      </c>
      <c r="V160" s="13">
        <v>85</v>
      </c>
      <c r="AW160" s="9" t="s">
        <v>663</v>
      </c>
    </row>
    <row r="161" spans="1:49" x14ac:dyDescent="0.2">
      <c r="A161" s="9" t="s">
        <v>154</v>
      </c>
      <c r="B161" s="10" t="s">
        <v>405</v>
      </c>
      <c r="C161" s="9" t="s">
        <v>595</v>
      </c>
      <c r="D161" s="9" t="s">
        <v>406</v>
      </c>
      <c r="E161" s="9" t="s">
        <v>407</v>
      </c>
      <c r="F161" s="11" t="s">
        <v>408</v>
      </c>
      <c r="G161" s="11">
        <v>1</v>
      </c>
      <c r="H161" s="9" t="s">
        <v>157</v>
      </c>
      <c r="I161" s="11" t="s">
        <v>409</v>
      </c>
      <c r="J161" s="11">
        <v>12</v>
      </c>
      <c r="K161" s="11">
        <v>2</v>
      </c>
      <c r="L161" s="11" t="s">
        <v>54</v>
      </c>
      <c r="M161" s="11">
        <v>25</v>
      </c>
      <c r="N161" s="12">
        <v>0.29411764705882354</v>
      </c>
      <c r="O161" s="9" t="s">
        <v>656</v>
      </c>
      <c r="P161" s="9" t="s">
        <v>655</v>
      </c>
      <c r="R161" s="13">
        <v>85</v>
      </c>
      <c r="S161" s="9" t="s">
        <v>656</v>
      </c>
      <c r="T161" s="9" t="s">
        <v>655</v>
      </c>
      <c r="U161" s="11">
        <v>100062501</v>
      </c>
      <c r="V161" s="13">
        <v>85</v>
      </c>
      <c r="AW161" s="9" t="s">
        <v>663</v>
      </c>
    </row>
    <row r="162" spans="1:49" x14ac:dyDescent="0.2">
      <c r="A162" s="9" t="s">
        <v>154</v>
      </c>
      <c r="B162" s="10" t="s">
        <v>405</v>
      </c>
      <c r="C162" s="9" t="s">
        <v>596</v>
      </c>
      <c r="D162" s="9" t="s">
        <v>410</v>
      </c>
      <c r="E162" s="9" t="s">
        <v>411</v>
      </c>
      <c r="F162" s="11" t="s">
        <v>408</v>
      </c>
      <c r="G162" s="11">
        <v>1</v>
      </c>
      <c r="H162" s="9" t="s">
        <v>161</v>
      </c>
      <c r="I162" s="11" t="s">
        <v>412</v>
      </c>
      <c r="J162" s="11">
        <v>12</v>
      </c>
      <c r="K162" s="11">
        <v>2</v>
      </c>
      <c r="L162" s="11" t="s">
        <v>54</v>
      </c>
      <c r="M162" s="11">
        <v>84</v>
      </c>
      <c r="N162" s="12">
        <v>0.9882352941176471</v>
      </c>
      <c r="O162" s="9" t="s">
        <v>657</v>
      </c>
      <c r="P162" s="9" t="s">
        <v>659</v>
      </c>
      <c r="Q162" s="13">
        <v>100095823</v>
      </c>
      <c r="R162" s="13">
        <v>85</v>
      </c>
      <c r="S162" s="9" t="s">
        <v>657</v>
      </c>
      <c r="T162" s="9" t="s">
        <v>659</v>
      </c>
      <c r="U162" s="13">
        <v>100095823</v>
      </c>
      <c r="V162" s="13">
        <v>85</v>
      </c>
      <c r="AW162" s="9" t="s">
        <v>663</v>
      </c>
    </row>
    <row r="163" spans="1:49" x14ac:dyDescent="0.2">
      <c r="A163" s="9" t="s">
        <v>154</v>
      </c>
      <c r="B163" s="10" t="s">
        <v>405</v>
      </c>
      <c r="C163" s="9" t="s">
        <v>596</v>
      </c>
      <c r="D163" s="9" t="s">
        <v>410</v>
      </c>
      <c r="E163" s="9" t="s">
        <v>411</v>
      </c>
      <c r="F163" s="11" t="s">
        <v>408</v>
      </c>
      <c r="G163" s="11">
        <v>1</v>
      </c>
      <c r="H163" s="9" t="s">
        <v>161</v>
      </c>
      <c r="I163" s="11" t="s">
        <v>412</v>
      </c>
      <c r="J163" s="11">
        <v>12</v>
      </c>
      <c r="K163" s="11">
        <v>2</v>
      </c>
      <c r="L163" s="11" t="s">
        <v>54</v>
      </c>
      <c r="M163" s="11">
        <v>25</v>
      </c>
      <c r="N163" s="12">
        <v>0.29411764705882354</v>
      </c>
      <c r="O163" s="9" t="s">
        <v>657</v>
      </c>
      <c r="P163" s="9" t="s">
        <v>659</v>
      </c>
      <c r="Q163" s="13">
        <v>100095823</v>
      </c>
      <c r="R163" s="13">
        <v>85</v>
      </c>
      <c r="S163" s="9" t="s">
        <v>657</v>
      </c>
      <c r="T163" s="9" t="s">
        <v>659</v>
      </c>
      <c r="U163" s="13">
        <v>100095823</v>
      </c>
      <c r="V163" s="13">
        <v>85</v>
      </c>
      <c r="AW163" s="9" t="s">
        <v>663</v>
      </c>
    </row>
    <row r="164" spans="1:49" x14ac:dyDescent="0.2">
      <c r="A164" s="9" t="s">
        <v>154</v>
      </c>
      <c r="B164" s="10" t="s">
        <v>405</v>
      </c>
      <c r="C164" s="9" t="s">
        <v>597</v>
      </c>
      <c r="D164" s="9" t="s">
        <v>416</v>
      </c>
      <c r="E164" s="9" t="s">
        <v>417</v>
      </c>
      <c r="F164" s="11" t="s">
        <v>408</v>
      </c>
      <c r="G164" s="11">
        <v>2</v>
      </c>
      <c r="H164" s="9" t="s">
        <v>418</v>
      </c>
      <c r="I164" s="11" t="s">
        <v>419</v>
      </c>
      <c r="J164" s="11">
        <v>12</v>
      </c>
      <c r="K164" s="11">
        <v>2</v>
      </c>
      <c r="L164" s="11" t="s">
        <v>54</v>
      </c>
      <c r="M164" s="11">
        <v>97</v>
      </c>
      <c r="N164" s="12">
        <v>1.1411764705882352</v>
      </c>
      <c r="O164" s="9" t="s">
        <v>656</v>
      </c>
      <c r="P164" s="9" t="s">
        <v>655</v>
      </c>
      <c r="Q164" s="9">
        <v>100062501</v>
      </c>
      <c r="R164" s="13">
        <v>85</v>
      </c>
      <c r="S164" s="9" t="s">
        <v>656</v>
      </c>
      <c r="T164" s="9" t="s">
        <v>655</v>
      </c>
      <c r="U164" s="9">
        <v>100062501</v>
      </c>
      <c r="V164" s="13">
        <v>85</v>
      </c>
      <c r="AV164" s="9" t="s">
        <v>665</v>
      </c>
      <c r="AW164" s="9" t="s">
        <v>663</v>
      </c>
    </row>
    <row r="165" spans="1:49" x14ac:dyDescent="0.2">
      <c r="A165" s="9" t="s">
        <v>154</v>
      </c>
      <c r="B165" s="10" t="s">
        <v>405</v>
      </c>
      <c r="C165" s="9" t="s">
        <v>597</v>
      </c>
      <c r="D165" s="9" t="s">
        <v>416</v>
      </c>
      <c r="E165" s="9" t="s">
        <v>417</v>
      </c>
      <c r="F165" s="11" t="s">
        <v>408</v>
      </c>
      <c r="G165" s="11">
        <v>2</v>
      </c>
      <c r="H165" s="9" t="s">
        <v>418</v>
      </c>
      <c r="I165" s="11" t="s">
        <v>419</v>
      </c>
      <c r="J165" s="11">
        <v>12</v>
      </c>
      <c r="K165" s="11">
        <v>2</v>
      </c>
      <c r="L165" s="11" t="s">
        <v>54</v>
      </c>
      <c r="M165" s="11">
        <v>1</v>
      </c>
      <c r="N165" s="12">
        <v>1.1764705882352941E-2</v>
      </c>
      <c r="O165" s="9" t="s">
        <v>656</v>
      </c>
      <c r="P165" s="9" t="s">
        <v>655</v>
      </c>
      <c r="Q165" s="9">
        <v>100062501</v>
      </c>
      <c r="R165" s="13">
        <v>85</v>
      </c>
      <c r="S165" s="9" t="s">
        <v>656</v>
      </c>
      <c r="T165" s="9" t="s">
        <v>655</v>
      </c>
      <c r="U165" s="9">
        <v>100062501</v>
      </c>
      <c r="V165" s="13">
        <v>85</v>
      </c>
      <c r="AV165" s="9" t="s">
        <v>665</v>
      </c>
      <c r="AW165" s="9" t="s">
        <v>663</v>
      </c>
    </row>
    <row r="166" spans="1:49" x14ac:dyDescent="0.2">
      <c r="A166" s="9" t="s">
        <v>154</v>
      </c>
      <c r="B166" s="10" t="s">
        <v>405</v>
      </c>
      <c r="C166" s="9" t="s">
        <v>598</v>
      </c>
      <c r="D166" s="9" t="s">
        <v>413</v>
      </c>
      <c r="E166" s="9" t="s">
        <v>414</v>
      </c>
      <c r="F166" s="11" t="s">
        <v>408</v>
      </c>
      <c r="G166" s="11">
        <v>1</v>
      </c>
      <c r="H166" s="9" t="s">
        <v>52</v>
      </c>
      <c r="I166" s="11" t="s">
        <v>415</v>
      </c>
      <c r="J166" s="11">
        <v>1</v>
      </c>
      <c r="K166" s="11">
        <v>2</v>
      </c>
      <c r="L166" s="11" t="s">
        <v>54</v>
      </c>
      <c r="M166" s="11">
        <v>84</v>
      </c>
      <c r="N166" s="12">
        <v>0.9882352941176471</v>
      </c>
      <c r="O166" s="9" t="s">
        <v>660</v>
      </c>
      <c r="P166" s="9" t="s">
        <v>661</v>
      </c>
      <c r="Q166" s="13">
        <v>100095819</v>
      </c>
      <c r="R166" s="13">
        <v>85</v>
      </c>
      <c r="S166" s="9" t="s">
        <v>660</v>
      </c>
      <c r="T166" s="9" t="s">
        <v>661</v>
      </c>
      <c r="U166" s="13">
        <v>100095819</v>
      </c>
      <c r="V166" s="13">
        <v>85</v>
      </c>
      <c r="AW166" s="9" t="s">
        <v>663</v>
      </c>
    </row>
    <row r="167" spans="1:49" x14ac:dyDescent="0.2">
      <c r="A167" s="9" t="s">
        <v>154</v>
      </c>
      <c r="B167" s="10" t="s">
        <v>405</v>
      </c>
      <c r="C167" s="9" t="s">
        <v>598</v>
      </c>
      <c r="D167" s="9" t="s">
        <v>413</v>
      </c>
      <c r="E167" s="9" t="s">
        <v>414</v>
      </c>
      <c r="F167" s="11" t="s">
        <v>408</v>
      </c>
      <c r="G167" s="11">
        <v>1</v>
      </c>
      <c r="H167" s="9" t="s">
        <v>52</v>
      </c>
      <c r="I167" s="11" t="s">
        <v>415</v>
      </c>
      <c r="J167" s="11">
        <v>1</v>
      </c>
      <c r="K167" s="11">
        <v>2</v>
      </c>
      <c r="L167" s="11" t="s">
        <v>54</v>
      </c>
      <c r="M167" s="11">
        <v>25</v>
      </c>
      <c r="N167" s="12">
        <v>0.29411764705882354</v>
      </c>
      <c r="O167" s="9" t="s">
        <v>660</v>
      </c>
      <c r="P167" s="9" t="s">
        <v>661</v>
      </c>
      <c r="Q167" s="13">
        <v>100095819</v>
      </c>
      <c r="R167" s="13">
        <v>85</v>
      </c>
      <c r="S167" s="9" t="s">
        <v>660</v>
      </c>
      <c r="T167" s="9" t="s">
        <v>661</v>
      </c>
      <c r="U167" s="13">
        <v>100095819</v>
      </c>
      <c r="V167" s="13">
        <v>85</v>
      </c>
      <c r="AW167" s="9" t="s">
        <v>663</v>
      </c>
    </row>
    <row r="168" spans="1:49" x14ac:dyDescent="0.2">
      <c r="A168" s="9" t="s">
        <v>154</v>
      </c>
      <c r="B168" s="10" t="s">
        <v>405</v>
      </c>
      <c r="C168" s="9" t="s">
        <v>599</v>
      </c>
      <c r="D168" s="9" t="s">
        <v>420</v>
      </c>
      <c r="E168" s="9" t="s">
        <v>421</v>
      </c>
      <c r="F168" s="11" t="s">
        <v>408</v>
      </c>
      <c r="G168" s="11">
        <v>2</v>
      </c>
      <c r="H168" s="9" t="s">
        <v>422</v>
      </c>
      <c r="I168" s="11" t="s">
        <v>423</v>
      </c>
      <c r="J168" s="11">
        <v>1</v>
      </c>
      <c r="K168" s="11">
        <v>4</v>
      </c>
      <c r="L168" s="11" t="s">
        <v>54</v>
      </c>
      <c r="M168" s="11">
        <v>97</v>
      </c>
      <c r="N168" s="12">
        <v>1.1411764705882352</v>
      </c>
      <c r="O168" s="9" t="s">
        <v>660</v>
      </c>
      <c r="P168" s="9" t="s">
        <v>661</v>
      </c>
      <c r="Q168" s="13">
        <v>100095819</v>
      </c>
      <c r="R168" s="13">
        <v>85</v>
      </c>
      <c r="S168" s="9" t="s">
        <v>660</v>
      </c>
      <c r="T168" s="9" t="s">
        <v>661</v>
      </c>
      <c r="U168" s="13">
        <v>100095819</v>
      </c>
      <c r="V168" s="13">
        <v>85</v>
      </c>
      <c r="AW168" s="9" t="s">
        <v>663</v>
      </c>
    </row>
    <row r="169" spans="1:49" x14ac:dyDescent="0.2">
      <c r="A169" s="9" t="s">
        <v>154</v>
      </c>
      <c r="B169" s="10" t="s">
        <v>405</v>
      </c>
      <c r="C169" s="9" t="s">
        <v>599</v>
      </c>
      <c r="D169" s="9" t="s">
        <v>420</v>
      </c>
      <c r="E169" s="9" t="s">
        <v>421</v>
      </c>
      <c r="F169" s="11" t="s">
        <v>408</v>
      </c>
      <c r="G169" s="11">
        <v>2</v>
      </c>
      <c r="H169" s="9" t="s">
        <v>422</v>
      </c>
      <c r="I169" s="11" t="s">
        <v>423</v>
      </c>
      <c r="J169" s="11">
        <v>1</v>
      </c>
      <c r="K169" s="11">
        <v>4</v>
      </c>
      <c r="L169" s="11" t="s">
        <v>54</v>
      </c>
      <c r="M169" s="11">
        <v>1</v>
      </c>
      <c r="N169" s="12">
        <v>1.1764705882352941E-2</v>
      </c>
      <c r="O169" s="9" t="s">
        <v>660</v>
      </c>
      <c r="P169" s="9" t="s">
        <v>661</v>
      </c>
      <c r="Q169" s="13">
        <v>100095819</v>
      </c>
      <c r="R169" s="13">
        <v>85</v>
      </c>
      <c r="S169" s="9" t="s">
        <v>660</v>
      </c>
      <c r="T169" s="9" t="s">
        <v>661</v>
      </c>
      <c r="U169" s="13">
        <v>100095819</v>
      </c>
      <c r="V169" s="13">
        <v>85</v>
      </c>
      <c r="AW169" s="9" t="s">
        <v>663</v>
      </c>
    </row>
    <row r="170" spans="1:49" x14ac:dyDescent="0.2">
      <c r="A170" s="9" t="s">
        <v>154</v>
      </c>
      <c r="B170" s="10" t="s">
        <v>405</v>
      </c>
      <c r="C170" s="9" t="s">
        <v>600</v>
      </c>
      <c r="D170" s="9" t="s">
        <v>428</v>
      </c>
      <c r="E170" s="9" t="s">
        <v>429</v>
      </c>
      <c r="F170" s="11" t="s">
        <v>408</v>
      </c>
      <c r="G170" s="11">
        <v>3</v>
      </c>
      <c r="H170" s="9" t="s">
        <v>430</v>
      </c>
      <c r="I170" s="11" t="s">
        <v>431</v>
      </c>
      <c r="J170" s="11">
        <v>1</v>
      </c>
      <c r="K170" s="11">
        <v>3</v>
      </c>
      <c r="L170" s="11" t="s">
        <v>54</v>
      </c>
      <c r="M170" s="11">
        <v>25</v>
      </c>
      <c r="N170" s="12">
        <v>0.29411764705882354</v>
      </c>
      <c r="O170" s="9" t="s">
        <v>657</v>
      </c>
      <c r="P170" s="13" t="s">
        <v>658</v>
      </c>
      <c r="Q170" s="13">
        <v>100095823</v>
      </c>
      <c r="R170" s="13">
        <v>85</v>
      </c>
      <c r="AW170" s="9" t="s">
        <v>663</v>
      </c>
    </row>
    <row r="171" spans="1:49" x14ac:dyDescent="0.2">
      <c r="A171" s="9" t="s">
        <v>154</v>
      </c>
      <c r="B171" s="10" t="s">
        <v>405</v>
      </c>
      <c r="C171" s="9" t="s">
        <v>600</v>
      </c>
      <c r="D171" s="9" t="s">
        <v>428</v>
      </c>
      <c r="E171" s="9" t="s">
        <v>429</v>
      </c>
      <c r="F171" s="11" t="s">
        <v>408</v>
      </c>
      <c r="G171" s="11">
        <v>3</v>
      </c>
      <c r="H171" s="9" t="s">
        <v>430</v>
      </c>
      <c r="I171" s="11" t="s">
        <v>431</v>
      </c>
      <c r="J171" s="11">
        <v>1</v>
      </c>
      <c r="K171" s="11">
        <v>3</v>
      </c>
      <c r="L171" s="11" t="s">
        <v>54</v>
      </c>
      <c r="M171" s="11">
        <v>1</v>
      </c>
      <c r="N171" s="12">
        <v>1.1764705882352941E-2</v>
      </c>
      <c r="O171" s="9" t="s">
        <v>657</v>
      </c>
      <c r="P171" s="13" t="s">
        <v>658</v>
      </c>
      <c r="Q171" s="13">
        <v>100095823</v>
      </c>
      <c r="R171" s="13">
        <v>85</v>
      </c>
      <c r="AW171" s="9" t="s">
        <v>663</v>
      </c>
    </row>
    <row r="172" spans="1:49" x14ac:dyDescent="0.2">
      <c r="A172" s="9" t="s">
        <v>154</v>
      </c>
      <c r="B172" s="10" t="s">
        <v>405</v>
      </c>
      <c r="C172" s="9" t="s">
        <v>601</v>
      </c>
      <c r="D172" s="9" t="s">
        <v>432</v>
      </c>
      <c r="E172" s="9" t="s">
        <v>433</v>
      </c>
      <c r="F172" s="11" t="s">
        <v>408</v>
      </c>
      <c r="G172" s="11">
        <v>3</v>
      </c>
      <c r="H172" s="9" t="s">
        <v>434</v>
      </c>
      <c r="I172" s="11" t="s">
        <v>435</v>
      </c>
      <c r="J172" s="11">
        <v>12</v>
      </c>
      <c r="K172" s="11">
        <v>2</v>
      </c>
      <c r="L172" s="11" t="s">
        <v>54</v>
      </c>
      <c r="M172" s="11">
        <v>25</v>
      </c>
      <c r="N172" s="12">
        <v>0.29411764705882354</v>
      </c>
      <c r="O172" s="9" t="s">
        <v>662</v>
      </c>
      <c r="Q172" s="13">
        <v>100062551</v>
      </c>
      <c r="R172" s="13">
        <v>10</v>
      </c>
      <c r="S172" s="9" t="s">
        <v>656</v>
      </c>
      <c r="T172" s="9" t="s">
        <v>655</v>
      </c>
      <c r="U172" s="13">
        <v>100062501</v>
      </c>
      <c r="V172" s="13">
        <v>10</v>
      </c>
      <c r="W172" s="9" t="s">
        <v>657</v>
      </c>
      <c r="X172" s="9" t="s">
        <v>658</v>
      </c>
      <c r="Y172" s="9">
        <v>100095823</v>
      </c>
      <c r="Z172" s="9">
        <v>10</v>
      </c>
      <c r="AV172" s="9" t="s">
        <v>665</v>
      </c>
      <c r="AW172" s="9" t="s">
        <v>663</v>
      </c>
    </row>
    <row r="173" spans="1:49" x14ac:dyDescent="0.2">
      <c r="A173" s="9" t="s">
        <v>154</v>
      </c>
      <c r="B173" s="10" t="s">
        <v>405</v>
      </c>
      <c r="C173" s="9" t="s">
        <v>601</v>
      </c>
      <c r="D173" s="9" t="s">
        <v>432</v>
      </c>
      <c r="E173" s="9" t="s">
        <v>433</v>
      </c>
      <c r="F173" s="11" t="s">
        <v>408</v>
      </c>
      <c r="G173" s="11">
        <v>3</v>
      </c>
      <c r="H173" s="9" t="s">
        <v>434</v>
      </c>
      <c r="I173" s="11" t="s">
        <v>435</v>
      </c>
      <c r="J173" s="11">
        <v>12</v>
      </c>
      <c r="K173" s="11">
        <v>2</v>
      </c>
      <c r="L173" s="11" t="s">
        <v>54</v>
      </c>
      <c r="M173" s="11">
        <v>1</v>
      </c>
      <c r="N173" s="12">
        <v>1.1764705882352941E-2</v>
      </c>
      <c r="O173" s="9" t="s">
        <v>662</v>
      </c>
      <c r="Q173" s="13">
        <v>100062551</v>
      </c>
      <c r="R173" s="13">
        <v>10</v>
      </c>
      <c r="S173" s="9" t="s">
        <v>656</v>
      </c>
      <c r="T173" s="9" t="s">
        <v>655</v>
      </c>
      <c r="U173" s="13">
        <v>100062501</v>
      </c>
      <c r="V173" s="13">
        <v>10</v>
      </c>
      <c r="W173" s="9" t="s">
        <v>657</v>
      </c>
      <c r="X173" s="9" t="s">
        <v>658</v>
      </c>
      <c r="Y173" s="9">
        <v>100095823</v>
      </c>
      <c r="Z173" s="9">
        <v>10</v>
      </c>
      <c r="AV173" s="9" t="s">
        <v>665</v>
      </c>
      <c r="AW173" s="9" t="s">
        <v>663</v>
      </c>
    </row>
    <row r="174" spans="1:49" x14ac:dyDescent="0.2">
      <c r="A174" s="9" t="s">
        <v>154</v>
      </c>
      <c r="B174" s="10" t="s">
        <v>405</v>
      </c>
      <c r="C174" s="9" t="s">
        <v>602</v>
      </c>
      <c r="D174" s="9" t="s">
        <v>424</v>
      </c>
      <c r="E174" s="9" t="s">
        <v>425</v>
      </c>
      <c r="F174" s="11" t="s">
        <v>408</v>
      </c>
      <c r="G174" s="11">
        <v>3</v>
      </c>
      <c r="H174" s="9" t="s">
        <v>426</v>
      </c>
      <c r="I174" s="11" t="s">
        <v>427</v>
      </c>
      <c r="J174" s="11">
        <v>1</v>
      </c>
      <c r="K174" s="11">
        <v>2</v>
      </c>
      <c r="L174" s="11" t="s">
        <v>54</v>
      </c>
      <c r="M174" s="11">
        <v>25</v>
      </c>
      <c r="N174" s="12">
        <v>0.29411764705882354</v>
      </c>
      <c r="O174" s="9" t="s">
        <v>662</v>
      </c>
      <c r="Q174" s="9">
        <v>100062551</v>
      </c>
      <c r="R174" s="13">
        <v>85</v>
      </c>
      <c r="AV174" s="9" t="s">
        <v>664</v>
      </c>
      <c r="AW174" s="9" t="s">
        <v>663</v>
      </c>
    </row>
    <row r="175" spans="1:49" x14ac:dyDescent="0.2">
      <c r="A175" s="9" t="s">
        <v>154</v>
      </c>
      <c r="B175" s="10" t="s">
        <v>405</v>
      </c>
      <c r="C175" s="9" t="s">
        <v>602</v>
      </c>
      <c r="D175" s="9" t="s">
        <v>424</v>
      </c>
      <c r="E175" s="9" t="s">
        <v>425</v>
      </c>
      <c r="F175" s="11" t="s">
        <v>408</v>
      </c>
      <c r="G175" s="11">
        <v>3</v>
      </c>
      <c r="H175" s="9" t="s">
        <v>426</v>
      </c>
      <c r="I175" s="11" t="s">
        <v>427</v>
      </c>
      <c r="J175" s="11">
        <v>1</v>
      </c>
      <c r="K175" s="11">
        <v>2</v>
      </c>
      <c r="L175" s="11" t="s">
        <v>54</v>
      </c>
      <c r="M175" s="11">
        <v>1</v>
      </c>
      <c r="N175" s="12">
        <v>1.1764705882352941E-2</v>
      </c>
      <c r="O175" s="9" t="s">
        <v>662</v>
      </c>
      <c r="Q175" s="9">
        <v>100062551</v>
      </c>
      <c r="R175" s="13">
        <v>85</v>
      </c>
      <c r="AV175" s="9" t="s">
        <v>664</v>
      </c>
      <c r="AW175" s="9" t="s">
        <v>663</v>
      </c>
    </row>
    <row r="176" spans="1:49" x14ac:dyDescent="0.2">
      <c r="A176" s="9" t="s">
        <v>154</v>
      </c>
      <c r="B176" s="10" t="s">
        <v>109</v>
      </c>
      <c r="C176" s="9" t="s">
        <v>603</v>
      </c>
      <c r="D176" s="9" t="s">
        <v>127</v>
      </c>
      <c r="E176" s="9" t="s">
        <v>128</v>
      </c>
      <c r="F176" s="11" t="s">
        <v>112</v>
      </c>
      <c r="G176" s="11">
        <v>1</v>
      </c>
      <c r="H176" s="9" t="s">
        <v>129</v>
      </c>
      <c r="I176" s="11" t="s">
        <v>130</v>
      </c>
      <c r="J176" s="11">
        <v>1</v>
      </c>
      <c r="K176" s="11">
        <v>2</v>
      </c>
      <c r="L176" s="11" t="s">
        <v>54</v>
      </c>
      <c r="M176" s="11">
        <v>80</v>
      </c>
      <c r="N176" s="12">
        <v>0.94117647058823528</v>
      </c>
      <c r="O176" s="9" t="str">
        <f>+VLOOKUP(C176,[2]Hoja1!$C:$V,13,0)</f>
        <v>RUIZ BURGOS PAOLA ANDREA</v>
      </c>
      <c r="P176" s="9" t="str">
        <f>+VLOOKUP(C176,[2]Hoja1!$C:$V,14,0)</f>
        <v>paola.ruiz@docente.ibero.edu.co</v>
      </c>
      <c r="Q176" s="13">
        <f>+VLOOKUP(C176,[2]Hoja1!$C:$V,15,0)</f>
        <v>100085257</v>
      </c>
      <c r="R176" s="11">
        <f>+VLOOKUP(C176,[2]Hoja1!$C:$V,16,0)</f>
        <v>80</v>
      </c>
      <c r="S176" s="9" t="str">
        <f>+VLOOKUP(C176,[2]Hoja1!$C:$V,17,0)</f>
        <v>RUIZ BURGOS PAOLA ANDREA</v>
      </c>
      <c r="T176" s="9" t="str">
        <f>+VLOOKUP(C176,[2]Hoja1!$C:$V,18,0)</f>
        <v>paola.ruiz@docente.ibero.edu.co</v>
      </c>
      <c r="U176" s="13">
        <f>+VLOOKUP(C176,[2]Hoja1!$C:$V,19,0)</f>
        <v>100085257</v>
      </c>
      <c r="V176" s="11">
        <f>+VLOOKUP(C176,[2]Hoja1!$C:$V,20,0)</f>
        <v>80</v>
      </c>
      <c r="AW176" s="9" t="s">
        <v>472</v>
      </c>
    </row>
    <row r="177" spans="1:49" x14ac:dyDescent="0.2">
      <c r="A177" s="9" t="s">
        <v>154</v>
      </c>
      <c r="B177" s="10" t="s">
        <v>109</v>
      </c>
      <c r="C177" s="9" t="s">
        <v>603</v>
      </c>
      <c r="D177" s="9" t="s">
        <v>127</v>
      </c>
      <c r="E177" s="9" t="s">
        <v>128</v>
      </c>
      <c r="F177" s="11" t="s">
        <v>112</v>
      </c>
      <c r="G177" s="11">
        <v>1</v>
      </c>
      <c r="H177" s="9" t="s">
        <v>129</v>
      </c>
      <c r="I177" s="11" t="s">
        <v>130</v>
      </c>
      <c r="J177" s="11">
        <v>1</v>
      </c>
      <c r="K177" s="11">
        <v>2</v>
      </c>
      <c r="L177" s="11" t="s">
        <v>54</v>
      </c>
      <c r="M177" s="11">
        <v>34</v>
      </c>
      <c r="N177" s="12">
        <v>0.4</v>
      </c>
      <c r="O177" s="9" t="str">
        <f>+VLOOKUP(C177,[2]Hoja1!$C:$V,13,0)</f>
        <v>RUIZ BURGOS PAOLA ANDREA</v>
      </c>
      <c r="P177" s="9" t="str">
        <f>+VLOOKUP(C177,[2]Hoja1!$C:$V,14,0)</f>
        <v>paola.ruiz@docente.ibero.edu.co</v>
      </c>
      <c r="Q177" s="13">
        <f>+VLOOKUP(C177,[2]Hoja1!$C:$V,15,0)</f>
        <v>100085257</v>
      </c>
      <c r="R177" s="11">
        <f>+VLOOKUP(C177,[2]Hoja1!$C:$V,16,0)</f>
        <v>80</v>
      </c>
      <c r="S177" s="9" t="str">
        <f>+VLOOKUP(C177,[2]Hoja1!$C:$V,17,0)</f>
        <v>RUIZ BURGOS PAOLA ANDREA</v>
      </c>
      <c r="T177" s="9" t="str">
        <f>+VLOOKUP(C177,[2]Hoja1!$C:$V,18,0)</f>
        <v>paola.ruiz@docente.ibero.edu.co</v>
      </c>
      <c r="U177" s="13">
        <f>+VLOOKUP(C177,[2]Hoja1!$C:$V,19,0)</f>
        <v>100085257</v>
      </c>
      <c r="V177" s="11">
        <f>+VLOOKUP(C177,[2]Hoja1!$C:$V,20,0)</f>
        <v>80</v>
      </c>
      <c r="AW177" s="9" t="s">
        <v>472</v>
      </c>
    </row>
    <row r="178" spans="1:49" x14ac:dyDescent="0.2">
      <c r="A178" s="9" t="s">
        <v>154</v>
      </c>
      <c r="B178" s="10" t="s">
        <v>109</v>
      </c>
      <c r="C178" s="9" t="s">
        <v>604</v>
      </c>
      <c r="D178" s="9" t="s">
        <v>119</v>
      </c>
      <c r="E178" s="9" t="s">
        <v>120</v>
      </c>
      <c r="F178" s="11" t="s">
        <v>112</v>
      </c>
      <c r="G178" s="11">
        <v>1</v>
      </c>
      <c r="H178" s="9" t="s">
        <v>121</v>
      </c>
      <c r="I178" s="11" t="s">
        <v>122</v>
      </c>
      <c r="J178" s="11">
        <v>1</v>
      </c>
      <c r="K178" s="11">
        <v>2</v>
      </c>
      <c r="L178" s="11" t="s">
        <v>54</v>
      </c>
      <c r="M178" s="11">
        <v>80</v>
      </c>
      <c r="N178" s="12">
        <v>0.94117647058823528</v>
      </c>
      <c r="O178" s="9" t="str">
        <f>+VLOOKUP(C178,[2]Hoja1!$C:$V,13,0)</f>
        <v>PULIDO LADINO LYNA MARCELA</v>
      </c>
      <c r="P178" s="9" t="str">
        <f>+VLOOKUP(C178,[2]Hoja1!$C:$V,14,0)</f>
        <v>marcela.pulido@docente.ibero.edu.co</v>
      </c>
      <c r="Q178" s="13">
        <f>+VLOOKUP(C178,[2]Hoja1!$C:$V,15,0)</f>
        <v>100151959</v>
      </c>
      <c r="R178" s="11">
        <f>+VLOOKUP(C178,[2]Hoja1!$C:$V,16,0)</f>
        <v>80</v>
      </c>
      <c r="S178" s="9" t="str">
        <f>+VLOOKUP(C178,[2]Hoja1!$C:$V,17,0)</f>
        <v>PULIDO LADINO LYNA MARCELA</v>
      </c>
      <c r="T178" s="9" t="str">
        <f>+VLOOKUP(C178,[2]Hoja1!$C:$V,18,0)</f>
        <v>marcela.pulido@docente.ibero.edu.co</v>
      </c>
      <c r="U178" s="13">
        <f>+VLOOKUP(C178,[2]Hoja1!$C:$V,19,0)</f>
        <v>100151959</v>
      </c>
      <c r="V178" s="11">
        <f>+VLOOKUP(C178,[2]Hoja1!$C:$V,20,0)</f>
        <v>0</v>
      </c>
      <c r="AW178" s="9" t="s">
        <v>472</v>
      </c>
    </row>
    <row r="179" spans="1:49" x14ac:dyDescent="0.2">
      <c r="A179" s="9" t="s">
        <v>154</v>
      </c>
      <c r="B179" s="10" t="s">
        <v>109</v>
      </c>
      <c r="C179" s="9" t="s">
        <v>604</v>
      </c>
      <c r="D179" s="9" t="s">
        <v>119</v>
      </c>
      <c r="E179" s="9" t="s">
        <v>120</v>
      </c>
      <c r="F179" s="11" t="s">
        <v>112</v>
      </c>
      <c r="G179" s="11">
        <v>1</v>
      </c>
      <c r="H179" s="9" t="s">
        <v>121</v>
      </c>
      <c r="I179" s="11" t="s">
        <v>122</v>
      </c>
      <c r="J179" s="11">
        <v>1</v>
      </c>
      <c r="K179" s="11">
        <v>2</v>
      </c>
      <c r="L179" s="11" t="s">
        <v>54</v>
      </c>
      <c r="M179" s="11">
        <v>34</v>
      </c>
      <c r="N179" s="12">
        <v>0.4</v>
      </c>
      <c r="O179" s="9" t="str">
        <f>+VLOOKUP(C179,[2]Hoja1!$C:$V,13,0)</f>
        <v>PULIDO LADINO LYNA MARCELA</v>
      </c>
      <c r="P179" s="9" t="str">
        <f>+VLOOKUP(C179,[2]Hoja1!$C:$V,14,0)</f>
        <v>marcela.pulido@docente.ibero.edu.co</v>
      </c>
      <c r="Q179" s="13">
        <f>+VLOOKUP(C179,[2]Hoja1!$C:$V,15,0)</f>
        <v>100151959</v>
      </c>
      <c r="R179" s="11">
        <f>+VLOOKUP(C179,[2]Hoja1!$C:$V,16,0)</f>
        <v>80</v>
      </c>
      <c r="S179" s="9" t="str">
        <f>+VLOOKUP(C179,[2]Hoja1!$C:$V,17,0)</f>
        <v>PULIDO LADINO LYNA MARCELA</v>
      </c>
      <c r="T179" s="9" t="str">
        <f>+VLOOKUP(C179,[2]Hoja1!$C:$V,18,0)</f>
        <v>marcela.pulido@docente.ibero.edu.co</v>
      </c>
      <c r="U179" s="13">
        <f>+VLOOKUP(C179,[2]Hoja1!$C:$V,19,0)</f>
        <v>100151959</v>
      </c>
      <c r="V179" s="11">
        <f>+VLOOKUP(C179,[2]Hoja1!$C:$V,20,0)</f>
        <v>0</v>
      </c>
      <c r="AW179" s="9" t="s">
        <v>472</v>
      </c>
    </row>
    <row r="180" spans="1:49" x14ac:dyDescent="0.2">
      <c r="A180" s="9" t="s">
        <v>154</v>
      </c>
      <c r="B180" s="10" t="s">
        <v>109</v>
      </c>
      <c r="C180" s="9" t="s">
        <v>605</v>
      </c>
      <c r="D180" s="9" t="s">
        <v>256</v>
      </c>
      <c r="E180" s="9" t="s">
        <v>140</v>
      </c>
      <c r="F180" s="11" t="s">
        <v>112</v>
      </c>
      <c r="G180" s="11">
        <v>2</v>
      </c>
      <c r="H180" s="9" t="s">
        <v>141</v>
      </c>
      <c r="I180" s="11" t="s">
        <v>142</v>
      </c>
      <c r="J180" s="11">
        <v>1</v>
      </c>
      <c r="K180" s="11">
        <v>2</v>
      </c>
      <c r="L180" s="11" t="s">
        <v>43</v>
      </c>
      <c r="M180" s="11">
        <v>1</v>
      </c>
      <c r="N180" s="12">
        <v>1.1764705882352941E-2</v>
      </c>
      <c r="O180" s="17" t="str">
        <f>+VLOOKUP(C180,[2]Hoja1!$C:$V,13,0)</f>
        <v>Para el periodo 2024-43 no debemos tener estudiantes programados para segundo semestre, solo primer semestre</v>
      </c>
      <c r="Q180" s="13"/>
      <c r="R180" s="11"/>
      <c r="V180" s="11"/>
      <c r="AW180" s="9" t="s">
        <v>472</v>
      </c>
    </row>
    <row r="181" spans="1:49" x14ac:dyDescent="0.2">
      <c r="A181" s="9" t="s">
        <v>154</v>
      </c>
      <c r="B181" s="10" t="s">
        <v>109</v>
      </c>
      <c r="C181" s="9" t="s">
        <v>606</v>
      </c>
      <c r="D181" s="9" t="s">
        <v>139</v>
      </c>
      <c r="E181" s="9" t="s">
        <v>140</v>
      </c>
      <c r="F181" s="11" t="s">
        <v>112</v>
      </c>
      <c r="G181" s="11">
        <v>2</v>
      </c>
      <c r="H181" s="9" t="s">
        <v>141</v>
      </c>
      <c r="I181" s="11" t="s">
        <v>142</v>
      </c>
      <c r="J181" s="11">
        <v>1</v>
      </c>
      <c r="K181" s="11">
        <v>2</v>
      </c>
      <c r="L181" s="11" t="s">
        <v>54</v>
      </c>
      <c r="M181" s="11">
        <v>2</v>
      </c>
      <c r="N181" s="12">
        <v>2.3529411764705882E-2</v>
      </c>
      <c r="O181" s="17" t="str">
        <f>+VLOOKUP(C181,[2]Hoja1!$C:$V,13,0)</f>
        <v>Para el periodo 2024-43 no debemos tener estudiantes programados para segundo semestre, solo primer semestre</v>
      </c>
      <c r="Q181" s="13"/>
      <c r="R181" s="11"/>
      <c r="V181" s="11"/>
      <c r="AW181" s="9" t="s">
        <v>472</v>
      </c>
    </row>
    <row r="182" spans="1:49" x14ac:dyDescent="0.2">
      <c r="A182" s="9" t="s">
        <v>154</v>
      </c>
      <c r="B182" s="10" t="s">
        <v>109</v>
      </c>
      <c r="C182" s="9" t="s">
        <v>607</v>
      </c>
      <c r="D182" s="9" t="s">
        <v>110</v>
      </c>
      <c r="E182" s="9" t="s">
        <v>445</v>
      </c>
      <c r="F182" s="11" t="s">
        <v>112</v>
      </c>
      <c r="G182" s="11">
        <v>1</v>
      </c>
      <c r="H182" s="9" t="s">
        <v>446</v>
      </c>
      <c r="I182" s="11" t="s">
        <v>114</v>
      </c>
      <c r="J182" s="11">
        <v>1</v>
      </c>
      <c r="K182" s="11">
        <v>2</v>
      </c>
      <c r="L182" s="11" t="s">
        <v>54</v>
      </c>
      <c r="M182" s="11">
        <v>80</v>
      </c>
      <c r="N182" s="12">
        <v>0.94117647058823528</v>
      </c>
      <c r="O182" s="17" t="str">
        <f>+VLOOKUP(C182,[2]Hoja1!$C:$V,13,0)</f>
        <v>No se debe programar esta electiva, solo se va a programar la electiva profesional I: Entornos de trabajos saludables</v>
      </c>
      <c r="Q182" s="13"/>
      <c r="R182" s="11"/>
      <c r="V182" s="11"/>
      <c r="AW182" s="9" t="s">
        <v>472</v>
      </c>
    </row>
    <row r="183" spans="1:49" x14ac:dyDescent="0.2">
      <c r="A183" s="9" t="s">
        <v>154</v>
      </c>
      <c r="B183" s="10" t="s">
        <v>109</v>
      </c>
      <c r="C183" s="9" t="s">
        <v>607</v>
      </c>
      <c r="D183" s="9" t="s">
        <v>110</v>
      </c>
      <c r="E183" s="9" t="s">
        <v>445</v>
      </c>
      <c r="F183" s="11" t="s">
        <v>112</v>
      </c>
      <c r="G183" s="11">
        <v>1</v>
      </c>
      <c r="H183" s="9" t="s">
        <v>446</v>
      </c>
      <c r="I183" s="11" t="s">
        <v>114</v>
      </c>
      <c r="J183" s="11">
        <v>1</v>
      </c>
      <c r="K183" s="11">
        <v>2</v>
      </c>
      <c r="L183" s="11" t="s">
        <v>54</v>
      </c>
      <c r="M183" s="11">
        <v>34</v>
      </c>
      <c r="N183" s="12">
        <v>0.4</v>
      </c>
      <c r="O183" s="17" t="str">
        <f>+VLOOKUP(C183,[2]Hoja1!$C:$V,13,0)</f>
        <v>No se debe programar esta electiva, solo se va a programar la electiva profesional I: Entornos de trabajos saludables</v>
      </c>
      <c r="Q183" s="13"/>
      <c r="R183" s="11"/>
      <c r="V183" s="11"/>
      <c r="AW183" s="9" t="s">
        <v>472</v>
      </c>
    </row>
    <row r="184" spans="1:49" x14ac:dyDescent="0.2">
      <c r="A184" s="9" t="s">
        <v>154</v>
      </c>
      <c r="B184" s="10" t="s">
        <v>109</v>
      </c>
      <c r="C184" s="9" t="s">
        <v>608</v>
      </c>
      <c r="D184" s="9" t="s">
        <v>123</v>
      </c>
      <c r="E184" s="9" t="s">
        <v>124</v>
      </c>
      <c r="F184" s="11" t="s">
        <v>112</v>
      </c>
      <c r="G184" s="11">
        <v>1</v>
      </c>
      <c r="H184" s="9" t="s">
        <v>125</v>
      </c>
      <c r="I184" s="11" t="s">
        <v>126</v>
      </c>
      <c r="J184" s="11">
        <v>1</v>
      </c>
      <c r="K184" s="11">
        <v>3</v>
      </c>
      <c r="L184" s="11" t="s">
        <v>54</v>
      </c>
      <c r="M184" s="11">
        <v>80</v>
      </c>
      <c r="N184" s="12">
        <v>0.94117647058823528</v>
      </c>
      <c r="O184" s="9" t="str">
        <f>+VLOOKUP(C184,[2]Hoja1!$C:$V,13,0)</f>
        <v>ORTEGA FRANCO MARIA CRISTINA</v>
      </c>
      <c r="P184" s="9" t="str">
        <f>+VLOOKUP(C184,[2]Hoja1!$C:$V,14,0)</f>
        <v>maria.ortega@docente.ibero.edu.co</v>
      </c>
      <c r="Q184" s="13">
        <f>+VLOOKUP(C184,[2]Hoja1!$C:$V,15,0)</f>
        <v>100052572</v>
      </c>
      <c r="R184" s="11">
        <f>+VLOOKUP(C184,[2]Hoja1!$C:$V,16,0)</f>
        <v>80</v>
      </c>
      <c r="S184" s="9" t="str">
        <f>+VLOOKUP(C184,[2]Hoja1!$C:$V,17,0)</f>
        <v>ORTEGA FRANCO MARIA CRISTINA</v>
      </c>
      <c r="T184" s="9" t="str">
        <f>+VLOOKUP(C184,[2]Hoja1!$C:$V,18,0)</f>
        <v>maria.ortega@docente.ibero.edu.co</v>
      </c>
      <c r="U184" s="13">
        <f>+VLOOKUP(C184,[2]Hoja1!$C:$V,19,0)</f>
        <v>100052572</v>
      </c>
      <c r="V184" s="11">
        <f>+VLOOKUP(C184,[2]Hoja1!$C:$V,20,0)</f>
        <v>80</v>
      </c>
      <c r="AW184" s="9" t="s">
        <v>472</v>
      </c>
    </row>
    <row r="185" spans="1:49" x14ac:dyDescent="0.2">
      <c r="A185" s="9" t="s">
        <v>154</v>
      </c>
      <c r="B185" s="10" t="s">
        <v>109</v>
      </c>
      <c r="C185" s="9" t="s">
        <v>608</v>
      </c>
      <c r="D185" s="9" t="s">
        <v>123</v>
      </c>
      <c r="E185" s="9" t="s">
        <v>124</v>
      </c>
      <c r="F185" s="11" t="s">
        <v>112</v>
      </c>
      <c r="G185" s="11">
        <v>1</v>
      </c>
      <c r="H185" s="9" t="s">
        <v>125</v>
      </c>
      <c r="I185" s="11" t="s">
        <v>126</v>
      </c>
      <c r="J185" s="11">
        <v>1</v>
      </c>
      <c r="K185" s="11">
        <v>3</v>
      </c>
      <c r="L185" s="11" t="s">
        <v>54</v>
      </c>
      <c r="M185" s="11">
        <v>34</v>
      </c>
      <c r="N185" s="12">
        <v>0.4</v>
      </c>
      <c r="O185" s="9" t="str">
        <f>+VLOOKUP(C185,[2]Hoja1!$C:$V,13,0)</f>
        <v>ORTEGA FRANCO MARIA CRISTINA</v>
      </c>
      <c r="P185" s="9" t="str">
        <f>+VLOOKUP(C185,[2]Hoja1!$C:$V,14,0)</f>
        <v>maria.ortega@docente.ibero.edu.co</v>
      </c>
      <c r="Q185" s="13">
        <f>+VLOOKUP(C185,[2]Hoja1!$C:$V,15,0)</f>
        <v>100052572</v>
      </c>
      <c r="R185" s="11">
        <f>+VLOOKUP(C185,[2]Hoja1!$C:$V,16,0)</f>
        <v>80</v>
      </c>
      <c r="S185" s="9" t="str">
        <f>+VLOOKUP(C185,[2]Hoja1!$C:$V,17,0)</f>
        <v>ORTEGA FRANCO MARIA CRISTINA</v>
      </c>
      <c r="T185" s="9" t="str">
        <f>+VLOOKUP(C185,[2]Hoja1!$C:$V,18,0)</f>
        <v>maria.ortega@docente.ibero.edu.co</v>
      </c>
      <c r="U185" s="13">
        <f>+VLOOKUP(C185,[2]Hoja1!$C:$V,19,0)</f>
        <v>100052572</v>
      </c>
      <c r="V185" s="11">
        <f>+VLOOKUP(C185,[2]Hoja1!$C:$V,20,0)</f>
        <v>80</v>
      </c>
      <c r="AW185" s="9" t="s">
        <v>472</v>
      </c>
    </row>
    <row r="186" spans="1:49" x14ac:dyDescent="0.2">
      <c r="A186" s="9" t="s">
        <v>154</v>
      </c>
      <c r="B186" s="10" t="s">
        <v>109</v>
      </c>
      <c r="C186" s="9" t="s">
        <v>609</v>
      </c>
      <c r="D186" s="9" t="s">
        <v>255</v>
      </c>
      <c r="E186" s="9" t="s">
        <v>136</v>
      </c>
      <c r="F186" s="11" t="s">
        <v>112</v>
      </c>
      <c r="G186" s="11">
        <v>2</v>
      </c>
      <c r="H186" s="9" t="s">
        <v>137</v>
      </c>
      <c r="I186" s="11" t="s">
        <v>138</v>
      </c>
      <c r="J186" s="11">
        <v>1</v>
      </c>
      <c r="K186" s="11">
        <v>3</v>
      </c>
      <c r="L186" s="11" t="s">
        <v>43</v>
      </c>
      <c r="M186" s="11">
        <v>1</v>
      </c>
      <c r="N186" s="12">
        <v>1.1764705882352941E-2</v>
      </c>
      <c r="O186" s="17" t="str">
        <f>+VLOOKUP(C186,[2]Hoja1!$C:$V,13,0)</f>
        <v>Para el periodo 2024-43 no debemos tener estudiantes programados para segundo semestre, solo primer semestre</v>
      </c>
      <c r="Q186" s="13"/>
      <c r="R186" s="11"/>
      <c r="V186" s="11"/>
      <c r="AW186" s="9" t="s">
        <v>472</v>
      </c>
    </row>
    <row r="187" spans="1:49" x14ac:dyDescent="0.2">
      <c r="A187" s="9" t="s">
        <v>154</v>
      </c>
      <c r="B187" s="10" t="s">
        <v>109</v>
      </c>
      <c r="C187" s="9" t="s">
        <v>610</v>
      </c>
      <c r="D187" s="9" t="s">
        <v>135</v>
      </c>
      <c r="E187" s="9" t="s">
        <v>136</v>
      </c>
      <c r="F187" s="11" t="s">
        <v>112</v>
      </c>
      <c r="G187" s="11">
        <v>2</v>
      </c>
      <c r="H187" s="9" t="s">
        <v>137</v>
      </c>
      <c r="I187" s="11" t="s">
        <v>138</v>
      </c>
      <c r="J187" s="11">
        <v>1</v>
      </c>
      <c r="K187" s="11">
        <v>3</v>
      </c>
      <c r="L187" s="11" t="s">
        <v>54</v>
      </c>
      <c r="M187" s="11">
        <v>2</v>
      </c>
      <c r="N187" s="12">
        <v>2.3529411764705882E-2</v>
      </c>
      <c r="O187" s="17" t="str">
        <f>+VLOOKUP(C187,[2]Hoja1!$C:$V,13,0)</f>
        <v>Para el periodo 2024-43 no debemos tener estudiantes programados para segundo semestre, solo primer semestre</v>
      </c>
      <c r="Q187" s="13"/>
      <c r="R187" s="11"/>
      <c r="V187" s="11"/>
      <c r="AW187" s="9" t="s">
        <v>472</v>
      </c>
    </row>
    <row r="188" spans="1:49" x14ac:dyDescent="0.2">
      <c r="A188" s="9" t="s">
        <v>154</v>
      </c>
      <c r="B188" s="10" t="s">
        <v>109</v>
      </c>
      <c r="C188" s="9" t="s">
        <v>611</v>
      </c>
      <c r="D188" s="9" t="s">
        <v>254</v>
      </c>
      <c r="E188" s="9" t="s">
        <v>132</v>
      </c>
      <c r="F188" s="11" t="s">
        <v>112</v>
      </c>
      <c r="G188" s="11">
        <v>2</v>
      </c>
      <c r="H188" s="9" t="s">
        <v>133</v>
      </c>
      <c r="I188" s="11" t="s">
        <v>134</v>
      </c>
      <c r="J188" s="11">
        <v>1</v>
      </c>
      <c r="K188" s="11">
        <v>2</v>
      </c>
      <c r="L188" s="11" t="s">
        <v>43</v>
      </c>
      <c r="M188" s="11">
        <v>1</v>
      </c>
      <c r="N188" s="12">
        <v>1.1764705882352941E-2</v>
      </c>
      <c r="O188" s="17" t="str">
        <f>+VLOOKUP(C188,[2]Hoja1!$C:$V,13,0)</f>
        <v>Para el periodo 2024-43 no debemos tener estudiantes programados para segundo semestre, solo primer semestre</v>
      </c>
      <c r="Q188" s="13"/>
      <c r="R188" s="11"/>
      <c r="V188" s="11"/>
      <c r="AW188" s="9" t="s">
        <v>472</v>
      </c>
    </row>
    <row r="189" spans="1:49" x14ac:dyDescent="0.2">
      <c r="A189" s="9" t="s">
        <v>154</v>
      </c>
      <c r="B189" s="10" t="s">
        <v>109</v>
      </c>
      <c r="C189" s="9" t="s">
        <v>612</v>
      </c>
      <c r="D189" s="9" t="s">
        <v>131</v>
      </c>
      <c r="E189" s="9" t="s">
        <v>132</v>
      </c>
      <c r="F189" s="11" t="s">
        <v>112</v>
      </c>
      <c r="G189" s="11">
        <v>2</v>
      </c>
      <c r="H189" s="9" t="s">
        <v>133</v>
      </c>
      <c r="I189" s="11" t="s">
        <v>134</v>
      </c>
      <c r="J189" s="11">
        <v>1</v>
      </c>
      <c r="K189" s="11">
        <v>2</v>
      </c>
      <c r="L189" s="11" t="s">
        <v>54</v>
      </c>
      <c r="M189" s="11">
        <v>2</v>
      </c>
      <c r="N189" s="12">
        <v>2.3529411764705882E-2</v>
      </c>
      <c r="O189" s="17" t="str">
        <f>+VLOOKUP(C189,[2]Hoja1!$C:$V,13,0)</f>
        <v>Para el periodo 2024-43 no debemos tener estudiantes programados para segundo semestre, solo primer semestre</v>
      </c>
      <c r="Q189" s="13"/>
      <c r="R189" s="11"/>
      <c r="V189" s="11"/>
      <c r="AW189" s="9" t="s">
        <v>472</v>
      </c>
    </row>
    <row r="190" spans="1:49" x14ac:dyDescent="0.2">
      <c r="A190" s="9" t="s">
        <v>154</v>
      </c>
      <c r="B190" s="10" t="s">
        <v>109</v>
      </c>
      <c r="C190" s="9" t="s">
        <v>613</v>
      </c>
      <c r="D190" s="9" t="s">
        <v>456</v>
      </c>
      <c r="E190" s="9" t="s">
        <v>457</v>
      </c>
      <c r="F190" s="11" t="s">
        <v>112</v>
      </c>
      <c r="G190" s="11">
        <v>1</v>
      </c>
      <c r="H190" s="9" t="s">
        <v>458</v>
      </c>
      <c r="I190" s="11" t="s">
        <v>459</v>
      </c>
      <c r="J190" s="11">
        <v>1</v>
      </c>
      <c r="K190" s="11">
        <v>1</v>
      </c>
      <c r="L190" s="11" t="s">
        <v>54</v>
      </c>
      <c r="M190" s="11">
        <v>2</v>
      </c>
      <c r="N190" s="12">
        <v>2.3529411764705882E-2</v>
      </c>
      <c r="O190" s="17" t="str">
        <f>+VLOOKUP(C190,[2]Hoja1!$C:$V,13,0)</f>
        <v>Estos cursos hacen parte del plan académico I cuatrimestral, el cual ya no se esta ofertando. No se deben programar</v>
      </c>
      <c r="Q190" s="13"/>
      <c r="R190" s="11"/>
      <c r="V190" s="11"/>
      <c r="AW190" s="9" t="s">
        <v>472</v>
      </c>
    </row>
    <row r="191" spans="1:49" x14ac:dyDescent="0.2">
      <c r="A191" s="9" t="s">
        <v>154</v>
      </c>
      <c r="B191" s="10" t="s">
        <v>109</v>
      </c>
      <c r="C191" s="9" t="s">
        <v>614</v>
      </c>
      <c r="D191" s="9" t="s">
        <v>452</v>
      </c>
      <c r="E191" s="9" t="s">
        <v>453</v>
      </c>
      <c r="F191" s="11" t="s">
        <v>112</v>
      </c>
      <c r="G191" s="11">
        <v>1</v>
      </c>
      <c r="H191" s="9" t="s">
        <v>454</v>
      </c>
      <c r="I191" s="11" t="s">
        <v>455</v>
      </c>
      <c r="J191" s="11">
        <v>1</v>
      </c>
      <c r="K191" s="11">
        <v>2</v>
      </c>
      <c r="L191" s="11" t="s">
        <v>54</v>
      </c>
      <c r="M191" s="11">
        <v>2</v>
      </c>
      <c r="N191" s="12">
        <v>2.3529411764705882E-2</v>
      </c>
      <c r="O191" s="17" t="str">
        <f>+VLOOKUP(C191,[2]Hoja1!$C:$V,13,0)</f>
        <v>Estos cursos hacen parte del plan académico I cuatrimestral, el cual ya no se esta ofertando. No se deben programar</v>
      </c>
      <c r="Q191" s="13"/>
      <c r="R191" s="11"/>
      <c r="V191" s="11"/>
      <c r="AW191" s="9" t="s">
        <v>472</v>
      </c>
    </row>
    <row r="192" spans="1:49" x14ac:dyDescent="0.2">
      <c r="A192" s="9" t="s">
        <v>154</v>
      </c>
      <c r="B192" s="10" t="s">
        <v>109</v>
      </c>
      <c r="C192" s="9" t="s">
        <v>615</v>
      </c>
      <c r="D192" s="9" t="s">
        <v>448</v>
      </c>
      <c r="E192" s="9" t="s">
        <v>449</v>
      </c>
      <c r="F192" s="11" t="s">
        <v>112</v>
      </c>
      <c r="G192" s="11">
        <v>1</v>
      </c>
      <c r="H192" s="9" t="s">
        <v>450</v>
      </c>
      <c r="I192" s="11" t="s">
        <v>451</v>
      </c>
      <c r="J192" s="11">
        <v>1</v>
      </c>
      <c r="K192" s="11">
        <v>2</v>
      </c>
      <c r="L192" s="11" t="s">
        <v>54</v>
      </c>
      <c r="M192" s="11">
        <v>2</v>
      </c>
      <c r="N192" s="12">
        <v>2.3529411764705882E-2</v>
      </c>
      <c r="O192" s="17" t="str">
        <f>+VLOOKUP(C192,[2]Hoja1!$C:$V,13,0)</f>
        <v>Estos cursos hacen parte del plan académico I cuatrimestral, el cual ya no se esta ofertando. No se deben programar</v>
      </c>
      <c r="Q192" s="13"/>
      <c r="R192" s="11"/>
      <c r="V192" s="11"/>
      <c r="AW192" s="9" t="s">
        <v>472</v>
      </c>
    </row>
    <row r="193" spans="1:49" x14ac:dyDescent="0.2">
      <c r="A193" s="9" t="s">
        <v>154</v>
      </c>
      <c r="B193" s="10" t="s">
        <v>343</v>
      </c>
      <c r="C193" s="9" t="s">
        <v>616</v>
      </c>
      <c r="D193" s="9" t="s">
        <v>344</v>
      </c>
      <c r="E193" s="9" t="s">
        <v>345</v>
      </c>
      <c r="F193" s="11" t="s">
        <v>346</v>
      </c>
      <c r="G193" s="11">
        <v>1</v>
      </c>
      <c r="H193" s="9" t="s">
        <v>347</v>
      </c>
      <c r="I193" s="11" t="s">
        <v>348</v>
      </c>
      <c r="J193" s="11">
        <v>12</v>
      </c>
      <c r="K193" s="11">
        <v>2</v>
      </c>
      <c r="L193" s="11" t="s">
        <v>54</v>
      </c>
      <c r="M193" s="11">
        <v>1</v>
      </c>
      <c r="N193" s="12">
        <v>1.1764705882352941E-2</v>
      </c>
      <c r="Q193" s="13"/>
      <c r="R193" s="11"/>
      <c r="V193" s="11"/>
    </row>
    <row r="194" spans="1:49" x14ac:dyDescent="0.2">
      <c r="A194" s="9" t="s">
        <v>154</v>
      </c>
      <c r="B194" s="10" t="s">
        <v>343</v>
      </c>
      <c r="C194" s="9" t="s">
        <v>617</v>
      </c>
      <c r="D194" s="9" t="s">
        <v>349</v>
      </c>
      <c r="E194" s="9" t="s">
        <v>350</v>
      </c>
      <c r="F194" s="11" t="s">
        <v>346</v>
      </c>
      <c r="G194" s="11">
        <v>1</v>
      </c>
      <c r="H194" s="9" t="s">
        <v>351</v>
      </c>
      <c r="I194" s="11" t="s">
        <v>352</v>
      </c>
      <c r="J194" s="11">
        <v>1</v>
      </c>
      <c r="K194" s="11">
        <v>2</v>
      </c>
      <c r="L194" s="11" t="s">
        <v>54</v>
      </c>
      <c r="M194" s="11">
        <v>1</v>
      </c>
      <c r="N194" s="12">
        <v>1.1764705882352941E-2</v>
      </c>
      <c r="Q194" s="13"/>
      <c r="R194" s="11"/>
      <c r="V194" s="11"/>
    </row>
    <row r="195" spans="1:49" x14ac:dyDescent="0.2">
      <c r="A195" s="9" t="s">
        <v>154</v>
      </c>
      <c r="B195" s="10" t="s">
        <v>109</v>
      </c>
      <c r="C195" s="9" t="s">
        <v>618</v>
      </c>
      <c r="D195" s="9" t="s">
        <v>257</v>
      </c>
      <c r="E195" s="9" t="s">
        <v>258</v>
      </c>
      <c r="F195" s="11" t="s">
        <v>112</v>
      </c>
      <c r="G195" s="11">
        <v>2</v>
      </c>
      <c r="H195" s="9" t="s">
        <v>259</v>
      </c>
      <c r="I195" s="11" t="s">
        <v>260</v>
      </c>
      <c r="J195" s="11">
        <v>12</v>
      </c>
      <c r="K195" s="11">
        <v>2</v>
      </c>
      <c r="L195" s="11" t="s">
        <v>43</v>
      </c>
      <c r="M195" s="11">
        <v>1</v>
      </c>
      <c r="N195" s="12">
        <v>1.1764705882352941E-2</v>
      </c>
      <c r="O195" s="17" t="str">
        <f>+VLOOKUP(C195,[2]Hoja1!$C:$V,13,0)</f>
        <v>Para el periodo 2024-43 no debemos tener estudiantes programados para segundo semestre, solo primer semestre</v>
      </c>
      <c r="Q195" s="13"/>
      <c r="R195" s="11"/>
      <c r="V195" s="11"/>
      <c r="AW195" s="9" t="s">
        <v>472</v>
      </c>
    </row>
    <row r="196" spans="1:49" x14ac:dyDescent="0.2">
      <c r="A196" s="9" t="s">
        <v>154</v>
      </c>
      <c r="B196" s="10" t="s">
        <v>109</v>
      </c>
      <c r="C196" s="9" t="s">
        <v>619</v>
      </c>
      <c r="D196" s="9" t="s">
        <v>447</v>
      </c>
      <c r="E196" s="9" t="s">
        <v>258</v>
      </c>
      <c r="F196" s="11" t="s">
        <v>112</v>
      </c>
      <c r="G196" s="11">
        <v>2</v>
      </c>
      <c r="H196" s="9" t="s">
        <v>259</v>
      </c>
      <c r="I196" s="11" t="s">
        <v>260</v>
      </c>
      <c r="J196" s="11">
        <v>12</v>
      </c>
      <c r="K196" s="11">
        <v>2</v>
      </c>
      <c r="L196" s="11" t="s">
        <v>54</v>
      </c>
      <c r="M196" s="11">
        <v>2</v>
      </c>
      <c r="N196" s="12">
        <v>2.3529411764705882E-2</v>
      </c>
      <c r="O196" s="17" t="str">
        <f>+VLOOKUP(C196,[2]Hoja1!$C:$V,13,0)</f>
        <v>Para el periodo 2024-43 no debemos tener estudiantes programados para segundo semestre, solo primer semestre</v>
      </c>
      <c r="Q196" s="13"/>
      <c r="R196" s="11"/>
      <c r="V196" s="11"/>
      <c r="AW196" s="9" t="s">
        <v>472</v>
      </c>
    </row>
    <row r="197" spans="1:49" x14ac:dyDescent="0.2">
      <c r="B197" s="10"/>
    </row>
    <row r="198" spans="1:49" x14ac:dyDescent="0.2">
      <c r="B198" s="10"/>
    </row>
    <row r="199" spans="1:49" x14ac:dyDescent="0.2">
      <c r="B199" s="10"/>
    </row>
    <row r="200" spans="1:49" x14ac:dyDescent="0.2">
      <c r="B200" s="10"/>
    </row>
    <row r="201" spans="1:49" x14ac:dyDescent="0.2">
      <c r="B201" s="10"/>
    </row>
    <row r="202" spans="1:49" x14ac:dyDescent="0.2">
      <c r="B202" s="10"/>
    </row>
    <row r="203" spans="1:49" x14ac:dyDescent="0.2">
      <c r="B203" s="10"/>
    </row>
    <row r="204" spans="1:49" x14ac:dyDescent="0.2">
      <c r="B204" s="10"/>
    </row>
    <row r="205" spans="1:49" x14ac:dyDescent="0.2">
      <c r="B205" s="10"/>
    </row>
    <row r="206" spans="1:49" x14ac:dyDescent="0.2">
      <c r="B206" s="10"/>
    </row>
    <row r="207" spans="1:49" x14ac:dyDescent="0.2">
      <c r="B207" s="10"/>
    </row>
    <row r="208" spans="1:49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Necesidad Docente Postgrado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Stiven Vigoya Cubillos</dc:creator>
  <cp:keywords/>
  <dc:description/>
  <cp:lastModifiedBy>ANDERSON STIVEN VIGOYA CUBILLOS</cp:lastModifiedBy>
  <cp:revision/>
  <dcterms:created xsi:type="dcterms:W3CDTF">2024-05-27T19:53:32Z</dcterms:created>
  <dcterms:modified xsi:type="dcterms:W3CDTF">2024-06-12T15:46:28Z</dcterms:modified>
  <cp:category/>
  <cp:contentStatus/>
</cp:coreProperties>
</file>