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\Documents\GitHub\22p11_Tool_FA\inputs\"/>
    </mc:Choice>
  </mc:AlternateContent>
  <xr:revisionPtr revIDLastSave="0" documentId="13_ncr:1_{7A831254-8A94-4C5F-8835-251C71FF7B59}" xr6:coauthVersionLast="47" xr6:coauthVersionMax="47" xr10:uidLastSave="{00000000-0000-0000-0000-000000000000}"/>
  <bookViews>
    <workbookView xWindow="-108" yWindow="-108" windowWidth="23256" windowHeight="13896" activeTab="2" xr2:uid="{3A038FE8-7C83-4276-93B2-F548EE42F943}"/>
  </bookViews>
  <sheets>
    <sheet name="Ipotesi" sheetId="6" r:id="rId1"/>
    <sheet name="Dettaglio_assicurazioni" sheetId="2" r:id="rId2"/>
    <sheet name="Dettaglio_consulenze" sheetId="7" r:id="rId3"/>
    <sheet name="Mutuo_intesa" sheetId="5" r:id="rId4"/>
    <sheet name="Mutuo_unicredit" sheetId="3" r:id="rId5"/>
    <sheet name="Mutuo_BPE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5" l="1"/>
  <c r="D86" i="5"/>
  <c r="C86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I14" i="5"/>
  <c r="F14" i="5"/>
  <c r="I13" i="5"/>
  <c r="J13" i="5" s="1"/>
  <c r="L13" i="5" s="1"/>
  <c r="G13" i="5"/>
  <c r="J14" i="5" s="1"/>
  <c r="L14" i="5" s="1"/>
  <c r="F13" i="5"/>
  <c r="F86" i="5" s="1"/>
  <c r="E26" i="4"/>
  <c r="D26" i="4"/>
  <c r="C26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J13" i="4" s="1"/>
  <c r="L13" i="4" s="1"/>
  <c r="G13" i="4"/>
  <c r="J14" i="4" s="1"/>
  <c r="L14" i="4" s="1"/>
  <c r="F13" i="4"/>
  <c r="F26" i="4" s="1"/>
  <c r="E34" i="3"/>
  <c r="D34" i="3"/>
  <c r="C34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J13" i="3" s="1"/>
  <c r="L13" i="3" s="1"/>
  <c r="G13" i="3"/>
  <c r="G14" i="3" s="1"/>
  <c r="F13" i="3"/>
  <c r="F34" i="3" s="1"/>
  <c r="G14" i="5" l="1"/>
  <c r="G14" i="4"/>
  <c r="J15" i="3"/>
  <c r="L15" i="3" s="1"/>
  <c r="G15" i="3"/>
  <c r="J14" i="3"/>
  <c r="L14" i="3" s="1"/>
  <c r="G15" i="5" l="1"/>
  <c r="J15" i="5"/>
  <c r="L15" i="5" s="1"/>
  <c r="G15" i="4"/>
  <c r="J15" i="4"/>
  <c r="L15" i="4" s="1"/>
  <c r="G16" i="3"/>
  <c r="J16" i="3"/>
  <c r="L16" i="3" s="1"/>
  <c r="J16" i="5" l="1"/>
  <c r="L16" i="5" s="1"/>
  <c r="G16" i="5"/>
  <c r="J16" i="4"/>
  <c r="L16" i="4" s="1"/>
  <c r="G16" i="4"/>
  <c r="J17" i="3"/>
  <c r="L17" i="3" s="1"/>
  <c r="G17" i="3"/>
  <c r="J17" i="5" l="1"/>
  <c r="L17" i="5" s="1"/>
  <c r="G17" i="5"/>
  <c r="J17" i="4"/>
  <c r="L17" i="4" s="1"/>
  <c r="G17" i="4"/>
  <c r="J18" i="3"/>
  <c r="L18" i="3" s="1"/>
  <c r="G18" i="3"/>
  <c r="G18" i="5" l="1"/>
  <c r="J18" i="5"/>
  <c r="L18" i="5" s="1"/>
  <c r="J18" i="4"/>
  <c r="L18" i="4" s="1"/>
  <c r="G18" i="4"/>
  <c r="G19" i="3"/>
  <c r="J19" i="3"/>
  <c r="L19" i="3" s="1"/>
  <c r="J19" i="5" l="1"/>
  <c r="L19" i="5" s="1"/>
  <c r="G19" i="5"/>
  <c r="G19" i="4"/>
  <c r="J19" i="4"/>
  <c r="L19" i="4" s="1"/>
  <c r="J20" i="3"/>
  <c r="L20" i="3" s="1"/>
  <c r="G20" i="3"/>
  <c r="J20" i="5" l="1"/>
  <c r="L20" i="5" s="1"/>
  <c r="G20" i="5"/>
  <c r="J20" i="4"/>
  <c r="L20" i="4" s="1"/>
  <c r="G20" i="4"/>
  <c r="J21" i="3"/>
  <c r="L21" i="3" s="1"/>
  <c r="G21" i="3"/>
  <c r="J21" i="5" l="1"/>
  <c r="L21" i="5" s="1"/>
  <c r="G21" i="5"/>
  <c r="G21" i="4"/>
  <c r="J21" i="4"/>
  <c r="L21" i="4" s="1"/>
  <c r="G22" i="3"/>
  <c r="J22" i="3"/>
  <c r="L22" i="3" s="1"/>
  <c r="G22" i="5" l="1"/>
  <c r="J22" i="5"/>
  <c r="L22" i="5" s="1"/>
  <c r="J22" i="4"/>
  <c r="L22" i="4" s="1"/>
  <c r="G22" i="4"/>
  <c r="J23" i="3"/>
  <c r="L23" i="3" s="1"/>
  <c r="G23" i="3"/>
  <c r="J23" i="5" l="1"/>
  <c r="L23" i="5" s="1"/>
  <c r="G23" i="5"/>
  <c r="J23" i="4"/>
  <c r="L23" i="4" s="1"/>
  <c r="G23" i="4"/>
  <c r="J24" i="3"/>
  <c r="L24" i="3" s="1"/>
  <c r="G24" i="3"/>
  <c r="G24" i="5" l="1"/>
  <c r="J24" i="5"/>
  <c r="L24" i="5" s="1"/>
  <c r="J24" i="4"/>
  <c r="L24" i="4" s="1"/>
  <c r="G24" i="4"/>
  <c r="J25" i="3"/>
  <c r="L25" i="3" s="1"/>
  <c r="G25" i="3"/>
  <c r="G25" i="5" l="1"/>
  <c r="J25" i="5"/>
  <c r="L25" i="5" s="1"/>
  <c r="J26" i="3"/>
  <c r="L26" i="3" s="1"/>
  <c r="G26" i="3"/>
  <c r="G26" i="5" l="1"/>
  <c r="J26" i="5"/>
  <c r="L26" i="5" s="1"/>
  <c r="J27" i="3"/>
  <c r="L27" i="3" s="1"/>
  <c r="G27" i="3"/>
  <c r="G27" i="5" l="1"/>
  <c r="J27" i="5"/>
  <c r="L27" i="5" s="1"/>
  <c r="J28" i="3"/>
  <c r="L28" i="3" s="1"/>
  <c r="G28" i="3"/>
  <c r="J28" i="5" l="1"/>
  <c r="L28" i="5" s="1"/>
  <c r="G28" i="5"/>
  <c r="J29" i="3"/>
  <c r="L29" i="3" s="1"/>
  <c r="G29" i="3"/>
  <c r="J29" i="5" l="1"/>
  <c r="L29" i="5" s="1"/>
  <c r="G29" i="5"/>
  <c r="G30" i="3"/>
  <c r="J30" i="3"/>
  <c r="L30" i="3" s="1"/>
  <c r="J30" i="5" l="1"/>
  <c r="L30" i="5" s="1"/>
  <c r="G30" i="5"/>
  <c r="J31" i="3"/>
  <c r="L31" i="3" s="1"/>
  <c r="G31" i="3"/>
  <c r="G31" i="5" l="1"/>
  <c r="J31" i="5"/>
  <c r="L31" i="5" s="1"/>
  <c r="J32" i="3"/>
  <c r="L32" i="3" s="1"/>
  <c r="G32" i="3"/>
  <c r="J32" i="5" l="1"/>
  <c r="L32" i="5" s="1"/>
  <c r="G32" i="5"/>
  <c r="J33" i="5" l="1"/>
  <c r="L33" i="5" s="1"/>
  <c r="G33" i="5"/>
  <c r="G34" i="5" l="1"/>
  <c r="J34" i="5"/>
  <c r="L34" i="5" s="1"/>
  <c r="J35" i="5" l="1"/>
  <c r="L35" i="5" s="1"/>
  <c r="G35" i="5"/>
  <c r="J36" i="5" l="1"/>
  <c r="L36" i="5" s="1"/>
  <c r="G36" i="5"/>
  <c r="J37" i="5" l="1"/>
  <c r="L37" i="5" s="1"/>
  <c r="G37" i="5"/>
  <c r="G38" i="5" l="1"/>
  <c r="J38" i="5"/>
  <c r="L38" i="5" s="1"/>
  <c r="J39" i="5" l="1"/>
  <c r="L39" i="5" s="1"/>
  <c r="G39" i="5"/>
  <c r="J40" i="5" l="1"/>
  <c r="L40" i="5" s="1"/>
  <c r="G40" i="5"/>
  <c r="G41" i="5" l="1"/>
  <c r="J41" i="5"/>
  <c r="L41" i="5" s="1"/>
  <c r="G42" i="5" l="1"/>
  <c r="J42" i="5"/>
  <c r="L42" i="5" s="1"/>
  <c r="G43" i="5" l="1"/>
  <c r="J43" i="5"/>
  <c r="L43" i="5" s="1"/>
  <c r="G44" i="5" l="1"/>
  <c r="J44" i="5"/>
  <c r="L44" i="5" s="1"/>
  <c r="J45" i="5" l="1"/>
  <c r="L45" i="5" s="1"/>
  <c r="G45" i="5"/>
  <c r="J46" i="5" l="1"/>
  <c r="L46" i="5" s="1"/>
  <c r="G46" i="5"/>
  <c r="G47" i="5" l="1"/>
  <c r="J47" i="5"/>
  <c r="L47" i="5" s="1"/>
  <c r="J48" i="5" l="1"/>
  <c r="L48" i="5" s="1"/>
  <c r="G48" i="5"/>
  <c r="J49" i="5" l="1"/>
  <c r="L49" i="5" s="1"/>
  <c r="G49" i="5"/>
  <c r="G50" i="5" l="1"/>
  <c r="J50" i="5"/>
  <c r="L50" i="5" s="1"/>
  <c r="J51" i="5" l="1"/>
  <c r="L51" i="5" s="1"/>
  <c r="G51" i="5"/>
  <c r="J52" i="5" l="1"/>
  <c r="L52" i="5" s="1"/>
  <c r="G52" i="5"/>
  <c r="J53" i="5" l="1"/>
  <c r="L53" i="5" s="1"/>
  <c r="G53" i="5"/>
  <c r="G54" i="5" l="1"/>
  <c r="J54" i="5"/>
  <c r="L54" i="5" s="1"/>
  <c r="J55" i="5" l="1"/>
  <c r="L55" i="5" s="1"/>
  <c r="G55" i="5"/>
  <c r="G56" i="5" l="1"/>
  <c r="J56" i="5"/>
  <c r="L56" i="5" s="1"/>
  <c r="G57" i="5" l="1"/>
  <c r="J57" i="5"/>
  <c r="L57" i="5" s="1"/>
  <c r="G58" i="5" l="1"/>
  <c r="J58" i="5"/>
  <c r="L58" i="5" s="1"/>
  <c r="G59" i="5" l="1"/>
  <c r="J59" i="5"/>
  <c r="L59" i="5" s="1"/>
  <c r="G60" i="5" l="1"/>
  <c r="J60" i="5"/>
  <c r="L60" i="5" s="1"/>
  <c r="J61" i="5" l="1"/>
  <c r="L61" i="5" s="1"/>
  <c r="G61" i="5"/>
  <c r="J62" i="5" l="1"/>
  <c r="L62" i="5" s="1"/>
  <c r="G62" i="5"/>
  <c r="G63" i="5" l="1"/>
  <c r="J63" i="5"/>
  <c r="L63" i="5" s="1"/>
  <c r="J64" i="5" l="1"/>
  <c r="L64" i="5" s="1"/>
  <c r="G64" i="5"/>
  <c r="J65" i="5" l="1"/>
  <c r="L65" i="5" s="1"/>
  <c r="G65" i="5"/>
  <c r="G66" i="5" l="1"/>
  <c r="J66" i="5"/>
  <c r="L66" i="5" s="1"/>
  <c r="J67" i="5" l="1"/>
  <c r="L67" i="5" s="1"/>
  <c r="G67" i="5"/>
  <c r="J68" i="5" l="1"/>
  <c r="L68" i="5" s="1"/>
  <c r="G68" i="5"/>
  <c r="J69" i="5" l="1"/>
  <c r="L69" i="5" s="1"/>
  <c r="G69" i="5"/>
  <c r="J70" i="5" l="1"/>
  <c r="L70" i="5" s="1"/>
  <c r="G70" i="5"/>
  <c r="J71" i="5" l="1"/>
  <c r="L71" i="5" s="1"/>
  <c r="G71" i="5"/>
  <c r="G72" i="5" l="1"/>
  <c r="J72" i="5"/>
  <c r="L72" i="5" s="1"/>
  <c r="G73" i="5" l="1"/>
  <c r="J73" i="5"/>
  <c r="L73" i="5" s="1"/>
  <c r="J74" i="5" l="1"/>
  <c r="L74" i="5" s="1"/>
  <c r="G74" i="5"/>
  <c r="J75" i="5" l="1"/>
  <c r="L75" i="5" s="1"/>
  <c r="G75" i="5"/>
  <c r="G76" i="5" l="1"/>
  <c r="J76" i="5"/>
  <c r="L76" i="5" s="1"/>
  <c r="G77" i="5" l="1"/>
  <c r="J77" i="5"/>
  <c r="L77" i="5" s="1"/>
  <c r="J78" i="5" l="1"/>
  <c r="L78" i="5" s="1"/>
  <c r="G78" i="5"/>
  <c r="G79" i="5" l="1"/>
  <c r="J79" i="5"/>
  <c r="L79" i="5" s="1"/>
  <c r="J80" i="5" l="1"/>
  <c r="L80" i="5" s="1"/>
  <c r="G80" i="5"/>
  <c r="J81" i="5" l="1"/>
  <c r="L81" i="5" s="1"/>
  <c r="G81" i="5"/>
  <c r="G82" i="5" l="1"/>
  <c r="J82" i="5"/>
  <c r="L82" i="5" s="1"/>
  <c r="J83" i="5" l="1"/>
  <c r="L83" i="5" s="1"/>
  <c r="G83" i="5"/>
  <c r="J84" i="5" l="1"/>
  <c r="L84" i="5" s="1"/>
  <c r="G84" i="5"/>
</calcChain>
</file>

<file path=xl/sharedStrings.xml><?xml version="1.0" encoding="utf-8"?>
<sst xmlns="http://schemas.openxmlformats.org/spreadsheetml/2006/main" count="126" uniqueCount="73">
  <si>
    <t>RAMO</t>
  </si>
  <si>
    <t>NR POLIZZA</t>
  </si>
  <si>
    <t>PERIODICITA'</t>
  </si>
  <si>
    <t>IMPORTO</t>
  </si>
  <si>
    <t>VITA</t>
  </si>
  <si>
    <t>ANNUALE</t>
  </si>
  <si>
    <t>RCT</t>
  </si>
  <si>
    <t>TRIMESTRALE</t>
  </si>
  <si>
    <t>TUTELA</t>
  </si>
  <si>
    <t>SEMESTRALE</t>
  </si>
  <si>
    <t>INFORTUNI</t>
  </si>
  <si>
    <t>ELETTRONICA</t>
  </si>
  <si>
    <t>RITIRO PATENTE</t>
  </si>
  <si>
    <t>TRASPORTI</t>
  </si>
  <si>
    <t>ALL-RISK</t>
  </si>
  <si>
    <t>D&amp;O</t>
  </si>
  <si>
    <t>RC VETTORIALE</t>
  </si>
  <si>
    <t xml:space="preserve">RISCHIO LOCATIVO </t>
  </si>
  <si>
    <t xml:space="preserve">COVID </t>
  </si>
  <si>
    <t>RCA</t>
  </si>
  <si>
    <t>KASKO</t>
  </si>
  <si>
    <t>Costi trasporto</t>
  </si>
  <si>
    <t>% costi generici imputabili a Good Truck</t>
  </si>
  <si>
    <t>Contributi INPS e INAIL</t>
  </si>
  <si>
    <t>Plafond al 1/1/2022</t>
  </si>
  <si>
    <t>Imposte</t>
  </si>
  <si>
    <t>Imposte totali 2021</t>
  </si>
  <si>
    <t>Aliquota IRPEF media</t>
  </si>
  <si>
    <t>Uscite Good Truck</t>
  </si>
  <si>
    <t>Quota parte EX CTA</t>
  </si>
  <si>
    <t>Quota parte EX CTL</t>
  </si>
  <si>
    <t>Quota parte GOOD TRUCK</t>
  </si>
  <si>
    <t>Parfinco</t>
  </si>
  <si>
    <t>Debito residuo</t>
  </si>
  <si>
    <t>Tasso di interesse annuo</t>
  </si>
  <si>
    <t>Incasso credito FMG</t>
  </si>
  <si>
    <t>Finanziamento N. 000/8731994/000 UNILOG GROUP SPA</t>
  </si>
  <si>
    <t>EROGATO IL</t>
  </si>
  <si>
    <t>quota capitale A BREVE</t>
  </si>
  <si>
    <t>VALUTA</t>
  </si>
  <si>
    <t>quota capitale A LUNGO</t>
  </si>
  <si>
    <t>interessi mutuo</t>
  </si>
  <si>
    <t>TASSO FISSO</t>
  </si>
  <si>
    <t>(TAEG)</t>
  </si>
  <si>
    <t>spese istruttoria</t>
  </si>
  <si>
    <t>TASSO INT.NOMINALE ANNUO</t>
  </si>
  <si>
    <t>N. </t>
  </si>
  <si>
    <t xml:space="preserve">Scadenza  </t>
  </si>
  <si>
    <t>Quota Capitale  </t>
  </si>
  <si>
    <t>Quote Interes. </t>
  </si>
  <si>
    <t>Spese</t>
  </si>
  <si>
    <t>   Totale Rata </t>
  </si>
  <si>
    <t>Debito Residuo</t>
  </si>
  <si>
    <t>TOT.</t>
  </si>
  <si>
    <t>Finanziamento N. 005 05099529</t>
  </si>
  <si>
    <t>Finanziamento N. 0L92076878901</t>
  </si>
  <si>
    <t>value</t>
  </si>
  <si>
    <t>item</t>
  </si>
  <si>
    <t>id</t>
  </si>
  <si>
    <t>imponibile</t>
  </si>
  <si>
    <t>N. 00235765</t>
  </si>
  <si>
    <t>Progetto MBS Tesoreria</t>
  </si>
  <si>
    <t>N. 00230451</t>
  </si>
  <si>
    <t xml:space="preserve">Progetto MBS Controllo Gestione + BP </t>
  </si>
  <si>
    <t>N. 00230449</t>
  </si>
  <si>
    <t>Plafond score recuperabilità Clienti</t>
  </si>
  <si>
    <t>N. 00204524</t>
  </si>
  <si>
    <t>Credito - validità triennale</t>
  </si>
  <si>
    <t>N. 24032020.1</t>
  </si>
  <si>
    <t>Rating</t>
  </si>
  <si>
    <t>progetto</t>
  </si>
  <si>
    <t>cerved</t>
  </si>
  <si>
    <t>scadenza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</si>
</sst>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0"/>
    <numFmt numFmtId="165" formatCode="0.00000%"/>
    <numFmt numFmtId="166" formatCode="_-* #,##0.00_-;\-* #,##0.00_-;_-* \-??_-;_-@_-"/>
    <numFmt numFmtId="167" formatCode="_-* #,##0.00\ [$€-410]_-;\-* #,##0.00\ [$€-410]_-;_-* &quot;-&quot;??\ [$€-410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6" fontId="6" fillId="0" borderId="0" applyFill="0" applyBorder="0" applyAlignment="0" applyProtection="0"/>
    <xf numFmtId="9" fontId="6" fillId="0" borderId="0" applyFill="0" applyBorder="0" applyAlignment="0" applyProtection="0"/>
  </cellStyleXfs>
  <cellXfs count="73">
    <xf numFmtId="0" fontId="0" fillId="0" borderId="0" xfId="0"/>
    <xf numFmtId="0" fontId="2" fillId="2" borderId="0" xfId="1" applyFont="1" applyFill="1"/>
    <xf numFmtId="43" fontId="2" fillId="2" borderId="0" xfId="2" applyFont="1" applyFill="1"/>
    <xf numFmtId="0" fontId="1" fillId="0" borderId="0" xfId="1"/>
    <xf numFmtId="43" fontId="0" fillId="0" borderId="0" xfId="2" applyFont="1"/>
    <xf numFmtId="0" fontId="3" fillId="0" borderId="0" xfId="0" applyFont="1"/>
    <xf numFmtId="14" fontId="1" fillId="0" borderId="0" xfId="1" applyNumberFormat="1" applyAlignment="1">
      <alignment horizontal="left"/>
    </xf>
    <xf numFmtId="0" fontId="4" fillId="0" borderId="0" xfId="3" applyFont="1"/>
    <xf numFmtId="0" fontId="1" fillId="0" borderId="0" xfId="3"/>
    <xf numFmtId="0" fontId="5" fillId="0" borderId="1" xfId="3" applyFont="1" applyBorder="1" applyAlignment="1">
      <alignment horizontal="center"/>
    </xf>
    <xf numFmtId="0" fontId="1" fillId="0" borderId="2" xfId="3" applyBorder="1" applyAlignment="1">
      <alignment horizontal="right"/>
    </xf>
    <xf numFmtId="14" fontId="5" fillId="0" borderId="3" xfId="3" applyNumberFormat="1" applyFont="1" applyBorder="1" applyAlignment="1">
      <alignment horizontal="center"/>
    </xf>
    <xf numFmtId="0" fontId="1" fillId="0" borderId="4" xfId="3" applyBorder="1"/>
    <xf numFmtId="0" fontId="5" fillId="0" borderId="0" xfId="3" applyFont="1" applyAlignment="1">
      <alignment horizontal="center"/>
    </xf>
    <xf numFmtId="0" fontId="1" fillId="0" borderId="0" xfId="3" applyAlignment="1">
      <alignment horizontal="right"/>
    </xf>
    <xf numFmtId="0" fontId="5" fillId="0" borderId="0" xfId="3" applyFont="1" applyAlignment="1">
      <alignment horizontal="right"/>
    </xf>
    <xf numFmtId="0" fontId="5" fillId="0" borderId="2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14" fontId="5" fillId="0" borderId="0" xfId="3" applyNumberFormat="1" applyFont="1" applyAlignment="1">
      <alignment horizontal="center"/>
    </xf>
    <xf numFmtId="10" fontId="6" fillId="0" borderId="0" xfId="3" applyNumberFormat="1" applyFont="1"/>
    <xf numFmtId="43" fontId="5" fillId="0" borderId="2" xfId="4" applyFont="1" applyFill="1" applyBorder="1" applyAlignment="1" applyProtection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7" fillId="0" borderId="0" xfId="3" applyFont="1" applyAlignment="1">
      <alignment horizontal="center" vertical="center"/>
    </xf>
    <xf numFmtId="43" fontId="5" fillId="0" borderId="5" xfId="4" applyFont="1" applyFill="1" applyBorder="1" applyAlignment="1" applyProtection="1">
      <alignment horizontal="center" vertical="center"/>
    </xf>
    <xf numFmtId="164" fontId="4" fillId="0" borderId="5" xfId="3" applyNumberFormat="1" applyFont="1" applyBorder="1" applyAlignment="1">
      <alignment horizontal="center" vertical="center"/>
    </xf>
    <xf numFmtId="14" fontId="5" fillId="3" borderId="5" xfId="3" applyNumberFormat="1" applyFont="1" applyFill="1" applyBorder="1" applyAlignment="1">
      <alignment horizontal="center" vertical="center"/>
    </xf>
    <xf numFmtId="43" fontId="6" fillId="0" borderId="5" xfId="4" applyFont="1" applyFill="1" applyBorder="1" applyAlignment="1" applyProtection="1">
      <alignment horizontal="center" vertical="center"/>
    </xf>
    <xf numFmtId="43" fontId="5" fillId="3" borderId="5" xfId="4" applyFont="1" applyFill="1" applyBorder="1" applyAlignment="1" applyProtection="1">
      <alignment horizontal="center" vertical="center"/>
    </xf>
    <xf numFmtId="43" fontId="6" fillId="0" borderId="0" xfId="4" applyFont="1" applyFill="1" applyBorder="1" applyAlignment="1" applyProtection="1">
      <alignment horizontal="center" vertical="center"/>
    </xf>
    <xf numFmtId="165" fontId="6" fillId="0" borderId="0" xfId="5" applyNumberFormat="1" applyFont="1" applyFill="1" applyBorder="1" applyAlignment="1" applyProtection="1">
      <alignment horizontal="center" vertical="center"/>
    </xf>
    <xf numFmtId="166" fontId="1" fillId="0" borderId="0" xfId="3" applyNumberFormat="1" applyAlignment="1">
      <alignment horizontal="center" vertical="center"/>
    </xf>
    <xf numFmtId="43" fontId="5" fillId="4" borderId="5" xfId="4" applyFont="1" applyFill="1" applyBorder="1" applyAlignment="1" applyProtection="1">
      <alignment horizontal="center" vertical="center"/>
    </xf>
    <xf numFmtId="14" fontId="5" fillId="4" borderId="5" xfId="3" applyNumberFormat="1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5" fillId="0" borderId="5" xfId="3" applyNumberFormat="1" applyFont="1" applyBorder="1" applyAlignment="1">
      <alignment horizontal="center" vertical="center"/>
    </xf>
    <xf numFmtId="0" fontId="4" fillId="0" borderId="0" xfId="6" applyFont="1"/>
    <xf numFmtId="0" fontId="6" fillId="0" borderId="0" xfId="6"/>
    <xf numFmtId="0" fontId="5" fillId="0" borderId="1" xfId="6" applyFont="1" applyBorder="1" applyAlignment="1">
      <alignment horizontal="center"/>
    </xf>
    <xf numFmtId="0" fontId="6" fillId="0" borderId="2" xfId="6" applyBorder="1" applyAlignment="1">
      <alignment horizontal="right"/>
    </xf>
    <xf numFmtId="14" fontId="5" fillId="0" borderId="3" xfId="6" applyNumberFormat="1" applyFont="1" applyBorder="1" applyAlignment="1">
      <alignment horizontal="center"/>
    </xf>
    <xf numFmtId="0" fontId="6" fillId="0" borderId="4" xfId="6" applyBorder="1"/>
    <xf numFmtId="0" fontId="5" fillId="0" borderId="0" xfId="6" applyFont="1" applyAlignment="1">
      <alignment horizontal="center"/>
    </xf>
    <xf numFmtId="0" fontId="6" fillId="0" borderId="0" xfId="6" applyAlignment="1">
      <alignment horizontal="right"/>
    </xf>
    <xf numFmtId="0" fontId="5" fillId="0" borderId="0" xfId="6" applyFont="1" applyAlignment="1">
      <alignment horizontal="right"/>
    </xf>
    <xf numFmtId="0" fontId="5" fillId="0" borderId="2" xfId="6" applyFont="1" applyBorder="1" applyAlignment="1">
      <alignment horizontal="center"/>
    </xf>
    <xf numFmtId="0" fontId="5" fillId="0" borderId="3" xfId="6" applyFont="1" applyBorder="1" applyAlignment="1">
      <alignment horizontal="center"/>
    </xf>
    <xf numFmtId="14" fontId="5" fillId="0" borderId="0" xfId="6" applyNumberFormat="1" applyFont="1" applyAlignment="1">
      <alignment horizontal="center"/>
    </xf>
    <xf numFmtId="10" fontId="6" fillId="0" borderId="0" xfId="6" applyNumberFormat="1"/>
    <xf numFmtId="167" fontId="5" fillId="0" borderId="2" xfId="7" applyNumberFormat="1" applyFont="1" applyFill="1" applyBorder="1" applyAlignment="1" applyProtection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5" fillId="0" borderId="5" xfId="6" applyFont="1" applyBorder="1" applyAlignment="1">
      <alignment horizontal="center" vertical="center"/>
    </xf>
    <xf numFmtId="0" fontId="6" fillId="0" borderId="4" xfId="6" applyBorder="1" applyAlignment="1">
      <alignment horizontal="center" vertical="center"/>
    </xf>
    <xf numFmtId="0" fontId="6" fillId="0" borderId="0" xfId="6" applyAlignment="1">
      <alignment horizontal="center" vertical="center"/>
    </xf>
    <xf numFmtId="0" fontId="7" fillId="0" borderId="0" xfId="6" applyFont="1" applyAlignment="1">
      <alignment horizontal="center" vertical="center"/>
    </xf>
    <xf numFmtId="166" fontId="5" fillId="0" borderId="5" xfId="7" applyFont="1" applyFill="1" applyBorder="1" applyAlignment="1" applyProtection="1">
      <alignment horizontal="center" vertical="center"/>
    </xf>
    <xf numFmtId="164" fontId="4" fillId="0" borderId="5" xfId="6" applyNumberFormat="1" applyFont="1" applyBorder="1" applyAlignment="1">
      <alignment horizontal="center" vertical="center"/>
    </xf>
    <xf numFmtId="14" fontId="5" fillId="4" borderId="5" xfId="6" applyNumberFormat="1" applyFont="1" applyFill="1" applyBorder="1" applyAlignment="1">
      <alignment horizontal="center" vertical="center"/>
    </xf>
    <xf numFmtId="166" fontId="6" fillId="0" borderId="5" xfId="7" applyFill="1" applyBorder="1" applyAlignment="1" applyProtection="1">
      <alignment horizontal="center" vertical="center"/>
    </xf>
    <xf numFmtId="167" fontId="5" fillId="4" borderId="5" xfId="7" applyNumberFormat="1" applyFont="1" applyFill="1" applyBorder="1" applyAlignment="1" applyProtection="1">
      <alignment horizontal="center" vertical="center"/>
    </xf>
    <xf numFmtId="166" fontId="6" fillId="0" borderId="0" xfId="7" applyFill="1" applyBorder="1" applyAlignment="1" applyProtection="1">
      <alignment horizontal="center" vertical="center"/>
    </xf>
    <xf numFmtId="165" fontId="6" fillId="0" borderId="0" xfId="8" applyNumberFormat="1" applyFill="1" applyBorder="1" applyAlignment="1" applyProtection="1">
      <alignment horizontal="center" vertical="center"/>
    </xf>
    <xf numFmtId="166" fontId="6" fillId="0" borderId="0" xfId="6" applyNumberFormat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4" fontId="5" fillId="0" borderId="5" xfId="6" applyNumberFormat="1" applyFont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4" fontId="0" fillId="0" borderId="0" xfId="2" applyNumberFormat="1" applyFont="1" applyBorder="1"/>
    <xf numFmtId="14" fontId="0" fillId="0" borderId="6" xfId="2" applyNumberFormat="1" applyFont="1" applyBorder="1"/>
  </cellXfs>
  <cellStyles count="9">
    <cellStyle name="Migliaia 3" xfId="4" xr:uid="{FF415F09-35CA-4948-8459-B1C1CC39DF80}"/>
    <cellStyle name="Migliaia 4" xfId="2" xr:uid="{6AA19BB4-2BEF-47B1-9F7C-9FD57775C9CE}"/>
    <cellStyle name="Migliaia 5" xfId="7" xr:uid="{03CFA13A-D5A3-4F48-888D-10BE135E79F8}"/>
    <cellStyle name="Normale" xfId="0" builtinId="0"/>
    <cellStyle name="Normale 6" xfId="3" xr:uid="{6939CC4F-280E-45CC-9AAC-0786C5E7C7FC}"/>
    <cellStyle name="Normale 8" xfId="1" xr:uid="{958D5B52-AA92-461E-BB48-CE9763203352}"/>
    <cellStyle name="Normale 9" xfId="6" xr:uid="{285B1962-964E-41DE-9F79-E192E1C8D5F2}"/>
    <cellStyle name="Percentuale 2" xfId="5" xr:uid="{505023ED-5269-4DC6-AEA2-E59CE24CFBC5}"/>
    <cellStyle name="Percentuale 3" xfId="8" xr:uid="{B4B868BE-E2E7-42EF-85B4-FD5DAA828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F127-8BAE-4378-821B-62A429C6427F}">
  <dimension ref="A1:C13"/>
  <sheetViews>
    <sheetView workbookViewId="0">
      <selection activeCell="E14" sqref="E14"/>
    </sheetView>
  </sheetViews>
  <sheetFormatPr defaultRowHeight="14.4" x14ac:dyDescent="0.3"/>
  <cols>
    <col min="1" max="1" width="19.88671875" bestFit="1" customWidth="1"/>
    <col min="2" max="2" width="33.88671875" bestFit="1" customWidth="1"/>
  </cols>
  <sheetData>
    <row r="1" spans="1:3" x14ac:dyDescent="0.3">
      <c r="A1" t="s">
        <v>58</v>
      </c>
      <c r="B1" t="s">
        <v>57</v>
      </c>
      <c r="C1" t="s">
        <v>56</v>
      </c>
    </row>
    <row r="2" spans="1:3" x14ac:dyDescent="0.3">
      <c r="A2" t="s">
        <v>21</v>
      </c>
      <c r="B2" s="5" t="s">
        <v>22</v>
      </c>
      <c r="C2" s="69">
        <v>0.4</v>
      </c>
    </row>
    <row r="3" spans="1:3" x14ac:dyDescent="0.3">
      <c r="A3" t="s">
        <v>23</v>
      </c>
      <c r="B3" s="5" t="s">
        <v>24</v>
      </c>
      <c r="C3">
        <v>900000</v>
      </c>
    </row>
    <row r="4" spans="1:3" x14ac:dyDescent="0.3">
      <c r="A4" t="s">
        <v>25</v>
      </c>
      <c r="B4" s="5" t="s">
        <v>26</v>
      </c>
      <c r="C4">
        <v>223000</v>
      </c>
    </row>
    <row r="5" spans="1:3" x14ac:dyDescent="0.3">
      <c r="A5" t="s">
        <v>25</v>
      </c>
      <c r="B5" s="5" t="s">
        <v>27</v>
      </c>
      <c r="C5" s="69">
        <v>0.38</v>
      </c>
    </row>
    <row r="6" spans="1:3" x14ac:dyDescent="0.3">
      <c r="A6" t="s">
        <v>28</v>
      </c>
      <c r="B6" s="5" t="s">
        <v>29</v>
      </c>
      <c r="C6" s="69">
        <v>0.5</v>
      </c>
    </row>
    <row r="7" spans="1:3" x14ac:dyDescent="0.3">
      <c r="A7" t="s">
        <v>28</v>
      </c>
      <c r="B7" s="5" t="s">
        <v>30</v>
      </c>
      <c r="C7" s="69">
        <v>0.2</v>
      </c>
    </row>
    <row r="8" spans="1:3" x14ac:dyDescent="0.3">
      <c r="A8" t="s">
        <v>28</v>
      </c>
      <c r="B8" s="5" t="s">
        <v>31</v>
      </c>
      <c r="C8" s="69">
        <v>0.3</v>
      </c>
    </row>
    <row r="9" spans="1:3" x14ac:dyDescent="0.3">
      <c r="A9" t="s">
        <v>32</v>
      </c>
      <c r="B9" s="5" t="s">
        <v>33</v>
      </c>
      <c r="C9">
        <v>1000000</v>
      </c>
    </row>
    <row r="10" spans="1:3" x14ac:dyDescent="0.3">
      <c r="A10" t="s">
        <v>32</v>
      </c>
      <c r="B10" s="5" t="s">
        <v>34</v>
      </c>
      <c r="C10" s="70">
        <v>3.5000000000000003E-2</v>
      </c>
    </row>
    <row r="11" spans="1:3" x14ac:dyDescent="0.3">
      <c r="A11" t="s">
        <v>35</v>
      </c>
      <c r="B11" s="6">
        <v>44656</v>
      </c>
      <c r="C11">
        <v>666586.97687109699</v>
      </c>
    </row>
    <row r="12" spans="1:3" x14ac:dyDescent="0.3">
      <c r="A12" t="s">
        <v>35</v>
      </c>
      <c r="B12" s="6">
        <v>44834</v>
      </c>
      <c r="C12">
        <v>666586.97687109699</v>
      </c>
    </row>
    <row r="13" spans="1:3" x14ac:dyDescent="0.3">
      <c r="A13" t="s">
        <v>35</v>
      </c>
      <c r="B13" s="6">
        <v>45138</v>
      </c>
      <c r="C13">
        <v>1096374.09625781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7A0-5F38-4AB3-A03B-206E766299A4}">
  <dimension ref="A1:D18"/>
  <sheetViews>
    <sheetView workbookViewId="0">
      <selection sqref="A1:D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>
        <v>1185</v>
      </c>
      <c r="C2" s="3" t="s">
        <v>5</v>
      </c>
      <c r="D2" s="4">
        <v>9406</v>
      </c>
    </row>
    <row r="3" spans="1:4" x14ac:dyDescent="0.3">
      <c r="A3" s="3" t="s">
        <v>6</v>
      </c>
      <c r="B3" s="3">
        <v>175968299</v>
      </c>
      <c r="C3" s="3" t="s">
        <v>7</v>
      </c>
      <c r="D3" s="4">
        <v>6234</v>
      </c>
    </row>
    <row r="4" spans="1:4" x14ac:dyDescent="0.3">
      <c r="A4" s="3" t="s">
        <v>8</v>
      </c>
      <c r="B4" s="3">
        <v>50712583</v>
      </c>
      <c r="C4" s="3" t="s">
        <v>5</v>
      </c>
      <c r="D4" s="4">
        <v>516.46</v>
      </c>
    </row>
    <row r="5" spans="1:4" x14ac:dyDescent="0.3">
      <c r="A5" s="3" t="s">
        <v>8</v>
      </c>
      <c r="B5" s="3">
        <v>56653182</v>
      </c>
      <c r="C5" s="3" t="s">
        <v>5</v>
      </c>
      <c r="D5" s="4">
        <v>1503</v>
      </c>
    </row>
    <row r="6" spans="1:4" x14ac:dyDescent="0.3">
      <c r="A6" s="3" t="s">
        <v>8</v>
      </c>
      <c r="B6" s="3">
        <v>150425722</v>
      </c>
      <c r="C6" s="3" t="s">
        <v>9</v>
      </c>
      <c r="D6" s="4">
        <v>9000</v>
      </c>
    </row>
    <row r="7" spans="1:4" x14ac:dyDescent="0.3">
      <c r="A7" s="3" t="s">
        <v>10</v>
      </c>
      <c r="B7" s="3">
        <v>56653177</v>
      </c>
      <c r="C7" s="3" t="s">
        <v>5</v>
      </c>
      <c r="D7" s="4">
        <v>5000</v>
      </c>
    </row>
    <row r="8" spans="1:4" x14ac:dyDescent="0.3">
      <c r="A8" s="3" t="s">
        <v>11</v>
      </c>
      <c r="B8" s="3">
        <v>56653181</v>
      </c>
      <c r="C8" s="3" t="s">
        <v>5</v>
      </c>
      <c r="D8" s="4">
        <v>3569</v>
      </c>
    </row>
    <row r="9" spans="1:4" x14ac:dyDescent="0.3">
      <c r="A9" s="3" t="s">
        <v>12</v>
      </c>
      <c r="B9" s="3">
        <v>56653179</v>
      </c>
      <c r="C9" s="3" t="s">
        <v>5</v>
      </c>
      <c r="D9" s="4">
        <v>1832</v>
      </c>
    </row>
    <row r="10" spans="1:4" x14ac:dyDescent="0.3">
      <c r="A10" s="3" t="s">
        <v>13</v>
      </c>
      <c r="B10" s="3">
        <v>164649799</v>
      </c>
      <c r="C10" s="3" t="s">
        <v>7</v>
      </c>
      <c r="D10" s="4">
        <v>12730</v>
      </c>
    </row>
    <row r="11" spans="1:4" x14ac:dyDescent="0.3">
      <c r="A11" s="3" t="s">
        <v>13</v>
      </c>
      <c r="B11" s="3">
        <v>171618118</v>
      </c>
      <c r="C11" s="3" t="s">
        <v>7</v>
      </c>
      <c r="D11" s="4">
        <v>23750</v>
      </c>
    </row>
    <row r="12" spans="1:4" x14ac:dyDescent="0.3">
      <c r="A12" s="3" t="s">
        <v>14</v>
      </c>
      <c r="B12" s="3">
        <v>175929305</v>
      </c>
      <c r="C12" s="3" t="s">
        <v>7</v>
      </c>
      <c r="D12" s="4">
        <v>19774</v>
      </c>
    </row>
    <row r="13" spans="1:4" x14ac:dyDescent="0.3">
      <c r="A13" s="3" t="s">
        <v>15</v>
      </c>
      <c r="B13" s="3">
        <v>150418970</v>
      </c>
      <c r="C13" s="3" t="s">
        <v>5</v>
      </c>
      <c r="D13" s="4">
        <v>12803</v>
      </c>
    </row>
    <row r="14" spans="1:4" x14ac:dyDescent="0.3">
      <c r="A14" s="3" t="s">
        <v>16</v>
      </c>
      <c r="B14" s="3">
        <v>171618118</v>
      </c>
      <c r="C14" s="3" t="s">
        <v>5</v>
      </c>
      <c r="D14" s="4">
        <v>2000</v>
      </c>
    </row>
    <row r="15" spans="1:4" x14ac:dyDescent="0.3">
      <c r="A15" s="3" t="s">
        <v>17</v>
      </c>
      <c r="B15" s="3">
        <v>178463050</v>
      </c>
      <c r="C15" s="3" t="s">
        <v>7</v>
      </c>
      <c r="D15" s="4">
        <v>250</v>
      </c>
    </row>
    <row r="16" spans="1:4" x14ac:dyDescent="0.3">
      <c r="A16" s="3" t="s">
        <v>18</v>
      </c>
      <c r="B16" s="3">
        <v>173497713</v>
      </c>
      <c r="C16" s="3" t="s">
        <v>5</v>
      </c>
      <c r="D16" s="4">
        <v>756</v>
      </c>
    </row>
    <row r="17" spans="1:4" x14ac:dyDescent="0.3">
      <c r="A17" s="3" t="s">
        <v>19</v>
      </c>
      <c r="B17" s="3">
        <v>155201932</v>
      </c>
      <c r="C17" s="3" t="s">
        <v>5</v>
      </c>
      <c r="D17" s="4">
        <v>1010</v>
      </c>
    </row>
    <row r="18" spans="1:4" x14ac:dyDescent="0.3">
      <c r="A18" s="3" t="s">
        <v>20</v>
      </c>
      <c r="B18" s="3">
        <v>118687769</v>
      </c>
      <c r="C18" s="3" t="s">
        <v>5</v>
      </c>
      <c r="D18" s="4">
        <v>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E1A8-BCC1-4333-8367-C35E078672EE}">
  <dimension ref="A1:D7"/>
  <sheetViews>
    <sheetView tabSelected="1" zoomScaleNormal="100" workbookViewId="0">
      <selection activeCell="D7" sqref="D7"/>
    </sheetView>
  </sheetViews>
  <sheetFormatPr defaultRowHeight="14.4" x14ac:dyDescent="0.3"/>
  <cols>
    <col min="3" max="4" width="11.21875" bestFit="1" customWidth="1"/>
    <col min="5" max="5" width="10.33203125" bestFit="1" customWidth="1"/>
    <col min="6" max="6" width="12" bestFit="1" customWidth="1"/>
    <col min="7" max="7" width="9.33203125" bestFit="1" customWidth="1"/>
    <col min="8" max="8" width="10.33203125" bestFit="1" customWidth="1"/>
    <col min="9" max="10" width="10.5546875" bestFit="1" customWidth="1"/>
    <col min="15" max="15" width="11" bestFit="1" customWidth="1"/>
  </cols>
  <sheetData>
    <row r="1" spans="1:4" x14ac:dyDescent="0.3">
      <c r="A1" t="s">
        <v>71</v>
      </c>
      <c r="B1" t="s">
        <v>70</v>
      </c>
      <c r="C1" t="s">
        <v>59</v>
      </c>
      <c r="D1" t="s">
        <v>72</v>
      </c>
    </row>
    <row r="2" spans="1:4" x14ac:dyDescent="0.3">
      <c r="A2" t="s">
        <v>60</v>
      </c>
      <c r="B2" t="s">
        <v>61</v>
      </c>
      <c r="C2">
        <v>24000</v>
      </c>
      <c r="D2" s="71">
        <v>44712</v>
      </c>
    </row>
    <row r="3" spans="1:4" x14ac:dyDescent="0.3">
      <c r="A3" t="s">
        <v>62</v>
      </c>
      <c r="B3" t="s">
        <v>63</v>
      </c>
      <c r="C3">
        <v>10230</v>
      </c>
      <c r="D3" s="71">
        <v>44620</v>
      </c>
    </row>
    <row r="4" spans="1:4" x14ac:dyDescent="0.3">
      <c r="A4" t="s">
        <v>62</v>
      </c>
      <c r="B4" t="s">
        <v>63</v>
      </c>
      <c r="C4">
        <v>20770</v>
      </c>
      <c r="D4" s="71">
        <v>44681</v>
      </c>
    </row>
    <row r="5" spans="1:4" x14ac:dyDescent="0.3">
      <c r="A5" t="s">
        <v>64</v>
      </c>
      <c r="B5" t="s">
        <v>65</v>
      </c>
      <c r="C5">
        <v>5000</v>
      </c>
      <c r="D5" s="71">
        <v>44620</v>
      </c>
    </row>
    <row r="6" spans="1:4" x14ac:dyDescent="0.3">
      <c r="A6" t="s">
        <v>66</v>
      </c>
      <c r="B6" t="s">
        <v>67</v>
      </c>
      <c r="C6">
        <v>35550</v>
      </c>
      <c r="D6" s="71">
        <v>44834</v>
      </c>
    </row>
    <row r="7" spans="1:4" x14ac:dyDescent="0.3">
      <c r="A7" t="s">
        <v>68</v>
      </c>
      <c r="B7" t="s">
        <v>69</v>
      </c>
      <c r="C7">
        <v>8250</v>
      </c>
      <c r="D7" s="72">
        <v>44834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5D64-5758-4D31-9A94-64BD068F9A7A}">
  <dimension ref="A1:L86"/>
  <sheetViews>
    <sheetView workbookViewId="0">
      <selection activeCell="I7" sqref="I7"/>
    </sheetView>
  </sheetViews>
  <sheetFormatPr defaultRowHeight="14.4" x14ac:dyDescent="0.3"/>
  <sheetData>
    <row r="1" spans="1:12" x14ac:dyDescent="0.3">
      <c r="A1" s="39" t="s">
        <v>55</v>
      </c>
      <c r="B1" s="40"/>
      <c r="C1" s="40"/>
      <c r="D1" s="40"/>
      <c r="E1" s="41" t="s">
        <v>37</v>
      </c>
      <c r="F1" s="42"/>
      <c r="G1" s="43">
        <v>44608</v>
      </c>
      <c r="H1" s="44"/>
      <c r="I1" s="40"/>
      <c r="J1" s="40"/>
      <c r="K1" s="40"/>
      <c r="L1" s="40"/>
    </row>
    <row r="2" spans="1:12" x14ac:dyDescent="0.3">
      <c r="A2" s="40"/>
      <c r="B2" s="40"/>
      <c r="C2" s="40"/>
      <c r="D2" s="40"/>
      <c r="E2" s="45"/>
      <c r="F2" s="46"/>
      <c r="G2" s="47"/>
      <c r="H2" s="44"/>
      <c r="I2" s="40"/>
      <c r="J2" s="40"/>
      <c r="K2" s="40"/>
      <c r="L2" s="40"/>
    </row>
    <row r="3" spans="1:12" x14ac:dyDescent="0.3">
      <c r="A3" s="41"/>
      <c r="B3" s="48"/>
      <c r="C3" s="49" t="s">
        <v>38</v>
      </c>
      <c r="D3" s="40"/>
      <c r="E3" s="41" t="s">
        <v>39</v>
      </c>
      <c r="F3" s="42"/>
      <c r="G3" s="43">
        <v>44608</v>
      </c>
      <c r="H3" s="44"/>
      <c r="I3" s="40"/>
      <c r="J3" s="40"/>
      <c r="K3" s="40"/>
      <c r="L3" s="40"/>
    </row>
    <row r="4" spans="1:12" x14ac:dyDescent="0.3">
      <c r="A4" s="41"/>
      <c r="B4" s="48"/>
      <c r="C4" s="49" t="s">
        <v>40</v>
      </c>
      <c r="D4" s="40"/>
      <c r="E4" s="45"/>
      <c r="F4" s="46"/>
      <c r="G4" s="50"/>
      <c r="H4" s="44"/>
      <c r="I4" s="40"/>
      <c r="J4" s="40"/>
      <c r="K4" s="40"/>
      <c r="L4" s="40"/>
    </row>
    <row r="5" spans="1:12" x14ac:dyDescent="0.3">
      <c r="A5" s="41"/>
      <c r="B5" s="48"/>
      <c r="C5" s="49" t="s">
        <v>41</v>
      </c>
      <c r="D5" s="40"/>
      <c r="E5" s="40"/>
      <c r="F5" s="40"/>
      <c r="G5" s="45"/>
      <c r="H5" s="44"/>
      <c r="I5" s="46"/>
      <c r="J5" s="50"/>
      <c r="K5" s="40"/>
      <c r="L5" s="40"/>
    </row>
    <row r="6" spans="1:12" x14ac:dyDescent="0.3">
      <c r="A6" s="45"/>
      <c r="B6" s="45"/>
      <c r="C6" s="40"/>
      <c r="D6" s="45"/>
      <c r="E6" s="45"/>
      <c r="F6" s="40"/>
      <c r="G6" s="51"/>
      <c r="H6" s="44"/>
      <c r="I6" s="40"/>
      <c r="J6" s="40"/>
      <c r="K6" s="40"/>
      <c r="L6" s="40"/>
    </row>
    <row r="7" spans="1:12" x14ac:dyDescent="0.3">
      <c r="A7" s="41">
        <v>30217002</v>
      </c>
      <c r="B7" s="52">
        <v>6000</v>
      </c>
      <c r="C7" s="49" t="s">
        <v>44</v>
      </c>
      <c r="D7" s="40"/>
      <c r="E7" s="40"/>
      <c r="F7" s="40"/>
      <c r="G7" s="51"/>
      <c r="H7" s="44"/>
      <c r="I7" s="40"/>
      <c r="J7" s="40"/>
      <c r="K7" s="40"/>
      <c r="L7" s="40"/>
    </row>
    <row r="8" spans="1:12" x14ac:dyDescent="0.3">
      <c r="A8" s="40"/>
      <c r="B8" s="40"/>
      <c r="C8" s="40"/>
      <c r="D8" s="40"/>
      <c r="E8" s="40"/>
      <c r="F8" s="40"/>
      <c r="G8" s="40"/>
      <c r="H8" s="44"/>
      <c r="I8" s="40"/>
      <c r="J8" s="40"/>
      <c r="K8" s="40"/>
      <c r="L8" s="40"/>
    </row>
    <row r="9" spans="1:12" x14ac:dyDescent="0.3">
      <c r="A9" s="40"/>
      <c r="B9" s="40"/>
      <c r="C9" s="40"/>
      <c r="D9" s="40"/>
      <c r="E9" s="40"/>
      <c r="F9" s="40"/>
      <c r="G9" s="40"/>
      <c r="H9" s="44"/>
      <c r="I9" s="40"/>
      <c r="J9" s="40"/>
      <c r="K9" s="40"/>
      <c r="L9" s="40"/>
    </row>
    <row r="10" spans="1:12" x14ac:dyDescent="0.3">
      <c r="A10" s="53" t="s">
        <v>46</v>
      </c>
      <c r="B10" s="54" t="s">
        <v>47</v>
      </c>
      <c r="C10" s="54" t="s">
        <v>48</v>
      </c>
      <c r="D10" s="54" t="s">
        <v>49</v>
      </c>
      <c r="E10" s="54" t="s">
        <v>50</v>
      </c>
      <c r="F10" s="54" t="s">
        <v>51</v>
      </c>
      <c r="G10" s="54" t="s">
        <v>52</v>
      </c>
      <c r="H10" s="55"/>
      <c r="I10" s="56"/>
      <c r="J10" s="56"/>
      <c r="K10" s="56"/>
      <c r="L10" s="56"/>
    </row>
    <row r="11" spans="1:12" x14ac:dyDescent="0.3">
      <c r="A11" s="57"/>
      <c r="B11" s="56"/>
      <c r="C11" s="56"/>
      <c r="D11" s="56"/>
      <c r="E11" s="56"/>
      <c r="F11" s="56"/>
      <c r="G11" s="56"/>
      <c r="H11" s="55"/>
      <c r="I11" s="56"/>
      <c r="J11" s="56"/>
      <c r="K11" s="56"/>
      <c r="L11" s="56"/>
    </row>
    <row r="12" spans="1:12" x14ac:dyDescent="0.3">
      <c r="A12" s="57"/>
      <c r="B12" s="56"/>
      <c r="C12" s="56"/>
      <c r="D12" s="56"/>
      <c r="E12" s="56"/>
      <c r="F12" s="56"/>
      <c r="G12" s="58">
        <v>1000000</v>
      </c>
      <c r="H12" s="55"/>
      <c r="I12" s="56"/>
      <c r="J12" s="56"/>
      <c r="K12" s="56"/>
      <c r="L12" s="56"/>
    </row>
    <row r="13" spans="1:12" x14ac:dyDescent="0.3">
      <c r="A13" s="59">
        <v>1</v>
      </c>
      <c r="B13" s="60">
        <v>44636</v>
      </c>
      <c r="C13" s="61">
        <v>0</v>
      </c>
      <c r="D13" s="61">
        <v>1333.33</v>
      </c>
      <c r="E13" s="61"/>
      <c r="F13" s="62">
        <f t="shared" ref="F13:F24" si="0">SUM(C13:E13)</f>
        <v>1333.33</v>
      </c>
      <c r="G13" s="58">
        <f>+G12-C13</f>
        <v>1000000</v>
      </c>
      <c r="H13" s="55"/>
      <c r="I13" s="56">
        <f>+B13-G3</f>
        <v>28</v>
      </c>
      <c r="J13" s="63">
        <f>(+G12*I13*K13)/360</f>
        <v>1333.3288888888887</v>
      </c>
      <c r="K13" s="64">
        <v>1.71428E-2</v>
      </c>
      <c r="L13" s="65">
        <f>+D13-J13</f>
        <v>1.1111111111858918E-3</v>
      </c>
    </row>
    <row r="14" spans="1:12" x14ac:dyDescent="0.3">
      <c r="A14" s="59">
        <v>2</v>
      </c>
      <c r="B14" s="60">
        <v>44667</v>
      </c>
      <c r="C14" s="61">
        <v>0</v>
      </c>
      <c r="D14" s="61">
        <v>1333.33</v>
      </c>
      <c r="E14" s="61"/>
      <c r="F14" s="62">
        <f t="shared" si="0"/>
        <v>1333.33</v>
      </c>
      <c r="G14" s="58">
        <f t="shared" ref="G14:G77" si="1">+G13-C14</f>
        <v>1000000</v>
      </c>
      <c r="H14" s="55"/>
      <c r="I14" s="56">
        <f>+B14-B13</f>
        <v>31</v>
      </c>
      <c r="J14" s="63">
        <f>(+G13*I14*K14)/360</f>
        <v>1333.3272222222224</v>
      </c>
      <c r="K14" s="64">
        <v>1.5483800000000001E-2</v>
      </c>
      <c r="L14" s="65">
        <f>+D14-J14</f>
        <v>2.7777777775099821E-3</v>
      </c>
    </row>
    <row r="15" spans="1:12" x14ac:dyDescent="0.3">
      <c r="A15" s="59">
        <v>3</v>
      </c>
      <c r="B15" s="60">
        <v>44697</v>
      </c>
      <c r="C15" s="61">
        <v>0</v>
      </c>
      <c r="D15" s="61">
        <v>1333.33</v>
      </c>
      <c r="E15" s="61"/>
      <c r="F15" s="62">
        <f t="shared" si="0"/>
        <v>1333.33</v>
      </c>
      <c r="G15" s="58">
        <f t="shared" si="1"/>
        <v>1000000</v>
      </c>
      <c r="H15" s="55"/>
      <c r="I15" s="56">
        <f t="shared" ref="I15:I78" si="2">+B15-B14</f>
        <v>30</v>
      </c>
      <c r="J15" s="63">
        <f t="shared" ref="J15:J78" si="3">(+G14*I15*K15)/360</f>
        <v>1333.3333333333333</v>
      </c>
      <c r="K15" s="64">
        <v>1.6E-2</v>
      </c>
      <c r="L15" s="65">
        <f t="shared" ref="L15:L78" si="4">+D15-J15</f>
        <v>-3.3333333333303017E-3</v>
      </c>
    </row>
    <row r="16" spans="1:12" x14ac:dyDescent="0.3">
      <c r="A16" s="59">
        <v>4</v>
      </c>
      <c r="B16" s="60">
        <v>44728</v>
      </c>
      <c r="C16" s="61">
        <v>0</v>
      </c>
      <c r="D16" s="61">
        <v>1333.33</v>
      </c>
      <c r="E16" s="61"/>
      <c r="F16" s="62">
        <f t="shared" si="0"/>
        <v>1333.33</v>
      </c>
      <c r="G16" s="58">
        <f t="shared" si="1"/>
        <v>1000000</v>
      </c>
      <c r="H16" s="55"/>
      <c r="I16" s="56">
        <f t="shared" si="2"/>
        <v>31</v>
      </c>
      <c r="J16" s="63">
        <f>(+G15*I16*K16)/360</f>
        <v>1333.3272222222224</v>
      </c>
      <c r="K16" s="64">
        <v>1.5483800000000001E-2</v>
      </c>
      <c r="L16" s="65">
        <f t="shared" si="4"/>
        <v>2.7777777775099821E-3</v>
      </c>
    </row>
    <row r="17" spans="1:12" x14ac:dyDescent="0.3">
      <c r="A17" s="59">
        <v>5</v>
      </c>
      <c r="B17" s="60">
        <v>44758</v>
      </c>
      <c r="C17" s="61">
        <v>0</v>
      </c>
      <c r="D17" s="61">
        <v>1333.33</v>
      </c>
      <c r="E17" s="61"/>
      <c r="F17" s="62">
        <f t="shared" si="0"/>
        <v>1333.33</v>
      </c>
      <c r="G17" s="58">
        <f t="shared" si="1"/>
        <v>1000000</v>
      </c>
      <c r="H17" s="55"/>
      <c r="I17" s="56">
        <f t="shared" si="2"/>
        <v>30</v>
      </c>
      <c r="J17" s="63">
        <f t="shared" si="3"/>
        <v>1333.3333333333333</v>
      </c>
      <c r="K17" s="64">
        <v>1.6E-2</v>
      </c>
      <c r="L17" s="65">
        <f t="shared" si="4"/>
        <v>-3.3333333333303017E-3</v>
      </c>
    </row>
    <row r="18" spans="1:12" x14ac:dyDescent="0.3">
      <c r="A18" s="59">
        <v>6</v>
      </c>
      <c r="B18" s="60">
        <v>44789</v>
      </c>
      <c r="C18" s="61">
        <v>0</v>
      </c>
      <c r="D18" s="61">
        <v>1333.33</v>
      </c>
      <c r="E18" s="61"/>
      <c r="F18" s="62">
        <f t="shared" si="0"/>
        <v>1333.33</v>
      </c>
      <c r="G18" s="58">
        <f t="shared" si="1"/>
        <v>1000000</v>
      </c>
      <c r="H18" s="55"/>
      <c r="I18" s="56">
        <f t="shared" si="2"/>
        <v>31</v>
      </c>
      <c r="J18" s="63">
        <f t="shared" si="3"/>
        <v>1333.3272222222224</v>
      </c>
      <c r="K18" s="64">
        <v>1.5483800000000001E-2</v>
      </c>
      <c r="L18" s="65">
        <f t="shared" si="4"/>
        <v>2.7777777775099821E-3</v>
      </c>
    </row>
    <row r="19" spans="1:12" x14ac:dyDescent="0.3">
      <c r="A19" s="59">
        <v>7</v>
      </c>
      <c r="B19" s="60">
        <v>44820</v>
      </c>
      <c r="C19" s="61">
        <v>0</v>
      </c>
      <c r="D19" s="61">
        <v>1333.33</v>
      </c>
      <c r="E19" s="61"/>
      <c r="F19" s="62">
        <f t="shared" si="0"/>
        <v>1333.33</v>
      </c>
      <c r="G19" s="58">
        <f t="shared" si="1"/>
        <v>1000000</v>
      </c>
      <c r="H19" s="55"/>
      <c r="I19" s="56">
        <f t="shared" si="2"/>
        <v>31</v>
      </c>
      <c r="J19" s="63">
        <f t="shared" si="3"/>
        <v>1333.3272222222224</v>
      </c>
      <c r="K19" s="64">
        <v>1.5483800000000001E-2</v>
      </c>
      <c r="L19" s="65">
        <f t="shared" si="4"/>
        <v>2.7777777775099821E-3</v>
      </c>
    </row>
    <row r="20" spans="1:12" x14ac:dyDescent="0.3">
      <c r="A20" s="59">
        <v>8</v>
      </c>
      <c r="B20" s="60">
        <v>44850</v>
      </c>
      <c r="C20" s="61">
        <v>0</v>
      </c>
      <c r="D20" s="61">
        <v>1333.33</v>
      </c>
      <c r="E20" s="61"/>
      <c r="F20" s="62">
        <f t="shared" si="0"/>
        <v>1333.33</v>
      </c>
      <c r="G20" s="58">
        <f t="shared" si="1"/>
        <v>1000000</v>
      </c>
      <c r="H20" s="55"/>
      <c r="I20" s="56">
        <f t="shared" si="2"/>
        <v>30</v>
      </c>
      <c r="J20" s="63">
        <f t="shared" si="3"/>
        <v>1333.3333333333333</v>
      </c>
      <c r="K20" s="64">
        <v>1.6E-2</v>
      </c>
      <c r="L20" s="65">
        <f t="shared" si="4"/>
        <v>-3.3333333333303017E-3</v>
      </c>
    </row>
    <row r="21" spans="1:12" x14ac:dyDescent="0.3">
      <c r="A21" s="59">
        <v>9</v>
      </c>
      <c r="B21" s="60">
        <v>44881</v>
      </c>
      <c r="C21" s="61">
        <v>0</v>
      </c>
      <c r="D21" s="61">
        <v>1333.33</v>
      </c>
      <c r="E21" s="61"/>
      <c r="F21" s="62">
        <f t="shared" si="0"/>
        <v>1333.33</v>
      </c>
      <c r="G21" s="58">
        <f t="shared" si="1"/>
        <v>1000000</v>
      </c>
      <c r="H21" s="55"/>
      <c r="I21" s="56">
        <f t="shared" si="2"/>
        <v>31</v>
      </c>
      <c r="J21" s="63">
        <f t="shared" si="3"/>
        <v>1333.3272222222224</v>
      </c>
      <c r="K21" s="64">
        <v>1.5483800000000001E-2</v>
      </c>
      <c r="L21" s="65">
        <f t="shared" si="4"/>
        <v>2.7777777775099821E-3</v>
      </c>
    </row>
    <row r="22" spans="1:12" x14ac:dyDescent="0.3">
      <c r="A22" s="59">
        <v>10</v>
      </c>
      <c r="B22" s="60">
        <v>44911</v>
      </c>
      <c r="C22" s="61">
        <v>0</v>
      </c>
      <c r="D22" s="61">
        <v>1333.33</v>
      </c>
      <c r="E22" s="61"/>
      <c r="F22" s="62">
        <f t="shared" si="0"/>
        <v>1333.33</v>
      </c>
      <c r="G22" s="58">
        <f t="shared" si="1"/>
        <v>1000000</v>
      </c>
      <c r="H22" s="55"/>
      <c r="I22" s="56">
        <f t="shared" si="2"/>
        <v>30</v>
      </c>
      <c r="J22" s="63">
        <f t="shared" si="3"/>
        <v>1333.3333333333333</v>
      </c>
      <c r="K22" s="64">
        <v>1.6E-2</v>
      </c>
      <c r="L22" s="65">
        <f t="shared" si="4"/>
        <v>-3.3333333333303017E-3</v>
      </c>
    </row>
    <row r="23" spans="1:12" x14ac:dyDescent="0.3">
      <c r="A23" s="59">
        <v>11</v>
      </c>
      <c r="B23" s="60">
        <v>44942</v>
      </c>
      <c r="C23" s="61">
        <v>0</v>
      </c>
      <c r="D23" s="61">
        <v>1333.33</v>
      </c>
      <c r="E23" s="61"/>
      <c r="F23" s="62">
        <f t="shared" si="0"/>
        <v>1333.33</v>
      </c>
      <c r="G23" s="58">
        <f t="shared" si="1"/>
        <v>1000000</v>
      </c>
      <c r="H23" s="55"/>
      <c r="I23" s="56">
        <f t="shared" si="2"/>
        <v>31</v>
      </c>
      <c r="J23" s="63">
        <f t="shared" si="3"/>
        <v>1333.3272222222224</v>
      </c>
      <c r="K23" s="64">
        <v>1.5483800000000001E-2</v>
      </c>
      <c r="L23" s="65">
        <f t="shared" si="4"/>
        <v>2.7777777775099821E-3</v>
      </c>
    </row>
    <row r="24" spans="1:12" x14ac:dyDescent="0.3">
      <c r="A24" s="59">
        <v>12</v>
      </c>
      <c r="B24" s="60">
        <v>44973</v>
      </c>
      <c r="C24" s="61">
        <v>0</v>
      </c>
      <c r="D24" s="61">
        <v>1333.33</v>
      </c>
      <c r="E24" s="61"/>
      <c r="F24" s="62">
        <f t="shared" si="0"/>
        <v>1333.33</v>
      </c>
      <c r="G24" s="58">
        <f t="shared" si="1"/>
        <v>1000000</v>
      </c>
      <c r="H24" s="55"/>
      <c r="I24" s="56">
        <f t="shared" si="2"/>
        <v>31</v>
      </c>
      <c r="J24" s="63">
        <f t="shared" si="3"/>
        <v>1333.3272222222224</v>
      </c>
      <c r="K24" s="64">
        <v>1.5483800000000001E-2</v>
      </c>
      <c r="L24" s="65">
        <f t="shared" si="4"/>
        <v>2.7777777775099821E-3</v>
      </c>
    </row>
    <row r="25" spans="1:12" x14ac:dyDescent="0.3">
      <c r="A25" s="59">
        <v>13</v>
      </c>
      <c r="B25" s="60">
        <v>45001</v>
      </c>
      <c r="C25" s="61">
        <v>16019.99</v>
      </c>
      <c r="D25" s="61">
        <v>1333.33</v>
      </c>
      <c r="E25" s="61"/>
      <c r="F25" s="62">
        <f t="shared" ref="F25:F84" si="5">SUM(C25:E25)</f>
        <v>17353.32</v>
      </c>
      <c r="G25" s="58">
        <f t="shared" si="1"/>
        <v>983980.01</v>
      </c>
      <c r="H25" s="55"/>
      <c r="I25" s="56">
        <f t="shared" si="2"/>
        <v>28</v>
      </c>
      <c r="J25" s="63">
        <f t="shared" si="3"/>
        <v>1333.3288888888887</v>
      </c>
      <c r="K25" s="64">
        <v>1.71428E-2</v>
      </c>
      <c r="L25" s="65">
        <f t="shared" si="4"/>
        <v>1.1111111111858918E-3</v>
      </c>
    </row>
    <row r="26" spans="1:12" x14ac:dyDescent="0.3">
      <c r="A26" s="59">
        <v>14</v>
      </c>
      <c r="B26" s="60">
        <v>45032</v>
      </c>
      <c r="C26" s="61">
        <v>16041.35</v>
      </c>
      <c r="D26" s="61">
        <v>1311.97</v>
      </c>
      <c r="E26" s="61"/>
      <c r="F26" s="62">
        <f t="shared" si="5"/>
        <v>17353.32</v>
      </c>
      <c r="G26" s="58">
        <f t="shared" si="1"/>
        <v>967938.66</v>
      </c>
      <c r="H26" s="55"/>
      <c r="I26" s="56">
        <f t="shared" si="2"/>
        <v>31</v>
      </c>
      <c r="J26" s="63">
        <f t="shared" si="3"/>
        <v>1311.9673334554943</v>
      </c>
      <c r="K26" s="64">
        <v>1.5483800000000001E-2</v>
      </c>
      <c r="L26" s="65">
        <f t="shared" si="4"/>
        <v>2.6665445057005854E-3</v>
      </c>
    </row>
    <row r="27" spans="1:12" x14ac:dyDescent="0.3">
      <c r="A27" s="59">
        <v>15</v>
      </c>
      <c r="B27" s="60">
        <v>45062</v>
      </c>
      <c r="C27" s="61">
        <v>16062.74</v>
      </c>
      <c r="D27" s="61">
        <v>1290.58</v>
      </c>
      <c r="E27" s="61"/>
      <c r="F27" s="62">
        <f t="shared" si="5"/>
        <v>17353.32</v>
      </c>
      <c r="G27" s="58">
        <f t="shared" si="1"/>
        <v>951875.92</v>
      </c>
      <c r="H27" s="55"/>
      <c r="I27" s="56">
        <f t="shared" si="2"/>
        <v>30</v>
      </c>
      <c r="J27" s="63">
        <f t="shared" si="3"/>
        <v>1290.5848800000001</v>
      </c>
      <c r="K27" s="64">
        <v>1.6E-2</v>
      </c>
      <c r="L27" s="65">
        <f t="shared" si="4"/>
        <v>-4.8800000001847366E-3</v>
      </c>
    </row>
    <row r="28" spans="1:12" x14ac:dyDescent="0.3">
      <c r="A28" s="59">
        <v>16</v>
      </c>
      <c r="B28" s="60">
        <v>45093</v>
      </c>
      <c r="C28" s="61">
        <v>16084.16</v>
      </c>
      <c r="D28" s="61">
        <v>1269.17</v>
      </c>
      <c r="E28" s="61"/>
      <c r="F28" s="62">
        <f t="shared" si="5"/>
        <v>17353.330000000002</v>
      </c>
      <c r="G28" s="58">
        <f t="shared" si="1"/>
        <v>935791.76</v>
      </c>
      <c r="H28" s="55"/>
      <c r="I28" s="56">
        <f t="shared" si="2"/>
        <v>31</v>
      </c>
      <c r="J28" s="63">
        <f t="shared" si="3"/>
        <v>1269.1702730231334</v>
      </c>
      <c r="K28" s="64">
        <v>1.54839E-2</v>
      </c>
      <c r="L28" s="65">
        <f t="shared" si="4"/>
        <v>-2.7302313333166239E-4</v>
      </c>
    </row>
    <row r="29" spans="1:12" x14ac:dyDescent="0.3">
      <c r="A29" s="59">
        <v>17</v>
      </c>
      <c r="B29" s="60">
        <v>45123</v>
      </c>
      <c r="C29" s="61">
        <v>16105.6</v>
      </c>
      <c r="D29" s="61">
        <v>1247.72</v>
      </c>
      <c r="E29" s="61"/>
      <c r="F29" s="62">
        <f t="shared" si="5"/>
        <v>17353.32</v>
      </c>
      <c r="G29" s="58">
        <f t="shared" si="1"/>
        <v>919686.16</v>
      </c>
      <c r="H29" s="55"/>
      <c r="I29" s="56">
        <f t="shared" si="2"/>
        <v>30</v>
      </c>
      <c r="J29" s="63">
        <f t="shared" si="3"/>
        <v>1247.7223466666667</v>
      </c>
      <c r="K29" s="64">
        <v>1.6E-2</v>
      </c>
      <c r="L29" s="65">
        <f t="shared" si="4"/>
        <v>-2.3466666666536184E-3</v>
      </c>
    </row>
    <row r="30" spans="1:12" x14ac:dyDescent="0.3">
      <c r="A30" s="59">
        <v>18</v>
      </c>
      <c r="B30" s="60">
        <v>45154</v>
      </c>
      <c r="C30" s="61">
        <v>16127.08</v>
      </c>
      <c r="D30" s="61">
        <v>1226.25</v>
      </c>
      <c r="E30" s="61"/>
      <c r="F30" s="62">
        <f t="shared" si="5"/>
        <v>17353.330000000002</v>
      </c>
      <c r="G30" s="58">
        <f t="shared" si="1"/>
        <v>903559.08000000007</v>
      </c>
      <c r="H30" s="55"/>
      <c r="I30" s="56">
        <f t="shared" si="2"/>
        <v>31</v>
      </c>
      <c r="J30" s="63">
        <f t="shared" si="3"/>
        <v>1226.2505125487332</v>
      </c>
      <c r="K30" s="64">
        <v>1.54839E-2</v>
      </c>
      <c r="L30" s="65">
        <f t="shared" si="4"/>
        <v>-5.1254873324069194E-4</v>
      </c>
    </row>
    <row r="31" spans="1:12" x14ac:dyDescent="0.3">
      <c r="A31" s="59">
        <v>19</v>
      </c>
      <c r="B31" s="60">
        <v>45185</v>
      </c>
      <c r="C31" s="61">
        <v>16148.58</v>
      </c>
      <c r="D31" s="61">
        <v>1204.75</v>
      </c>
      <c r="E31" s="61"/>
      <c r="F31" s="62">
        <f t="shared" si="5"/>
        <v>17353.330000000002</v>
      </c>
      <c r="G31" s="58">
        <f t="shared" si="1"/>
        <v>887410.50000000012</v>
      </c>
      <c r="H31" s="55"/>
      <c r="I31" s="56">
        <f t="shared" si="2"/>
        <v>31</v>
      </c>
      <c r="J31" s="63">
        <f t="shared" si="3"/>
        <v>1204.7476988977003</v>
      </c>
      <c r="K31" s="64">
        <v>1.54839E-2</v>
      </c>
      <c r="L31" s="65">
        <f t="shared" si="4"/>
        <v>2.3011022997252439E-3</v>
      </c>
    </row>
    <row r="32" spans="1:12" x14ac:dyDescent="0.3">
      <c r="A32" s="59">
        <v>20</v>
      </c>
      <c r="B32" s="60">
        <v>45215</v>
      </c>
      <c r="C32" s="61">
        <v>16170.11</v>
      </c>
      <c r="D32" s="61">
        <v>1183.21</v>
      </c>
      <c r="E32" s="61"/>
      <c r="F32" s="62">
        <f t="shared" si="5"/>
        <v>17353.32</v>
      </c>
      <c r="G32" s="58">
        <f t="shared" si="1"/>
        <v>871240.39000000013</v>
      </c>
      <c r="H32" s="55"/>
      <c r="I32" s="56">
        <f t="shared" si="2"/>
        <v>30</v>
      </c>
      <c r="J32" s="63">
        <f t="shared" si="3"/>
        <v>1183.2140000000002</v>
      </c>
      <c r="K32" s="64">
        <v>1.6E-2</v>
      </c>
      <c r="L32" s="65">
        <f t="shared" si="4"/>
        <v>-4.0000000001327862E-3</v>
      </c>
    </row>
    <row r="33" spans="1:12" x14ac:dyDescent="0.3">
      <c r="A33" s="59">
        <v>21</v>
      </c>
      <c r="B33" s="60">
        <v>45246</v>
      </c>
      <c r="C33" s="61">
        <v>16191.67</v>
      </c>
      <c r="D33" s="61">
        <v>1161.6500000000001</v>
      </c>
      <c r="E33" s="61"/>
      <c r="F33" s="62">
        <f t="shared" si="5"/>
        <v>17353.32</v>
      </c>
      <c r="G33" s="58">
        <f t="shared" si="1"/>
        <v>855048.72000000009</v>
      </c>
      <c r="H33" s="55"/>
      <c r="I33" s="56">
        <f t="shared" si="2"/>
        <v>31</v>
      </c>
      <c r="J33" s="63">
        <f t="shared" si="3"/>
        <v>1161.6485290865057</v>
      </c>
      <c r="K33" s="64">
        <v>1.5483800000000001E-2</v>
      </c>
      <c r="L33" s="65">
        <f t="shared" si="4"/>
        <v>1.4709134943586832E-3</v>
      </c>
    </row>
    <row r="34" spans="1:12" x14ac:dyDescent="0.3">
      <c r="A34" s="59">
        <v>22</v>
      </c>
      <c r="B34" s="60">
        <v>45276</v>
      </c>
      <c r="C34" s="61">
        <v>16213.26</v>
      </c>
      <c r="D34" s="61">
        <v>1140.06</v>
      </c>
      <c r="E34" s="61"/>
      <c r="F34" s="62">
        <f t="shared" si="5"/>
        <v>17353.32</v>
      </c>
      <c r="G34" s="58">
        <f t="shared" si="1"/>
        <v>838835.46000000008</v>
      </c>
      <c r="H34" s="55"/>
      <c r="I34" s="56">
        <f t="shared" si="2"/>
        <v>30</v>
      </c>
      <c r="J34" s="63">
        <f t="shared" si="3"/>
        <v>1140.0649600000002</v>
      </c>
      <c r="K34" s="64">
        <v>1.6E-2</v>
      </c>
      <c r="L34" s="65">
        <f t="shared" si="4"/>
        <v>-4.9600000002101297E-3</v>
      </c>
    </row>
    <row r="35" spans="1:12" x14ac:dyDescent="0.3">
      <c r="A35" s="59">
        <v>23</v>
      </c>
      <c r="B35" s="60">
        <v>45307</v>
      </c>
      <c r="C35" s="61">
        <v>16234.88</v>
      </c>
      <c r="D35" s="61">
        <v>1118.45</v>
      </c>
      <c r="E35" s="61"/>
      <c r="F35" s="62">
        <f t="shared" si="5"/>
        <v>17353.329999999998</v>
      </c>
      <c r="G35" s="58">
        <f t="shared" si="1"/>
        <v>822600.58000000007</v>
      </c>
      <c r="H35" s="55"/>
      <c r="I35" s="56">
        <f t="shared" si="2"/>
        <v>31</v>
      </c>
      <c r="J35" s="63">
        <f t="shared" si="3"/>
        <v>1118.44937708865</v>
      </c>
      <c r="K35" s="64">
        <v>1.54839E-2</v>
      </c>
      <c r="L35" s="65">
        <f t="shared" si="4"/>
        <v>6.2291135009218124E-4</v>
      </c>
    </row>
    <row r="36" spans="1:12" x14ac:dyDescent="0.3">
      <c r="A36" s="59">
        <v>24</v>
      </c>
      <c r="B36" s="60">
        <v>45338</v>
      </c>
      <c r="C36" s="61">
        <v>16256.52</v>
      </c>
      <c r="D36" s="61">
        <v>1096.8</v>
      </c>
      <c r="E36" s="61"/>
      <c r="F36" s="62">
        <f t="shared" si="5"/>
        <v>17353.32</v>
      </c>
      <c r="G36" s="58">
        <f t="shared" si="1"/>
        <v>806344.06</v>
      </c>
      <c r="H36" s="55"/>
      <c r="I36" s="56">
        <f t="shared" si="2"/>
        <v>31</v>
      </c>
      <c r="J36" s="63">
        <f t="shared" si="3"/>
        <v>1096.7957463297892</v>
      </c>
      <c r="K36" s="64">
        <v>1.5483800000000001E-2</v>
      </c>
      <c r="L36" s="65">
        <f t="shared" si="4"/>
        <v>4.2536702108009194E-3</v>
      </c>
    </row>
    <row r="37" spans="1:12" x14ac:dyDescent="0.3">
      <c r="A37" s="59">
        <v>25</v>
      </c>
      <c r="B37" s="60">
        <v>45367</v>
      </c>
      <c r="C37" s="61">
        <v>16278.2</v>
      </c>
      <c r="D37" s="61">
        <v>1075.1300000000001</v>
      </c>
      <c r="E37" s="61"/>
      <c r="F37" s="62">
        <f t="shared" si="5"/>
        <v>17353.330000000002</v>
      </c>
      <c r="G37" s="58">
        <f t="shared" si="1"/>
        <v>790065.8600000001</v>
      </c>
      <c r="H37" s="55"/>
      <c r="I37" s="56">
        <f t="shared" si="2"/>
        <v>29</v>
      </c>
      <c r="J37" s="63">
        <f t="shared" si="3"/>
        <v>1075.1303409914776</v>
      </c>
      <c r="K37" s="64">
        <v>1.6551799999999998E-2</v>
      </c>
      <c r="L37" s="65">
        <f t="shared" si="4"/>
        <v>-3.4099147751476266E-4</v>
      </c>
    </row>
    <row r="38" spans="1:12" x14ac:dyDescent="0.3">
      <c r="A38" s="59">
        <v>26</v>
      </c>
      <c r="B38" s="60">
        <v>45398</v>
      </c>
      <c r="C38" s="61">
        <v>16299.9</v>
      </c>
      <c r="D38" s="61">
        <v>1053.42</v>
      </c>
      <c r="E38" s="61"/>
      <c r="F38" s="62">
        <f t="shared" si="5"/>
        <v>17353.32</v>
      </c>
      <c r="G38" s="58">
        <f t="shared" si="1"/>
        <v>773765.96000000008</v>
      </c>
      <c r="H38" s="55"/>
      <c r="I38" s="56">
        <f t="shared" si="2"/>
        <v>31</v>
      </c>
      <c r="J38" s="63">
        <f t="shared" si="3"/>
        <v>1053.4163184864115</v>
      </c>
      <c r="K38" s="64">
        <v>1.5483800000000001E-2</v>
      </c>
      <c r="L38" s="65">
        <f t="shared" si="4"/>
        <v>3.6815135886172357E-3</v>
      </c>
    </row>
    <row r="39" spans="1:12" x14ac:dyDescent="0.3">
      <c r="A39" s="59">
        <v>27</v>
      </c>
      <c r="B39" s="60">
        <v>45428</v>
      </c>
      <c r="C39" s="61">
        <v>16321.64</v>
      </c>
      <c r="D39" s="61">
        <v>1031.69</v>
      </c>
      <c r="E39" s="61"/>
      <c r="F39" s="62">
        <f t="shared" si="5"/>
        <v>17353.329999999998</v>
      </c>
      <c r="G39" s="58">
        <f t="shared" si="1"/>
        <v>757444.32000000007</v>
      </c>
      <c r="H39" s="55"/>
      <c r="I39" s="56">
        <f t="shared" si="2"/>
        <v>30</v>
      </c>
      <c r="J39" s="63">
        <f t="shared" si="3"/>
        <v>1031.6879466666667</v>
      </c>
      <c r="K39" s="64">
        <v>1.6E-2</v>
      </c>
      <c r="L39" s="65">
        <f t="shared" si="4"/>
        <v>2.0533333333787596E-3</v>
      </c>
    </row>
    <row r="40" spans="1:12" x14ac:dyDescent="0.3">
      <c r="A40" s="59">
        <v>28</v>
      </c>
      <c r="B40" s="60">
        <v>45459</v>
      </c>
      <c r="C40" s="61">
        <v>16343.4</v>
      </c>
      <c r="D40" s="61">
        <v>1009.93</v>
      </c>
      <c r="E40" s="61"/>
      <c r="F40" s="62">
        <f t="shared" si="5"/>
        <v>17353.329999999998</v>
      </c>
      <c r="G40" s="58">
        <f t="shared" si="1"/>
        <v>741100.92</v>
      </c>
      <c r="H40" s="55"/>
      <c r="I40" s="56">
        <f t="shared" si="2"/>
        <v>31</v>
      </c>
      <c r="J40" s="63">
        <f t="shared" si="3"/>
        <v>1009.9276536108001</v>
      </c>
      <c r="K40" s="64">
        <v>1.54839E-2</v>
      </c>
      <c r="L40" s="65">
        <f t="shared" si="4"/>
        <v>2.346389199828991E-3</v>
      </c>
    </row>
    <row r="41" spans="1:12" x14ac:dyDescent="0.3">
      <c r="A41" s="59">
        <v>29</v>
      </c>
      <c r="B41" s="60">
        <v>45489</v>
      </c>
      <c r="C41" s="61">
        <v>16365.19</v>
      </c>
      <c r="D41" s="61">
        <v>988.13</v>
      </c>
      <c r="E41" s="61"/>
      <c r="F41" s="62">
        <f t="shared" si="5"/>
        <v>17353.32</v>
      </c>
      <c r="G41" s="58">
        <f t="shared" si="1"/>
        <v>724735.7300000001</v>
      </c>
      <c r="H41" s="55"/>
      <c r="I41" s="56">
        <f t="shared" si="2"/>
        <v>30</v>
      </c>
      <c r="J41" s="63">
        <f t="shared" si="3"/>
        <v>988.13456000000008</v>
      </c>
      <c r="K41" s="64">
        <v>1.6E-2</v>
      </c>
      <c r="L41" s="65">
        <f t="shared" si="4"/>
        <v>-4.5600000000831642E-3</v>
      </c>
    </row>
    <row r="42" spans="1:12" x14ac:dyDescent="0.3">
      <c r="A42" s="59">
        <v>30</v>
      </c>
      <c r="B42" s="60">
        <v>45520</v>
      </c>
      <c r="C42" s="61">
        <v>16387.009999999998</v>
      </c>
      <c r="D42" s="61">
        <v>966.31</v>
      </c>
      <c r="E42" s="61"/>
      <c r="F42" s="62">
        <f t="shared" si="5"/>
        <v>17353.32</v>
      </c>
      <c r="G42" s="58">
        <f t="shared" si="1"/>
        <v>708348.72000000009</v>
      </c>
      <c r="H42" s="55"/>
      <c r="I42" s="56">
        <f t="shared" si="2"/>
        <v>31</v>
      </c>
      <c r="J42" s="63">
        <f t="shared" si="3"/>
        <v>966.30987772609467</v>
      </c>
      <c r="K42" s="64">
        <v>1.5483800000000001E-2</v>
      </c>
      <c r="L42" s="65">
        <f t="shared" si="4"/>
        <v>1.2227390527641546E-4</v>
      </c>
    </row>
    <row r="43" spans="1:12" x14ac:dyDescent="0.3">
      <c r="A43" s="59">
        <v>31</v>
      </c>
      <c r="B43" s="60">
        <v>45551</v>
      </c>
      <c r="C43" s="61">
        <v>16408.86</v>
      </c>
      <c r="D43" s="61">
        <v>944.46</v>
      </c>
      <c r="E43" s="61"/>
      <c r="F43" s="62">
        <f t="shared" si="5"/>
        <v>17353.32</v>
      </c>
      <c r="G43" s="58">
        <f t="shared" si="1"/>
        <v>691939.8600000001</v>
      </c>
      <c r="H43" s="55"/>
      <c r="I43" s="56">
        <f t="shared" si="2"/>
        <v>31</v>
      </c>
      <c r="J43" s="63">
        <f t="shared" si="3"/>
        <v>944.46063120226688</v>
      </c>
      <c r="K43" s="64">
        <v>1.5483800000000001E-2</v>
      </c>
      <c r="L43" s="65">
        <f t="shared" si="4"/>
        <v>-6.3120226684532099E-4</v>
      </c>
    </row>
    <row r="44" spans="1:12" x14ac:dyDescent="0.3">
      <c r="A44" s="59">
        <v>32</v>
      </c>
      <c r="B44" s="60">
        <v>45581</v>
      </c>
      <c r="C44" s="61">
        <v>16430.740000000002</v>
      </c>
      <c r="D44" s="61">
        <v>922.59</v>
      </c>
      <c r="E44" s="61"/>
      <c r="F44" s="62">
        <f t="shared" si="5"/>
        <v>17353.330000000002</v>
      </c>
      <c r="G44" s="58">
        <f t="shared" si="1"/>
        <v>675509.12000000011</v>
      </c>
      <c r="H44" s="55"/>
      <c r="I44" s="56">
        <f t="shared" si="2"/>
        <v>30</v>
      </c>
      <c r="J44" s="63">
        <f t="shared" si="3"/>
        <v>922.58648000000017</v>
      </c>
      <c r="K44" s="64">
        <v>1.6E-2</v>
      </c>
      <c r="L44" s="65">
        <f t="shared" si="4"/>
        <v>3.5199999998667408E-3</v>
      </c>
    </row>
    <row r="45" spans="1:12" x14ac:dyDescent="0.3">
      <c r="A45" s="59">
        <v>33</v>
      </c>
      <c r="B45" s="60">
        <v>45612</v>
      </c>
      <c r="C45" s="61">
        <v>16452.650000000001</v>
      </c>
      <c r="D45" s="61">
        <v>900.68</v>
      </c>
      <c r="E45" s="61"/>
      <c r="F45" s="62">
        <f t="shared" si="5"/>
        <v>17353.330000000002</v>
      </c>
      <c r="G45" s="58">
        <f t="shared" si="1"/>
        <v>659056.47000000009</v>
      </c>
      <c r="H45" s="55"/>
      <c r="I45" s="56">
        <f t="shared" si="2"/>
        <v>31</v>
      </c>
      <c r="J45" s="63">
        <f t="shared" si="3"/>
        <v>900.68051543946672</v>
      </c>
      <c r="K45" s="64">
        <v>1.54839E-2</v>
      </c>
      <c r="L45" s="65">
        <f t="shared" si="4"/>
        <v>-5.1543946676702035E-4</v>
      </c>
    </row>
    <row r="46" spans="1:12" x14ac:dyDescent="0.3">
      <c r="A46" s="59">
        <v>34</v>
      </c>
      <c r="B46" s="60">
        <v>45642</v>
      </c>
      <c r="C46" s="61">
        <v>16474.580000000002</v>
      </c>
      <c r="D46" s="61">
        <v>878.74</v>
      </c>
      <c r="E46" s="61"/>
      <c r="F46" s="62">
        <f t="shared" si="5"/>
        <v>17353.320000000003</v>
      </c>
      <c r="G46" s="58">
        <f t="shared" si="1"/>
        <v>642581.89000000013</v>
      </c>
      <c r="H46" s="55"/>
      <c r="I46" s="56">
        <f t="shared" si="2"/>
        <v>30</v>
      </c>
      <c r="J46" s="63">
        <f t="shared" si="3"/>
        <v>878.74196000000006</v>
      </c>
      <c r="K46" s="64">
        <v>1.6E-2</v>
      </c>
      <c r="L46" s="65">
        <f t="shared" si="4"/>
        <v>-1.9600000000536966E-3</v>
      </c>
    </row>
    <row r="47" spans="1:12" x14ac:dyDescent="0.3">
      <c r="A47" s="59">
        <v>35</v>
      </c>
      <c r="B47" s="60">
        <v>45673</v>
      </c>
      <c r="C47" s="61">
        <v>16496.55</v>
      </c>
      <c r="D47" s="61">
        <v>856.78</v>
      </c>
      <c r="E47" s="61"/>
      <c r="F47" s="62">
        <f t="shared" si="5"/>
        <v>17353.329999999998</v>
      </c>
      <c r="G47" s="58">
        <f t="shared" si="1"/>
        <v>626085.34000000008</v>
      </c>
      <c r="H47" s="55"/>
      <c r="I47" s="56">
        <f t="shared" si="2"/>
        <v>31</v>
      </c>
      <c r="J47" s="63">
        <f t="shared" si="3"/>
        <v>856.77745978805842</v>
      </c>
      <c r="K47" s="64">
        <v>1.54839E-2</v>
      </c>
      <c r="L47" s="65">
        <f t="shared" si="4"/>
        <v>2.5402119415502966E-3</v>
      </c>
    </row>
    <row r="48" spans="1:12" x14ac:dyDescent="0.3">
      <c r="A48" s="59">
        <v>36</v>
      </c>
      <c r="B48" s="60">
        <v>45704</v>
      </c>
      <c r="C48" s="61">
        <v>16518.54</v>
      </c>
      <c r="D48" s="61">
        <v>834.78</v>
      </c>
      <c r="E48" s="61"/>
      <c r="F48" s="62">
        <f t="shared" si="5"/>
        <v>17353.32</v>
      </c>
      <c r="G48" s="58">
        <f t="shared" si="1"/>
        <v>609566.80000000005</v>
      </c>
      <c r="H48" s="55"/>
      <c r="I48" s="56">
        <f t="shared" si="2"/>
        <v>31</v>
      </c>
      <c r="J48" s="63">
        <f t="shared" si="3"/>
        <v>834.78201854668339</v>
      </c>
      <c r="K48" s="64">
        <v>1.54839E-2</v>
      </c>
      <c r="L48" s="65">
        <f t="shared" si="4"/>
        <v>-2.018546683416389E-3</v>
      </c>
    </row>
    <row r="49" spans="1:12" x14ac:dyDescent="0.3">
      <c r="A49" s="59">
        <v>37</v>
      </c>
      <c r="B49" s="60">
        <v>45732</v>
      </c>
      <c r="C49" s="61">
        <v>16540.57</v>
      </c>
      <c r="D49" s="61">
        <v>812.76</v>
      </c>
      <c r="E49" s="61"/>
      <c r="F49" s="62">
        <f t="shared" si="5"/>
        <v>17353.329999999998</v>
      </c>
      <c r="G49" s="58">
        <f t="shared" si="1"/>
        <v>593026.2300000001</v>
      </c>
      <c r="H49" s="55"/>
      <c r="I49" s="56">
        <f t="shared" si="2"/>
        <v>28</v>
      </c>
      <c r="J49" s="63">
        <f t="shared" si="3"/>
        <v>812.76250629777792</v>
      </c>
      <c r="K49" s="64">
        <v>1.7142999999999999E-2</v>
      </c>
      <c r="L49" s="65">
        <f t="shared" si="4"/>
        <v>-2.5062977779271023E-3</v>
      </c>
    </row>
    <row r="50" spans="1:12" x14ac:dyDescent="0.3">
      <c r="A50" s="59">
        <v>38</v>
      </c>
      <c r="B50" s="60">
        <v>45763</v>
      </c>
      <c r="C50" s="61">
        <v>16562.62</v>
      </c>
      <c r="D50" s="61">
        <v>790.7</v>
      </c>
      <c r="E50" s="61"/>
      <c r="F50" s="62">
        <f t="shared" si="5"/>
        <v>17353.32</v>
      </c>
      <c r="G50" s="58">
        <f t="shared" si="1"/>
        <v>576463.6100000001</v>
      </c>
      <c r="H50" s="55"/>
      <c r="I50" s="56">
        <f t="shared" si="2"/>
        <v>31</v>
      </c>
      <c r="J50" s="63">
        <f t="shared" si="3"/>
        <v>790.7031225655752</v>
      </c>
      <c r="K50" s="64">
        <v>1.54839E-2</v>
      </c>
      <c r="L50" s="65">
        <f t="shared" si="4"/>
        <v>-3.1225655751541126E-3</v>
      </c>
    </row>
    <row r="51" spans="1:12" x14ac:dyDescent="0.3">
      <c r="A51" s="59">
        <v>39</v>
      </c>
      <c r="B51" s="60">
        <v>45793</v>
      </c>
      <c r="C51" s="61">
        <v>16584.71</v>
      </c>
      <c r="D51" s="61">
        <v>768.62</v>
      </c>
      <c r="E51" s="61"/>
      <c r="F51" s="62">
        <f t="shared" si="5"/>
        <v>17353.329999999998</v>
      </c>
      <c r="G51" s="58">
        <f t="shared" si="1"/>
        <v>559878.90000000014</v>
      </c>
      <c r="H51" s="55"/>
      <c r="I51" s="56">
        <f t="shared" si="2"/>
        <v>30</v>
      </c>
      <c r="J51" s="63">
        <f t="shared" si="3"/>
        <v>768.61814666666692</v>
      </c>
      <c r="K51" s="64">
        <v>1.6E-2</v>
      </c>
      <c r="L51" s="65">
        <f t="shared" si="4"/>
        <v>1.8533333330879032E-3</v>
      </c>
    </row>
    <row r="52" spans="1:12" x14ac:dyDescent="0.3">
      <c r="A52" s="59">
        <v>40</v>
      </c>
      <c r="B52" s="60">
        <v>45824</v>
      </c>
      <c r="C52" s="61">
        <v>16606.82</v>
      </c>
      <c r="D52" s="61">
        <v>746.51</v>
      </c>
      <c r="E52" s="61"/>
      <c r="F52" s="62">
        <f t="shared" si="5"/>
        <v>17353.329999999998</v>
      </c>
      <c r="G52" s="58">
        <f t="shared" si="1"/>
        <v>543272.08000000019</v>
      </c>
      <c r="H52" s="55"/>
      <c r="I52" s="56">
        <f t="shared" si="2"/>
        <v>31</v>
      </c>
      <c r="J52" s="63">
        <f t="shared" si="3"/>
        <v>746.50659969725029</v>
      </c>
      <c r="K52" s="64">
        <v>1.54839E-2</v>
      </c>
      <c r="L52" s="65">
        <f t="shared" si="4"/>
        <v>3.4003027496964933E-3</v>
      </c>
    </row>
    <row r="53" spans="1:12" x14ac:dyDescent="0.3">
      <c r="A53" s="59">
        <v>41</v>
      </c>
      <c r="B53" s="60">
        <v>45854</v>
      </c>
      <c r="C53" s="61">
        <v>16628.96</v>
      </c>
      <c r="D53" s="61">
        <v>724.36</v>
      </c>
      <c r="E53" s="61"/>
      <c r="F53" s="62">
        <f t="shared" si="5"/>
        <v>17353.32</v>
      </c>
      <c r="G53" s="58">
        <f t="shared" si="1"/>
        <v>526643.12000000023</v>
      </c>
      <c r="H53" s="55"/>
      <c r="I53" s="56">
        <f t="shared" si="2"/>
        <v>30</v>
      </c>
      <c r="J53" s="63">
        <f t="shared" si="3"/>
        <v>724.36277333333362</v>
      </c>
      <c r="K53" s="64">
        <v>1.6E-2</v>
      </c>
      <c r="L53" s="65">
        <f t="shared" si="4"/>
        <v>-2.7733333336072974E-3</v>
      </c>
    </row>
    <row r="54" spans="1:12" x14ac:dyDescent="0.3">
      <c r="A54" s="59">
        <v>42</v>
      </c>
      <c r="B54" s="60">
        <v>45885</v>
      </c>
      <c r="C54" s="61">
        <v>16651.13</v>
      </c>
      <c r="D54" s="61">
        <v>702.19</v>
      </c>
      <c r="E54" s="61"/>
      <c r="F54" s="62">
        <f t="shared" si="5"/>
        <v>17353.32</v>
      </c>
      <c r="G54" s="58">
        <f t="shared" si="1"/>
        <v>509991.99000000022</v>
      </c>
      <c r="H54" s="55"/>
      <c r="I54" s="56">
        <f t="shared" si="2"/>
        <v>31</v>
      </c>
      <c r="J54" s="63">
        <f t="shared" si="3"/>
        <v>702.19214327446696</v>
      </c>
      <c r="K54" s="64">
        <v>1.54839E-2</v>
      </c>
      <c r="L54" s="65">
        <f t="shared" si="4"/>
        <v>-2.143274466902767E-3</v>
      </c>
    </row>
    <row r="55" spans="1:12" x14ac:dyDescent="0.3">
      <c r="A55" s="59">
        <v>43</v>
      </c>
      <c r="B55" s="60">
        <v>45916</v>
      </c>
      <c r="C55" s="61">
        <v>16673.330000000002</v>
      </c>
      <c r="D55" s="61">
        <v>679.99</v>
      </c>
      <c r="E55" s="61"/>
      <c r="F55" s="62">
        <f t="shared" si="5"/>
        <v>17353.320000000003</v>
      </c>
      <c r="G55" s="58">
        <f t="shared" si="1"/>
        <v>493318.66000000021</v>
      </c>
      <c r="H55" s="55"/>
      <c r="I55" s="56">
        <f t="shared" si="2"/>
        <v>31</v>
      </c>
      <c r="J55" s="63">
        <f t="shared" si="3"/>
        <v>679.9905949799753</v>
      </c>
      <c r="K55" s="64">
        <v>1.54839E-2</v>
      </c>
      <c r="L55" s="65">
        <f t="shared" si="4"/>
        <v>-5.9497997528978885E-4</v>
      </c>
    </row>
    <row r="56" spans="1:12" x14ac:dyDescent="0.3">
      <c r="A56" s="59">
        <v>44</v>
      </c>
      <c r="B56" s="60">
        <v>45946</v>
      </c>
      <c r="C56" s="61">
        <v>16695.57</v>
      </c>
      <c r="D56" s="61">
        <v>657.76</v>
      </c>
      <c r="E56" s="61"/>
      <c r="F56" s="62">
        <f t="shared" si="5"/>
        <v>17353.329999999998</v>
      </c>
      <c r="G56" s="58">
        <f t="shared" si="1"/>
        <v>476623.0900000002</v>
      </c>
      <c r="H56" s="55"/>
      <c r="I56" s="56">
        <f t="shared" si="2"/>
        <v>30</v>
      </c>
      <c r="J56" s="63">
        <f t="shared" si="3"/>
        <v>657.75821333333363</v>
      </c>
      <c r="K56" s="64">
        <v>1.6E-2</v>
      </c>
      <c r="L56" s="65">
        <f t="shared" si="4"/>
        <v>1.78666666636218E-3</v>
      </c>
    </row>
    <row r="57" spans="1:12" x14ac:dyDescent="0.3">
      <c r="A57" s="59">
        <v>45</v>
      </c>
      <c r="B57" s="60">
        <v>45977</v>
      </c>
      <c r="C57" s="61">
        <v>16717.830000000002</v>
      </c>
      <c r="D57" s="61">
        <v>635.5</v>
      </c>
      <c r="E57" s="61"/>
      <c r="F57" s="62">
        <f t="shared" si="5"/>
        <v>17353.330000000002</v>
      </c>
      <c r="G57" s="58">
        <f t="shared" si="1"/>
        <v>459905.26000000018</v>
      </c>
      <c r="H57" s="55"/>
      <c r="I57" s="56">
        <f t="shared" si="2"/>
        <v>31</v>
      </c>
      <c r="J57" s="63">
        <f t="shared" si="3"/>
        <v>635.49864489105858</v>
      </c>
      <c r="K57" s="64">
        <v>1.54839E-2</v>
      </c>
      <c r="L57" s="65">
        <f t="shared" si="4"/>
        <v>1.3551089414249873E-3</v>
      </c>
    </row>
    <row r="58" spans="1:12" x14ac:dyDescent="0.3">
      <c r="A58" s="59">
        <v>46</v>
      </c>
      <c r="B58" s="60">
        <v>46007</v>
      </c>
      <c r="C58" s="61">
        <v>16740.12</v>
      </c>
      <c r="D58" s="61">
        <v>613.21</v>
      </c>
      <c r="E58" s="61"/>
      <c r="F58" s="62">
        <f t="shared" si="5"/>
        <v>17353.329999999998</v>
      </c>
      <c r="G58" s="58">
        <f t="shared" si="1"/>
        <v>443165.14000000019</v>
      </c>
      <c r="H58" s="55"/>
      <c r="I58" s="56">
        <f t="shared" si="2"/>
        <v>30</v>
      </c>
      <c r="J58" s="63">
        <f t="shared" si="3"/>
        <v>613.20701333333363</v>
      </c>
      <c r="K58" s="64">
        <v>1.6E-2</v>
      </c>
      <c r="L58" s="65">
        <f t="shared" si="4"/>
        <v>2.9866666664020158E-3</v>
      </c>
    </row>
    <row r="59" spans="1:12" x14ac:dyDescent="0.3">
      <c r="A59" s="59">
        <v>47</v>
      </c>
      <c r="B59" s="60">
        <v>46038</v>
      </c>
      <c r="C59" s="61">
        <v>16762.439999999999</v>
      </c>
      <c r="D59" s="61">
        <v>590.89</v>
      </c>
      <c r="E59" s="61"/>
      <c r="F59" s="62">
        <f t="shared" si="5"/>
        <v>17353.329999999998</v>
      </c>
      <c r="G59" s="58">
        <f t="shared" si="1"/>
        <v>426402.70000000019</v>
      </c>
      <c r="H59" s="55"/>
      <c r="I59" s="56">
        <f t="shared" si="2"/>
        <v>31</v>
      </c>
      <c r="J59" s="63">
        <f t="shared" si="3"/>
        <v>590.88796124618364</v>
      </c>
      <c r="K59" s="64">
        <v>1.54839E-2</v>
      </c>
      <c r="L59" s="65">
        <f t="shared" si="4"/>
        <v>2.038753816350436E-3</v>
      </c>
    </row>
    <row r="60" spans="1:12" x14ac:dyDescent="0.3">
      <c r="A60" s="59">
        <v>48</v>
      </c>
      <c r="B60" s="60">
        <v>46069</v>
      </c>
      <c r="C60" s="61">
        <v>16784.79</v>
      </c>
      <c r="D60" s="61">
        <v>568.54</v>
      </c>
      <c r="E60" s="61"/>
      <c r="F60" s="62">
        <f t="shared" si="5"/>
        <v>17353.330000000002</v>
      </c>
      <c r="G60" s="58">
        <f t="shared" si="1"/>
        <v>409617.91000000021</v>
      </c>
      <c r="H60" s="55"/>
      <c r="I60" s="56">
        <f t="shared" si="2"/>
        <v>31</v>
      </c>
      <c r="J60" s="63">
        <f t="shared" si="3"/>
        <v>568.53799934008362</v>
      </c>
      <c r="K60" s="64">
        <v>1.54839E-2</v>
      </c>
      <c r="L60" s="65">
        <f t="shared" si="4"/>
        <v>2.0006599163480132E-3</v>
      </c>
    </row>
    <row r="61" spans="1:12" x14ac:dyDescent="0.3">
      <c r="A61" s="59">
        <v>49</v>
      </c>
      <c r="B61" s="60">
        <v>46097</v>
      </c>
      <c r="C61" s="61">
        <v>16807.169999999998</v>
      </c>
      <c r="D61" s="61">
        <v>546.16</v>
      </c>
      <c r="E61" s="61"/>
      <c r="F61" s="62">
        <f t="shared" si="5"/>
        <v>17353.329999999998</v>
      </c>
      <c r="G61" s="58">
        <f t="shared" si="1"/>
        <v>392810.74000000022</v>
      </c>
      <c r="H61" s="55"/>
      <c r="I61" s="56">
        <f t="shared" si="2"/>
        <v>28</v>
      </c>
      <c r="J61" s="63">
        <f t="shared" si="3"/>
        <v>546.16176464344471</v>
      </c>
      <c r="K61" s="64">
        <v>1.7142999999999999E-2</v>
      </c>
      <c r="L61" s="65">
        <f t="shared" si="4"/>
        <v>-1.7646434447442516E-3</v>
      </c>
    </row>
    <row r="62" spans="1:12" x14ac:dyDescent="0.3">
      <c r="A62" s="59">
        <v>50</v>
      </c>
      <c r="B62" s="60">
        <v>46128</v>
      </c>
      <c r="C62" s="61">
        <v>16829.580000000002</v>
      </c>
      <c r="D62" s="61">
        <v>523.75</v>
      </c>
      <c r="E62" s="61"/>
      <c r="F62" s="62">
        <f t="shared" si="5"/>
        <v>17353.330000000002</v>
      </c>
      <c r="G62" s="58">
        <f t="shared" si="1"/>
        <v>375981.16000000021</v>
      </c>
      <c r="H62" s="55"/>
      <c r="I62" s="56">
        <f t="shared" si="2"/>
        <v>31</v>
      </c>
      <c r="J62" s="63">
        <f t="shared" si="3"/>
        <v>523.7486353601837</v>
      </c>
      <c r="K62" s="64">
        <v>1.54839E-2</v>
      </c>
      <c r="L62" s="65">
        <f t="shared" si="4"/>
        <v>1.3646398163018603E-3</v>
      </c>
    </row>
    <row r="63" spans="1:12" x14ac:dyDescent="0.3">
      <c r="A63" s="59">
        <v>51</v>
      </c>
      <c r="B63" s="60">
        <v>46158</v>
      </c>
      <c r="C63" s="61">
        <v>16852.02</v>
      </c>
      <c r="D63" s="61">
        <v>501.31</v>
      </c>
      <c r="E63" s="61"/>
      <c r="F63" s="62">
        <f t="shared" si="5"/>
        <v>17353.330000000002</v>
      </c>
      <c r="G63" s="58">
        <f t="shared" si="1"/>
        <v>359129.14000000019</v>
      </c>
      <c r="H63" s="55"/>
      <c r="I63" s="56">
        <f t="shared" si="2"/>
        <v>30</v>
      </c>
      <c r="J63" s="63">
        <f t="shared" si="3"/>
        <v>501.30821333333364</v>
      </c>
      <c r="K63" s="64">
        <v>1.6E-2</v>
      </c>
      <c r="L63" s="65">
        <f t="shared" si="4"/>
        <v>1.78666666636218E-3</v>
      </c>
    </row>
    <row r="64" spans="1:12" x14ac:dyDescent="0.3">
      <c r="A64" s="59">
        <v>52</v>
      </c>
      <c r="B64" s="60">
        <v>46189</v>
      </c>
      <c r="C64" s="61">
        <v>16874.490000000002</v>
      </c>
      <c r="D64" s="61">
        <v>478.84</v>
      </c>
      <c r="E64" s="61"/>
      <c r="F64" s="62">
        <f t="shared" si="5"/>
        <v>17353.330000000002</v>
      </c>
      <c r="G64" s="58">
        <f t="shared" si="1"/>
        <v>342254.6500000002</v>
      </c>
      <c r="H64" s="55"/>
      <c r="I64" s="56">
        <f t="shared" si="2"/>
        <v>31</v>
      </c>
      <c r="J64" s="63">
        <f t="shared" si="3"/>
        <v>478.83975115618352</v>
      </c>
      <c r="K64" s="64">
        <v>1.54839E-2</v>
      </c>
      <c r="L64" s="65">
        <f t="shared" si="4"/>
        <v>2.488438164505169E-4</v>
      </c>
    </row>
    <row r="65" spans="1:12" x14ac:dyDescent="0.3">
      <c r="A65" s="59">
        <v>53</v>
      </c>
      <c r="B65" s="60">
        <v>46219</v>
      </c>
      <c r="C65" s="61">
        <v>16896.98</v>
      </c>
      <c r="D65" s="61">
        <v>456.34</v>
      </c>
      <c r="E65" s="61"/>
      <c r="F65" s="62">
        <f t="shared" si="5"/>
        <v>17353.32</v>
      </c>
      <c r="G65" s="58">
        <f t="shared" si="1"/>
        <v>325357.67000000022</v>
      </c>
      <c r="H65" s="55"/>
      <c r="I65" s="56">
        <f t="shared" si="2"/>
        <v>30</v>
      </c>
      <c r="J65" s="63">
        <f t="shared" si="3"/>
        <v>456.33953333333363</v>
      </c>
      <c r="K65" s="64">
        <v>1.6E-2</v>
      </c>
      <c r="L65" s="65">
        <f t="shared" si="4"/>
        <v>4.6666666634109788E-4</v>
      </c>
    </row>
    <row r="66" spans="1:12" x14ac:dyDescent="0.3">
      <c r="A66" s="59">
        <v>54</v>
      </c>
      <c r="B66" s="60">
        <v>46250</v>
      </c>
      <c r="C66" s="61">
        <v>16919.509999999998</v>
      </c>
      <c r="D66" s="61">
        <v>433.81</v>
      </c>
      <c r="E66" s="61"/>
      <c r="F66" s="62">
        <f t="shared" si="5"/>
        <v>17353.32</v>
      </c>
      <c r="G66" s="58">
        <f t="shared" si="1"/>
        <v>308438.16000000021</v>
      </c>
      <c r="H66" s="55"/>
      <c r="I66" s="56">
        <f t="shared" si="2"/>
        <v>31</v>
      </c>
      <c r="J66" s="63">
        <f t="shared" si="3"/>
        <v>433.811040060842</v>
      </c>
      <c r="K66" s="64">
        <v>1.54839E-2</v>
      </c>
      <c r="L66" s="65">
        <f t="shared" si="4"/>
        <v>-1.0400608420013668E-3</v>
      </c>
    </row>
    <row r="67" spans="1:12" x14ac:dyDescent="0.3">
      <c r="A67" s="59">
        <v>55</v>
      </c>
      <c r="B67" s="60">
        <v>46281</v>
      </c>
      <c r="C67" s="61">
        <v>16942.07</v>
      </c>
      <c r="D67" s="61">
        <v>411.25</v>
      </c>
      <c r="E67" s="61"/>
      <c r="F67" s="62">
        <f t="shared" si="5"/>
        <v>17353.32</v>
      </c>
      <c r="G67" s="58">
        <f t="shared" si="1"/>
        <v>291496.0900000002</v>
      </c>
      <c r="H67" s="55"/>
      <c r="I67" s="56">
        <f t="shared" si="2"/>
        <v>31</v>
      </c>
      <c r="J67" s="63">
        <f t="shared" si="3"/>
        <v>411.25165109540029</v>
      </c>
      <c r="K67" s="64">
        <v>1.54839E-2</v>
      </c>
      <c r="L67" s="65">
        <f t="shared" si="4"/>
        <v>-1.6510954002910694E-3</v>
      </c>
    </row>
    <row r="68" spans="1:12" x14ac:dyDescent="0.3">
      <c r="A68" s="59">
        <v>56</v>
      </c>
      <c r="B68" s="60">
        <v>46311</v>
      </c>
      <c r="C68" s="61">
        <v>16964.66</v>
      </c>
      <c r="D68" s="61">
        <v>388.66</v>
      </c>
      <c r="E68" s="61"/>
      <c r="F68" s="62">
        <f t="shared" si="5"/>
        <v>17353.32</v>
      </c>
      <c r="G68" s="58">
        <f t="shared" si="1"/>
        <v>274531.43000000023</v>
      </c>
      <c r="H68" s="55"/>
      <c r="I68" s="56">
        <f t="shared" si="2"/>
        <v>30</v>
      </c>
      <c r="J68" s="63">
        <f t="shared" si="3"/>
        <v>388.66145333333367</v>
      </c>
      <c r="K68" s="64">
        <v>1.6E-2</v>
      </c>
      <c r="L68" s="65">
        <f t="shared" si="4"/>
        <v>-1.4533333336430587E-3</v>
      </c>
    </row>
    <row r="69" spans="1:12" x14ac:dyDescent="0.3">
      <c r="A69" s="59">
        <v>57</v>
      </c>
      <c r="B69" s="60">
        <v>46342</v>
      </c>
      <c r="C69" s="61">
        <v>16987.28</v>
      </c>
      <c r="D69" s="61">
        <v>366.04</v>
      </c>
      <c r="E69" s="61"/>
      <c r="F69" s="62">
        <f t="shared" si="5"/>
        <v>17353.32</v>
      </c>
      <c r="G69" s="58">
        <f t="shared" si="1"/>
        <v>257544.15000000023</v>
      </c>
      <c r="H69" s="55"/>
      <c r="I69" s="56">
        <f t="shared" si="2"/>
        <v>31</v>
      </c>
      <c r="J69" s="63">
        <f t="shared" si="3"/>
        <v>366.04259299524199</v>
      </c>
      <c r="K69" s="64">
        <v>1.54839E-2</v>
      </c>
      <c r="L69" s="65">
        <f t="shared" si="4"/>
        <v>-2.5929952419687652E-3</v>
      </c>
    </row>
    <row r="70" spans="1:12" x14ac:dyDescent="0.3">
      <c r="A70" s="59">
        <v>58</v>
      </c>
      <c r="B70" s="60">
        <v>46372</v>
      </c>
      <c r="C70" s="61">
        <v>17009.93</v>
      </c>
      <c r="D70" s="61">
        <v>343.39</v>
      </c>
      <c r="E70" s="61"/>
      <c r="F70" s="62">
        <f t="shared" si="5"/>
        <v>17353.32</v>
      </c>
      <c r="G70" s="58">
        <f t="shared" si="1"/>
        <v>240534.22000000023</v>
      </c>
      <c r="H70" s="55"/>
      <c r="I70" s="56">
        <f t="shared" si="2"/>
        <v>30</v>
      </c>
      <c r="J70" s="63">
        <f t="shared" si="3"/>
        <v>343.39220000000029</v>
      </c>
      <c r="K70" s="64">
        <v>1.6E-2</v>
      </c>
      <c r="L70" s="65">
        <f t="shared" si="4"/>
        <v>-2.2000000003004061E-3</v>
      </c>
    </row>
    <row r="71" spans="1:12" x14ac:dyDescent="0.3">
      <c r="A71" s="59">
        <v>59</v>
      </c>
      <c r="B71" s="60">
        <v>46403</v>
      </c>
      <c r="C71" s="61">
        <v>17032.61</v>
      </c>
      <c r="D71" s="61">
        <v>320.70999999999998</v>
      </c>
      <c r="E71" s="61"/>
      <c r="F71" s="62">
        <f t="shared" si="5"/>
        <v>17353.32</v>
      </c>
      <c r="G71" s="58">
        <f t="shared" si="1"/>
        <v>223501.61000000022</v>
      </c>
      <c r="H71" s="55"/>
      <c r="I71" s="56">
        <f t="shared" si="2"/>
        <v>31</v>
      </c>
      <c r="J71" s="63">
        <f t="shared" si="3"/>
        <v>320.71289466888362</v>
      </c>
      <c r="K71" s="64">
        <v>1.54839E-2</v>
      </c>
      <c r="L71" s="65">
        <f t="shared" si="4"/>
        <v>-2.8946688836413159E-3</v>
      </c>
    </row>
    <row r="72" spans="1:12" x14ac:dyDescent="0.3">
      <c r="A72" s="59">
        <v>60</v>
      </c>
      <c r="B72" s="60">
        <v>46434</v>
      </c>
      <c r="C72" s="61">
        <v>17055.32</v>
      </c>
      <c r="D72" s="61">
        <v>298</v>
      </c>
      <c r="E72" s="61"/>
      <c r="F72" s="62">
        <f t="shared" si="5"/>
        <v>17353.32</v>
      </c>
      <c r="G72" s="58">
        <f t="shared" si="1"/>
        <v>206446.29000000021</v>
      </c>
      <c r="H72" s="55"/>
      <c r="I72" s="56">
        <f t="shared" si="2"/>
        <v>31</v>
      </c>
      <c r="J72" s="63">
        <f t="shared" si="3"/>
        <v>298.002705420692</v>
      </c>
      <c r="K72" s="64">
        <v>1.54839E-2</v>
      </c>
      <c r="L72" s="65">
        <f t="shared" si="4"/>
        <v>-2.7054206919956414E-3</v>
      </c>
    </row>
    <row r="73" spans="1:12" x14ac:dyDescent="0.3">
      <c r="A73" s="59">
        <v>61</v>
      </c>
      <c r="B73" s="60">
        <v>46462</v>
      </c>
      <c r="C73" s="61">
        <v>17078.060000000001</v>
      </c>
      <c r="D73" s="61">
        <v>275.26</v>
      </c>
      <c r="E73" s="61"/>
      <c r="F73" s="62">
        <f t="shared" si="5"/>
        <v>17353.32</v>
      </c>
      <c r="G73" s="58">
        <f t="shared" si="1"/>
        <v>189368.23000000021</v>
      </c>
      <c r="H73" s="55"/>
      <c r="I73" s="56">
        <f t="shared" si="2"/>
        <v>28</v>
      </c>
      <c r="J73" s="63">
        <f t="shared" si="3"/>
        <v>275.26401384766689</v>
      </c>
      <c r="K73" s="64">
        <v>1.7142999999999999E-2</v>
      </c>
      <c r="L73" s="65">
        <f t="shared" si="4"/>
        <v>-4.0138476668971634E-3</v>
      </c>
    </row>
    <row r="74" spans="1:12" x14ac:dyDescent="0.3">
      <c r="A74" s="59">
        <v>62</v>
      </c>
      <c r="B74" s="60">
        <v>46493</v>
      </c>
      <c r="C74" s="61">
        <v>17100.830000000002</v>
      </c>
      <c r="D74" s="61">
        <v>252.49</v>
      </c>
      <c r="E74" s="61"/>
      <c r="F74" s="62">
        <f t="shared" si="5"/>
        <v>17353.320000000003</v>
      </c>
      <c r="G74" s="58">
        <f t="shared" si="1"/>
        <v>172267.4000000002</v>
      </c>
      <c r="H74" s="55"/>
      <c r="I74" s="56">
        <f t="shared" si="2"/>
        <v>31</v>
      </c>
      <c r="J74" s="63">
        <f t="shared" si="3"/>
        <v>252.4914467539086</v>
      </c>
      <c r="K74" s="64">
        <v>1.54839E-2</v>
      </c>
      <c r="L74" s="65">
        <f t="shared" si="4"/>
        <v>-1.4467539085956105E-3</v>
      </c>
    </row>
    <row r="75" spans="1:12" x14ac:dyDescent="0.3">
      <c r="A75" s="59">
        <v>63</v>
      </c>
      <c r="B75" s="60">
        <v>46523</v>
      </c>
      <c r="C75" s="61">
        <v>17123.63</v>
      </c>
      <c r="D75" s="61">
        <v>229.69</v>
      </c>
      <c r="E75" s="61"/>
      <c r="F75" s="62">
        <f t="shared" si="5"/>
        <v>17353.32</v>
      </c>
      <c r="G75" s="58">
        <f t="shared" si="1"/>
        <v>155143.77000000019</v>
      </c>
      <c r="H75" s="55"/>
      <c r="I75" s="56">
        <f t="shared" si="2"/>
        <v>30</v>
      </c>
      <c r="J75" s="63">
        <f t="shared" si="3"/>
        <v>229.68986666666692</v>
      </c>
      <c r="K75" s="64">
        <v>1.6E-2</v>
      </c>
      <c r="L75" s="65">
        <f t="shared" si="4"/>
        <v>1.3333333308196416E-4</v>
      </c>
    </row>
    <row r="76" spans="1:12" x14ac:dyDescent="0.3">
      <c r="A76" s="59">
        <v>64</v>
      </c>
      <c r="B76" s="60">
        <v>46554</v>
      </c>
      <c r="C76" s="61">
        <v>17146.47</v>
      </c>
      <c r="D76" s="61">
        <v>206.86</v>
      </c>
      <c r="E76" s="61"/>
      <c r="F76" s="62">
        <f t="shared" si="5"/>
        <v>17353.330000000002</v>
      </c>
      <c r="G76" s="58">
        <f t="shared" si="1"/>
        <v>137997.30000000019</v>
      </c>
      <c r="H76" s="55"/>
      <c r="I76" s="56">
        <f t="shared" si="2"/>
        <v>31</v>
      </c>
      <c r="J76" s="63">
        <f t="shared" si="3"/>
        <v>206.85874785942525</v>
      </c>
      <c r="K76" s="64">
        <v>1.54839E-2</v>
      </c>
      <c r="L76" s="65">
        <f t="shared" si="4"/>
        <v>1.2521405747634162E-3</v>
      </c>
    </row>
    <row r="77" spans="1:12" x14ac:dyDescent="0.3">
      <c r="A77" s="59">
        <v>65</v>
      </c>
      <c r="B77" s="60">
        <v>46584</v>
      </c>
      <c r="C77" s="61">
        <v>17169.330000000002</v>
      </c>
      <c r="D77" s="61">
        <v>184</v>
      </c>
      <c r="E77" s="61"/>
      <c r="F77" s="62">
        <f t="shared" si="5"/>
        <v>17353.330000000002</v>
      </c>
      <c r="G77" s="58">
        <f t="shared" si="1"/>
        <v>120827.97000000019</v>
      </c>
      <c r="H77" s="55"/>
      <c r="I77" s="56">
        <f t="shared" si="2"/>
        <v>30</v>
      </c>
      <c r="J77" s="63">
        <f t="shared" si="3"/>
        <v>183.99640000000025</v>
      </c>
      <c r="K77" s="64">
        <v>1.6E-2</v>
      </c>
      <c r="L77" s="65">
        <f t="shared" si="4"/>
        <v>3.5999999997500254E-3</v>
      </c>
    </row>
    <row r="78" spans="1:12" x14ac:dyDescent="0.3">
      <c r="A78" s="59">
        <v>66</v>
      </c>
      <c r="B78" s="60">
        <v>46615</v>
      </c>
      <c r="C78" s="61">
        <v>17192.22</v>
      </c>
      <c r="D78" s="61">
        <v>161.1</v>
      </c>
      <c r="E78" s="61"/>
      <c r="F78" s="62">
        <f t="shared" si="5"/>
        <v>17353.32</v>
      </c>
      <c r="G78" s="58">
        <f t="shared" ref="G78:G84" si="6">+G77-C78</f>
        <v>103635.75000000019</v>
      </c>
      <c r="H78" s="55"/>
      <c r="I78" s="56">
        <f t="shared" si="2"/>
        <v>31</v>
      </c>
      <c r="J78" s="63">
        <f t="shared" si="3"/>
        <v>161.10426206992526</v>
      </c>
      <c r="K78" s="64">
        <v>1.54839E-2</v>
      </c>
      <c r="L78" s="65">
        <f t="shared" si="4"/>
        <v>-4.2620699252609029E-3</v>
      </c>
    </row>
    <row r="79" spans="1:12" x14ac:dyDescent="0.3">
      <c r="A79" s="59">
        <v>67</v>
      </c>
      <c r="B79" s="60">
        <v>46646</v>
      </c>
      <c r="C79" s="61">
        <v>17215.14</v>
      </c>
      <c r="D79" s="61">
        <v>138.18</v>
      </c>
      <c r="E79" s="61"/>
      <c r="F79" s="62">
        <f t="shared" si="5"/>
        <v>17353.32</v>
      </c>
      <c r="G79" s="58">
        <f t="shared" si="6"/>
        <v>86420.61000000019</v>
      </c>
      <c r="H79" s="55"/>
      <c r="I79" s="56">
        <f t="shared" ref="I79:I84" si="7">+B79-B78</f>
        <v>31</v>
      </c>
      <c r="J79" s="63">
        <f t="shared" ref="J79:J84" si="8">(+G78*I79*K79)/360</f>
        <v>138.18125908937526</v>
      </c>
      <c r="K79" s="64">
        <v>1.54839E-2</v>
      </c>
      <c r="L79" s="65">
        <f t="shared" ref="L79:L84" si="9">+D79-J79</f>
        <v>-1.2590893752530974E-3</v>
      </c>
    </row>
    <row r="80" spans="1:12" x14ac:dyDescent="0.3">
      <c r="A80" s="59">
        <v>68</v>
      </c>
      <c r="B80" s="60">
        <v>46676</v>
      </c>
      <c r="C80" s="61">
        <v>17238.099999999999</v>
      </c>
      <c r="D80" s="61">
        <v>115.23</v>
      </c>
      <c r="E80" s="61"/>
      <c r="F80" s="62">
        <f t="shared" si="5"/>
        <v>17353.329999999998</v>
      </c>
      <c r="G80" s="58">
        <f t="shared" si="6"/>
        <v>69182.510000000184</v>
      </c>
      <c r="H80" s="55"/>
      <c r="I80" s="56">
        <f t="shared" si="7"/>
        <v>30</v>
      </c>
      <c r="J80" s="63">
        <f t="shared" si="8"/>
        <v>115.22748000000027</v>
      </c>
      <c r="K80" s="64">
        <v>1.6E-2</v>
      </c>
      <c r="L80" s="65">
        <f t="shared" si="9"/>
        <v>2.5199999997340683E-3</v>
      </c>
    </row>
    <row r="81" spans="1:12" x14ac:dyDescent="0.3">
      <c r="A81" s="59">
        <v>69</v>
      </c>
      <c r="B81" s="60">
        <v>46707</v>
      </c>
      <c r="C81" s="61">
        <v>17261.080000000002</v>
      </c>
      <c r="D81" s="61">
        <v>92.24</v>
      </c>
      <c r="E81" s="61"/>
      <c r="F81" s="62">
        <f t="shared" si="5"/>
        <v>17353.320000000003</v>
      </c>
      <c r="G81" s="58">
        <f t="shared" si="6"/>
        <v>51921.430000000182</v>
      </c>
      <c r="H81" s="55"/>
      <c r="I81" s="56">
        <f t="shared" si="7"/>
        <v>31</v>
      </c>
      <c r="J81" s="63">
        <f t="shared" si="8"/>
        <v>92.243519622941918</v>
      </c>
      <c r="K81" s="64">
        <v>1.54839E-2</v>
      </c>
      <c r="L81" s="65">
        <f t="shared" si="9"/>
        <v>-3.519622941922762E-3</v>
      </c>
    </row>
    <row r="82" spans="1:12" x14ac:dyDescent="0.3">
      <c r="A82" s="59">
        <v>70</v>
      </c>
      <c r="B82" s="60">
        <v>46737</v>
      </c>
      <c r="C82" s="61">
        <v>17284.099999999999</v>
      </c>
      <c r="D82" s="61">
        <v>69.23</v>
      </c>
      <c r="E82" s="61"/>
      <c r="F82" s="62">
        <f t="shared" si="5"/>
        <v>17353.329999999998</v>
      </c>
      <c r="G82" s="58">
        <f t="shared" si="6"/>
        <v>34637.330000000184</v>
      </c>
      <c r="H82" s="55"/>
      <c r="I82" s="56">
        <f t="shared" si="7"/>
        <v>30</v>
      </c>
      <c r="J82" s="63">
        <f t="shared" si="8"/>
        <v>69.228573333333571</v>
      </c>
      <c r="K82" s="64">
        <v>1.6E-2</v>
      </c>
      <c r="L82" s="65">
        <f t="shared" si="9"/>
        <v>1.4266666664326522E-3</v>
      </c>
    </row>
    <row r="83" spans="1:12" x14ac:dyDescent="0.3">
      <c r="A83" s="59">
        <v>71</v>
      </c>
      <c r="B83" s="60">
        <v>46768</v>
      </c>
      <c r="C83" s="61">
        <v>17307.14</v>
      </c>
      <c r="D83" s="61">
        <v>46.18</v>
      </c>
      <c r="E83" s="61"/>
      <c r="F83" s="62">
        <f t="shared" si="5"/>
        <v>17353.32</v>
      </c>
      <c r="G83" s="58">
        <f t="shared" si="6"/>
        <v>17330.190000000184</v>
      </c>
      <c r="H83" s="55"/>
      <c r="I83" s="56">
        <f t="shared" si="7"/>
        <v>31</v>
      </c>
      <c r="J83" s="63">
        <f t="shared" si="8"/>
        <v>46.18319325999191</v>
      </c>
      <c r="K83" s="64">
        <v>1.54839E-2</v>
      </c>
      <c r="L83" s="65">
        <f t="shared" si="9"/>
        <v>-3.1932599919102245E-3</v>
      </c>
    </row>
    <row r="84" spans="1:12" x14ac:dyDescent="0.3">
      <c r="A84" s="59">
        <v>72</v>
      </c>
      <c r="B84" s="60">
        <v>46799</v>
      </c>
      <c r="C84" s="61">
        <v>17330.189999999999</v>
      </c>
      <c r="D84" s="61">
        <v>23.11</v>
      </c>
      <c r="E84" s="61"/>
      <c r="F84" s="62">
        <f t="shared" si="5"/>
        <v>17353.3</v>
      </c>
      <c r="G84" s="58">
        <f t="shared" si="6"/>
        <v>1.8553691916167736E-10</v>
      </c>
      <c r="H84" s="55"/>
      <c r="I84" s="56">
        <f t="shared" si="7"/>
        <v>31</v>
      </c>
      <c r="J84" s="63">
        <f t="shared" si="8"/>
        <v>23.106963325475245</v>
      </c>
      <c r="K84" s="64">
        <v>1.54839E-2</v>
      </c>
      <c r="L84" s="65">
        <f t="shared" si="9"/>
        <v>3.0366745247540905E-3</v>
      </c>
    </row>
    <row r="85" spans="1:12" x14ac:dyDescent="0.3">
      <c r="A85" s="66"/>
      <c r="B85" s="56"/>
      <c r="C85" s="56"/>
      <c r="D85" s="56"/>
      <c r="E85" s="56"/>
      <c r="F85" s="56"/>
      <c r="G85" s="56"/>
      <c r="H85" s="55"/>
      <c r="I85" s="56"/>
      <c r="J85" s="56"/>
      <c r="K85" s="56"/>
      <c r="L85" s="56"/>
    </row>
    <row r="86" spans="1:12" x14ac:dyDescent="0.3">
      <c r="A86" s="56"/>
      <c r="B86" s="67" t="s">
        <v>53</v>
      </c>
      <c r="C86" s="68">
        <f>SUM(C13:C85)</f>
        <v>999999.99999999988</v>
      </c>
      <c r="D86" s="68">
        <f>SUM(D13:D85)</f>
        <v>57199.4</v>
      </c>
      <c r="E86" s="68">
        <f>SUM(E13:E85)</f>
        <v>0</v>
      </c>
      <c r="F86" s="68">
        <f>SUM(F13:F85)</f>
        <v>1057199.3999999987</v>
      </c>
      <c r="G86" s="56"/>
      <c r="H86" s="55"/>
      <c r="I86" s="56"/>
      <c r="J86" s="56"/>
      <c r="K86" s="56"/>
      <c r="L86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432-E0B4-4035-8EAC-19511E58C530}">
  <dimension ref="A1:L34"/>
  <sheetViews>
    <sheetView workbookViewId="0">
      <selection sqref="A1:L34"/>
    </sheetView>
  </sheetViews>
  <sheetFormatPr defaultRowHeight="14.4" x14ac:dyDescent="0.3"/>
  <sheetData>
    <row r="1" spans="1:12" x14ac:dyDescent="0.3">
      <c r="A1" s="7" t="s">
        <v>36</v>
      </c>
      <c r="B1" s="8"/>
      <c r="C1" s="8"/>
      <c r="D1" s="8"/>
      <c r="E1" s="9" t="s">
        <v>37</v>
      </c>
      <c r="F1" s="10"/>
      <c r="G1" s="11">
        <v>44217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20404170</v>
      </c>
      <c r="C3" s="17" t="s">
        <v>38</v>
      </c>
      <c r="D3" s="8"/>
      <c r="E3" s="9" t="s">
        <v>39</v>
      </c>
      <c r="F3" s="10"/>
      <c r="G3" s="11">
        <v>44217</v>
      </c>
      <c r="H3" s="12"/>
      <c r="I3" s="8"/>
      <c r="J3" s="8"/>
      <c r="K3" s="8"/>
      <c r="L3" s="8"/>
    </row>
    <row r="4" spans="1:12" x14ac:dyDescent="0.3">
      <c r="A4" s="9"/>
      <c r="B4" s="16">
        <v>20404171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 t="s">
        <v>42</v>
      </c>
      <c r="F6" s="8" t="s">
        <v>43</v>
      </c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>
        <v>1000</v>
      </c>
      <c r="C7" s="17" t="s">
        <v>44</v>
      </c>
      <c r="D7" s="8"/>
      <c r="E7" s="8" t="s">
        <v>45</v>
      </c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200000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28">
        <v>44316</v>
      </c>
      <c r="C13" s="29">
        <v>0</v>
      </c>
      <c r="D13" s="29">
        <v>1414.38</v>
      </c>
      <c r="E13" s="29"/>
      <c r="F13" s="30">
        <f t="shared" ref="F13:F32" si="0">SUM(C13:E13)</f>
        <v>1414.38</v>
      </c>
      <c r="G13" s="26">
        <f>+G12-C13</f>
        <v>200000</v>
      </c>
      <c r="H13" s="23"/>
      <c r="I13" s="24">
        <f>+B13-G3</f>
        <v>99</v>
      </c>
      <c r="J13" s="31">
        <f>(+G12*I13*K13)/360</f>
        <v>1414.3799999999999</v>
      </c>
      <c r="K13" s="32">
        <v>2.5715999999999999E-2</v>
      </c>
      <c r="L13" s="33">
        <f>+D13-J13</f>
        <v>0</v>
      </c>
    </row>
    <row r="14" spans="1:12" x14ac:dyDescent="0.3">
      <c r="A14" s="27">
        <v>2</v>
      </c>
      <c r="B14" s="28">
        <v>44408</v>
      </c>
      <c r="C14" s="29">
        <v>0</v>
      </c>
      <c r="D14" s="29">
        <v>1250</v>
      </c>
      <c r="E14" s="29"/>
      <c r="F14" s="30">
        <f t="shared" si="0"/>
        <v>1250</v>
      </c>
      <c r="G14" s="26">
        <f t="shared" ref="G14:G32" si="1">+G13-C14</f>
        <v>200000</v>
      </c>
      <c r="H14" s="23"/>
      <c r="I14" s="24">
        <f>+B14-B13</f>
        <v>92</v>
      </c>
      <c r="J14" s="31">
        <f>(+G13*I14*K14)/360</f>
        <v>1249.9988888888888</v>
      </c>
      <c r="K14" s="32">
        <v>2.4456499999999999E-2</v>
      </c>
      <c r="L14" s="33">
        <f>+D14-J14</f>
        <v>1.1111111111858918E-3</v>
      </c>
    </row>
    <row r="15" spans="1:12" x14ac:dyDescent="0.3">
      <c r="A15" s="27">
        <v>3</v>
      </c>
      <c r="B15" s="28">
        <v>44500</v>
      </c>
      <c r="C15" s="29">
        <v>0</v>
      </c>
      <c r="D15" s="29">
        <v>1250</v>
      </c>
      <c r="E15" s="29"/>
      <c r="F15" s="34">
        <f t="shared" si="0"/>
        <v>1250</v>
      </c>
      <c r="G15" s="26">
        <f t="shared" si="1"/>
        <v>200000</v>
      </c>
      <c r="H15" s="23"/>
      <c r="I15" s="24">
        <f t="shared" ref="I15:I32" si="2">+B15-B14</f>
        <v>92</v>
      </c>
      <c r="J15" s="31">
        <f t="shared" ref="J15:J32" si="3">(+G14*I15*K15)/360</f>
        <v>1249.9988888888888</v>
      </c>
      <c r="K15" s="32">
        <v>2.4456499999999999E-2</v>
      </c>
      <c r="L15" s="33">
        <f t="shared" ref="L15:L32" si="4">+D15-J15</f>
        <v>1.1111111111858918E-3</v>
      </c>
    </row>
    <row r="16" spans="1:12" x14ac:dyDescent="0.3">
      <c r="A16" s="27">
        <v>4</v>
      </c>
      <c r="B16" s="35">
        <v>44592</v>
      </c>
      <c r="C16" s="29">
        <v>11187.46</v>
      </c>
      <c r="D16" s="29">
        <v>1250</v>
      </c>
      <c r="E16" s="29"/>
      <c r="F16" s="34">
        <f t="shared" si="0"/>
        <v>12437.46</v>
      </c>
      <c r="G16" s="26">
        <f t="shared" si="1"/>
        <v>188812.54</v>
      </c>
      <c r="H16" s="23"/>
      <c r="I16" s="24">
        <f t="shared" si="2"/>
        <v>92</v>
      </c>
      <c r="J16" s="31">
        <f>(+G15*I16*K16)/360</f>
        <v>1249.9988888888888</v>
      </c>
      <c r="K16" s="32">
        <v>2.4456499999999999E-2</v>
      </c>
      <c r="L16" s="33">
        <f t="shared" si="4"/>
        <v>1.1111111111858918E-3</v>
      </c>
    </row>
    <row r="17" spans="1:12" x14ac:dyDescent="0.3">
      <c r="A17" s="27">
        <v>5</v>
      </c>
      <c r="B17" s="35">
        <v>44681</v>
      </c>
      <c r="C17" s="29">
        <v>11257.39</v>
      </c>
      <c r="D17" s="29">
        <v>1180.07</v>
      </c>
      <c r="E17" s="29"/>
      <c r="F17" s="34">
        <f t="shared" si="0"/>
        <v>12437.46</v>
      </c>
      <c r="G17" s="26">
        <f t="shared" si="1"/>
        <v>177555.15000000002</v>
      </c>
      <c r="H17" s="23"/>
      <c r="I17" s="24">
        <f t="shared" si="2"/>
        <v>89</v>
      </c>
      <c r="J17" s="31">
        <f t="shared" si="3"/>
        <v>1180.0690917167835</v>
      </c>
      <c r="K17" s="32">
        <v>2.52807E-2</v>
      </c>
      <c r="L17" s="33">
        <f t="shared" si="4"/>
        <v>9.0828321640401555E-4</v>
      </c>
    </row>
    <row r="18" spans="1:12" x14ac:dyDescent="0.3">
      <c r="A18" s="27">
        <v>6</v>
      </c>
      <c r="B18" s="35">
        <v>44773</v>
      </c>
      <c r="C18" s="29">
        <v>11327.74</v>
      </c>
      <c r="D18" s="29">
        <v>1109.72</v>
      </c>
      <c r="E18" s="29"/>
      <c r="F18" s="34">
        <f t="shared" si="0"/>
        <v>12437.46</v>
      </c>
      <c r="G18" s="26">
        <f t="shared" si="1"/>
        <v>166227.41000000003</v>
      </c>
      <c r="H18" s="23"/>
      <c r="I18" s="24">
        <f t="shared" si="2"/>
        <v>92</v>
      </c>
      <c r="J18" s="31">
        <f t="shared" si="3"/>
        <v>1109.7187010825003</v>
      </c>
      <c r="K18" s="32">
        <v>2.4456499999999999E-2</v>
      </c>
      <c r="L18" s="33">
        <f t="shared" si="4"/>
        <v>1.2989174997528607E-3</v>
      </c>
    </row>
    <row r="19" spans="1:12" x14ac:dyDescent="0.3">
      <c r="A19" s="27">
        <v>7</v>
      </c>
      <c r="B19" s="35">
        <v>44865</v>
      </c>
      <c r="C19" s="29">
        <v>11398.54</v>
      </c>
      <c r="D19" s="29">
        <v>1038.92</v>
      </c>
      <c r="E19" s="29"/>
      <c r="F19" s="34">
        <f t="shared" si="0"/>
        <v>12437.460000000001</v>
      </c>
      <c r="G19" s="26">
        <f t="shared" si="1"/>
        <v>154828.87000000002</v>
      </c>
      <c r="H19" s="23"/>
      <c r="I19" s="24">
        <f t="shared" si="2"/>
        <v>92</v>
      </c>
      <c r="J19" s="31">
        <f t="shared" si="3"/>
        <v>1038.920389014389</v>
      </c>
      <c r="K19" s="32">
        <v>2.4456499999999999E-2</v>
      </c>
      <c r="L19" s="33">
        <f t="shared" si="4"/>
        <v>-3.8901438892935403E-4</v>
      </c>
    </row>
    <row r="20" spans="1:12" x14ac:dyDescent="0.3">
      <c r="A20" s="27">
        <v>8</v>
      </c>
      <c r="B20" s="35">
        <v>44957</v>
      </c>
      <c r="C20" s="29">
        <v>11469.78</v>
      </c>
      <c r="D20" s="29">
        <v>967.68</v>
      </c>
      <c r="E20" s="29"/>
      <c r="F20" s="34">
        <f t="shared" si="0"/>
        <v>12437.460000000001</v>
      </c>
      <c r="G20" s="26">
        <f t="shared" si="1"/>
        <v>143359.09000000003</v>
      </c>
      <c r="H20" s="23"/>
      <c r="I20" s="24">
        <f t="shared" si="2"/>
        <v>92</v>
      </c>
      <c r="J20" s="31">
        <f t="shared" si="3"/>
        <v>967.67957733961134</v>
      </c>
      <c r="K20" s="32">
        <v>2.4456499999999999E-2</v>
      </c>
      <c r="L20" s="33">
        <f t="shared" si="4"/>
        <v>4.2266038860816479E-4</v>
      </c>
    </row>
    <row r="21" spans="1:12" x14ac:dyDescent="0.3">
      <c r="A21" s="27">
        <v>9</v>
      </c>
      <c r="B21" s="35">
        <v>45046</v>
      </c>
      <c r="C21" s="29">
        <v>11541.47</v>
      </c>
      <c r="D21" s="29">
        <v>895.99</v>
      </c>
      <c r="E21" s="29"/>
      <c r="F21" s="34">
        <f t="shared" si="0"/>
        <v>12437.46</v>
      </c>
      <c r="G21" s="26">
        <f t="shared" si="1"/>
        <v>131817.62000000002</v>
      </c>
      <c r="H21" s="23"/>
      <c r="I21" s="24">
        <f t="shared" si="2"/>
        <v>89</v>
      </c>
      <c r="J21" s="31">
        <f t="shared" si="3"/>
        <v>895.98726401140834</v>
      </c>
      <c r="K21" s="32">
        <v>2.52807E-2</v>
      </c>
      <c r="L21" s="33">
        <f t="shared" si="4"/>
        <v>2.7359885916666826E-3</v>
      </c>
    </row>
    <row r="22" spans="1:12" x14ac:dyDescent="0.3">
      <c r="A22" s="27">
        <v>10</v>
      </c>
      <c r="B22" s="35">
        <v>45138</v>
      </c>
      <c r="C22" s="29">
        <v>11613.6</v>
      </c>
      <c r="D22" s="29">
        <v>823.86</v>
      </c>
      <c r="E22" s="29"/>
      <c r="F22" s="34">
        <f t="shared" si="0"/>
        <v>12437.460000000001</v>
      </c>
      <c r="G22" s="26">
        <f t="shared" si="1"/>
        <v>120204.02000000002</v>
      </c>
      <c r="H22" s="23"/>
      <c r="I22" s="24">
        <f t="shared" si="2"/>
        <v>92</v>
      </c>
      <c r="J22" s="31">
        <f t="shared" si="3"/>
        <v>823.85939267988897</v>
      </c>
      <c r="K22" s="32">
        <v>2.4456499999999999E-2</v>
      </c>
      <c r="L22" s="33">
        <f t="shared" si="4"/>
        <v>6.0732011104391859E-4</v>
      </c>
    </row>
    <row r="23" spans="1:12" x14ac:dyDescent="0.3">
      <c r="A23" s="27">
        <v>11</v>
      </c>
      <c r="B23" s="35">
        <v>45230</v>
      </c>
      <c r="C23" s="29">
        <v>11686.19</v>
      </c>
      <c r="D23" s="29">
        <v>751.27</v>
      </c>
      <c r="E23" s="29"/>
      <c r="F23" s="34">
        <f t="shared" si="0"/>
        <v>12437.460000000001</v>
      </c>
      <c r="G23" s="26">
        <f t="shared" si="1"/>
        <v>108517.83000000002</v>
      </c>
      <c r="H23" s="23"/>
      <c r="I23" s="24">
        <f t="shared" si="2"/>
        <v>92</v>
      </c>
      <c r="J23" s="31">
        <f t="shared" si="3"/>
        <v>751.27445719988896</v>
      </c>
      <c r="K23" s="32">
        <v>2.4456499999999999E-2</v>
      </c>
      <c r="L23" s="33">
        <f t="shared" si="4"/>
        <v>-4.457199888975083E-3</v>
      </c>
    </row>
    <row r="24" spans="1:12" x14ac:dyDescent="0.3">
      <c r="A24" s="27">
        <v>12</v>
      </c>
      <c r="B24" s="35">
        <v>45322</v>
      </c>
      <c r="C24" s="29">
        <v>11759.23</v>
      </c>
      <c r="D24" s="29">
        <v>678.23</v>
      </c>
      <c r="E24" s="29"/>
      <c r="F24" s="34">
        <f t="shared" si="0"/>
        <v>12437.46</v>
      </c>
      <c r="G24" s="26">
        <f t="shared" si="1"/>
        <v>96758.60000000002</v>
      </c>
      <c r="H24" s="23"/>
      <c r="I24" s="24">
        <f t="shared" si="2"/>
        <v>92</v>
      </c>
      <c r="J24" s="31">
        <f t="shared" si="3"/>
        <v>678.23028815630005</v>
      </c>
      <c r="K24" s="32">
        <v>2.44563E-2</v>
      </c>
      <c r="L24" s="33">
        <f t="shared" si="4"/>
        <v>-2.8815630003009574E-4</v>
      </c>
    </row>
    <row r="25" spans="1:12" x14ac:dyDescent="0.3">
      <c r="A25" s="27">
        <v>13</v>
      </c>
      <c r="B25" s="35">
        <v>45412</v>
      </c>
      <c r="C25" s="29">
        <v>11832.72</v>
      </c>
      <c r="D25" s="29">
        <v>604.74</v>
      </c>
      <c r="E25" s="29"/>
      <c r="F25" s="34">
        <f t="shared" si="0"/>
        <v>12437.46</v>
      </c>
      <c r="G25" s="26">
        <f t="shared" si="1"/>
        <v>84925.880000000019</v>
      </c>
      <c r="H25" s="23"/>
      <c r="I25" s="24">
        <f t="shared" si="2"/>
        <v>90</v>
      </c>
      <c r="J25" s="31">
        <f t="shared" si="3"/>
        <v>604.74125000000015</v>
      </c>
      <c r="K25" s="32">
        <v>2.5000000000000001E-2</v>
      </c>
      <c r="L25" s="33">
        <f t="shared" si="4"/>
        <v>-1.2500000001409717E-3</v>
      </c>
    </row>
    <row r="26" spans="1:12" x14ac:dyDescent="0.3">
      <c r="A26" s="27">
        <v>14</v>
      </c>
      <c r="B26" s="35">
        <v>45504</v>
      </c>
      <c r="C26" s="29">
        <v>11906.68</v>
      </c>
      <c r="D26" s="29">
        <v>530.78</v>
      </c>
      <c r="E26" s="29"/>
      <c r="F26" s="34">
        <f t="shared" si="0"/>
        <v>12437.460000000001</v>
      </c>
      <c r="G26" s="26">
        <f t="shared" si="1"/>
        <v>73019.200000000012</v>
      </c>
      <c r="H26" s="23"/>
      <c r="I26" s="24">
        <f t="shared" si="2"/>
        <v>92</v>
      </c>
      <c r="J26" s="31">
        <f t="shared" si="3"/>
        <v>530.78410786151119</v>
      </c>
      <c r="K26" s="32">
        <v>2.44564E-2</v>
      </c>
      <c r="L26" s="33">
        <f t="shared" si="4"/>
        <v>-4.1078615112155603E-3</v>
      </c>
    </row>
    <row r="27" spans="1:12" x14ac:dyDescent="0.3">
      <c r="A27" s="27">
        <v>15</v>
      </c>
      <c r="B27" s="35">
        <v>45596</v>
      </c>
      <c r="C27" s="29">
        <v>11981.09</v>
      </c>
      <c r="D27" s="29">
        <v>456.37</v>
      </c>
      <c r="E27" s="29"/>
      <c r="F27" s="34">
        <f t="shared" si="0"/>
        <v>12437.460000000001</v>
      </c>
      <c r="G27" s="26">
        <f t="shared" si="1"/>
        <v>61038.110000000015</v>
      </c>
      <c r="H27" s="23"/>
      <c r="I27" s="24">
        <f t="shared" si="2"/>
        <v>92</v>
      </c>
      <c r="J27" s="31">
        <f t="shared" si="3"/>
        <v>456.36959433777787</v>
      </c>
      <c r="K27" s="32">
        <v>2.4456499999999999E-2</v>
      </c>
      <c r="L27" s="33">
        <f t="shared" si="4"/>
        <v>4.0566222213556102E-4</v>
      </c>
    </row>
    <row r="28" spans="1:12" x14ac:dyDescent="0.3">
      <c r="A28" s="27">
        <v>16</v>
      </c>
      <c r="B28" s="35">
        <v>45688</v>
      </c>
      <c r="C28" s="29">
        <v>12055.98</v>
      </c>
      <c r="D28" s="29">
        <v>381.48</v>
      </c>
      <c r="E28" s="29"/>
      <c r="F28" s="34">
        <f t="shared" si="0"/>
        <v>12437.46</v>
      </c>
      <c r="G28" s="26">
        <f t="shared" si="1"/>
        <v>48982.130000000019</v>
      </c>
      <c r="H28" s="23"/>
      <c r="I28" s="24">
        <f t="shared" si="2"/>
        <v>92</v>
      </c>
      <c r="J28" s="31">
        <f t="shared" si="3"/>
        <v>381.48472867376671</v>
      </c>
      <c r="K28" s="32">
        <v>2.44563E-2</v>
      </c>
      <c r="L28" s="33">
        <f t="shared" si="4"/>
        <v>-4.7286737666922818E-3</v>
      </c>
    </row>
    <row r="29" spans="1:12" x14ac:dyDescent="0.3">
      <c r="A29" s="27">
        <v>17</v>
      </c>
      <c r="B29" s="35">
        <v>45777</v>
      </c>
      <c r="C29" s="29">
        <v>12131.33</v>
      </c>
      <c r="D29" s="29">
        <v>306.13</v>
      </c>
      <c r="E29" s="29"/>
      <c r="F29" s="34">
        <f t="shared" si="0"/>
        <v>12437.46</v>
      </c>
      <c r="G29" s="26">
        <f t="shared" si="1"/>
        <v>36850.800000000017</v>
      </c>
      <c r="H29" s="23"/>
      <c r="I29" s="24">
        <f t="shared" si="2"/>
        <v>89</v>
      </c>
      <c r="J29" s="31">
        <f t="shared" si="3"/>
        <v>306.12742758222237</v>
      </c>
      <c r="K29" s="32">
        <v>2.528E-2</v>
      </c>
      <c r="L29" s="33">
        <f t="shared" si="4"/>
        <v>2.5724177776282886E-3</v>
      </c>
    </row>
    <row r="30" spans="1:12" x14ac:dyDescent="0.3">
      <c r="A30" s="27">
        <v>18</v>
      </c>
      <c r="B30" s="35">
        <v>45869</v>
      </c>
      <c r="C30" s="29">
        <v>12207.15</v>
      </c>
      <c r="D30" s="29">
        <v>230.31</v>
      </c>
      <c r="E30" s="29"/>
      <c r="F30" s="34">
        <f t="shared" si="0"/>
        <v>12437.46</v>
      </c>
      <c r="G30" s="26">
        <f t="shared" si="1"/>
        <v>24643.650000000016</v>
      </c>
      <c r="H30" s="23"/>
      <c r="I30" s="24">
        <f t="shared" si="2"/>
        <v>92</v>
      </c>
      <c r="J30" s="31">
        <f t="shared" si="3"/>
        <v>230.31447004533345</v>
      </c>
      <c r="K30" s="32">
        <v>2.4456200000000001E-2</v>
      </c>
      <c r="L30" s="33">
        <f t="shared" si="4"/>
        <v>-4.4700453334485246E-3</v>
      </c>
    </row>
    <row r="31" spans="1:12" x14ac:dyDescent="0.3">
      <c r="A31" s="27">
        <v>19</v>
      </c>
      <c r="B31" s="35">
        <v>45961</v>
      </c>
      <c r="C31" s="29">
        <v>12283.44</v>
      </c>
      <c r="D31" s="29">
        <v>154.02000000000001</v>
      </c>
      <c r="E31" s="29"/>
      <c r="F31" s="34">
        <f t="shared" si="0"/>
        <v>12437.460000000001</v>
      </c>
      <c r="G31" s="26">
        <f t="shared" si="1"/>
        <v>12360.210000000015</v>
      </c>
      <c r="H31" s="23"/>
      <c r="I31" s="24">
        <f t="shared" si="2"/>
        <v>92</v>
      </c>
      <c r="J31" s="31">
        <f t="shared" si="3"/>
        <v>154.02267559083344</v>
      </c>
      <c r="K31" s="32">
        <v>2.4456499999999999E-2</v>
      </c>
      <c r="L31" s="33">
        <f t="shared" si="4"/>
        <v>-2.6755908334337164E-3</v>
      </c>
    </row>
    <row r="32" spans="1:12" x14ac:dyDescent="0.3">
      <c r="A32" s="27">
        <v>20</v>
      </c>
      <c r="B32" s="35">
        <v>46053</v>
      </c>
      <c r="C32" s="29">
        <v>12360.21</v>
      </c>
      <c r="D32" s="29">
        <v>77.25</v>
      </c>
      <c r="E32" s="29"/>
      <c r="F32" s="34">
        <f t="shared" si="0"/>
        <v>12437.46</v>
      </c>
      <c r="G32" s="26">
        <f t="shared" si="1"/>
        <v>1.6370904631912708E-11</v>
      </c>
      <c r="H32" s="23"/>
      <c r="I32" s="24">
        <f t="shared" si="2"/>
        <v>92</v>
      </c>
      <c r="J32" s="31">
        <f t="shared" si="3"/>
        <v>77.251243832166764</v>
      </c>
      <c r="K32" s="32">
        <v>2.4456499999999999E-2</v>
      </c>
      <c r="L32" s="33">
        <f t="shared" si="4"/>
        <v>-1.2438321667644914E-3</v>
      </c>
    </row>
    <row r="33" spans="1:12" x14ac:dyDescent="0.3">
      <c r="A33" s="36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</row>
    <row r="34" spans="1:12" x14ac:dyDescent="0.3">
      <c r="A34" s="24"/>
      <c r="B34" s="37" t="s">
        <v>53</v>
      </c>
      <c r="C34" s="38">
        <f>SUM(C13:C33)</f>
        <v>199999.99999999997</v>
      </c>
      <c r="D34" s="38">
        <f>SUM(D13:D33)</f>
        <v>15351.2</v>
      </c>
      <c r="E34" s="38">
        <f>SUM(E13:E33)</f>
        <v>0</v>
      </c>
      <c r="F34" s="38">
        <f>SUM(F13:F33)</f>
        <v>215351.19999999992</v>
      </c>
      <c r="G34" s="24"/>
      <c r="H34" s="23"/>
      <c r="I34" s="24"/>
      <c r="J34" s="24"/>
      <c r="K34" s="24"/>
      <c r="L3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E27B-4292-4F9B-970F-C016A4066077}">
  <dimension ref="A1:L26"/>
  <sheetViews>
    <sheetView workbookViewId="0">
      <selection sqref="A1:L26"/>
    </sheetView>
  </sheetViews>
  <sheetFormatPr defaultRowHeight="14.4" x14ac:dyDescent="0.3"/>
  <sheetData>
    <row r="1" spans="1:12" x14ac:dyDescent="0.3">
      <c r="A1" s="7" t="s">
        <v>54</v>
      </c>
      <c r="B1" s="8"/>
      <c r="C1" s="8"/>
      <c r="D1" s="8"/>
      <c r="E1" s="9" t="s">
        <v>37</v>
      </c>
      <c r="F1" s="10"/>
      <c r="G1" s="11">
        <v>44587</v>
      </c>
      <c r="H1" s="12"/>
      <c r="I1" s="8"/>
      <c r="J1" s="8"/>
      <c r="K1" s="8"/>
      <c r="L1" s="8"/>
    </row>
    <row r="2" spans="1:12" x14ac:dyDescent="0.3">
      <c r="A2" s="8"/>
      <c r="B2" s="8"/>
      <c r="C2" s="8"/>
      <c r="D2" s="8"/>
      <c r="E2" s="13"/>
      <c r="F2" s="14"/>
      <c r="G2" s="15"/>
      <c r="H2" s="12"/>
      <c r="I2" s="8"/>
      <c r="J2" s="8"/>
      <c r="K2" s="8"/>
      <c r="L2" s="8"/>
    </row>
    <row r="3" spans="1:12" x14ac:dyDescent="0.3">
      <c r="A3" s="9"/>
      <c r="B3" s="16">
        <v>20414073</v>
      </c>
      <c r="C3" s="17" t="s">
        <v>38</v>
      </c>
      <c r="D3" s="8"/>
      <c r="E3" s="9" t="s">
        <v>39</v>
      </c>
      <c r="F3" s="10"/>
      <c r="G3" s="11">
        <v>44582</v>
      </c>
      <c r="H3" s="12"/>
      <c r="I3" s="8"/>
      <c r="J3" s="8"/>
      <c r="K3" s="8"/>
      <c r="L3" s="8"/>
    </row>
    <row r="4" spans="1:12" x14ac:dyDescent="0.3">
      <c r="A4" s="9"/>
      <c r="B4" s="16">
        <v>20414074</v>
      </c>
      <c r="C4" s="17" t="s">
        <v>40</v>
      </c>
      <c r="D4" s="8"/>
      <c r="E4" s="13"/>
      <c r="F4" s="14"/>
      <c r="G4" s="18"/>
      <c r="H4" s="12"/>
      <c r="I4" s="8"/>
      <c r="J4" s="8"/>
      <c r="K4" s="8"/>
      <c r="L4" s="8"/>
    </row>
    <row r="5" spans="1:12" x14ac:dyDescent="0.3">
      <c r="A5" s="9"/>
      <c r="B5" s="16">
        <v>30217004</v>
      </c>
      <c r="C5" s="17" t="s">
        <v>41</v>
      </c>
      <c r="D5" s="8"/>
      <c r="E5" s="8"/>
      <c r="F5" s="8"/>
      <c r="G5" s="13"/>
      <c r="H5" s="12"/>
      <c r="I5" s="14"/>
      <c r="J5" s="18"/>
      <c r="K5" s="8"/>
      <c r="L5" s="8"/>
    </row>
    <row r="6" spans="1:12" x14ac:dyDescent="0.3">
      <c r="A6" s="13"/>
      <c r="B6" s="13"/>
      <c r="C6" s="8"/>
      <c r="D6" s="13"/>
      <c r="E6" s="13"/>
      <c r="F6" s="8"/>
      <c r="G6" s="19"/>
      <c r="H6" s="12"/>
      <c r="I6" s="8"/>
      <c r="J6" s="8"/>
      <c r="K6" s="8"/>
      <c r="L6" s="8"/>
    </row>
    <row r="7" spans="1:12" x14ac:dyDescent="0.3">
      <c r="A7" s="9">
        <v>30217002</v>
      </c>
      <c r="B7" s="20"/>
      <c r="C7" s="17" t="s">
        <v>44</v>
      </c>
      <c r="D7" s="8"/>
      <c r="E7" s="8"/>
      <c r="F7" s="8"/>
      <c r="G7" s="19"/>
      <c r="H7" s="12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12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12"/>
      <c r="I9" s="8"/>
      <c r="J9" s="8"/>
      <c r="K9" s="8"/>
      <c r="L9" s="8"/>
    </row>
    <row r="10" spans="1:12" x14ac:dyDescent="0.3">
      <c r="A10" s="21" t="s">
        <v>46</v>
      </c>
      <c r="B10" s="22" t="s">
        <v>47</v>
      </c>
      <c r="C10" s="22" t="s">
        <v>48</v>
      </c>
      <c r="D10" s="22" t="s">
        <v>49</v>
      </c>
      <c r="E10" s="22" t="s">
        <v>50</v>
      </c>
      <c r="F10" s="22" t="s">
        <v>51</v>
      </c>
      <c r="G10" s="22" t="s">
        <v>52</v>
      </c>
      <c r="H10" s="23"/>
      <c r="I10" s="24"/>
      <c r="J10" s="24"/>
      <c r="K10" s="24"/>
      <c r="L10" s="24"/>
    </row>
    <row r="11" spans="1:12" x14ac:dyDescent="0.3">
      <c r="A11" s="25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</row>
    <row r="12" spans="1:12" x14ac:dyDescent="0.3">
      <c r="A12" s="25"/>
      <c r="B12" s="24"/>
      <c r="C12" s="24"/>
      <c r="D12" s="24"/>
      <c r="E12" s="24"/>
      <c r="F12" s="24"/>
      <c r="G12" s="26">
        <v>1000000</v>
      </c>
      <c r="H12" s="23"/>
      <c r="I12" s="24"/>
      <c r="J12" s="24"/>
      <c r="K12" s="24"/>
      <c r="L12" s="24"/>
    </row>
    <row r="13" spans="1:12" x14ac:dyDescent="0.3">
      <c r="A13" s="27">
        <v>1</v>
      </c>
      <c r="B13" s="35">
        <v>44651</v>
      </c>
      <c r="C13" s="29">
        <v>0</v>
      </c>
      <c r="D13" s="29">
        <v>1820.83</v>
      </c>
      <c r="E13" s="29">
        <v>0.9</v>
      </c>
      <c r="F13" s="34">
        <f t="shared" ref="F13:F24" si="0">SUM(C13:E13)</f>
        <v>1821.73</v>
      </c>
      <c r="G13" s="26">
        <f>+G12-C13</f>
        <v>1000000</v>
      </c>
      <c r="H13" s="23"/>
      <c r="I13" s="24">
        <f>+B13-G3</f>
        <v>69</v>
      </c>
      <c r="J13" s="31">
        <f>(+G12*I13*K13)/360</f>
        <v>1820.8333333333333</v>
      </c>
      <c r="K13" s="32">
        <v>9.4999999999999998E-3</v>
      </c>
      <c r="L13" s="33">
        <f>+D13-J13</f>
        <v>-3.3333333333303017E-3</v>
      </c>
    </row>
    <row r="14" spans="1:12" x14ac:dyDescent="0.3">
      <c r="A14" s="27">
        <v>2</v>
      </c>
      <c r="B14" s="35">
        <v>44742</v>
      </c>
      <c r="C14" s="29">
        <v>89834.67</v>
      </c>
      <c r="D14" s="29">
        <v>2375</v>
      </c>
      <c r="E14" s="29">
        <v>0</v>
      </c>
      <c r="F14" s="34">
        <f t="shared" si="0"/>
        <v>92209.67</v>
      </c>
      <c r="G14" s="26">
        <f t="shared" ref="G14:G24" si="1">+G13-C14</f>
        <v>910165.33</v>
      </c>
      <c r="H14" s="23"/>
      <c r="I14" s="24">
        <f>+B14-B13</f>
        <v>91</v>
      </c>
      <c r="J14" s="31">
        <f>(+G13*I14*K14)/360</f>
        <v>2374.9988888888893</v>
      </c>
      <c r="K14" s="32">
        <v>9.3956000000000005E-3</v>
      </c>
      <c r="L14" s="33">
        <f>+D14-J14</f>
        <v>1.1111111107311444E-3</v>
      </c>
    </row>
    <row r="15" spans="1:12" x14ac:dyDescent="0.3">
      <c r="A15" s="27">
        <v>3</v>
      </c>
      <c r="B15" s="35">
        <v>44834</v>
      </c>
      <c r="C15" s="29">
        <v>90048.03</v>
      </c>
      <c r="D15" s="29">
        <v>2161.64</v>
      </c>
      <c r="E15" s="29">
        <v>0</v>
      </c>
      <c r="F15" s="34">
        <f t="shared" si="0"/>
        <v>92209.67</v>
      </c>
      <c r="G15" s="26">
        <f t="shared" si="1"/>
        <v>820117.29999999993</v>
      </c>
      <c r="H15" s="23"/>
      <c r="I15" s="24">
        <f t="shared" ref="I15:I24" si="2">+B15-B14</f>
        <v>92</v>
      </c>
      <c r="J15" s="31">
        <f t="shared" ref="J15:J24" si="3">(+G14*I15*K15)/360</f>
        <v>2161.6430632679244</v>
      </c>
      <c r="K15" s="32">
        <v>9.2934799999999998E-3</v>
      </c>
      <c r="L15" s="33">
        <f t="shared" ref="L15:L24" si="4">+D15-J15</f>
        <v>-3.0632679245172767E-3</v>
      </c>
    </row>
    <row r="16" spans="1:12" x14ac:dyDescent="0.3">
      <c r="A16" s="27">
        <v>4</v>
      </c>
      <c r="B16" s="35">
        <v>44926</v>
      </c>
      <c r="C16" s="29">
        <v>90261.89</v>
      </c>
      <c r="D16" s="29">
        <v>1947.78</v>
      </c>
      <c r="E16" s="29">
        <v>0.9</v>
      </c>
      <c r="F16" s="34">
        <f t="shared" si="0"/>
        <v>92210.569999999992</v>
      </c>
      <c r="G16" s="26">
        <f t="shared" si="1"/>
        <v>729855.40999999992</v>
      </c>
      <c r="H16" s="23"/>
      <c r="I16" s="24">
        <f t="shared" si="2"/>
        <v>92</v>
      </c>
      <c r="J16" s="31">
        <f>(+G15*I16*K16)/360</f>
        <v>1947.7789519965775</v>
      </c>
      <c r="K16" s="32">
        <v>9.2934799999999998E-3</v>
      </c>
      <c r="L16" s="33">
        <f t="shared" si="4"/>
        <v>1.0480034225111012E-3</v>
      </c>
    </row>
    <row r="17" spans="1:12" x14ac:dyDescent="0.3">
      <c r="A17" s="27">
        <v>5</v>
      </c>
      <c r="B17" s="35">
        <v>45016</v>
      </c>
      <c r="C17" s="29">
        <v>90476.26</v>
      </c>
      <c r="D17" s="29">
        <v>1733.41</v>
      </c>
      <c r="E17" s="29">
        <v>0</v>
      </c>
      <c r="F17" s="34">
        <f t="shared" si="0"/>
        <v>92209.67</v>
      </c>
      <c r="G17" s="26">
        <f t="shared" si="1"/>
        <v>639379.14999999991</v>
      </c>
      <c r="H17" s="23"/>
      <c r="I17" s="24">
        <f t="shared" si="2"/>
        <v>90</v>
      </c>
      <c r="J17" s="31">
        <f t="shared" si="3"/>
        <v>1733.4065987499996</v>
      </c>
      <c r="K17" s="32">
        <v>9.4999999999999998E-3</v>
      </c>
      <c r="L17" s="33">
        <f t="shared" si="4"/>
        <v>3.4012500004791946E-3</v>
      </c>
    </row>
    <row r="18" spans="1:12" x14ac:dyDescent="0.3">
      <c r="A18" s="27">
        <v>6</v>
      </c>
      <c r="B18" s="35">
        <v>45107</v>
      </c>
      <c r="C18" s="29">
        <v>90691.14</v>
      </c>
      <c r="D18" s="29">
        <v>1518.53</v>
      </c>
      <c r="E18" s="29">
        <v>0</v>
      </c>
      <c r="F18" s="34">
        <f t="shared" si="0"/>
        <v>92209.67</v>
      </c>
      <c r="G18" s="26">
        <f t="shared" si="1"/>
        <v>548688.00999999989</v>
      </c>
      <c r="H18" s="23"/>
      <c r="I18" s="24">
        <f t="shared" si="2"/>
        <v>91</v>
      </c>
      <c r="J18" s="31">
        <f t="shared" si="3"/>
        <v>1518.5328518707568</v>
      </c>
      <c r="K18" s="32">
        <v>9.3956500000000002E-3</v>
      </c>
      <c r="L18" s="33">
        <f t="shared" si="4"/>
        <v>-2.8518707567855017E-3</v>
      </c>
    </row>
    <row r="19" spans="1:12" x14ac:dyDescent="0.3">
      <c r="A19" s="27">
        <v>7</v>
      </c>
      <c r="B19" s="35">
        <v>45199</v>
      </c>
      <c r="C19" s="29">
        <v>90906.54</v>
      </c>
      <c r="D19" s="29">
        <v>1303.1300000000001</v>
      </c>
      <c r="E19" s="29">
        <v>0</v>
      </c>
      <c r="F19" s="34">
        <f t="shared" si="0"/>
        <v>92209.67</v>
      </c>
      <c r="G19" s="26">
        <f t="shared" si="1"/>
        <v>457781.46999999991</v>
      </c>
      <c r="H19" s="23"/>
      <c r="I19" s="24">
        <f t="shared" si="2"/>
        <v>92</v>
      </c>
      <c r="J19" s="31">
        <f t="shared" si="3"/>
        <v>1303.1300610032608</v>
      </c>
      <c r="K19" s="32">
        <v>9.29345E-3</v>
      </c>
      <c r="L19" s="33">
        <f t="shared" si="4"/>
        <v>-6.1003260725556174E-5</v>
      </c>
    </row>
    <row r="20" spans="1:12" x14ac:dyDescent="0.3">
      <c r="A20" s="27">
        <v>8</v>
      </c>
      <c r="B20" s="35">
        <v>45291</v>
      </c>
      <c r="C20" s="29">
        <v>91122.44</v>
      </c>
      <c r="D20" s="29">
        <v>1087.23</v>
      </c>
      <c r="E20" s="29">
        <v>0.9</v>
      </c>
      <c r="F20" s="34">
        <f t="shared" si="0"/>
        <v>92210.569999999992</v>
      </c>
      <c r="G20" s="26">
        <f t="shared" si="1"/>
        <v>366659.02999999991</v>
      </c>
      <c r="H20" s="23"/>
      <c r="I20" s="24">
        <f t="shared" si="2"/>
        <v>92</v>
      </c>
      <c r="J20" s="31">
        <f t="shared" si="3"/>
        <v>1087.2276850504943</v>
      </c>
      <c r="K20" s="32">
        <v>9.29345E-3</v>
      </c>
      <c r="L20" s="33">
        <f t="shared" si="4"/>
        <v>2.3149495057168679E-3</v>
      </c>
    </row>
    <row r="21" spans="1:12" x14ac:dyDescent="0.3">
      <c r="A21" s="27">
        <v>9</v>
      </c>
      <c r="B21" s="35">
        <v>45382</v>
      </c>
      <c r="C21" s="29">
        <v>91338.85</v>
      </c>
      <c r="D21" s="29">
        <v>870.82</v>
      </c>
      <c r="E21" s="29">
        <v>0</v>
      </c>
      <c r="F21" s="34">
        <f t="shared" si="0"/>
        <v>92209.670000000013</v>
      </c>
      <c r="G21" s="26">
        <f t="shared" si="1"/>
        <v>275320.17999999993</v>
      </c>
      <c r="H21" s="23"/>
      <c r="I21" s="24">
        <f t="shared" si="2"/>
        <v>91</v>
      </c>
      <c r="J21" s="31">
        <f t="shared" si="3"/>
        <v>870.8240571765582</v>
      </c>
      <c r="K21" s="32">
        <v>9.3956999999999999E-3</v>
      </c>
      <c r="L21" s="33">
        <f t="shared" si="4"/>
        <v>-4.0571765581489672E-3</v>
      </c>
    </row>
    <row r="22" spans="1:12" x14ac:dyDescent="0.3">
      <c r="A22" s="27">
        <v>10</v>
      </c>
      <c r="B22" s="35">
        <v>45473</v>
      </c>
      <c r="C22" s="29">
        <v>91555.78</v>
      </c>
      <c r="D22" s="29">
        <v>653.89</v>
      </c>
      <c r="E22" s="29">
        <v>0</v>
      </c>
      <c r="F22" s="34">
        <f t="shared" si="0"/>
        <v>92209.67</v>
      </c>
      <c r="G22" s="26">
        <f t="shared" si="1"/>
        <v>183764.39999999994</v>
      </c>
      <c r="H22" s="23"/>
      <c r="I22" s="24">
        <f t="shared" si="2"/>
        <v>91</v>
      </c>
      <c r="J22" s="31">
        <f t="shared" si="3"/>
        <v>653.89208107101649</v>
      </c>
      <c r="K22" s="32">
        <v>9.3956999999999999E-3</v>
      </c>
      <c r="L22" s="33">
        <f t="shared" si="4"/>
        <v>-2.0810710165051205E-3</v>
      </c>
    </row>
    <row r="23" spans="1:12" x14ac:dyDescent="0.3">
      <c r="A23" s="27">
        <v>11</v>
      </c>
      <c r="B23" s="35">
        <v>45565</v>
      </c>
      <c r="C23" s="29">
        <v>91773.23</v>
      </c>
      <c r="D23" s="29">
        <v>436.44</v>
      </c>
      <c r="E23" s="29">
        <v>0</v>
      </c>
      <c r="F23" s="34">
        <f t="shared" si="0"/>
        <v>92209.67</v>
      </c>
      <c r="G23" s="26">
        <f t="shared" si="1"/>
        <v>91991.16999999994</v>
      </c>
      <c r="H23" s="23"/>
      <c r="I23" s="24">
        <f t="shared" si="2"/>
        <v>92</v>
      </c>
      <c r="J23" s="31">
        <f t="shared" si="3"/>
        <v>436.43912281266654</v>
      </c>
      <c r="K23" s="32">
        <v>9.29345E-3</v>
      </c>
      <c r="L23" s="33">
        <f t="shared" si="4"/>
        <v>8.7718733345809596E-4</v>
      </c>
    </row>
    <row r="24" spans="1:12" x14ac:dyDescent="0.3">
      <c r="A24" s="27">
        <v>12</v>
      </c>
      <c r="B24" s="35">
        <v>45657</v>
      </c>
      <c r="C24" s="29">
        <v>91991.17</v>
      </c>
      <c r="D24" s="29">
        <v>218.5</v>
      </c>
      <c r="E24" s="29">
        <v>0.9</v>
      </c>
      <c r="F24" s="34">
        <f t="shared" si="0"/>
        <v>92210.569999999992</v>
      </c>
      <c r="G24" s="26">
        <f t="shared" si="1"/>
        <v>0</v>
      </c>
      <c r="H24" s="23"/>
      <c r="I24" s="24">
        <f t="shared" si="2"/>
        <v>92</v>
      </c>
      <c r="J24" s="31">
        <f t="shared" si="3"/>
        <v>218.50304866661099</v>
      </c>
      <c r="K24" s="32">
        <v>9.2945000000000007E-3</v>
      </c>
      <c r="L24" s="33">
        <f t="shared" si="4"/>
        <v>-3.0486666109936778E-3</v>
      </c>
    </row>
    <row r="25" spans="1:12" x14ac:dyDescent="0.3">
      <c r="A25" s="36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</row>
    <row r="26" spans="1:12" x14ac:dyDescent="0.3">
      <c r="A26" s="24"/>
      <c r="B26" s="37" t="s">
        <v>53</v>
      </c>
      <c r="C26" s="38">
        <f>SUM(C13:C25)</f>
        <v>1000000</v>
      </c>
      <c r="D26" s="38">
        <f>SUM(D13:D25)</f>
        <v>16127.199999999999</v>
      </c>
      <c r="E26" s="38">
        <f>SUM(E13:E25)</f>
        <v>3.6</v>
      </c>
      <c r="F26" s="38">
        <f>SUM(F13:F25)</f>
        <v>1016130.8</v>
      </c>
      <c r="G26" s="24"/>
      <c r="H26" s="23"/>
      <c r="I26" s="24"/>
      <c r="J26" s="24"/>
      <c r="K26" s="24"/>
      <c r="L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Ipotesi</vt:lpstr>
      <vt:lpstr>Dettaglio_assicurazioni</vt:lpstr>
      <vt:lpstr>Dettaglio_consulenze</vt:lpstr>
      <vt:lpstr>Mutuo_intesa</vt:lpstr>
      <vt:lpstr>Mutuo_unicredit</vt:lpstr>
      <vt:lpstr>Mutuo_BPER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Luppi</dc:creator>
  <cp:lastModifiedBy>Sara Luppi</cp:lastModifiedBy>
  <dcterms:created xsi:type="dcterms:W3CDTF">2022-07-14T09:09:03Z</dcterms:created>
  <dcterms:modified xsi:type="dcterms:W3CDTF">2022-07-21T13:45:02Z</dcterms:modified>
</cp:coreProperties>
</file>