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920"/>
  </bookViews>
  <sheets>
    <sheet name="PRODUCTION AMOUNT " sheetId="1" r:id="rId1"/>
    <sheet name="SALES AMOUNT" sheetId="2" r:id="rId2"/>
    <sheet name="SALES AMOUNT 01" sheetId="3" r:id="rId3"/>
    <sheet name="OVERTIME " sheetId="4" r:id="rId4"/>
  </sheets>
  <externalReferences>
    <externalReference r:id="rId5"/>
    <externalReference r:id="rId6"/>
    <externalReference r:id="rId7"/>
    <externalReference r:id="rId8"/>
  </externalReferences>
  <calcPr calcId="144525"/>
</workbook>
</file>

<file path=xl/comments1.xml><?xml version="1.0" encoding="utf-8"?>
<comments xmlns="http://schemas.openxmlformats.org/spreadsheetml/2006/main">
  <authors>
    <author>sureerat_w</author>
  </authors>
  <commentList>
    <comment ref="F9" authorId="0">
      <text>
        <r>
          <rPr>
            <b/>
            <sz val="9"/>
            <rFont val="Tahoma"/>
            <charset val="0"/>
          </rPr>
          <t>sureerat_w:</t>
        </r>
        <r>
          <rPr>
            <sz val="9"/>
            <rFont val="Tahoma"/>
            <charset val="0"/>
          </rPr>
          <t xml:space="preserve">
เพิ่ม OT 3 = 6
รวม = 20 เดิม 14</t>
        </r>
      </text>
    </comment>
  </commentList>
</comments>
</file>

<file path=xl/sharedStrings.xml><?xml version="1.0" encoding="utf-8"?>
<sst xmlns="http://schemas.openxmlformats.org/spreadsheetml/2006/main" count="911">
  <si>
    <t>Department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</si>
  <si>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</si>
  <si>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</si>
  <si>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</si>
  <si>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</si>
  <si>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</si>
  <si>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</si>
  <si>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</si>
  <si>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</si>
  <si>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</si>
  <si>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</si>
  <si>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</si>
  <si>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</si>
  <si>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PRODUCTION AMOUNT (UNIT : 1,000)</t>
  </si>
  <si>
    <t>WORKER (PERSONS)</t>
  </si>
  <si>
    <t xml:space="preserve"> STORE &amp; DELIVERY</t>
  </si>
  <si>
    <t>Planning</t>
  </si>
  <si>
    <t>Sale Admin</t>
  </si>
  <si>
    <t>Purchase</t>
  </si>
  <si>
    <t>Qm,Tpm,Calib.</t>
  </si>
  <si>
    <t>Personnel</t>
  </si>
  <si>
    <t xml:space="preserve"> COMPUTER</t>
  </si>
  <si>
    <t>ACCOUNT &amp; BOI</t>
  </si>
  <si>
    <t>Ave</t>
  </si>
  <si>
    <t>Max</t>
  </si>
  <si>
    <t>Year : 2020</t>
  </si>
  <si>
    <t xml:space="preserve">2018 PRODUCTION AMOUNT </t>
  </si>
  <si>
    <t xml:space="preserve">2019 PRODUCTION AMOUNT </t>
  </si>
  <si>
    <t xml:space="preserve">2020 PRODUCTION AMOUNT </t>
  </si>
  <si>
    <t>2021 pln</t>
  </si>
  <si>
    <t>WORKER (PERSONS) (max)</t>
  </si>
  <si>
    <t>Sales plan Y2021 (Target is 1,212 MB).</t>
  </si>
  <si>
    <t>CUSTOMER</t>
  </si>
  <si>
    <t>TOTAL</t>
  </si>
  <si>
    <t>Growth</t>
  </si>
  <si>
    <t>DIT</t>
  </si>
  <si>
    <t>2018act</t>
  </si>
  <si>
    <t>      22,453 </t>
  </si>
  <si>
    <t>      27,056 </t>
  </si>
  <si>
    <t>      27,625 </t>
  </si>
  <si>
    <t>      20,910 </t>
  </si>
  <si>
    <t>      27,529 </t>
  </si>
  <si>
    <t>      27,476 </t>
  </si>
  <si>
    <t>      25,147 </t>
  </si>
  <si>
    <t>      21,182 </t>
  </si>
  <si>
    <t>      22,092 </t>
  </si>
  <si>
    <t>      28,701 </t>
  </si>
  <si>
    <t>      26,131 </t>
  </si>
  <si>
    <t>      20,055 </t>
  </si>
  <si>
    <t>       296,355 </t>
  </si>
  <si>
    <t>2019act</t>
  </si>
  <si>
    <t>      24,465 </t>
  </si>
  <si>
    <t>      24,412 </t>
  </si>
  <si>
    <t>      29,272 </t>
  </si>
  <si>
    <t>      26,119 </t>
  </si>
  <si>
    <t>      29,818 </t>
  </si>
  <si>
    <t>      30,742 </t>
  </si>
  <si>
    <t>      27,112 </t>
  </si>
  <si>
    <t>      21,090 </t>
  </si>
  <si>
    <t>      25,130 </t>
  </si>
  <si>
    <t>      26,018 </t>
  </si>
  <si>
    <t>      25,043 </t>
  </si>
  <si>
    <t>      21,010 </t>
  </si>
  <si>
    <t>       310,233 </t>
  </si>
  <si>
    <t>2020pln</t>
  </si>
  <si>
    <t>      24,954 </t>
  </si>
  <si>
    <t>      24,901 </t>
  </si>
  <si>
    <t>      29,858 </t>
  </si>
  <si>
    <t>      26,380 </t>
  </si>
  <si>
    <t>      30,117 </t>
  </si>
  <si>
    <t>      31,049 </t>
  </si>
  <si>
    <t>      26,841 </t>
  </si>
  <si>
    <t>      20,879 </t>
  </si>
  <si>
    <t>      22,770 </t>
  </si>
  <si>
    <t>      27,440 </t>
  </si>
  <si>
    <t>      26,460 </t>
  </si>
  <si>
    <t>       319,089 </t>
  </si>
  <si>
    <t>2020act/Forecaset</t>
  </si>
  <si>
    <t>      25,986 </t>
  </si>
  <si>
    <t>      24,290 </t>
  </si>
  <si>
    <t>      27,465 </t>
  </si>
  <si>
    <t>      23,475 </t>
  </si>
  <si>
    <t>      18,549 </t>
  </si>
  <si>
    <t>      18,434 </t>
  </si>
  <si>
    <t>      18,364 </t>
  </si>
  <si>
    <t>      13,246 </t>
  </si>
  <si>
    <t>      17,315 </t>
  </si>
  <si>
    <t>      19,655 </t>
  </si>
  <si>
    <t>      20,387 </t>
  </si>
  <si>
    <t>      20,000 </t>
  </si>
  <si>
    <t>       247,166 </t>
  </si>
  <si>
    <t>2021Annual pln</t>
  </si>
  <si>
    <t>      23,000 </t>
  </si>
  <si>
    <t>      25,000 </t>
  </si>
  <si>
    <t>      27,000 </t>
  </si>
  <si>
    <t>      25,400 </t>
  </si>
  <si>
    <t>      27,100 </t>
  </si>
  <si>
    <t>      26,000 </t>
  </si>
  <si>
    <t>      25,600 </t>
  </si>
  <si>
    <t>      22,550 </t>
  </si>
  <si>
    <t>      24,500 </t>
  </si>
  <si>
    <t>      26,450 </t>
  </si>
  <si>
    <t>      22,000 </t>
  </si>
  <si>
    <t>       300,000 </t>
  </si>
  <si>
    <t>MCP</t>
  </si>
  <si>
    <t>        5,790 </t>
  </si>
  <si>
    <t>      19,630 </t>
  </si>
  <si>
    <t>      25,504 </t>
  </si>
  <si>
    <t>      20,367 </t>
  </si>
  <si>
    <t>      24,586 </t>
  </si>
  <si>
    <t>      23,689 </t>
  </si>
  <si>
    <t>      21,651 </t>
  </si>
  <si>
    <t>      23,379 </t>
  </si>
  <si>
    <t>      22,869 </t>
  </si>
  <si>
    <t>      16,878 </t>
  </si>
  <si>
    <t>      19,728 </t>
  </si>
  <si>
    <t>      18,971 </t>
  </si>
  <si>
    <t>       243,044 </t>
  </si>
  <si>
    <t>      19,311 </t>
  </si>
  <si>
    <t>      19,485 </t>
  </si>
  <si>
    <t>      22,686 </t>
  </si>
  <si>
    <t>      20,725 </t>
  </si>
  <si>
    <t>      21,196 </t>
  </si>
  <si>
    <t>      19,149 </t>
  </si>
  <si>
    <t>      15,051 </t>
  </si>
  <si>
    <t>      18,855 </t>
  </si>
  <si>
    <t>      18,720 </t>
  </si>
  <si>
    <t>      20,345 </t>
  </si>
  <si>
    <t>      19,493 </t>
  </si>
  <si>
    <t>       233,451 </t>
  </si>
  <si>
    <t>      19,118 </t>
  </si>
  <si>
    <t>      19,290 </t>
  </si>
  <si>
    <t>      22,459 </t>
  </si>
  <si>
    <t>      20,518 </t>
  </si>
  <si>
    <t>      20,984 </t>
  </si>
  <si>
    <t>      18,958 </t>
  </si>
  <si>
    <t>      18,250 </t>
  </si>
  <si>
    <t>      14,900 </t>
  </si>
  <si>
    <t>      16,830 </t>
  </si>
  <si>
    <t>      17,820 </t>
  </si>
  <si>
    <t>      18,810 </t>
  </si>
  <si>
    <t>       225,757 </t>
  </si>
  <si>
    <t>      21,256 </t>
  </si>
  <si>
    <t>      20,193 </t>
  </si>
  <si>
    <t>      23,759 </t>
  </si>
  <si>
    <t>        7,149 </t>
  </si>
  <si>
    <t>        5,430 </t>
  </si>
  <si>
    <t>        7,340 </t>
  </si>
  <si>
    <t>      14,290 </t>
  </si>
  <si>
    <t>      12,346 </t>
  </si>
  <si>
    <t>      21,409 </t>
  </si>
  <si>
    <t>      20,095 </t>
  </si>
  <si>
    <t>      22,151 </t>
  </si>
  <si>
    <t>      21,000 </t>
  </si>
  <si>
    <t>       196,418 </t>
  </si>
  <si>
    <t>      19,000 </t>
  </si>
  <si>
    <t>      18,000 </t>
  </si>
  <si>
    <t>      17,000 </t>
  </si>
  <si>
    <t>      15,000 </t>
  </si>
  <si>
    <t>       222,000 </t>
  </si>
  <si>
    <t>MACO</t>
  </si>
  <si>
    <t>        7,524 </t>
  </si>
  <si>
    <t>        8,201 </t>
  </si>
  <si>
    <t>        9,221 </t>
  </si>
  <si>
    <t>        8,274 </t>
  </si>
  <si>
    <t>        8,489 </t>
  </si>
  <si>
    <t>        8,048 </t>
  </si>
  <si>
    <t>        6,527 </t>
  </si>
  <si>
    <t>        6,833 </t>
  </si>
  <si>
    <t>        6,242 </t>
  </si>
  <si>
    <t>        7,725 </t>
  </si>
  <si>
    <t>        9,349 </t>
  </si>
  <si>
    <t>        8,941 </t>
  </si>
  <si>
    <t>         95,375 </t>
  </si>
  <si>
    <t>        8,859 </t>
  </si>
  <si>
    <t>        8,392 </t>
  </si>
  <si>
    <t>        8,800 </t>
  </si>
  <si>
    <t>        8,296 </t>
  </si>
  <si>
    <t>        7,307 </t>
  </si>
  <si>
    <t>        8,913 </t>
  </si>
  <si>
    <t>        7,501 </t>
  </si>
  <si>
    <t>        6,509 </t>
  </si>
  <si>
    <t>        7,761 </t>
  </si>
  <si>
    <t>        9,745 </t>
  </si>
  <si>
    <t>      10,686 </t>
  </si>
  <si>
    <t>        9,873 </t>
  </si>
  <si>
    <t>       102,641 </t>
  </si>
  <si>
    <t>        9,214 </t>
  </si>
  <si>
    <t>        8,728 </t>
  </si>
  <si>
    <t>        9,152 </t>
  </si>
  <si>
    <t>        8,627 </t>
  </si>
  <si>
    <t>        7,600 </t>
  </si>
  <si>
    <t>        9,270 </t>
  </si>
  <si>
    <t>        7,801 </t>
  </si>
  <si>
    <t>        6,769 </t>
  </si>
  <si>
    <t>        7,800 </t>
  </si>
  <si>
    <t>        8,320 </t>
  </si>
  <si>
    <t>        8,840 </t>
  </si>
  <si>
    <t>       100,439 </t>
  </si>
  <si>
    <t>      10,157 </t>
  </si>
  <si>
    <t>        8,141 </t>
  </si>
  <si>
    <t>      12,396 </t>
  </si>
  <si>
    <t>        5,146 </t>
  </si>
  <si>
    <t>        4,643 </t>
  </si>
  <si>
    <t>        6,164 </t>
  </si>
  <si>
    <t>        4,595 </t>
  </si>
  <si>
    <t>        5,585 </t>
  </si>
  <si>
    <t>        6,860 </t>
  </si>
  <si>
    <t>        7,153 </t>
  </si>
  <si>
    <t>        5,823 </t>
  </si>
  <si>
    <t>        6,400 </t>
  </si>
  <si>
    <t>         83,061 </t>
  </si>
  <si>
    <t>        8,500 </t>
  </si>
  <si>
    <t>        8,000 </t>
  </si>
  <si>
    <t>        7,500 </t>
  </si>
  <si>
    <t>      10,000 </t>
  </si>
  <si>
    <t>        7,000 </t>
  </si>
  <si>
    <t>        9,000 </t>
  </si>
  <si>
    <t>       103,000 </t>
  </si>
  <si>
    <t>FGT</t>
  </si>
  <si>
    <t>        8,985 </t>
  </si>
  <si>
    <t>        9,225 </t>
  </si>
  <si>
    <t>        7,981 </t>
  </si>
  <si>
    <t>        4,492 </t>
  </si>
  <si>
    <t>        4,456 </t>
  </si>
  <si>
    <t>        6,140 </t>
  </si>
  <si>
    <t>        4,323 </t>
  </si>
  <si>
    <t>        3,935 </t>
  </si>
  <si>
    <t>        3,338 </t>
  </si>
  <si>
    <t>        3,283 </t>
  </si>
  <si>
    <t>        3,304 </t>
  </si>
  <si>
    <t>        3,884 </t>
  </si>
  <si>
    <t>         63,346 </t>
  </si>
  <si>
    <t>        5,601 </t>
  </si>
  <si>
    <t>        6,866 </t>
  </si>
  <si>
    <t>        5,939 </t>
  </si>
  <si>
    <t>        6,162 </t>
  </si>
  <si>
    <t>        5,031 </t>
  </si>
  <si>
    <t>        4,291 </t>
  </si>
  <si>
    <t>        4,688 </t>
  </si>
  <si>
    <t>        3,937 </t>
  </si>
  <si>
    <t>        3,524 </t>
  </si>
  <si>
    <t>        3,629 </t>
  </si>
  <si>
    <t>        5,371 </t>
  </si>
  <si>
    <t>        6,197 </t>
  </si>
  <si>
    <t>         61,235 </t>
  </si>
  <si>
    <t>        6,722 </t>
  </si>
  <si>
    <t>        8,239 </t>
  </si>
  <si>
    <t>        7,127 </t>
  </si>
  <si>
    <t>        7,394 </t>
  </si>
  <si>
    <t>        6,037 </t>
  </si>
  <si>
    <t>        5,149 </t>
  </si>
  <si>
    <t>        5,626 </t>
  </si>
  <si>
    <t>        4,724 </t>
  </si>
  <si>
    <t>        4,200 </t>
  </si>
  <si>
    <t>        3,600 </t>
  </si>
  <si>
    <t>        3,840 </t>
  </si>
  <si>
    <t>         66,497 </t>
  </si>
  <si>
    <t>        6,972 </t>
  </si>
  <si>
    <t>        8,355 </t>
  </si>
  <si>
    <t>        6,262 </t>
  </si>
  <si>
    <t>        4,490 </t>
  </si>
  <si>
    <t>        3,599 </t>
  </si>
  <si>
    <t>        3,965 </t>
  </si>
  <si>
    <t>        2,867 </t>
  </si>
  <si>
    <t>        3,113 </t>
  </si>
  <si>
    <t>        2,808 </t>
  </si>
  <si>
    <t>        4,593 </t>
  </si>
  <si>
    <t>        5,071 </t>
  </si>
  <si>
    <t>        3,500 </t>
  </si>
  <si>
    <t>         55,596 </t>
  </si>
  <si>
    <t>        7,250 </t>
  </si>
  <si>
    <t>        8,750 </t>
  </si>
  <si>
    <t>        6,250 </t>
  </si>
  <si>
    <t>        5,750 </t>
  </si>
  <si>
    <t>        5,250 </t>
  </si>
  <si>
    <t>        4,150 </t>
  </si>
  <si>
    <t>        3,850 </t>
  </si>
  <si>
    <t>        3,800 </t>
  </si>
  <si>
    <t>        5,350 </t>
  </si>
  <si>
    <t>         70,150 </t>
  </si>
  <si>
    <t>ATC</t>
  </si>
  <si>
    <t>        3,729 </t>
  </si>
  <si>
    <t>        2,647 </t>
  </si>
  <si>
    <t>        3,058 </t>
  </si>
  <si>
    <t>        2,696 </t>
  </si>
  <si>
    <t>        3,210 </t>
  </si>
  <si>
    <t>        3,128 </t>
  </si>
  <si>
    <t>        3,405 </t>
  </si>
  <si>
    <t>        3,451 </t>
  </si>
  <si>
    <t>        3,199 </t>
  </si>
  <si>
    <t>        4,627 </t>
  </si>
  <si>
    <t>        3,566 </t>
  </si>
  <si>
    <t>        2,826 </t>
  </si>
  <si>
    <t>         39,541 </t>
  </si>
  <si>
    <t>        3,004 </t>
  </si>
  <si>
    <t>        2,725 </t>
  </si>
  <si>
    <t>        1,267 </t>
  </si>
  <si>
    <t>        2,523 </t>
  </si>
  <si>
    <t>        2,030 </t>
  </si>
  <si>
    <t>        2,390 </t>
  </si>
  <si>
    <t>        2,963 </t>
  </si>
  <si>
    <t>        2,813 </t>
  </si>
  <si>
    <t>        2,691 </t>
  </si>
  <si>
    <t>        3,189 </t>
  </si>
  <si>
    <t>        2,263 </t>
  </si>
  <si>
    <t>        1,372 </t>
  </si>
  <si>
    <t>         29,231 </t>
  </si>
  <si>
    <t>        3,094 </t>
  </si>
  <si>
    <t>        2,807 </t>
  </si>
  <si>
    <t>        1,305 </t>
  </si>
  <si>
    <t>        2,599 </t>
  </si>
  <si>
    <t>        2,091 </t>
  </si>
  <si>
    <t>        2,462 </t>
  </si>
  <si>
    <t>        3,051 </t>
  </si>
  <si>
    <t>        2,897 </t>
  </si>
  <si>
    <t>        2,575 </t>
  </si>
  <si>
    <t>        2,884 </t>
  </si>
  <si>
    <t>         30,916 </t>
  </si>
  <si>
    <t>        2,783 </t>
  </si>
  <si>
    <t>        1,001 </t>
  </si>
  <si>
    <t>        2,036 </t>
  </si>
  <si>
    <t>        2,219 </t>
  </si>
  <si>
    <t>        2,187 </t>
  </si>
  <si>
    <t>        1,444 </t>
  </si>
  <si>
    <t>        1,162 </t>
  </si>
  <si>
    <t>        1,674 </t>
  </si>
  <si>
    <t>        1,810 </t>
  </si>
  <si>
    <t>        1,433 </t>
  </si>
  <si>
    <t>        1,200 </t>
  </si>
  <si>
    <t>         19,373 </t>
  </si>
  <si>
    <t>        2,990 </t>
  </si>
  <si>
    <t>        2,975 </t>
  </si>
  <si>
    <t>        1,360 </t>
  </si>
  <si>
    <t>        2,560 </t>
  </si>
  <si>
    <t>        2,150 </t>
  </si>
  <si>
    <t>        2,970 </t>
  </si>
  <si>
    <t>        2,850 </t>
  </si>
  <si>
    <t>        2,800 </t>
  </si>
  <si>
    <t>        3,200 </t>
  </si>
  <si>
    <t>        2,250 </t>
  </si>
  <si>
    <t>        1,335 </t>
  </si>
  <si>
    <t>         30,000 </t>
  </si>
  <si>
    <t>ELARABY</t>
  </si>
  <si>
    <t>        1,228 </t>
  </si>
  <si>
    <t>        1,943 </t>
  </si>
  <si>
    <t>        1,981 </t>
  </si>
  <si>
    <t>        1,507 </t>
  </si>
  <si>
    <t>        1,868 </t>
  </si>
  <si>
    <t>         15,289 </t>
  </si>
  <si>
    <t>        1,013 </t>
  </si>
  <si>
    <t>           8,102 </t>
  </si>
  <si>
    <t>        1,063 </t>
  </si>
  <si>
    <t>           8,831 </t>
  </si>
  <si>
    <t>        1,357 </t>
  </si>
  <si>
    <t>        1,181 </t>
  </si>
  <si>
    <t>        1,227 </t>
  </si>
  <si>
    <t>        1,006 </t>
  </si>
  <si>
    <t>        1,000 </t>
  </si>
  <si>
    <t>         10,340 </t>
  </si>
  <si>
    <t>        1,100 </t>
  </si>
  <si>
    <t>         10,800 </t>
  </si>
  <si>
    <t>TPT (W/M)</t>
  </si>
  <si>
    <t>        2,774 </t>
  </si>
  <si>
    <t>        3,333 </t>
  </si>
  <si>
    <t>        3,301 </t>
  </si>
  <si>
    <t>        2,489 </t>
  </si>
  <si>
    <t>        2,526 </t>
  </si>
  <si>
    <t>        1,841 </t>
  </si>
  <si>
    <t>        2,349 </t>
  </si>
  <si>
    <t>        2,789 </t>
  </si>
  <si>
    <t>        1,696 </t>
  </si>
  <si>
    <t>        1,544 </t>
  </si>
  <si>
    <t>        1,870 </t>
  </si>
  <si>
    <t>        1,461 </t>
  </si>
  <si>
    <t>         27,974 </t>
  </si>
  <si>
    <t>        2,283 </t>
  </si>
  <si>
    <t>        1,988 </t>
  </si>
  <si>
    <t>        2,013 </t>
  </si>
  <si>
    <t>        1,121 </t>
  </si>
  <si>
    <t>        1,126 </t>
  </si>
  <si>
    <t>         13,202 </t>
  </si>
  <si>
    <t>        2,274 </t>
  </si>
  <si>
    <t>        1,982 </t>
  </si>
  <si>
    <t>        2,004 </t>
  </si>
  <si>
    <t>        1,113 </t>
  </si>
  <si>
    <t>        1,101 </t>
  </si>
  <si>
    <t>         14,027 </t>
  </si>
  <si>
    <t>           6,894 </t>
  </si>
  <si>
    <t>         10,050 </t>
  </si>
  <si>
    <t>TPT (REF)</t>
  </si>
  <si>
    <t>           5,177 </t>
  </si>
  <si>
    <t>           1,917 </t>
  </si>
  <si>
    <t>           2,917 </t>
  </si>
  <si>
    <t>           1,255 </t>
  </si>
  <si>
    <t>TCTC</t>
  </si>
  <si>
    <t>        1,890 </t>
  </si>
  <si>
    <t>        2,520 </t>
  </si>
  <si>
    <t>        2,154 </t>
  </si>
  <si>
    <t>        2,094 </t>
  </si>
  <si>
    <t>        2,260 </t>
  </si>
  <si>
    <t>        1,658 </t>
  </si>
  <si>
    <t>        1,517 </t>
  </si>
  <si>
    <t>        1,581 </t>
  </si>
  <si>
    <t>        1,512 </t>
  </si>
  <si>
    <t>        1,392 </t>
  </si>
  <si>
    <t>         21,860 </t>
  </si>
  <si>
    <t>        1,985 </t>
  </si>
  <si>
    <t>        2,646 </t>
  </si>
  <si>
    <t>        2,262 </t>
  </si>
  <si>
    <t>        2,241 </t>
  </si>
  <si>
    <t>        2,419 </t>
  </si>
  <si>
    <t>        1,774 </t>
  </si>
  <si>
    <t>        1,669 </t>
  </si>
  <si>
    <t>        1,739 </t>
  </si>
  <si>
    <t>        1,760 </t>
  </si>
  <si>
    <t>        1,955 </t>
  </si>
  <si>
    <t>        2,070 </t>
  </si>
  <si>
    <t>        1,840 </t>
  </si>
  <si>
    <t>         24,358 </t>
  </si>
  <si>
    <t>        1,757 </t>
  </si>
  <si>
    <t>        2,107 </t>
  </si>
  <si>
    <t>        2,362 </t>
  </si>
  <si>
    <t>        1,426 </t>
  </si>
  <si>
    <t>        1,347 </t>
  </si>
  <si>
    <t>        1,440 </t>
  </si>
  <si>
    <t>        1,289 </t>
  </si>
  <si>
    <t>        1,265 </t>
  </si>
  <si>
    <t>        1,471 </t>
  </si>
  <si>
    <t>        1,225 </t>
  </si>
  <si>
    <t>        1,545 </t>
  </si>
  <si>
    <t>         18,333 </t>
  </si>
  <si>
    <t>        1,800 </t>
  </si>
  <si>
    <t>        2,200 </t>
  </si>
  <si>
    <t>        2,100 </t>
  </si>
  <si>
    <t>        2,000 </t>
  </si>
  <si>
    <t>        1,700 </t>
  </si>
  <si>
    <t>        1,500 </t>
  </si>
  <si>
    <t>        1,400 </t>
  </si>
  <si>
    <t>        1,900 </t>
  </si>
  <si>
    <t>         21,150 </t>
  </si>
  <si>
    <t>DTL</t>
  </si>
  <si>
    <t>        3,062 </t>
  </si>
  <si>
    <t>        3,931 </t>
  </si>
  <si>
    <t>        5,275 </t>
  </si>
  <si>
    <t>        3,817 </t>
  </si>
  <si>
    <t>        3,516 </t>
  </si>
  <si>
    <t>        3,612 </t>
  </si>
  <si>
    <t>        5,538 </t>
  </si>
  <si>
    <t>        3,776 </t>
  </si>
  <si>
    <t>        5,304 </t>
  </si>
  <si>
    <t>        2,563 </t>
  </si>
  <si>
    <t>        4,676 </t>
  </si>
  <si>
    <t>         49,395 </t>
  </si>
  <si>
    <t>        4,038 </t>
  </si>
  <si>
    <t>        3,842 </t>
  </si>
  <si>
    <t>        3,340 </t>
  </si>
  <si>
    <t>        4,441 </t>
  </si>
  <si>
    <t>        4,994 </t>
  </si>
  <si>
    <t>        2,095 </t>
  </si>
  <si>
    <t>        2,512 </t>
  </si>
  <si>
    <t>        3,735 </t>
  </si>
  <si>
    <t>        3,282 </t>
  </si>
  <si>
    <t>        4,568 </t>
  </si>
  <si>
    <t>        3,078 </t>
  </si>
  <si>
    <t>        4,841 </t>
  </si>
  <si>
    <t>         44,767 </t>
  </si>
  <si>
    <t>        4,160 </t>
  </si>
  <si>
    <t>        3,958 </t>
  </si>
  <si>
    <t>        3,441 </t>
  </si>
  <si>
    <t>        4,663 </t>
  </si>
  <si>
    <t>        5,244 </t>
  </si>
  <si>
    <t>        2,688 </t>
  </si>
  <si>
    <t>        3,996 </t>
  </si>
  <si>
    <t>        4,066 </t>
  </si>
  <si>
    <t>        4,400 </t>
  </si>
  <si>
    <t>        4,180 </t>
  </si>
  <si>
    <t>         46,845 </t>
  </si>
  <si>
    <t>        4,202 </t>
  </si>
  <si>
    <t>        4,660 </t>
  </si>
  <si>
    <t>        4,326 </t>
  </si>
  <si>
    <t>        4,207 </t>
  </si>
  <si>
    <t>        1,143 </t>
  </si>
  <si>
    <t>        2,538 </t>
  </si>
  <si>
    <t>        2,888 </t>
  </si>
  <si>
    <t>        5,210 </t>
  </si>
  <si>
    <t>        3,742 </t>
  </si>
  <si>
    <t>        2,837 </t>
  </si>
  <si>
    <t>         39,852 </t>
  </si>
  <si>
    <t>        4,300 </t>
  </si>
  <si>
    <t>        4,700 </t>
  </si>
  <si>
    <t>        4,500 </t>
  </si>
  <si>
    <t>        4,900 </t>
  </si>
  <si>
    <t>        2,700 </t>
  </si>
  <si>
    <t>        3,100 </t>
  </si>
  <si>
    <t>        4,000 </t>
  </si>
  <si>
    <t>        4,600 </t>
  </si>
  <si>
    <t>         50,000 </t>
  </si>
  <si>
    <t>TENMA</t>
  </si>
  <si>
    <t>        2,421 </t>
  </si>
  <si>
    <t>        1,573 </t>
  </si>
  <si>
    <t>        2,445 </t>
  </si>
  <si>
    <t>        2,607 </t>
  </si>
  <si>
    <t>        1,554 </t>
  </si>
  <si>
    <t>        2,062 </t>
  </si>
  <si>
    <t>        1,605 </t>
  </si>
  <si>
    <t>        1,532 </t>
  </si>
  <si>
    <t>        2,546 </t>
  </si>
  <si>
    <t>        1,990 </t>
  </si>
  <si>
    <t>         23,064 </t>
  </si>
  <si>
    <t>        2,452 </t>
  </si>
  <si>
    <t>        2,702 </t>
  </si>
  <si>
    <t>        2,604 </t>
  </si>
  <si>
    <t>        2,161 </t>
  </si>
  <si>
    <t>        2,795 </t>
  </si>
  <si>
    <t>        2,855 </t>
  </si>
  <si>
    <t>        2,321 </t>
  </si>
  <si>
    <t>        2,370 </t>
  </si>
  <si>
    <t>        1,644 </t>
  </si>
  <si>
    <t>        3,284 </t>
  </si>
  <si>
    <t>        1,037 </t>
  </si>
  <si>
    <t>         28,588 </t>
  </si>
  <si>
    <t>        2,525 </t>
  </si>
  <si>
    <t>        2,682 </t>
  </si>
  <si>
    <t>        2,225 </t>
  </si>
  <si>
    <t>        2,879 </t>
  </si>
  <si>
    <t>        2,940 </t>
  </si>
  <si>
    <t>        2,437 </t>
  </si>
  <si>
    <t>        2,022 </t>
  </si>
  <si>
    <t>        2,625 </t>
  </si>
  <si>
    <t>        3,465 </t>
  </si>
  <si>
    <t>        3,675 </t>
  </si>
  <si>
    <t>         32,884 </t>
  </si>
  <si>
    <t>        2,014 </t>
  </si>
  <si>
    <t>        2,157 </t>
  </si>
  <si>
    <t>        2,930 </t>
  </si>
  <si>
    <t>        2,442 </t>
  </si>
  <si>
    <t>        1,842 </t>
  </si>
  <si>
    <t>        1,337 </t>
  </si>
  <si>
    <t>        2,380 </t>
  </si>
  <si>
    <t>        2,692 </t>
  </si>
  <si>
    <t>        1,969 </t>
  </si>
  <si>
    <t>        3,101 </t>
  </si>
  <si>
    <t>        3,300 </t>
  </si>
  <si>
    <t>        2,500 </t>
  </si>
  <si>
    <t>         28,663 </t>
  </si>
  <si>
    <t>        3,900 </t>
  </si>
  <si>
    <t>         46,100 </t>
  </si>
  <si>
    <t>ARC (FORD)</t>
  </si>
  <si>
    <t>        1,083 </t>
  </si>
  <si>
    <t>        1,977 </t>
  </si>
  <si>
    <t>        1,601 </t>
  </si>
  <si>
    <t>        1,745 </t>
  </si>
  <si>
    <t>        2,057 </t>
  </si>
  <si>
    <t>        1,721 </t>
  </si>
  <si>
    <t>        2,572 </t>
  </si>
  <si>
    <t>        2,068 </t>
  </si>
  <si>
    <t>         22,534 </t>
  </si>
  <si>
    <t>        2,312 </t>
  </si>
  <si>
    <t>        2,305 </t>
  </si>
  <si>
    <t>        3,197 </t>
  </si>
  <si>
    <t>        2,001 </t>
  </si>
  <si>
    <t>        2,565 </t>
  </si>
  <si>
    <t>        2,665 </t>
  </si>
  <si>
    <t>        2,668 </t>
  </si>
  <si>
    <t>        2,388 </t>
  </si>
  <si>
    <t>        2,516 </t>
  </si>
  <si>
    <t>        1,751 </t>
  </si>
  <si>
    <t>        2,555 </t>
  </si>
  <si>
    <t>        1,574 </t>
  </si>
  <si>
    <t>         28,496 </t>
  </si>
  <si>
    <t>        2,427 </t>
  </si>
  <si>
    <t>        2,420 </t>
  </si>
  <si>
    <t>        3,357 </t>
  </si>
  <si>
    <t>        2,101 </t>
  </si>
  <si>
    <t>        2,693 </t>
  </si>
  <si>
    <t>        2,799 </t>
  </si>
  <si>
    <t>        2,801 </t>
  </si>
  <si>
    <t>        2,507 </t>
  </si>
  <si>
    <t>         31,606 </t>
  </si>
  <si>
    <t>        1,976 </t>
  </si>
  <si>
    <t>        1,756 </t>
  </si>
  <si>
    <t>        2,464 </t>
  </si>
  <si>
    <t>        1,425 </t>
  </si>
  <si>
    <t>        1,857 </t>
  </si>
  <si>
    <t>        1,829 </t>
  </si>
  <si>
    <t>        2,344 </t>
  </si>
  <si>
    <t>         19,280 </t>
  </si>
  <si>
    <t>         24,400 </t>
  </si>
  <si>
    <t>ARC (MF)</t>
  </si>
  <si>
    <t>        1,266 </t>
  </si>
  <si>
    <t>        1,027 </t>
  </si>
  <si>
    <t>        1,018 </t>
  </si>
  <si>
    <t>        1,972 </t>
  </si>
  <si>
    <t>           6,466 </t>
  </si>
  <si>
    <t>        1,716 </t>
  </si>
  <si>
    <t>        1,464 </t>
  </si>
  <si>
    <t>        1,397 </t>
  </si>
  <si>
    <t>        1,631 </t>
  </si>
  <si>
    <t>        1,040 </t>
  </si>
  <si>
    <t>         10,366 </t>
  </si>
  <si>
    <t>         12,000 </t>
  </si>
  <si>
    <t>        1,803 </t>
  </si>
  <si>
    <t>               -   </t>
  </si>
  <si>
    <t>        1,219 </t>
  </si>
  <si>
    <t>           5,870 </t>
  </si>
  <si>
    <t>           6,000 </t>
  </si>
  <si>
    <t>KANAYAMA</t>
  </si>
  <si>
    <t>        2,212 </t>
  </si>
  <si>
    <t>        4,576 </t>
  </si>
  <si>
    <t>        4,051 </t>
  </si>
  <si>
    <t>        2,935 </t>
  </si>
  <si>
    <t>        2,706 </t>
  </si>
  <si>
    <t>        4,093 </t>
  </si>
  <si>
    <t>        2,661 </t>
  </si>
  <si>
    <t>        3,540 </t>
  </si>
  <si>
    <t>        4,370 </t>
  </si>
  <si>
    <t>         40,676 </t>
  </si>
  <si>
    <t>        5,029 </t>
  </si>
  <si>
    <t>        4,553 </t>
  </si>
  <si>
    <t>        4,720 </t>
  </si>
  <si>
    <t>        3,709 </t>
  </si>
  <si>
    <t>        5,043 </t>
  </si>
  <si>
    <t>        4,543 </t>
  </si>
  <si>
    <t>        5,958 </t>
  </si>
  <si>
    <t>        4,293 </t>
  </si>
  <si>
    <t>        4,580 </t>
  </si>
  <si>
    <t>        4,783 </t>
  </si>
  <si>
    <t>        2,927 </t>
  </si>
  <si>
    <t>        2,491 </t>
  </si>
  <si>
    <t>         52,629 </t>
  </si>
  <si>
    <t>        5,230 </t>
  </si>
  <si>
    <t>        4,735 </t>
  </si>
  <si>
    <t>        3,857 </t>
  </si>
  <si>
    <t>        4,725 </t>
  </si>
  <si>
    <t>        4,465 </t>
  </si>
  <si>
    <t>        4,763 </t>
  </si>
  <si>
    <t>        4,975 </t>
  </si>
  <si>
    <t>        3,044 </t>
  </si>
  <si>
    <t>        2,591 </t>
  </si>
  <si>
    <t>         55,070 </t>
  </si>
  <si>
    <t>        2,496 </t>
  </si>
  <si>
    <t>        3,498 </t>
  </si>
  <si>
    <t>        2,482 </t>
  </si>
  <si>
    <t>        1,918 </t>
  </si>
  <si>
    <t>        2,075 </t>
  </si>
  <si>
    <t>        2,662 </t>
  </si>
  <si>
    <t>        2,652 </t>
  </si>
  <si>
    <t>        3,378 </t>
  </si>
  <si>
    <t>        2,748 </t>
  </si>
  <si>
    <t>        3,868 </t>
  </si>
  <si>
    <t>         33,217 </t>
  </si>
  <si>
    <t>        2,580 </t>
  </si>
  <si>
    <t>        3,020 </t>
  </si>
  <si>
    <t>        2,125 </t>
  </si>
  <si>
    <t>        2,040 </t>
  </si>
  <si>
    <t>        2,165 </t>
  </si>
  <si>
    <t>        2,145 </t>
  </si>
  <si>
    <t>        3,035 </t>
  </si>
  <si>
    <t>        2,976 </t>
  </si>
  <si>
    <t>        2,756 </t>
  </si>
  <si>
    <t>        3,464 </t>
  </si>
  <si>
    <t>         31,232 </t>
  </si>
  <si>
    <t>Melco Trading</t>
  </si>
  <si>
    <t>        2,969 </t>
  </si>
  <si>
    <t>        2,295 </t>
  </si>
  <si>
    <t>        2,167 </t>
  </si>
  <si>
    <t>        1,940 </t>
  </si>
  <si>
    <t>        2,573 </t>
  </si>
  <si>
    <t>        4,537 </t>
  </si>
  <si>
    <t>        3,138 </t>
  </si>
  <si>
    <t>         25,057 </t>
  </si>
  <si>
    <t>        2,766 </t>
  </si>
  <si>
    <t>        2,839 </t>
  </si>
  <si>
    <t>        2,959 </t>
  </si>
  <si>
    <t>        5,285 </t>
  </si>
  <si>
    <t>        4,237 </t>
  </si>
  <si>
    <t>        1,375 </t>
  </si>
  <si>
    <t>        4,662 </t>
  </si>
  <si>
    <t>        2,292 </t>
  </si>
  <si>
    <t>        3,829 </t>
  </si>
  <si>
    <t>         32,941 </t>
  </si>
  <si>
    <t>        2,877 </t>
  </si>
  <si>
    <t>        2,952 </t>
  </si>
  <si>
    <t>        2,869 </t>
  </si>
  <si>
    <t>        4,497 </t>
  </si>
  <si>
    <t>        3,406 </t>
  </si>
  <si>
    <t>        1,827 </t>
  </si>
  <si>
    <t>        1,430 </t>
  </si>
  <si>
    <t>        3,848 </t>
  </si>
  <si>
    <t>        2,384 </t>
  </si>
  <si>
    <t>        1,111 </t>
  </si>
  <si>
    <t>        3,982 </t>
  </si>
  <si>
    <t>         34,051 </t>
  </si>
  <si>
    <t>        2,988 </t>
  </si>
  <si>
    <t>        3,623 </t>
  </si>
  <si>
    <t>        3,662 </t>
  </si>
  <si>
    <t>        3,275 </t>
  </si>
  <si>
    <t>        4,152 </t>
  </si>
  <si>
    <t>        4,302 </t>
  </si>
  <si>
    <t>        6,429 </t>
  </si>
  <si>
    <t>        1,805 </t>
  </si>
  <si>
    <t>         32,990 </t>
  </si>
  <si>
    <t>        3,000 </t>
  </si>
  <si>
    <t>         31,300 </t>
  </si>
  <si>
    <t> CB Tact</t>
  </si>
  <si>
    <t>        1,747 </t>
  </si>
  <si>
    <t>        1,516 </t>
  </si>
  <si>
    <t>        1,185 </t>
  </si>
  <si>
    <t>        1,414 </t>
  </si>
  <si>
    <t>        1,394 </t>
  </si>
  <si>
    <t>        1,048 </t>
  </si>
  <si>
    <t>        1,157 </t>
  </si>
  <si>
    <t>        1,765 </t>
  </si>
  <si>
    <t>        1,557 </t>
  </si>
  <si>
    <t>        1,384 </t>
  </si>
  <si>
    <t>        2,177 </t>
  </si>
  <si>
    <t>         18,664 </t>
  </si>
  <si>
    <t>        2,099 </t>
  </si>
  <si>
    <t>        1,319 </t>
  </si>
  <si>
    <t>        1,714 </t>
  </si>
  <si>
    <t>        1,235 </t>
  </si>
  <si>
    <t>        1,652 </t>
  </si>
  <si>
    <t>        1,056 </t>
  </si>
  <si>
    <t>        1,146 </t>
  </si>
  <si>
    <t>        1,621 </t>
  </si>
  <si>
    <t>         15,731 </t>
  </si>
  <si>
    <t>        2,204 </t>
  </si>
  <si>
    <t>        1,385 </t>
  </si>
  <si>
    <t>        1,735 </t>
  </si>
  <si>
    <t>        1,297 </t>
  </si>
  <si>
    <t>        1,109 </t>
  </si>
  <si>
    <t>        1,024 </t>
  </si>
  <si>
    <t>        1,029 </t>
  </si>
  <si>
    <t>        1,204 </t>
  </si>
  <si>
    <t>        1,702 </t>
  </si>
  <si>
    <t>         16,453 </t>
  </si>
  <si>
    <t>        1,738 </t>
  </si>
  <si>
    <t>        2,632 </t>
  </si>
  <si>
    <t>        2,359 </t>
  </si>
  <si>
    <t>        1,762 </t>
  </si>
  <si>
    <t>        1,524 </t>
  </si>
  <si>
    <t>        1,356 </t>
  </si>
  <si>
    <t>        1,649 </t>
  </si>
  <si>
    <t>         16,068 </t>
  </si>
  <si>
    <t>        1,300 </t>
  </si>
  <si>
    <t>         16,000 </t>
  </si>
  <si>
    <r>
      <rPr>
        <b/>
        <sz val="14"/>
        <color rgb="FF000000"/>
        <rFont val="Angsana New"/>
        <charset val="134"/>
      </rPr>
      <t>FKT (PU Law Material</t>
    </r>
    <r>
      <rPr>
        <b/>
        <sz val="14"/>
        <color rgb="FF000000"/>
        <rFont val="SimSun"/>
        <charset val="134"/>
      </rPr>
      <t>）</t>
    </r>
  </si>
  <si>
    <t>                  -   </t>
  </si>
  <si>
    <t>           1,457 </t>
  </si>
  <si>
    <t>1,000 </t>
  </si>
  <si>
    <t>           8,000 </t>
  </si>
  <si>
    <t>Midea, Beko</t>
  </si>
  <si>
    <r>
      <rPr>
        <b/>
        <sz val="14"/>
        <color rgb="FFFF0000"/>
        <rFont val="Angsana New"/>
        <charset val="134"/>
      </rPr>
      <t>New Customer</t>
    </r>
    <r>
      <rPr>
        <b/>
        <sz val="14"/>
        <color rgb="FFFF0000"/>
        <rFont val="TH Sarabun PSK"/>
        <charset val="134"/>
      </rPr>
      <t>①</t>
    </r>
  </si>
  <si>
    <t>           2,500 </t>
  </si>
  <si>
    <r>
      <rPr>
        <b/>
        <sz val="14"/>
        <color rgb="FF000000"/>
        <rFont val="Angsana New"/>
        <charset val="134"/>
      </rPr>
      <t>Customer</t>
    </r>
    <r>
      <rPr>
        <b/>
        <sz val="14"/>
        <color rgb="FF000000"/>
        <rFont val="TH Sarabun PSK"/>
        <charset val="134"/>
      </rPr>
      <t>②</t>
    </r>
    <r>
      <rPr>
        <b/>
        <sz val="14"/>
        <color rgb="FF000000"/>
        <rFont val="Angsana New"/>
        <charset val="134"/>
      </rPr>
      <t>Duct insulation</t>
    </r>
  </si>
  <si>
    <r>
      <rPr>
        <b/>
        <sz val="14"/>
        <color rgb="FFFF0000"/>
        <rFont val="Angsana New"/>
        <charset val="134"/>
      </rPr>
      <t>New Customer</t>
    </r>
    <r>
      <rPr>
        <b/>
        <sz val="14"/>
        <color rgb="FFFF0000"/>
        <rFont val="TH Sarabun PSK"/>
        <charset val="134"/>
      </rPr>
      <t>②</t>
    </r>
  </si>
  <si>
    <t>           3,000 </t>
  </si>
  <si>
    <r>
      <rPr>
        <b/>
        <sz val="14"/>
        <color rgb="FF000000"/>
        <rFont val="Angsana New"/>
        <charset val="134"/>
      </rPr>
      <t>Customer</t>
    </r>
    <r>
      <rPr>
        <b/>
        <sz val="14"/>
        <color rgb="FF000000"/>
        <rFont val="TH Sarabun PSK"/>
        <charset val="134"/>
      </rPr>
      <t>③</t>
    </r>
    <r>
      <rPr>
        <b/>
        <sz val="14"/>
        <color rgb="FF000000"/>
        <rFont val="Angsana New"/>
        <charset val="134"/>
      </rPr>
      <t>PE Block (excluding RP-300S and SA parts)</t>
    </r>
  </si>
  <si>
    <r>
      <rPr>
        <b/>
        <sz val="14"/>
        <color rgb="FFFF0000"/>
        <rFont val="Angsana New"/>
        <charset val="134"/>
      </rPr>
      <t>New Customer</t>
    </r>
    <r>
      <rPr>
        <b/>
        <sz val="14"/>
        <color rgb="FFFF0000"/>
        <rFont val="TH Sarabun PSK"/>
        <charset val="134"/>
      </rPr>
      <t>③</t>
    </r>
  </si>
  <si>
    <t>           4,000 </t>
  </si>
  <si>
    <t>Others</t>
  </si>
  <si>
    <t>      16,298 </t>
  </si>
  <si>
    <t>      17,798 </t>
  </si>
  <si>
    <t>      14,739 </t>
  </si>
  <si>
    <t>        8,890 </t>
  </si>
  <si>
    <t>      11,512 </t>
  </si>
  <si>
    <t>      13,011 </t>
  </si>
  <si>
    <t>        5,886 </t>
  </si>
  <si>
    <t>        8,499 </t>
  </si>
  <si>
    <t>      10,260 </t>
  </si>
  <si>
    <t>        9,420 </t>
  </si>
  <si>
    <t>      11,218 </t>
  </si>
  <si>
    <t>      11,004 </t>
  </si>
  <si>
    <t>       138,534 </t>
  </si>
  <si>
    <t>        8,566 </t>
  </si>
  <si>
    <t>      15,670 </t>
  </si>
  <si>
    <t>      14,166 </t>
  </si>
  <si>
    <t>      10,279 </t>
  </si>
  <si>
    <t>      12,188 </t>
  </si>
  <si>
    <t>      10,316 </t>
  </si>
  <si>
    <t>      11,090 </t>
  </si>
  <si>
    <t>      10,496 </t>
  </si>
  <si>
    <t>        8,816 </t>
  </si>
  <si>
    <t>        8,012 </t>
  </si>
  <si>
    <t>        9,335 </t>
  </si>
  <si>
    <t>      10,254 </t>
  </si>
  <si>
    <t>       129,189 </t>
  </si>
  <si>
    <t>      11,037 </t>
  </si>
  <si>
    <t>      19,329 </t>
  </si>
  <si>
    <t>      16,015 </t>
  </si>
  <si>
    <t>      14,859 </t>
  </si>
  <si>
    <t>      13,602 </t>
  </si>
  <si>
    <t>      16,140 </t>
  </si>
  <si>
    <t>      14,009 </t>
  </si>
  <si>
    <t>      15,055 </t>
  </si>
  <si>
    <t>      13,650 </t>
  </si>
  <si>
    <t>      15,328 </t>
  </si>
  <si>
    <t>      19,906 </t>
  </si>
  <si>
    <t>      16,714 </t>
  </si>
  <si>
    <t>       185,644 </t>
  </si>
  <si>
    <t>      13,306 </t>
  </si>
  <si>
    <t>      13,746 </t>
  </si>
  <si>
    <t>      14,313 </t>
  </si>
  <si>
    <t>      13,130 </t>
  </si>
  <si>
    <t>      10,737 </t>
  </si>
  <si>
    <t>        8,364 </t>
  </si>
  <si>
    <t>        8,377 </t>
  </si>
  <si>
    <t>        8,604 </t>
  </si>
  <si>
    <t>        7,205 </t>
  </si>
  <si>
    <t>      10,219 </t>
  </si>
  <si>
    <t>      10,861 </t>
  </si>
  <si>
    <t>      12,250 </t>
  </si>
  <si>
    <t>       131,112 </t>
  </si>
  <si>
    <t>      19,254 </t>
  </si>
  <si>
    <t>      20,759 </t>
  </si>
  <si>
    <t>      19,659 </t>
  </si>
  <si>
    <t>      20,152 </t>
  </si>
  <si>
    <t>      17,973 </t>
  </si>
  <si>
    <t>      16,100 </t>
  </si>
  <si>
    <t>      15,635 </t>
  </si>
  <si>
    <t>      16,354 </t>
  </si>
  <si>
    <t>      17,070 </t>
  </si>
  <si>
    <t>      19,668 </t>
  </si>
  <si>
    <t>      19,259 </t>
  </si>
  <si>
    <t>       222,401 </t>
  </si>
  <si>
    <t>2018act G.TTL</t>
  </si>
  <si>
    <t>86,498 </t>
  </si>
  <si>
    <t>102,827 </t>
  </si>
  <si>
    <t>113,412 </t>
  </si>
  <si>
    <t>90,888 </t>
  </si>
  <si>
    <t>101,596 </t>
  </si>
  <si>
    <t>98,412 </t>
  </si>
  <si>
    <t>85,609 </t>
  </si>
  <si>
    <t>89,681 </t>
  </si>
  <si>
    <t>86,631 </t>
  </si>
  <si>
    <t>90,237 </t>
  </si>
  <si>
    <t>95,982 </t>
  </si>
  <si>
    <t>87,936 </t>
  </si>
  <si>
    <t>1,129,708 </t>
  </si>
  <si>
    <t>2019act G.TTL</t>
  </si>
  <si>
    <t>94,575 </t>
  </si>
  <si>
    <t>102,462 </t>
  </si>
  <si>
    <t>105,856 </t>
  </si>
  <si>
    <t>98,476 </t>
  </si>
  <si>
    <t>99,762 </t>
  </si>
  <si>
    <t>97,619 </t>
  </si>
  <si>
    <t>91,612 </t>
  </si>
  <si>
    <t>79,564 </t>
  </si>
  <si>
    <t>87,770 </t>
  </si>
  <si>
    <t>89,889 </t>
  </si>
  <si>
    <t>90,004 </t>
  </si>
  <si>
    <t>86,988 </t>
  </si>
  <si>
    <t>1,124,577 </t>
  </si>
  <si>
    <t>2020pln G.TTL</t>
  </si>
  <si>
    <t>99,923 </t>
  </si>
  <si>
    <t>108,402 </t>
  </si>
  <si>
    <t>111,524 </t>
  </si>
  <si>
    <t>104,316 </t>
  </si>
  <si>
    <t>106,251 </t>
  </si>
  <si>
    <t>104,338 </t>
  </si>
  <si>
    <t>97,452 </t>
  </si>
  <si>
    <t>84,798 </t>
  </si>
  <si>
    <t>91,290 </t>
  </si>
  <si>
    <t>98,433 </t>
  </si>
  <si>
    <t>100,470 </t>
  </si>
  <si>
    <t>100,189 </t>
  </si>
  <si>
    <t>1,207,383 </t>
  </si>
  <si>
    <t>2020act/Forecaset G.TTL</t>
  </si>
  <si>
    <t>100,712 </t>
  </si>
  <si>
    <t>97,362 </t>
  </si>
  <si>
    <t>111,302 </t>
  </si>
  <si>
    <t>74,318 </t>
  </si>
  <si>
    <t>53,802 </t>
  </si>
  <si>
    <t>52,564 </t>
  </si>
  <si>
    <t>61,716 </t>
  </si>
  <si>
    <t>63,002 </t>
  </si>
  <si>
    <t>79,089 </t>
  </si>
  <si>
    <t>85,962 </t>
  </si>
  <si>
    <t>86,093 </t>
  </si>
  <si>
    <t>81,025 </t>
  </si>
  <si>
    <t>946,946 </t>
  </si>
  <si>
    <t>2021Annual pln G.TTL</t>
  </si>
  <si>
    <t>100,849 </t>
  </si>
  <si>
    <t>108,313 </t>
  </si>
  <si>
    <t>108,524 </t>
  </si>
  <si>
    <t>102,279 </t>
  </si>
  <si>
    <t>107,477 </t>
  </si>
  <si>
    <t>100,383 </t>
  </si>
  <si>
    <t>93,650 </t>
  </si>
  <si>
    <t>87,960 </t>
  </si>
  <si>
    <t>96,664 </t>
  </si>
  <si>
    <t>102,051 </t>
  </si>
  <si>
    <t>103,009 </t>
  </si>
  <si>
    <t>101,343 </t>
  </si>
  <si>
    <t>1,212,503 </t>
  </si>
  <si>
    <t xml:space="preserve">Sales plan Y2021 (Target is 1,212 MB).
</t>
  </si>
  <si>
    <t>2018 Act</t>
  </si>
  <si>
    <t>2019 Act</t>
  </si>
  <si>
    <t>2020 pln</t>
  </si>
  <si>
    <t>2020 Act</t>
  </si>
  <si>
    <t>Sales plan Y2018</t>
  </si>
  <si>
    <t>OVERTIME (HOUR)</t>
  </si>
  <si>
    <t>Sales plan Y2019</t>
  </si>
  <si>
    <t>.</t>
  </si>
  <si>
    <t>Seal   AMOUNT (UNIT : 1,000)</t>
  </si>
  <si>
    <t>Sales plan Y2020</t>
  </si>
  <si>
    <t xml:space="preserve">Sales plan Y2018 </t>
  </si>
  <si>
    <t xml:space="preserve">Sales plan Y2019 </t>
  </si>
  <si>
    <t xml:space="preserve">Sales plan Y2020 </t>
  </si>
  <si>
    <t xml:space="preserve">Sales plan Y2021 </t>
  </si>
</sst>
</file>

<file path=xl/styles.xml><?xml version="1.0" encoding="utf-8"?>
<styleSheet xmlns="http://schemas.openxmlformats.org/spreadsheetml/2006/main">
  <numFmts count="5">
    <numFmt numFmtId="176" formatCode="_-&quot;฿&quot;* #,##0.00_-;\-&quot;฿&quot;* #,##0.00_-;_-&quot;฿&quot;* &quot;-&quot;??_-;_-@_-"/>
    <numFmt numFmtId="177" formatCode="_-* #,##0.00_-;\-* #,##0.00_-;_-* &quot;-&quot;??_-;_-@_-"/>
    <numFmt numFmtId="178" formatCode="_-* #,##0_-;\-* #,##0_-;_-* &quot;-&quot;_-;_-@_-"/>
    <numFmt numFmtId="179" formatCode="_-&quot;฿&quot;* #,##0_-;\-&quot;฿&quot;* #,##0_-;_-&quot;฿&quot;* &quot;-&quot;_-;_-@_-"/>
    <numFmt numFmtId="180" formatCode="_(* #,##0.00_);_(* \(#,##0.00\);_(* &quot;-&quot;??_);_(@_)"/>
  </numFmts>
  <fonts count="39">
    <font>
      <sz val="14"/>
      <color theme="1"/>
      <name val="TH Sarabun PSK"/>
      <charset val="134"/>
      <scheme val="minor"/>
    </font>
    <font>
      <sz val="14"/>
      <name val="Angsana New"/>
      <charset val="0"/>
    </font>
    <font>
      <b/>
      <sz val="10"/>
      <name val="Arial"/>
      <charset val="0"/>
    </font>
    <font>
      <sz val="14"/>
      <color rgb="FF000000"/>
      <name val="Angsana New"/>
      <charset val="134"/>
    </font>
    <font>
      <b/>
      <sz val="9"/>
      <name val="Arial"/>
      <charset val="0"/>
    </font>
    <font>
      <b/>
      <sz val="8"/>
      <name val="Arial"/>
      <charset val="0"/>
    </font>
    <font>
      <sz val="14"/>
      <color theme="1"/>
      <name val="Angsana New"/>
      <charset val="134"/>
    </font>
    <font>
      <b/>
      <sz val="8"/>
      <color indexed="63"/>
      <name val="Arial"/>
      <charset val="0"/>
    </font>
    <font>
      <b/>
      <sz val="8"/>
      <color theme="1"/>
      <name val="Arial"/>
      <charset val="0"/>
    </font>
    <font>
      <sz val="9"/>
      <name val="Arial"/>
      <charset val="0"/>
    </font>
    <font>
      <b/>
      <sz val="20"/>
      <color theme="1"/>
      <name val="Angsana New"/>
      <charset val="134"/>
    </font>
    <font>
      <b/>
      <i/>
      <sz val="14"/>
      <color rgb="FF000000"/>
      <name val="Angsana New"/>
      <charset val="134"/>
    </font>
    <font>
      <b/>
      <sz val="14"/>
      <color rgb="FF000000"/>
      <name val="Angsana New"/>
      <charset val="134"/>
    </font>
    <font>
      <b/>
      <sz val="14"/>
      <color rgb="FF0000CC"/>
      <name val="Angsana New"/>
      <charset val="134"/>
    </font>
    <font>
      <b/>
      <sz val="14"/>
      <color rgb="FFFF0000"/>
      <name val="Angsana New"/>
      <charset val="134"/>
    </font>
    <font>
      <b/>
      <sz val="8"/>
      <color rgb="FF0000FF"/>
      <name val="Arial"/>
      <charset val="0"/>
    </font>
    <font>
      <b/>
      <sz val="9"/>
      <color rgb="FF0000FF"/>
      <name val="Arial"/>
      <charset val="0"/>
    </font>
    <font>
      <sz val="14"/>
      <color theme="1"/>
      <name val="TH Sarabun PSK"/>
      <charset val="0"/>
      <scheme val="minor"/>
    </font>
    <font>
      <sz val="14"/>
      <color rgb="FF006100"/>
      <name val="TH Sarabun PSK"/>
      <charset val="0"/>
      <scheme val="minor"/>
    </font>
    <font>
      <sz val="14"/>
      <color theme="0"/>
      <name val="TH Sarabun PSK"/>
      <charset val="0"/>
      <scheme val="minor"/>
    </font>
    <font>
      <b/>
      <sz val="14"/>
      <color theme="1"/>
      <name val="TH Sarabun PSK"/>
      <charset val="0"/>
      <scheme val="minor"/>
    </font>
    <font>
      <b/>
      <sz val="18"/>
      <color theme="3"/>
      <name val="TH Sarabun PSK"/>
      <charset val="134"/>
      <scheme val="minor"/>
    </font>
    <font>
      <sz val="14"/>
      <color rgb="FF9C6500"/>
      <name val="TH Sarabun PSK"/>
      <charset val="0"/>
      <scheme val="minor"/>
    </font>
    <font>
      <sz val="14"/>
      <color rgb="FF9C0006"/>
      <name val="TH Sarabun PSK"/>
      <charset val="0"/>
      <scheme val="minor"/>
    </font>
    <font>
      <sz val="14"/>
      <color rgb="FFFF0000"/>
      <name val="TH Sarabun PSK"/>
      <charset val="0"/>
      <scheme val="minor"/>
    </font>
    <font>
      <b/>
      <sz val="14"/>
      <color theme="3"/>
      <name val="TH Sarabun PSK"/>
      <charset val="134"/>
      <scheme val="minor"/>
    </font>
    <font>
      <b/>
      <sz val="14"/>
      <color rgb="FFFFFFFF"/>
      <name val="TH Sarabun PSK"/>
      <charset val="0"/>
      <scheme val="minor"/>
    </font>
    <font>
      <u/>
      <sz val="14"/>
      <color rgb="FF0000FF"/>
      <name val="TH Sarabun PSK"/>
      <charset val="0"/>
      <scheme val="minor"/>
    </font>
    <font>
      <u/>
      <sz val="14"/>
      <color rgb="FF800080"/>
      <name val="TH Sarabun PSK"/>
      <charset val="0"/>
      <scheme val="minor"/>
    </font>
    <font>
      <sz val="10"/>
      <name val="Arial"/>
      <charset val="0"/>
    </font>
    <font>
      <sz val="14"/>
      <color rgb="FFFA7D00"/>
      <name val="TH Sarabun PSK"/>
      <charset val="0"/>
      <scheme val="minor"/>
    </font>
    <font>
      <i/>
      <sz val="14"/>
      <color rgb="FF7F7F7F"/>
      <name val="TH Sarabun PSK"/>
      <charset val="0"/>
      <scheme val="minor"/>
    </font>
    <font>
      <b/>
      <sz val="15"/>
      <color theme="3"/>
      <name val="TH Sarabun PSK"/>
      <charset val="134"/>
      <scheme val="minor"/>
    </font>
    <font>
      <sz val="14"/>
      <color rgb="FF3F3F76"/>
      <name val="TH Sarabun PSK"/>
      <charset val="0"/>
      <scheme val="minor"/>
    </font>
    <font>
      <b/>
      <sz val="14"/>
      <color rgb="FF3F3F3F"/>
      <name val="TH Sarabun PSK"/>
      <charset val="0"/>
      <scheme val="minor"/>
    </font>
    <font>
      <b/>
      <sz val="14"/>
      <color rgb="FFFA7D00"/>
      <name val="TH Sarabun PSK"/>
      <charset val="0"/>
      <scheme val="minor"/>
    </font>
    <font>
      <b/>
      <sz val="14"/>
      <color rgb="FF000000"/>
      <name val="SimSun"/>
      <charset val="134"/>
    </font>
    <font>
      <b/>
      <sz val="14"/>
      <color rgb="FFFF0000"/>
      <name val="TH Sarabun PSK"/>
      <charset val="134"/>
    </font>
    <font>
      <b/>
      <sz val="14"/>
      <color rgb="FF000000"/>
      <name val="TH Sarabun PSK"/>
      <charset val="134"/>
    </font>
  </fonts>
  <fills count="37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3">
    <xf numFmtId="0" fontId="0" fillId="0" borderId="0">
      <alignment vertical="center"/>
    </xf>
    <xf numFmtId="0" fontId="17" fillId="2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27" borderId="15" applyNumberFormat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0" fillId="23" borderId="13" applyNumberFormat="0" applyFon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3" fillId="35" borderId="18" applyNumberFormat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4" fillId="5" borderId="19" applyNumberFormat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35" fillId="5" borderId="18" applyNumberFormat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180" fontId="29" fillId="0" borderId="0" applyFont="0" applyFill="0" applyBorder="0" applyAlignment="0" applyProtection="0"/>
    <xf numFmtId="0" fontId="20" fillId="0" borderId="12" applyNumberFormat="0" applyFill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9" fillId="0" borderId="0"/>
    <xf numFmtId="0" fontId="17" fillId="10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180" fontId="29" fillId="0" borderId="0" applyFont="0" applyFill="0" applyBorder="0" applyAlignment="0" applyProtection="0"/>
    <xf numFmtId="0" fontId="29" fillId="0" borderId="0"/>
  </cellStyleXfs>
  <cellXfs count="73">
    <xf numFmtId="0" fontId="0" fillId="0" borderId="0" xfId="0">
      <alignment vertical="center"/>
    </xf>
    <xf numFmtId="0" fontId="1" fillId="2" borderId="1" xfId="36" applyFont="1" applyFill="1" applyBorder="1" applyAlignment="1">
      <alignment horizontal="left" vertical="center"/>
    </xf>
    <xf numFmtId="0" fontId="2" fillId="3" borderId="2" xfId="36" applyFont="1" applyFill="1" applyBorder="1" applyAlignment="1">
      <alignment horizontal="center" vertical="center"/>
    </xf>
    <xf numFmtId="0" fontId="1" fillId="2" borderId="1" xfId="36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1" fontId="3" fillId="0" borderId="1" xfId="0" applyNumberFormat="1" applyFont="1" applyBorder="1" applyAlignment="1">
      <alignment horizontal="left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4" fillId="0" borderId="3" xfId="36" applyFont="1" applyBorder="1" applyAlignment="1">
      <alignment horizontal="left" vertical="center"/>
    </xf>
    <xf numFmtId="3" fontId="5" fillId="0" borderId="1" xfId="28" applyNumberFormat="1" applyFont="1" applyFill="1" applyBorder="1" applyAlignment="1">
      <alignment horizontal="center" vertical="center"/>
    </xf>
    <xf numFmtId="3" fontId="5" fillId="0" borderId="1" xfId="36" applyNumberFormat="1" applyFont="1" applyFill="1" applyBorder="1" applyAlignment="1">
      <alignment horizontal="center" vertical="center"/>
    </xf>
    <xf numFmtId="0" fontId="6" fillId="0" borderId="1" xfId="0" applyFont="1" applyBorder="1">
      <alignment vertical="center"/>
    </xf>
    <xf numFmtId="1" fontId="1" fillId="0" borderId="1" xfId="36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3" fontId="7" fillId="0" borderId="1" xfId="28" applyNumberFormat="1" applyFont="1" applyFill="1" applyBorder="1" applyAlignment="1">
      <alignment horizontal="center" vertical="center"/>
    </xf>
    <xf numFmtId="3" fontId="7" fillId="0" borderId="1" xfId="36" applyNumberFormat="1" applyFont="1" applyFill="1" applyBorder="1" applyAlignment="1">
      <alignment horizontal="center" vertical="center"/>
    </xf>
    <xf numFmtId="4" fontId="5" fillId="0" borderId="1" xfId="28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3" fontId="5" fillId="0" borderId="1" xfId="51" applyNumberFormat="1" applyFont="1" applyBorder="1" applyAlignment="1">
      <alignment horizontal="center" vertical="center"/>
    </xf>
    <xf numFmtId="3" fontId="5" fillId="0" borderId="1" xfId="51" applyNumberFormat="1" applyFont="1" applyFill="1" applyBorder="1" applyAlignment="1">
      <alignment horizontal="center" vertical="center"/>
    </xf>
    <xf numFmtId="3" fontId="5" fillId="0" borderId="1" xfId="52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3" fontId="8" fillId="0" borderId="1" xfId="36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9" fillId="0" borderId="0" xfId="36" applyFont="1"/>
    <xf numFmtId="3" fontId="0" fillId="0" borderId="0" xfId="0" applyNumberFormat="1">
      <alignment vertical="center"/>
    </xf>
    <xf numFmtId="3" fontId="5" fillId="0" borderId="4" xfId="52" applyNumberFormat="1" applyFont="1" applyFill="1" applyBorder="1" applyAlignment="1">
      <alignment horizontal="center" vertical="center"/>
    </xf>
    <xf numFmtId="0" fontId="10" fillId="4" borderId="0" xfId="0" applyFont="1" applyFill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2" fillId="3" borderId="1" xfId="36" applyFont="1" applyFill="1" applyBorder="1" applyAlignment="1">
      <alignment horizontal="center" vertical="center"/>
    </xf>
    <xf numFmtId="3" fontId="0" fillId="0" borderId="1" xfId="0" applyNumberFormat="1" applyBorder="1">
      <alignment vertical="center"/>
    </xf>
    <xf numFmtId="0" fontId="11" fillId="4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2" fillId="5" borderId="5" xfId="0" applyFont="1" applyFill="1" applyBorder="1" applyAlignment="1">
      <alignment horizontal="center" vertical="center" wrapText="1"/>
    </xf>
    <xf numFmtId="0" fontId="12" fillId="5" borderId="5" xfId="0" applyFont="1" applyFill="1" applyBorder="1" applyAlignment="1">
      <alignment horizontal="center" vertical="top" wrapText="1"/>
    </xf>
    <xf numFmtId="0" fontId="13" fillId="6" borderId="5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14" fillId="5" borderId="5" xfId="0" applyFont="1" applyFill="1" applyBorder="1" applyAlignment="1">
      <alignment horizontal="center" vertical="top" wrapText="1"/>
    </xf>
    <xf numFmtId="0" fontId="11" fillId="4" borderId="5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9" fontId="12" fillId="0" borderId="5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2" fillId="7" borderId="5" xfId="0" applyFont="1" applyFill="1" applyBorder="1" applyAlignment="1">
      <alignment horizontal="center" vertical="center" wrapText="1"/>
    </xf>
    <xf numFmtId="0" fontId="12" fillId="7" borderId="5" xfId="0" applyFont="1" applyFill="1" applyBorder="1" applyAlignment="1">
      <alignment horizontal="center" vertical="top" wrapText="1"/>
    </xf>
    <xf numFmtId="9" fontId="12" fillId="8" borderId="5" xfId="0" applyNumberFormat="1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right" vertical="center" wrapText="1"/>
    </xf>
    <xf numFmtId="3" fontId="1" fillId="0" borderId="1" xfId="51" applyNumberFormat="1" applyFont="1" applyBorder="1" applyAlignment="1">
      <alignment horizontal="right" vertical="center"/>
    </xf>
    <xf numFmtId="3" fontId="1" fillId="0" borderId="1" xfId="51" applyNumberFormat="1" applyFont="1" applyFill="1" applyBorder="1" applyAlignment="1">
      <alignment horizontal="right" vertical="center"/>
    </xf>
    <xf numFmtId="3" fontId="1" fillId="0" borderId="1" xfId="52" applyNumberFormat="1" applyFont="1" applyFill="1" applyBorder="1" applyAlignment="1">
      <alignment horizontal="right" vertical="center"/>
    </xf>
    <xf numFmtId="3" fontId="1" fillId="0" borderId="1" xfId="51" applyNumberFormat="1" applyFont="1" applyFill="1" applyBorder="1" applyAlignment="1">
      <alignment vertical="center"/>
    </xf>
    <xf numFmtId="3" fontId="1" fillId="0" borderId="1" xfId="52" applyNumberFormat="1" applyFont="1" applyFill="1" applyBorder="1" applyAlignment="1">
      <alignment vertical="center"/>
    </xf>
    <xf numFmtId="0" fontId="2" fillId="3" borderId="6" xfId="36" applyFont="1" applyFill="1" applyBorder="1" applyAlignment="1">
      <alignment horizontal="left" vertical="center"/>
    </xf>
    <xf numFmtId="0" fontId="5" fillId="0" borderId="7" xfId="36" applyFont="1" applyBorder="1" applyAlignment="1">
      <alignment horizontal="left" vertical="center"/>
    </xf>
    <xf numFmtId="1" fontId="5" fillId="0" borderId="8" xfId="36" applyNumberFormat="1" applyFont="1" applyBorder="1" applyAlignment="1">
      <alignment horizontal="center" vertical="center"/>
    </xf>
    <xf numFmtId="3" fontId="15" fillId="0" borderId="8" xfId="36" applyNumberFormat="1" applyFont="1" applyFill="1" applyBorder="1" applyAlignment="1">
      <alignment horizontal="right" vertical="center"/>
    </xf>
    <xf numFmtId="3" fontId="16" fillId="0" borderId="1" xfId="36" applyNumberFormat="1" applyFont="1" applyFill="1" applyBorder="1" applyAlignment="1">
      <alignment horizontal="right" vertical="center"/>
    </xf>
    <xf numFmtId="3" fontId="16" fillId="0" borderId="1" xfId="28" applyNumberFormat="1" applyFont="1" applyFill="1" applyBorder="1" applyAlignment="1">
      <alignment horizontal="right" vertical="center"/>
    </xf>
    <xf numFmtId="3" fontId="16" fillId="0" borderId="1" xfId="36" applyNumberFormat="1" applyFont="1" applyFill="1" applyBorder="1" applyAlignment="1">
      <alignment vertical="center"/>
    </xf>
    <xf numFmtId="3" fontId="15" fillId="0" borderId="1" xfId="36" applyNumberFormat="1" applyFont="1" applyFill="1" applyBorder="1" applyAlignment="1">
      <alignment horizontal="right" vertical="center"/>
    </xf>
    <xf numFmtId="0" fontId="5" fillId="0" borderId="7" xfId="36" applyFont="1" applyBorder="1" applyAlignment="1">
      <alignment horizontal="left" vertical="center" shrinkToFit="1"/>
    </xf>
    <xf numFmtId="0" fontId="4" fillId="0" borderId="1" xfId="36" applyFont="1" applyBorder="1" applyAlignment="1">
      <alignment horizontal="left" vertical="center"/>
    </xf>
    <xf numFmtId="3" fontId="1" fillId="0" borderId="9" xfId="52" applyNumberFormat="1" applyFont="1" applyFill="1" applyBorder="1" applyAlignment="1">
      <alignment horizontal="right" vertical="center"/>
    </xf>
    <xf numFmtId="0" fontId="2" fillId="3" borderId="10" xfId="36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3" fontId="0" fillId="0" borderId="11" xfId="0" applyNumberFormat="1" applyBorder="1" applyAlignment="1">
      <alignment horizontal="center" vertical="center"/>
    </xf>
  </cellXfs>
  <cellStyles count="53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เครื่องหมายจุลภาค_KPI ACCOUNT 2010" xfId="28"/>
    <cellStyle name="Total" xfId="29" builtinId="25"/>
    <cellStyle name="Bad" xfId="30" builtinId="27"/>
    <cellStyle name="Neutral" xfId="31" builtinId="28"/>
    <cellStyle name="Accent1" xfId="32" builtinId="29"/>
    <cellStyle name="20% - Accent5" xfId="33" builtinId="46"/>
    <cellStyle name="60% - Accent1" xfId="34" builtinId="32"/>
    <cellStyle name="Accent2" xfId="35" builtinId="33"/>
    <cellStyle name="ปกติ_KPI ACCOUNT 2010" xfId="36"/>
    <cellStyle name="20% - Accent2" xfId="37" builtinId="34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  <cellStyle name="เครื่องหมายจุลภาค_KPI ACCOUNT 2010 2" xfId="51"/>
    <cellStyle name="ปกติ_KPI ACCOUNT 2010 2" xfId="52"/>
  </cellStyles>
  <tableStyles count="0" defaultTableStyle="TableStyleMedium2" defaultPivotStyle="PivotStyleLight16"/>
  <colors>
    <mruColors>
      <color rgb="0072F2E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4.xml"/><Relationship Id="rId7" Type="http://schemas.openxmlformats.org/officeDocument/2006/relationships/externalLink" Target="externalLinks/externalLink3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th-TH" sz="1440" b="1" i="0" u="none" strike="noStrike" kern="1200" spc="0" baseline="0">
                <a:solidFill>
                  <a:schemeClr val="tx1"/>
                </a:solidFill>
                <a:latin typeface="Angsana New" panose="02020603050405020304" charset="0"/>
                <a:ea typeface="Angsana New" panose="02020603050405020304" charset="0"/>
                <a:cs typeface="Angsana New" panose="02020603050405020304" charset="0"/>
                <a:sym typeface="Angsana New" panose="02020603050405020304" charset="0"/>
              </a:defRPr>
            </a:pPr>
            <a:r>
              <a:rPr sz="1440" b="1">
                <a:solidFill>
                  <a:schemeClr val="tx1"/>
                </a:solidFill>
                <a:latin typeface="Angsana New" panose="02020603050405020304" charset="0"/>
                <a:ea typeface="Angsana New" panose="02020603050405020304" charset="0"/>
                <a:cs typeface="Angsana New" panose="02020603050405020304" charset="0"/>
                <a:sym typeface="Angsana New" panose="02020603050405020304" charset="0"/>
              </a:rPr>
              <a:t>SALES AMOUNT (UNIT : 1,000)</a:t>
            </a:r>
            <a:endParaRPr sz="1440" b="1">
              <a:solidFill>
                <a:schemeClr val="tx1"/>
              </a:solidFill>
              <a:latin typeface="Angsana New" panose="02020603050405020304" charset="0"/>
              <a:ea typeface="Angsana New" panose="02020603050405020304" charset="0"/>
              <a:cs typeface="Angsana New" panose="02020603050405020304" charset="0"/>
              <a:sym typeface="Angsana New" panose="0202060305040502030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th-TH" sz="1200" b="1" i="0" u="none" strike="noStrike" kern="1200" baseline="0">
                    <a:solidFill>
                      <a:schemeClr val="tx1"/>
                    </a:solidFill>
                    <a:latin typeface="Angsana New" panose="02020603050405020304" charset="0"/>
                    <a:ea typeface="Angsana New" panose="02020603050405020304" charset="0"/>
                    <a:cs typeface="Angsana New" panose="02020603050405020304" charset="0"/>
                    <a:sym typeface="Angsana New" panose="02020603050405020304" charset="0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'PRODUCTION AMOUNT '!$B$40:$B$43</c:f>
              <c:strCache>
                <c:ptCount val="4"/>
                <c:pt idx="0">
                  <c:v>2018 PRODUCTION AMOUNT </c:v>
                </c:pt>
                <c:pt idx="1">
                  <c:v>2019 PRODUCTION AMOUNT </c:v>
                </c:pt>
                <c:pt idx="2">
                  <c:v>2020 PRODUCTION AMOUNT </c:v>
                </c:pt>
                <c:pt idx="3">
                  <c:v>2021 pln</c:v>
                </c:pt>
              </c:strCache>
            </c:strRef>
          </c:cat>
          <c:val>
            <c:numRef>
              <c:f>'PRODUCTION AMOUNT '!$O$40:$O$43</c:f>
              <c:numCache>
                <c:formatCode>#,##0</c:formatCode>
                <c:ptCount val="4"/>
                <c:pt idx="0">
                  <c:v>2178348.81203003</c:v>
                </c:pt>
                <c:pt idx="1">
                  <c:v>2123030.7098355</c:v>
                </c:pt>
                <c:pt idx="2">
                  <c:v>208401.10877</c:v>
                </c:pt>
                <c:pt idx="3">
                  <c:v>1212502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6601824"/>
        <c:axId val="126037996"/>
      </c:barChart>
      <c:catAx>
        <c:axId val="856601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th-TH" sz="1200" b="1" i="0" u="none" strike="noStrike" kern="1200" baseline="0">
                <a:solidFill>
                  <a:schemeClr val="tx1"/>
                </a:solidFill>
                <a:latin typeface="Angsana New" panose="02020603050405020304" charset="0"/>
                <a:ea typeface="Angsana New" panose="02020603050405020304" charset="0"/>
                <a:cs typeface="Angsana New" panose="02020603050405020304" charset="0"/>
                <a:sym typeface="Angsana New" panose="02020603050405020304" charset="0"/>
              </a:defRPr>
            </a:pPr>
          </a:p>
        </c:txPr>
        <c:crossAx val="126037996"/>
        <c:crosses val="autoZero"/>
        <c:auto val="1"/>
        <c:lblAlgn val="ctr"/>
        <c:lblOffset val="100"/>
        <c:noMultiLvlLbl val="0"/>
      </c:catAx>
      <c:valAx>
        <c:axId val="1260379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th-TH" sz="1200" b="1" i="0" u="none" strike="noStrike" kern="1200" baseline="0">
                <a:solidFill>
                  <a:schemeClr val="tx1"/>
                </a:solidFill>
                <a:latin typeface="Angsana New" panose="02020603050405020304" charset="0"/>
                <a:ea typeface="Angsana New" panose="02020603050405020304" charset="0"/>
                <a:cs typeface="Angsana New" panose="02020603050405020304" charset="0"/>
                <a:sym typeface="Angsana New" panose="02020603050405020304" charset="0"/>
              </a:defRPr>
            </a:pPr>
          </a:p>
        </c:txPr>
        <c:crossAx val="85660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th-TH" sz="1200" b="1">
          <a:solidFill>
            <a:schemeClr val="tx1"/>
          </a:solidFill>
          <a:latin typeface="Angsana New" panose="02020603050405020304" charset="0"/>
          <a:ea typeface="Angsana New" panose="02020603050405020304" charset="0"/>
          <a:cs typeface="Angsana New" panose="02020603050405020304" charset="0"/>
          <a:sym typeface="Angsana New" panose="02020603050405020304" charset="0"/>
        </a:defRPr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th-TH" sz="2000" b="1" i="0" u="none" strike="noStrike" kern="1200" spc="0" baseline="0">
                <a:solidFill>
                  <a:schemeClr val="tx1"/>
                </a:solidFill>
                <a:latin typeface="Angsana New" panose="02020603050405020304" charset="0"/>
                <a:ea typeface="Angsana New" panose="02020603050405020304" charset="0"/>
                <a:cs typeface="Angsana New" panose="02020603050405020304" charset="0"/>
                <a:sym typeface="Angsana New" panose="02020603050405020304" charset="0"/>
              </a:defRPr>
            </a:pPr>
            <a:r>
              <a:rPr lang="en-US" altLang="th-TH" sz="2000" b="1">
                <a:solidFill>
                  <a:schemeClr val="tx1"/>
                </a:solidFill>
                <a:latin typeface="Angsana New" panose="02020603050405020304" charset="0"/>
                <a:ea typeface="Angsana New" panose="02020603050405020304" charset="0"/>
                <a:cs typeface="Angsana New" panose="02020603050405020304" charset="0"/>
                <a:sym typeface="Angsana New" panose="02020603050405020304" charset="0"/>
              </a:rPr>
              <a:t>SALES </a:t>
            </a:r>
            <a:r>
              <a:rPr sz="2000" b="1">
                <a:solidFill>
                  <a:schemeClr val="tx1"/>
                </a:solidFill>
                <a:latin typeface="Angsana New" panose="02020603050405020304" charset="0"/>
                <a:ea typeface="Angsana New" panose="02020603050405020304" charset="0"/>
                <a:cs typeface="Angsana New" panose="02020603050405020304" charset="0"/>
                <a:sym typeface="Angsana New" panose="02020603050405020304" charset="0"/>
              </a:rPr>
              <a:t>AMOUNT </a:t>
            </a:r>
            <a:endParaRPr sz="2000" b="1">
              <a:solidFill>
                <a:schemeClr val="tx1"/>
              </a:solidFill>
              <a:latin typeface="Angsana New" panose="02020603050405020304" charset="0"/>
              <a:ea typeface="Angsana New" panose="02020603050405020304" charset="0"/>
              <a:cs typeface="Angsana New" panose="02020603050405020304" charset="0"/>
              <a:sym typeface="Angsana New" panose="0202060305040502030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AMOUNT 01'!$B$11</c:f>
              <c:strCache>
                <c:ptCount val="1"/>
                <c:pt idx="0">
                  <c:v>2018 Act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'SALES AMOUNT 01'!$C$10:$N$10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AMOUNT 01'!$C$11:$N$11</c:f>
              <c:numCache>
                <c:formatCode>#,##0</c:formatCode>
                <c:ptCount val="12"/>
                <c:pt idx="0">
                  <c:v>86498</c:v>
                </c:pt>
                <c:pt idx="1">
                  <c:v>102827</c:v>
                </c:pt>
                <c:pt idx="2">
                  <c:v>113412</c:v>
                </c:pt>
                <c:pt idx="3">
                  <c:v>90888</c:v>
                </c:pt>
                <c:pt idx="4">
                  <c:v>101596</c:v>
                </c:pt>
                <c:pt idx="5">
                  <c:v>98412</c:v>
                </c:pt>
                <c:pt idx="6">
                  <c:v>85609</c:v>
                </c:pt>
                <c:pt idx="7">
                  <c:v>89681</c:v>
                </c:pt>
                <c:pt idx="8">
                  <c:v>86631</c:v>
                </c:pt>
                <c:pt idx="9">
                  <c:v>90237</c:v>
                </c:pt>
                <c:pt idx="10">
                  <c:v>95982</c:v>
                </c:pt>
                <c:pt idx="11">
                  <c:v>87936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'SALES AMOUNT 01'!$B$12</c:f>
              <c:strCache>
                <c:ptCount val="1"/>
                <c:pt idx="0">
                  <c:v>2019 Act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'SALES AMOUNT 01'!$C$10:$N$10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AMOUNT 01'!$C$12:$N$12</c:f>
              <c:numCache>
                <c:formatCode>#,##0</c:formatCode>
                <c:ptCount val="12"/>
                <c:pt idx="0">
                  <c:v>94575</c:v>
                </c:pt>
                <c:pt idx="1">
                  <c:v>102462</c:v>
                </c:pt>
                <c:pt idx="2">
                  <c:v>105856</c:v>
                </c:pt>
                <c:pt idx="3">
                  <c:v>98476</c:v>
                </c:pt>
                <c:pt idx="4">
                  <c:v>99762</c:v>
                </c:pt>
                <c:pt idx="5">
                  <c:v>97619</c:v>
                </c:pt>
                <c:pt idx="6">
                  <c:v>91612</c:v>
                </c:pt>
                <c:pt idx="7">
                  <c:v>79564</c:v>
                </c:pt>
                <c:pt idx="8">
                  <c:v>87770</c:v>
                </c:pt>
                <c:pt idx="9">
                  <c:v>89889</c:v>
                </c:pt>
                <c:pt idx="10">
                  <c:v>90004</c:v>
                </c:pt>
                <c:pt idx="11">
                  <c:v>86998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'SALES AMOUNT 01'!$B$14</c:f>
              <c:strCache>
                <c:ptCount val="1"/>
                <c:pt idx="0">
                  <c:v>2020 Act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'SALES AMOUNT 01'!$C$10:$N$10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AMOUNT 01'!$C$14:$N$14</c:f>
              <c:numCache>
                <c:formatCode>#,##0</c:formatCode>
                <c:ptCount val="12"/>
                <c:pt idx="0">
                  <c:v>100712</c:v>
                </c:pt>
                <c:pt idx="1">
                  <c:v>97362</c:v>
                </c:pt>
                <c:pt idx="2">
                  <c:v>111302</c:v>
                </c:pt>
                <c:pt idx="3">
                  <c:v>74318</c:v>
                </c:pt>
                <c:pt idx="4">
                  <c:v>53802</c:v>
                </c:pt>
                <c:pt idx="5">
                  <c:v>52564</c:v>
                </c:pt>
                <c:pt idx="6">
                  <c:v>61716</c:v>
                </c:pt>
                <c:pt idx="7">
                  <c:v>63002</c:v>
                </c:pt>
                <c:pt idx="8">
                  <c:v>79089</c:v>
                </c:pt>
                <c:pt idx="9">
                  <c:v>85962</c:v>
                </c:pt>
                <c:pt idx="10">
                  <c:v>86093</c:v>
                </c:pt>
                <c:pt idx="11">
                  <c:v>81025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'SALES AMOUNT 01'!$B$15</c:f>
              <c:strCache>
                <c:ptCount val="1"/>
                <c:pt idx="0">
                  <c:v>2021 pln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th-TH" sz="1400" b="0" i="0" u="none" strike="noStrike" kern="1200" baseline="0">
                    <a:solidFill>
                      <a:schemeClr val="tx1"/>
                    </a:solidFill>
                    <a:latin typeface="Angsana New" panose="02020603050405020304" charset="0"/>
                    <a:ea typeface="Angsana New" panose="02020603050405020304" charset="0"/>
                    <a:cs typeface="Angsana New" panose="02020603050405020304" charset="0"/>
                    <a:sym typeface="Angsana New" panose="02020603050405020304" charset="0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AMOUNT 01'!$C$10:$N$10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AMOUNT 01'!$C$15:$N$15</c:f>
              <c:numCache>
                <c:formatCode>#,##0</c:formatCode>
                <c:ptCount val="12"/>
                <c:pt idx="0">
                  <c:v>100849</c:v>
                </c:pt>
                <c:pt idx="1">
                  <c:v>108313</c:v>
                </c:pt>
                <c:pt idx="2">
                  <c:v>108524</c:v>
                </c:pt>
                <c:pt idx="3">
                  <c:v>102279</c:v>
                </c:pt>
                <c:pt idx="4">
                  <c:v>107477</c:v>
                </c:pt>
                <c:pt idx="5">
                  <c:v>100383</c:v>
                </c:pt>
                <c:pt idx="6">
                  <c:v>93650</c:v>
                </c:pt>
                <c:pt idx="7">
                  <c:v>87960</c:v>
                </c:pt>
                <c:pt idx="8">
                  <c:v>96664</c:v>
                </c:pt>
                <c:pt idx="9">
                  <c:v>102051</c:v>
                </c:pt>
                <c:pt idx="10">
                  <c:v>103009</c:v>
                </c:pt>
                <c:pt idx="11">
                  <c:v>101343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665149"/>
        <c:axId val="36516787"/>
      </c:lineChart>
      <c:catAx>
        <c:axId val="42866514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th-TH" sz="1400" b="0" i="0" u="none" strike="noStrike" kern="1200" baseline="0">
                <a:solidFill>
                  <a:schemeClr val="tx1"/>
                </a:solidFill>
                <a:latin typeface="Angsana New" panose="02020603050405020304" charset="0"/>
                <a:ea typeface="Angsana New" panose="02020603050405020304" charset="0"/>
                <a:cs typeface="Angsana New" panose="02020603050405020304" charset="0"/>
                <a:sym typeface="Angsana New" panose="02020603050405020304" charset="0"/>
              </a:defRPr>
            </a:pPr>
          </a:p>
        </c:txPr>
        <c:crossAx val="36516787"/>
        <c:crosses val="autoZero"/>
        <c:auto val="1"/>
        <c:lblAlgn val="ctr"/>
        <c:lblOffset val="100"/>
        <c:noMultiLvlLbl val="0"/>
      </c:catAx>
      <c:valAx>
        <c:axId val="365167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th-TH" sz="1400" b="0" i="0" u="none" strike="noStrike" kern="1200" baseline="0">
                <a:solidFill>
                  <a:schemeClr val="tx1"/>
                </a:solidFill>
                <a:latin typeface="Angsana New" panose="02020603050405020304" charset="0"/>
                <a:ea typeface="Angsana New" panose="02020603050405020304" charset="0"/>
                <a:cs typeface="Angsana New" panose="02020603050405020304" charset="0"/>
                <a:sym typeface="Angsana New" panose="02020603050405020304" charset="0"/>
              </a:defRPr>
            </a:pPr>
          </a:p>
        </c:txPr>
        <c:crossAx val="428665149"/>
        <c:crosses val="autoZero"/>
        <c:crossBetween val="between"/>
      </c:valAx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th-TH" sz="1400" b="0" i="0" u="none" strike="noStrike" kern="1200" baseline="0">
                <a:solidFill>
                  <a:schemeClr val="tx1"/>
                </a:solidFill>
                <a:latin typeface="Angsana New" panose="02020603050405020304" charset="0"/>
                <a:ea typeface="Angsana New" panose="02020603050405020304" charset="0"/>
                <a:cs typeface="Angsana New" panose="02020603050405020304" charset="0"/>
                <a:sym typeface="Angsana New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th-TH" sz="1400" b="0" i="0" u="none" strike="noStrike" kern="1200" baseline="0">
                <a:solidFill>
                  <a:schemeClr val="tx1"/>
                </a:solidFill>
                <a:latin typeface="Angsana New" panose="02020603050405020304" charset="0"/>
                <a:ea typeface="Angsana New" panose="02020603050405020304" charset="0"/>
                <a:cs typeface="Angsana New" panose="02020603050405020304" charset="0"/>
                <a:sym typeface="Angsana New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th-TH" sz="1400" b="0" i="0" u="none" strike="noStrike" kern="1200" baseline="0">
                <a:solidFill>
                  <a:schemeClr val="tx1"/>
                </a:solidFill>
                <a:latin typeface="Angsana New" panose="02020603050405020304" charset="0"/>
                <a:ea typeface="Angsana New" panose="02020603050405020304" charset="0"/>
                <a:cs typeface="Angsana New" panose="02020603050405020304" charset="0"/>
                <a:sym typeface="Angsana New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th-TH" sz="1400" b="0" i="0" u="none" strike="noStrike" kern="1200" baseline="0">
                <a:solidFill>
                  <a:schemeClr val="tx1"/>
                </a:solidFill>
                <a:latin typeface="Angsana New" panose="02020603050405020304" charset="0"/>
                <a:ea typeface="Angsana New" panose="02020603050405020304" charset="0"/>
                <a:cs typeface="Angsana New" panose="02020603050405020304" charset="0"/>
                <a:sym typeface="Angsana New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th-TH" sz="1400" b="0" i="0" u="none" strike="noStrike" kern="1200" baseline="0">
              <a:solidFill>
                <a:schemeClr val="tx1"/>
              </a:solidFill>
              <a:latin typeface="Angsana New" panose="02020603050405020304" charset="0"/>
              <a:ea typeface="Angsana New" panose="02020603050405020304" charset="0"/>
              <a:cs typeface="Angsana New" panose="02020603050405020304" charset="0"/>
              <a:sym typeface="Angsana New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rgbClr val="72F2E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th-TH" sz="1400">
          <a:solidFill>
            <a:schemeClr val="tx1"/>
          </a:solidFill>
          <a:latin typeface="Angsana New" panose="02020603050405020304" charset="0"/>
          <a:ea typeface="Angsana New" panose="02020603050405020304" charset="0"/>
          <a:cs typeface="Angsana New" panose="02020603050405020304" charset="0"/>
          <a:sym typeface="Angsana New" panose="020206030504050203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250825</xdr:colOff>
      <xdr:row>37</xdr:row>
      <xdr:rowOff>215900</xdr:rowOff>
    </xdr:from>
    <xdr:to>
      <xdr:col>14</xdr:col>
      <xdr:colOff>669925</xdr:colOff>
      <xdr:row>55</xdr:row>
      <xdr:rowOff>33655</xdr:rowOff>
    </xdr:to>
    <xdr:graphicFrame>
      <xdr:nvGraphicFramePr>
        <xdr:cNvPr id="12" name="Chart 11"/>
        <xdr:cNvGraphicFramePr/>
      </xdr:nvGraphicFramePr>
      <xdr:xfrm>
        <a:off x="2403475" y="10531475"/>
        <a:ext cx="9744075" cy="47898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2016125</xdr:colOff>
      <xdr:row>16</xdr:row>
      <xdr:rowOff>142875</xdr:rowOff>
    </xdr:from>
    <xdr:to>
      <xdr:col>14</xdr:col>
      <xdr:colOff>691515</xdr:colOff>
      <xdr:row>34</xdr:row>
      <xdr:rowOff>66040</xdr:rowOff>
    </xdr:to>
    <xdr:graphicFrame>
      <xdr:nvGraphicFramePr>
        <xdr:cNvPr id="14" name="Chart 13"/>
        <xdr:cNvGraphicFramePr/>
      </xdr:nvGraphicFramePr>
      <xdr:xfrm>
        <a:off x="2016125" y="4657725"/>
        <a:ext cx="10153015" cy="48952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3.TPM%20Activity\1.Kaizen%207%20step\Kaizen%20Team%20Round%201-2021\KAIZEN%20TEAM%2010%20-%20%20REDUCE%20TIME%20WORK%20OF%20EMPLOYEE%20&#3611;&#3633;&#3604;\Production%20Amount%20-%20Workingtime-2018-2020\1_Production%20Amount%20-Working%20Time%202019%20-%20REV.%201501202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3.TPM%20Activity\1.Kaizen%207%20step\Kaizen%20Team%20Round%201-2021\KAIZEN%20TEAM%2010%20-%20%20REDUCE%20TIME%20WORK%20OF%20EMPLOYEE%20&#3611;&#3633;&#3604;\Production%20Amount%20-%20Workingtime-2018-2020\1_Production%20Amount%20-Working%20Time%20202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3.TPM%20Activity\1.Kaizen%207%20step\Kaizen%20Team%20Round%201-2021\KAIZEN%20TEAM%2010%20-%20%20REDUCE%20%20WORK%20OF%20EMPLOYEE%20&#3611;&#3633;&#3604;\DataSupport\Production%20Amount%20-%20Workingtime-2018-2020\1_Production%20Amount%20-Working%20Time%20201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3.TPM%20Activity\1.Kaizen%207%20step\Kaizen%20Team%20Round%201-2021\KAIZEN%20TEAM%2010%20-%20%20REDUCE%20%20WORK%20OF%20EMPLOYEE%20&#3611;&#3633;&#3604;\DataSupport\Production%20Amount%20-%20Workingtime-2018-2020\1_Production%20Amount%20-Working%20Time%202020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เปลี่ยนวิธีการคำนวณ GOAL 2019"/>
      <sheetName val="1. PE"/>
      <sheetName val="2.ADH."/>
      <sheetName val="3.LC"/>
      <sheetName val="4.IPO"/>
      <sheetName val="5.Fab"/>
      <sheetName val="6.FLame"/>
      <sheetName val="6.FLame(Exclude QCFlm&amp;StoreFlm)"/>
      <sheetName val="7.QA,QC"/>
      <sheetName val="8.Store-Del."/>
      <sheetName val="9.Planning"/>
      <sheetName val="10.Sale Admin"/>
      <sheetName val="12-Purchase"/>
      <sheetName val="13.Qm,Tpm,Calib."/>
      <sheetName val="14.Personnel"/>
      <sheetName val="14.1 Personnel-Driver"/>
      <sheetName val="15.MTN"/>
      <sheetName val="16.COM"/>
      <sheetName val="17.ACC&amp;BOI"/>
      <sheetName val="18.Engineer"/>
      <sheetName val="19.R&amp;D"/>
      <sheetName val="20.Technic."/>
      <sheetName val="PRO.AMT"/>
      <sheetName val="WORKING TIM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13">
          <cell r="H13">
            <v>167844.421233144</v>
          </cell>
        </row>
      </sheetData>
      <sheetData sheetId="23">
        <row r="11">
          <cell r="C11">
            <v>11</v>
          </cell>
        </row>
        <row r="12">
          <cell r="C12">
            <v>6</v>
          </cell>
        </row>
        <row r="13">
          <cell r="C13">
            <v>4</v>
          </cell>
        </row>
        <row r="14">
          <cell r="C14">
            <v>6</v>
          </cell>
        </row>
        <row r="15">
          <cell r="C15">
            <v>6</v>
          </cell>
        </row>
        <row r="18">
          <cell r="C18">
            <v>3</v>
          </cell>
        </row>
        <row r="19">
          <cell r="C19">
            <v>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เปลี่ยนวิธีการคำนวณ GOAL 2019"/>
      <sheetName val="1. PE"/>
      <sheetName val="2.ADH."/>
      <sheetName val="3.LC"/>
      <sheetName val="4.IPO"/>
      <sheetName val="5.Fab"/>
      <sheetName val="6.FLame"/>
      <sheetName val="6.1 FLame(Exclude QC&amp;StoreFlm)"/>
      <sheetName val="7.QA,QC"/>
      <sheetName val="8.Store-Del."/>
      <sheetName val="9.Planning"/>
      <sheetName val="10.Sale Admin"/>
      <sheetName val="12-Purchase"/>
      <sheetName val="13.Qm,Tpm,Calib."/>
      <sheetName val="14.Personnel"/>
      <sheetName val="14.1 Personnel-Driver"/>
      <sheetName val="15.MTN"/>
      <sheetName val="16.COM"/>
      <sheetName val="17.ACC&amp;BOI"/>
      <sheetName val="18.Engineer"/>
      <sheetName val="19.R&amp;D"/>
      <sheetName val="20.Technic."/>
      <sheetName val="PRO.AMT"/>
      <sheetName val="WORKING TIM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13">
          <cell r="B13">
            <v>22313.5446</v>
          </cell>
        </row>
      </sheetData>
      <sheetData sheetId="23">
        <row r="11">
          <cell r="C11">
            <v>11</v>
          </cell>
        </row>
        <row r="12">
          <cell r="C12">
            <v>6</v>
          </cell>
        </row>
        <row r="13">
          <cell r="C13">
            <v>4</v>
          </cell>
        </row>
        <row r="14">
          <cell r="C14">
            <v>5</v>
          </cell>
        </row>
        <row r="15">
          <cell r="C15">
            <v>4</v>
          </cell>
        </row>
        <row r="18">
          <cell r="C18">
            <v>3</v>
          </cell>
        </row>
        <row r="19">
          <cell r="C19">
            <v>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1. PE"/>
      <sheetName val="2.ADH."/>
      <sheetName val="3.LC."/>
      <sheetName val="4.IPO"/>
      <sheetName val="5.Fab"/>
      <sheetName val="6.FL-NEW"/>
      <sheetName val="7.QA,QC"/>
      <sheetName val="8.Store-Del."/>
      <sheetName val="9.Planning"/>
      <sheetName val="10.Sale Admin"/>
      <sheetName val="12-Purchase"/>
      <sheetName val="13.Qm,Tpm,Calib."/>
      <sheetName val="14.Personnel"/>
      <sheetName val="14.1 Personnel-Driver"/>
      <sheetName val="15.MTN"/>
      <sheetName val="16.COM"/>
      <sheetName val="17.ACC&amp;BOI"/>
      <sheetName val="18.Engineer"/>
      <sheetName val="19.R&amp;D"/>
      <sheetName val="20.Technic."/>
      <sheetName val="PRO.AMT"/>
      <sheetName val="WORKING TIM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0">
          <cell r="D10">
            <v>4456.75</v>
          </cell>
        </row>
        <row r="11">
          <cell r="D11">
            <v>323.75</v>
          </cell>
        </row>
        <row r="12">
          <cell r="D12">
            <v>45.75</v>
          </cell>
        </row>
        <row r="13">
          <cell r="D13">
            <v>20</v>
          </cell>
        </row>
        <row r="14">
          <cell r="D14">
            <v>44</v>
          </cell>
        </row>
        <row r="15">
          <cell r="D15">
            <v>55</v>
          </cell>
        </row>
        <row r="18">
          <cell r="D18">
            <v>0</v>
          </cell>
        </row>
        <row r="19">
          <cell r="D19">
            <v>27.5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เปลี่ยนวิธีการคำนวณ GOAL 2019"/>
      <sheetName val="1. PE"/>
      <sheetName val="2.ADH."/>
      <sheetName val="3.LC"/>
      <sheetName val="4.IPO"/>
      <sheetName val="5.Fab"/>
      <sheetName val="6.FLame"/>
      <sheetName val="6.1 FLame(Exclude QC&amp;StoreFlm)"/>
      <sheetName val="7.QA,QC"/>
      <sheetName val="8.Store-Del."/>
      <sheetName val="9.Planning"/>
      <sheetName val="10.Sale Admin"/>
      <sheetName val="12-Purchase"/>
      <sheetName val="13.Qm,Tpm,Calib."/>
      <sheetName val="14.Personnel"/>
      <sheetName val="14.1 Personnel-Driver"/>
      <sheetName val="15.MTN"/>
      <sheetName val="16.COM"/>
      <sheetName val="17.ACC&amp;BOI"/>
      <sheetName val="18.Engineer"/>
      <sheetName val="19.R&amp;D"/>
      <sheetName val="20.Technic."/>
      <sheetName val="PRO.AMT"/>
      <sheetName val="WORKING TIM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10">
          <cell r="D10">
            <v>5003.4</v>
          </cell>
        </row>
        <row r="11">
          <cell r="D11">
            <v>225</v>
          </cell>
        </row>
        <row r="12">
          <cell r="D12">
            <v>62.75</v>
          </cell>
        </row>
        <row r="13">
          <cell r="D13">
            <v>6</v>
          </cell>
        </row>
        <row r="14">
          <cell r="D14">
            <v>23.5</v>
          </cell>
        </row>
        <row r="15">
          <cell r="D15">
            <v>0</v>
          </cell>
        </row>
        <row r="18">
          <cell r="D18">
            <v>24.5</v>
          </cell>
        </row>
        <row r="19">
          <cell r="D1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hai Theme">
  <a:themeElements>
    <a:clrScheme name="Thai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Thai">
      <a:majorFont>
        <a:latin typeface="TH Sarabun PSK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H Sarabun PSK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H Sarabun PSK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H Sarabun PSK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Thai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V142"/>
  <sheetViews>
    <sheetView tabSelected="1" topLeftCell="A4" workbookViewId="0">
      <selection activeCell="E13" sqref="E13"/>
    </sheetView>
  </sheetViews>
  <sheetFormatPr defaultColWidth="9.14285714285714" defaultRowHeight="21.75"/>
  <cols>
    <col min="1" max="1" width="32.2857142857143" customWidth="1"/>
    <col min="2" max="2" width="30.1428571428571" style="16" customWidth="1"/>
    <col min="15" max="15" width="17" customWidth="1"/>
    <col min="16" max="16" width="12" customWidth="1"/>
  </cols>
  <sheetData>
    <row r="1" ht="24.75" customHeight="1" spans="1:14">
      <c r="A1" s="1">
        <v>2018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</row>
    <row r="2" customHeight="1" spans="1:14">
      <c r="A2" s="4" t="s">
        <v>13</v>
      </c>
      <c r="B2" s="5"/>
      <c r="C2" s="53">
        <v>164393.66194977</v>
      </c>
      <c r="D2" s="53">
        <v>179333.603359407</v>
      </c>
      <c r="E2" s="53">
        <v>208326.520614273</v>
      </c>
      <c r="F2" s="53">
        <v>172605.465235805</v>
      </c>
      <c r="G2" s="53">
        <v>184033.80132577</v>
      </c>
      <c r="H2" s="53">
        <v>196898.34439328</v>
      </c>
      <c r="I2" s="53">
        <v>175429.852686574</v>
      </c>
      <c r="J2" s="53">
        <v>176514.948604885</v>
      </c>
      <c r="K2" s="53">
        <v>167664.42057787</v>
      </c>
      <c r="L2" s="53">
        <v>196112.201454589</v>
      </c>
      <c r="M2" s="53">
        <v>197342.059129803</v>
      </c>
      <c r="N2" s="53">
        <v>159693.932698</v>
      </c>
    </row>
    <row r="3" spans="1:256">
      <c r="A3" s="7" t="s">
        <v>14</v>
      </c>
      <c r="B3" s="5" t="s">
        <v>15</v>
      </c>
      <c r="C3" s="54">
        <v>7</v>
      </c>
      <c r="D3" s="54">
        <v>7</v>
      </c>
      <c r="E3" s="55">
        <v>7</v>
      </c>
      <c r="F3" s="56">
        <v>7</v>
      </c>
      <c r="G3" s="56">
        <v>7</v>
      </c>
      <c r="H3" s="56">
        <v>7</v>
      </c>
      <c r="I3" s="56">
        <v>7</v>
      </c>
      <c r="J3" s="56">
        <v>7</v>
      </c>
      <c r="K3" s="56">
        <v>7</v>
      </c>
      <c r="L3" s="56">
        <v>7</v>
      </c>
      <c r="M3" s="56">
        <v>7</v>
      </c>
      <c r="N3" s="56">
        <v>7</v>
      </c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6"/>
      <c r="CN3" s="26"/>
      <c r="CO3" s="26"/>
      <c r="CP3" s="26"/>
      <c r="CQ3" s="26"/>
      <c r="CR3" s="26"/>
      <c r="CS3" s="26"/>
      <c r="CT3" s="26"/>
      <c r="CU3" s="26"/>
      <c r="CV3" s="26"/>
      <c r="CW3" s="26"/>
      <c r="CX3" s="26"/>
      <c r="CY3" s="26"/>
      <c r="CZ3" s="26"/>
      <c r="DA3" s="26"/>
      <c r="DB3" s="26"/>
      <c r="DC3" s="26"/>
      <c r="DD3" s="26"/>
      <c r="DE3" s="26"/>
      <c r="DF3" s="26"/>
      <c r="DG3" s="26"/>
      <c r="DH3" s="26"/>
      <c r="DI3" s="26"/>
      <c r="DJ3" s="26"/>
      <c r="DK3" s="26"/>
      <c r="DL3" s="26"/>
      <c r="DM3" s="26"/>
      <c r="DN3" s="26"/>
      <c r="DO3" s="26"/>
      <c r="DP3" s="26"/>
      <c r="DQ3" s="26"/>
      <c r="DR3" s="26"/>
      <c r="DS3" s="26"/>
      <c r="DT3" s="26"/>
      <c r="DU3" s="26"/>
      <c r="DV3" s="26"/>
      <c r="DW3" s="26"/>
      <c r="DX3" s="26"/>
      <c r="DY3" s="26"/>
      <c r="DZ3" s="26"/>
      <c r="EA3" s="26"/>
      <c r="EB3" s="26"/>
      <c r="EC3" s="26"/>
      <c r="ED3" s="26"/>
      <c r="EE3" s="26"/>
      <c r="EF3" s="26"/>
      <c r="EG3" s="26"/>
      <c r="EH3" s="26"/>
      <c r="EI3" s="26"/>
      <c r="EJ3" s="26"/>
      <c r="EK3" s="26"/>
      <c r="EL3" s="26"/>
      <c r="EM3" s="26"/>
      <c r="EN3" s="26"/>
      <c r="EO3" s="26"/>
      <c r="EP3" s="26"/>
      <c r="EQ3" s="26"/>
      <c r="ER3" s="26"/>
      <c r="ES3" s="26"/>
      <c r="ET3" s="26"/>
      <c r="EU3" s="26"/>
      <c r="EV3" s="26"/>
      <c r="EW3" s="26"/>
      <c r="EX3" s="26"/>
      <c r="EY3" s="26"/>
      <c r="EZ3" s="26"/>
      <c r="FA3" s="26"/>
      <c r="FB3" s="26"/>
      <c r="FC3" s="26"/>
      <c r="FD3" s="26"/>
      <c r="FE3" s="26"/>
      <c r="FF3" s="26"/>
      <c r="FG3" s="26"/>
      <c r="FH3" s="26"/>
      <c r="FI3" s="26"/>
      <c r="FJ3" s="26"/>
      <c r="FK3" s="26"/>
      <c r="FL3" s="26"/>
      <c r="FM3" s="26"/>
      <c r="FN3" s="26"/>
      <c r="FO3" s="26"/>
      <c r="FP3" s="26"/>
      <c r="FQ3" s="26"/>
      <c r="FR3" s="26"/>
      <c r="FS3" s="26"/>
      <c r="FT3" s="26"/>
      <c r="FU3" s="26"/>
      <c r="FV3" s="26"/>
      <c r="FW3" s="26"/>
      <c r="FX3" s="26"/>
      <c r="FY3" s="26"/>
      <c r="FZ3" s="26"/>
      <c r="GA3" s="26"/>
      <c r="GB3" s="26"/>
      <c r="GC3" s="26"/>
      <c r="GD3" s="26"/>
      <c r="GE3" s="26"/>
      <c r="GF3" s="26"/>
      <c r="GG3" s="26"/>
      <c r="GH3" s="26"/>
      <c r="GI3" s="26"/>
      <c r="GJ3" s="26"/>
      <c r="GK3" s="26"/>
      <c r="GL3" s="26"/>
      <c r="GM3" s="26"/>
      <c r="GN3" s="26"/>
      <c r="GO3" s="26"/>
      <c r="GP3" s="26"/>
      <c r="GQ3" s="26"/>
      <c r="GR3" s="26"/>
      <c r="GS3" s="26"/>
      <c r="GT3" s="26"/>
      <c r="GU3" s="26"/>
      <c r="GV3" s="26"/>
      <c r="GW3" s="26"/>
      <c r="GX3" s="26"/>
      <c r="GY3" s="26"/>
      <c r="GZ3" s="26"/>
      <c r="HA3" s="26"/>
      <c r="HB3" s="26"/>
      <c r="HC3" s="26"/>
      <c r="HD3" s="26"/>
      <c r="HE3" s="26"/>
      <c r="HF3" s="26"/>
      <c r="HG3" s="26"/>
      <c r="HH3" s="26"/>
      <c r="HI3" s="26"/>
      <c r="HJ3" s="26"/>
      <c r="HK3" s="26"/>
      <c r="HL3" s="26"/>
      <c r="HM3" s="26"/>
      <c r="HN3" s="26"/>
      <c r="HO3" s="26"/>
      <c r="HP3" s="26"/>
      <c r="HQ3" s="26"/>
      <c r="HR3" s="26"/>
      <c r="HS3" s="26"/>
      <c r="HT3" s="26"/>
      <c r="HU3" s="26"/>
      <c r="HV3" s="26"/>
      <c r="HW3" s="26"/>
      <c r="HX3" s="26"/>
      <c r="HY3" s="26"/>
      <c r="HZ3" s="26"/>
      <c r="IA3" s="26"/>
      <c r="IB3" s="26"/>
      <c r="IC3" s="26"/>
      <c r="ID3" s="26"/>
      <c r="IE3" s="26"/>
      <c r="IF3" s="26"/>
      <c r="IG3" s="26"/>
      <c r="IH3" s="26"/>
      <c r="II3" s="26"/>
      <c r="IJ3" s="26"/>
      <c r="IK3" s="26"/>
      <c r="IL3" s="26"/>
      <c r="IM3" s="26"/>
      <c r="IN3" s="26"/>
      <c r="IO3" s="26"/>
      <c r="IP3" s="26"/>
      <c r="IQ3" s="26"/>
      <c r="IR3" s="26"/>
      <c r="IS3" s="26"/>
      <c r="IT3" s="26"/>
      <c r="IU3" s="26"/>
      <c r="IV3" s="26"/>
    </row>
    <row r="4" spans="1:14">
      <c r="A4" s="10"/>
      <c r="B4" s="11" t="s">
        <v>16</v>
      </c>
      <c r="C4" s="54">
        <v>11</v>
      </c>
      <c r="D4" s="54">
        <v>10</v>
      </c>
      <c r="E4" s="55">
        <v>10</v>
      </c>
      <c r="F4" s="55">
        <v>10</v>
      </c>
      <c r="G4" s="55">
        <v>10</v>
      </c>
      <c r="H4" s="55">
        <v>10</v>
      </c>
      <c r="I4" s="56">
        <v>10</v>
      </c>
      <c r="J4" s="56">
        <v>10</v>
      </c>
      <c r="K4" s="56">
        <v>10</v>
      </c>
      <c r="L4" s="56">
        <v>10</v>
      </c>
      <c r="M4" s="56">
        <v>10</v>
      </c>
      <c r="N4" s="56">
        <v>10</v>
      </c>
    </row>
    <row r="5" spans="1:14">
      <c r="A5" s="10"/>
      <c r="B5" s="12" t="s">
        <v>17</v>
      </c>
      <c r="C5" s="54">
        <v>6</v>
      </c>
      <c r="D5" s="54">
        <v>6</v>
      </c>
      <c r="E5" s="54">
        <v>6</v>
      </c>
      <c r="F5" s="54">
        <v>6</v>
      </c>
      <c r="G5" s="54">
        <v>7</v>
      </c>
      <c r="H5" s="54">
        <v>8</v>
      </c>
      <c r="I5" s="54">
        <v>7</v>
      </c>
      <c r="J5" s="54">
        <v>7</v>
      </c>
      <c r="K5" s="54">
        <v>7</v>
      </c>
      <c r="L5" s="54">
        <v>7</v>
      </c>
      <c r="M5" s="54">
        <v>6</v>
      </c>
      <c r="N5" s="56">
        <v>6</v>
      </c>
    </row>
    <row r="6" customHeight="1" spans="1:14">
      <c r="A6" s="10"/>
      <c r="B6" s="12" t="s">
        <v>18</v>
      </c>
      <c r="C6" s="54">
        <v>4</v>
      </c>
      <c r="D6" s="54">
        <v>4</v>
      </c>
      <c r="E6" s="55">
        <v>4</v>
      </c>
      <c r="F6" s="56">
        <v>4</v>
      </c>
      <c r="G6" s="56">
        <v>4</v>
      </c>
      <c r="H6" s="56">
        <v>4</v>
      </c>
      <c r="I6" s="56">
        <v>4</v>
      </c>
      <c r="J6" s="56">
        <v>4</v>
      </c>
      <c r="K6" s="56">
        <v>4</v>
      </c>
      <c r="L6" s="56">
        <v>4</v>
      </c>
      <c r="M6" s="56">
        <v>4</v>
      </c>
      <c r="N6" s="56">
        <v>4</v>
      </c>
    </row>
    <row r="7" customHeight="1" spans="1:14">
      <c r="A7" s="10"/>
      <c r="B7" s="12" t="s">
        <v>19</v>
      </c>
      <c r="C7" s="54">
        <v>4</v>
      </c>
      <c r="D7" s="54">
        <v>5</v>
      </c>
      <c r="E7" s="57">
        <v>5</v>
      </c>
      <c r="F7" s="58">
        <v>5</v>
      </c>
      <c r="G7" s="58">
        <v>5</v>
      </c>
      <c r="H7" s="58">
        <v>5</v>
      </c>
      <c r="I7" s="58">
        <v>5</v>
      </c>
      <c r="J7" s="58">
        <v>5</v>
      </c>
      <c r="K7" s="58">
        <v>5</v>
      </c>
      <c r="L7" s="58">
        <v>6</v>
      </c>
      <c r="M7" s="58">
        <v>7</v>
      </c>
      <c r="N7" s="58">
        <v>7</v>
      </c>
    </row>
    <row r="8" spans="1:14">
      <c r="A8" s="10"/>
      <c r="B8" s="12" t="s">
        <v>20</v>
      </c>
      <c r="C8" s="54">
        <v>5</v>
      </c>
      <c r="D8" s="54">
        <v>5</v>
      </c>
      <c r="E8" s="54">
        <v>5</v>
      </c>
      <c r="F8" s="54">
        <v>5</v>
      </c>
      <c r="G8" s="54">
        <v>5</v>
      </c>
      <c r="H8" s="54">
        <v>5</v>
      </c>
      <c r="I8" s="54">
        <v>5</v>
      </c>
      <c r="J8" s="54">
        <v>5</v>
      </c>
      <c r="K8" s="54">
        <v>5</v>
      </c>
      <c r="L8" s="54">
        <v>5</v>
      </c>
      <c r="M8" s="54">
        <v>5</v>
      </c>
      <c r="N8" s="56">
        <v>5</v>
      </c>
    </row>
    <row r="9" spans="1:14">
      <c r="A9" s="10"/>
      <c r="B9" s="12" t="s">
        <v>21</v>
      </c>
      <c r="C9" s="54">
        <v>2</v>
      </c>
      <c r="D9" s="54">
        <v>2</v>
      </c>
      <c r="E9" s="55">
        <v>2</v>
      </c>
      <c r="F9" s="55">
        <v>2</v>
      </c>
      <c r="G9" s="55">
        <v>2</v>
      </c>
      <c r="H9" s="56">
        <v>2</v>
      </c>
      <c r="I9" s="56">
        <v>2</v>
      </c>
      <c r="J9" s="56">
        <v>2</v>
      </c>
      <c r="K9" s="56">
        <v>2</v>
      </c>
      <c r="L9" s="56">
        <v>2</v>
      </c>
      <c r="M9" s="56">
        <v>2</v>
      </c>
      <c r="N9" s="56">
        <v>2</v>
      </c>
    </row>
    <row r="10" spans="1:16">
      <c r="A10" s="10"/>
      <c r="B10" s="12" t="s">
        <v>22</v>
      </c>
      <c r="C10" s="54">
        <v>8</v>
      </c>
      <c r="D10" s="54">
        <v>8</v>
      </c>
      <c r="E10" s="55">
        <v>8</v>
      </c>
      <c r="F10" s="55">
        <v>8</v>
      </c>
      <c r="G10" s="55">
        <v>8</v>
      </c>
      <c r="H10" s="56">
        <v>8</v>
      </c>
      <c r="I10" s="56">
        <v>8</v>
      </c>
      <c r="J10" s="56">
        <v>8</v>
      </c>
      <c r="K10" s="56">
        <v>8</v>
      </c>
      <c r="L10" s="56">
        <v>8</v>
      </c>
      <c r="M10" s="56">
        <v>8</v>
      </c>
      <c r="N10" s="69">
        <v>8</v>
      </c>
      <c r="O10" s="24" t="s">
        <v>23</v>
      </c>
      <c r="P10" s="24" t="s">
        <v>24</v>
      </c>
    </row>
    <row r="11" customHeight="1" spans="3:16">
      <c r="C11">
        <f>SUM(C3:C10)</f>
        <v>47</v>
      </c>
      <c r="D11">
        <f t="shared" ref="D11:N11" si="0">SUM(D3:D10)</f>
        <v>47</v>
      </c>
      <c r="E11">
        <f t="shared" si="0"/>
        <v>47</v>
      </c>
      <c r="F11">
        <f t="shared" si="0"/>
        <v>47</v>
      </c>
      <c r="G11">
        <f t="shared" si="0"/>
        <v>48</v>
      </c>
      <c r="H11">
        <f t="shared" si="0"/>
        <v>49</v>
      </c>
      <c r="I11">
        <f t="shared" si="0"/>
        <v>48</v>
      </c>
      <c r="J11">
        <f t="shared" si="0"/>
        <v>48</v>
      </c>
      <c r="K11">
        <f t="shared" si="0"/>
        <v>48</v>
      </c>
      <c r="L11">
        <f t="shared" si="0"/>
        <v>49</v>
      </c>
      <c r="M11">
        <f t="shared" si="0"/>
        <v>49</v>
      </c>
      <c r="N11">
        <f t="shared" si="0"/>
        <v>49</v>
      </c>
      <c r="O11" s="24">
        <f>AVERAGE(C11:N11)</f>
        <v>48</v>
      </c>
      <c r="P11" s="24">
        <f>MAX(C11:N11)</f>
        <v>49</v>
      </c>
    </row>
    <row r="12" customHeight="1" spans="15:16">
      <c r="O12" s="20"/>
      <c r="P12" s="20"/>
    </row>
    <row r="13" ht="22.5" spans="15:16">
      <c r="O13" s="20"/>
      <c r="P13" s="20"/>
    </row>
    <row r="14" ht="22.5" spans="1:16">
      <c r="A14" s="59">
        <v>2019</v>
      </c>
      <c r="B14" s="2" t="s">
        <v>0</v>
      </c>
      <c r="C14" s="2" t="s">
        <v>1</v>
      </c>
      <c r="D14" s="2" t="s">
        <v>2</v>
      </c>
      <c r="E14" s="2" t="s">
        <v>3</v>
      </c>
      <c r="F14" s="2" t="s">
        <v>4</v>
      </c>
      <c r="G14" s="2" t="s">
        <v>5</v>
      </c>
      <c r="H14" s="2" t="s">
        <v>6</v>
      </c>
      <c r="I14" s="2" t="s">
        <v>7</v>
      </c>
      <c r="J14" s="2" t="s">
        <v>8</v>
      </c>
      <c r="K14" s="2" t="s">
        <v>9</v>
      </c>
      <c r="L14" s="2" t="s">
        <v>10</v>
      </c>
      <c r="M14" s="2" t="s">
        <v>11</v>
      </c>
      <c r="N14" s="70" t="s">
        <v>12</v>
      </c>
      <c r="O14" s="20"/>
      <c r="P14" s="20"/>
    </row>
    <row r="15" spans="1:16">
      <c r="A15" s="60" t="s">
        <v>13</v>
      </c>
      <c r="B15" s="61"/>
      <c r="C15" s="62">
        <v>191969.795416</v>
      </c>
      <c r="D15" s="62">
        <v>193899.53893</v>
      </c>
      <c r="E15" s="62">
        <v>192909.238916315</v>
      </c>
      <c r="F15" s="62">
        <v>170266.312054685</v>
      </c>
      <c r="G15" s="62">
        <v>191296.4010606</v>
      </c>
      <c r="H15" s="62">
        <v>183638.48154397</v>
      </c>
      <c r="I15" s="62">
        <v>165970.46887643</v>
      </c>
      <c r="J15" s="62">
        <v>151651.477230251</v>
      </c>
      <c r="K15" s="62">
        <v>161077.945509749</v>
      </c>
      <c r="L15" s="62">
        <v>171603.700947059</v>
      </c>
      <c r="M15" s="62">
        <v>180902.9281173</v>
      </c>
      <c r="N15" s="62">
        <f>+[1]PRO.AMT!$H$13</f>
        <v>167844.421233144</v>
      </c>
      <c r="O15" s="20"/>
      <c r="P15" s="20"/>
    </row>
    <row r="16" customHeight="1" spans="1:16">
      <c r="A16" s="7" t="s">
        <v>14</v>
      </c>
      <c r="B16" s="5" t="s">
        <v>15</v>
      </c>
      <c r="C16" s="63">
        <v>8</v>
      </c>
      <c r="D16" s="63">
        <v>8</v>
      </c>
      <c r="E16" s="63">
        <v>8</v>
      </c>
      <c r="F16" s="63">
        <v>8</v>
      </c>
      <c r="G16" s="63">
        <v>8</v>
      </c>
      <c r="H16" s="63">
        <v>8</v>
      </c>
      <c r="I16" s="63">
        <v>8</v>
      </c>
      <c r="J16" s="63">
        <v>8</v>
      </c>
      <c r="K16" s="63">
        <v>8</v>
      </c>
      <c r="L16" s="63">
        <v>8</v>
      </c>
      <c r="M16" s="63">
        <v>8</v>
      </c>
      <c r="N16" s="63">
        <v>8</v>
      </c>
      <c r="O16" s="20"/>
      <c r="P16" s="20"/>
    </row>
    <row r="17" customHeight="1" spans="1:16">
      <c r="A17" s="10"/>
      <c r="B17" s="11" t="s">
        <v>16</v>
      </c>
      <c r="C17" s="64">
        <v>10</v>
      </c>
      <c r="D17" s="64">
        <v>10</v>
      </c>
      <c r="E17" s="64">
        <v>11</v>
      </c>
      <c r="F17" s="64">
        <v>11</v>
      </c>
      <c r="G17" s="64">
        <v>10</v>
      </c>
      <c r="H17" s="64">
        <v>10</v>
      </c>
      <c r="I17" s="64">
        <v>11</v>
      </c>
      <c r="J17" s="64">
        <v>11</v>
      </c>
      <c r="K17" s="64">
        <v>11</v>
      </c>
      <c r="L17" s="64">
        <v>11</v>
      </c>
      <c r="M17" s="64">
        <v>11</v>
      </c>
      <c r="N17" s="64">
        <f>+'[1]WORKING TIME'!$C$11</f>
        <v>11</v>
      </c>
      <c r="O17" s="20"/>
      <c r="P17" s="20"/>
    </row>
    <row r="18" spans="1:16">
      <c r="A18" s="10"/>
      <c r="B18" s="12" t="s">
        <v>17</v>
      </c>
      <c r="C18" s="64">
        <v>6</v>
      </c>
      <c r="D18" s="64">
        <v>6</v>
      </c>
      <c r="E18" s="64">
        <v>7</v>
      </c>
      <c r="F18" s="64">
        <v>7</v>
      </c>
      <c r="G18" s="64">
        <v>6</v>
      </c>
      <c r="H18" s="64">
        <v>6</v>
      </c>
      <c r="I18" s="64">
        <v>6</v>
      </c>
      <c r="J18" s="64">
        <v>6</v>
      </c>
      <c r="K18" s="64">
        <v>6</v>
      </c>
      <c r="L18" s="64">
        <v>6</v>
      </c>
      <c r="M18" s="64">
        <v>6</v>
      </c>
      <c r="N18" s="64">
        <f>+'[1]WORKING TIME'!$C$12</f>
        <v>6</v>
      </c>
      <c r="O18" s="20"/>
      <c r="P18" s="20"/>
    </row>
    <row r="19" spans="1:16">
      <c r="A19" s="10"/>
      <c r="B19" s="12" t="s">
        <v>18</v>
      </c>
      <c r="C19" s="63">
        <v>4</v>
      </c>
      <c r="D19" s="63">
        <v>4</v>
      </c>
      <c r="E19" s="63">
        <v>4</v>
      </c>
      <c r="F19" s="63">
        <v>4</v>
      </c>
      <c r="G19" s="63">
        <v>4</v>
      </c>
      <c r="H19" s="63">
        <v>4</v>
      </c>
      <c r="I19" s="63">
        <v>4</v>
      </c>
      <c r="J19" s="63">
        <v>4</v>
      </c>
      <c r="K19" s="63">
        <v>4</v>
      </c>
      <c r="L19" s="63">
        <v>4</v>
      </c>
      <c r="M19" s="63">
        <v>4</v>
      </c>
      <c r="N19" s="63">
        <f>+'[1]WORKING TIME'!$C$13</f>
        <v>4</v>
      </c>
      <c r="O19" s="20"/>
      <c r="P19" s="20"/>
    </row>
    <row r="20" spans="1:16">
      <c r="A20" s="10"/>
      <c r="B20" s="12" t="s">
        <v>19</v>
      </c>
      <c r="C20" s="65">
        <v>7</v>
      </c>
      <c r="D20" s="65">
        <v>6</v>
      </c>
      <c r="E20" s="65">
        <v>6</v>
      </c>
      <c r="F20" s="65">
        <v>6</v>
      </c>
      <c r="G20" s="65">
        <v>7</v>
      </c>
      <c r="H20" s="65">
        <v>6</v>
      </c>
      <c r="I20" s="65">
        <v>6</v>
      </c>
      <c r="J20" s="65">
        <v>6</v>
      </c>
      <c r="K20" s="65">
        <v>6</v>
      </c>
      <c r="L20" s="65">
        <v>6</v>
      </c>
      <c r="M20" s="65">
        <v>6</v>
      </c>
      <c r="N20" s="65">
        <f>+'[1]WORKING TIME'!$C$14</f>
        <v>6</v>
      </c>
      <c r="O20" s="20"/>
      <c r="P20" s="20"/>
    </row>
    <row r="21" customHeight="1" spans="1:16">
      <c r="A21" s="10"/>
      <c r="B21" s="12" t="s">
        <v>20</v>
      </c>
      <c r="C21" s="64">
        <v>5</v>
      </c>
      <c r="D21" s="64">
        <v>5</v>
      </c>
      <c r="E21" s="64">
        <v>5</v>
      </c>
      <c r="F21" s="64">
        <v>6</v>
      </c>
      <c r="G21" s="64">
        <v>6</v>
      </c>
      <c r="H21" s="64">
        <v>6</v>
      </c>
      <c r="I21" s="64">
        <v>6</v>
      </c>
      <c r="J21" s="64">
        <v>6</v>
      </c>
      <c r="K21" s="64">
        <v>6</v>
      </c>
      <c r="L21" s="64">
        <v>6</v>
      </c>
      <c r="M21" s="64">
        <v>6</v>
      </c>
      <c r="N21" s="64">
        <f>+'[1]WORKING TIME'!$C$15</f>
        <v>6</v>
      </c>
      <c r="O21" s="20"/>
      <c r="P21" s="20"/>
    </row>
    <row r="22" customHeight="1" spans="1:16">
      <c r="A22" s="10"/>
      <c r="B22" s="12" t="s">
        <v>21</v>
      </c>
      <c r="C22" s="63">
        <v>2</v>
      </c>
      <c r="D22" s="63">
        <v>2</v>
      </c>
      <c r="E22" s="63">
        <v>2</v>
      </c>
      <c r="F22" s="63">
        <v>2</v>
      </c>
      <c r="G22" s="63">
        <v>2</v>
      </c>
      <c r="H22" s="63">
        <v>2</v>
      </c>
      <c r="I22" s="63">
        <v>2</v>
      </c>
      <c r="J22" s="63">
        <v>2</v>
      </c>
      <c r="K22" s="63">
        <v>2</v>
      </c>
      <c r="L22" s="63">
        <v>2</v>
      </c>
      <c r="M22" s="63">
        <v>3</v>
      </c>
      <c r="N22" s="63">
        <f>+'[1]WORKING TIME'!$C$18</f>
        <v>3</v>
      </c>
      <c r="O22" s="20"/>
      <c r="P22" s="20"/>
    </row>
    <row r="23" spans="1:16">
      <c r="A23" s="10"/>
      <c r="B23" s="12" t="s">
        <v>22</v>
      </c>
      <c r="C23" s="66">
        <v>8</v>
      </c>
      <c r="D23" s="66">
        <v>8</v>
      </c>
      <c r="E23" s="66">
        <v>8</v>
      </c>
      <c r="F23" s="66">
        <v>8</v>
      </c>
      <c r="G23" s="66">
        <v>8</v>
      </c>
      <c r="H23" s="66">
        <v>8</v>
      </c>
      <c r="I23" s="66">
        <v>8</v>
      </c>
      <c r="J23" s="66">
        <v>7</v>
      </c>
      <c r="K23" s="66">
        <v>7</v>
      </c>
      <c r="L23" s="66">
        <v>7</v>
      </c>
      <c r="M23" s="66">
        <v>7</v>
      </c>
      <c r="N23" s="66">
        <f>+'[1]WORKING TIME'!$C$19</f>
        <v>7</v>
      </c>
      <c r="O23" s="24" t="s">
        <v>23</v>
      </c>
      <c r="P23" s="24" t="s">
        <v>24</v>
      </c>
    </row>
    <row r="24" spans="3:16">
      <c r="C24">
        <f>SUM(C16:C23)</f>
        <v>50</v>
      </c>
      <c r="D24">
        <f t="shared" ref="D24:N24" si="1">SUM(D16:D23)</f>
        <v>49</v>
      </c>
      <c r="E24">
        <f t="shared" si="1"/>
        <v>51</v>
      </c>
      <c r="F24">
        <f t="shared" si="1"/>
        <v>52</v>
      </c>
      <c r="G24">
        <f t="shared" si="1"/>
        <v>51</v>
      </c>
      <c r="H24">
        <f t="shared" si="1"/>
        <v>50</v>
      </c>
      <c r="I24">
        <f t="shared" si="1"/>
        <v>51</v>
      </c>
      <c r="J24">
        <f t="shared" si="1"/>
        <v>50</v>
      </c>
      <c r="K24">
        <f t="shared" si="1"/>
        <v>50</v>
      </c>
      <c r="L24">
        <f t="shared" si="1"/>
        <v>50</v>
      </c>
      <c r="M24">
        <f t="shared" si="1"/>
        <v>51</v>
      </c>
      <c r="N24">
        <f t="shared" si="1"/>
        <v>51</v>
      </c>
      <c r="O24" s="20">
        <f>AVERAGE(C24:N24)</f>
        <v>50.5</v>
      </c>
      <c r="P24" s="20">
        <f>MAX(C24:N24)</f>
        <v>52</v>
      </c>
    </row>
    <row r="25" ht="22.5" spans="15:16">
      <c r="O25" s="20"/>
      <c r="P25" s="20"/>
    </row>
    <row r="26" ht="24" customHeight="1" spans="1:16">
      <c r="A26" s="59" t="s">
        <v>25</v>
      </c>
      <c r="B26" s="2" t="s">
        <v>0</v>
      </c>
      <c r="C26" s="2" t="s">
        <v>1</v>
      </c>
      <c r="D26" s="2" t="s">
        <v>2</v>
      </c>
      <c r="E26" s="2" t="s">
        <v>3</v>
      </c>
      <c r="F26" s="2" t="s">
        <v>4</v>
      </c>
      <c r="G26" s="2" t="s">
        <v>5</v>
      </c>
      <c r="H26" s="2" t="s">
        <v>6</v>
      </c>
      <c r="I26" s="2" t="s">
        <v>7</v>
      </c>
      <c r="J26" s="2" t="s">
        <v>8</v>
      </c>
      <c r="K26" s="2" t="s">
        <v>9</v>
      </c>
      <c r="L26" s="2" t="s">
        <v>10</v>
      </c>
      <c r="M26" s="2" t="s">
        <v>11</v>
      </c>
      <c r="N26" s="70" t="s">
        <v>12</v>
      </c>
      <c r="O26" s="20"/>
      <c r="P26" s="20"/>
    </row>
    <row r="27" customHeight="1" spans="1:16">
      <c r="A27" s="67" t="s">
        <v>13</v>
      </c>
      <c r="B27" s="61"/>
      <c r="C27" s="62">
        <v>19944.9390791405</v>
      </c>
      <c r="D27" s="62">
        <v>22349.7172308595</v>
      </c>
      <c r="E27" s="62">
        <v>27551.04532</v>
      </c>
      <c r="F27" s="62">
        <v>11601.48904</v>
      </c>
      <c r="G27" s="62">
        <v>9178.32824</v>
      </c>
      <c r="H27" s="62">
        <v>10951.66276</v>
      </c>
      <c r="I27" s="62">
        <v>14781.2537</v>
      </c>
      <c r="J27" s="62">
        <v>16149.03953</v>
      </c>
      <c r="K27" s="62">
        <v>16441.52983</v>
      </c>
      <c r="L27" s="62">
        <v>18210.598176</v>
      </c>
      <c r="M27" s="62">
        <v>18927.961264</v>
      </c>
      <c r="N27" s="62">
        <f>+[2]PRO.AMT!$B$13</f>
        <v>22313.5446</v>
      </c>
      <c r="O27" s="20"/>
      <c r="P27" s="20"/>
    </row>
    <row r="28" spans="1:16">
      <c r="A28" s="7" t="s">
        <v>14</v>
      </c>
      <c r="B28" s="5" t="s">
        <v>15</v>
      </c>
      <c r="C28" s="63">
        <v>8</v>
      </c>
      <c r="D28" s="63">
        <v>8</v>
      </c>
      <c r="E28" s="63">
        <v>8</v>
      </c>
      <c r="F28" s="63">
        <v>8</v>
      </c>
      <c r="G28" s="63">
        <v>8</v>
      </c>
      <c r="H28" s="63">
        <v>8</v>
      </c>
      <c r="I28" s="63">
        <v>8</v>
      </c>
      <c r="J28" s="63">
        <v>8</v>
      </c>
      <c r="K28" s="63">
        <v>8</v>
      </c>
      <c r="L28" s="63">
        <v>8</v>
      </c>
      <c r="M28" s="63">
        <v>8</v>
      </c>
      <c r="N28" s="63">
        <v>8</v>
      </c>
      <c r="O28" s="20"/>
      <c r="P28" s="20"/>
    </row>
    <row r="29" spans="2:16">
      <c r="B29" s="11" t="s">
        <v>16</v>
      </c>
      <c r="C29" s="64">
        <v>11</v>
      </c>
      <c r="D29" s="64">
        <v>11</v>
      </c>
      <c r="E29" s="64">
        <v>11</v>
      </c>
      <c r="F29" s="64">
        <v>11</v>
      </c>
      <c r="G29" s="64">
        <v>11</v>
      </c>
      <c r="H29" s="64">
        <v>11</v>
      </c>
      <c r="I29" s="64">
        <v>11</v>
      </c>
      <c r="J29" s="64">
        <v>11</v>
      </c>
      <c r="K29" s="64">
        <v>11</v>
      </c>
      <c r="L29" s="64">
        <v>11</v>
      </c>
      <c r="M29" s="64">
        <v>11</v>
      </c>
      <c r="N29" s="64">
        <f>+'[2]WORKING TIME'!$C$11</f>
        <v>11</v>
      </c>
      <c r="O29" s="20"/>
      <c r="P29" s="20"/>
    </row>
    <row r="30" spans="2:16">
      <c r="B30" s="12" t="s">
        <v>17</v>
      </c>
      <c r="C30" s="64">
        <v>6</v>
      </c>
      <c r="D30" s="64">
        <v>6</v>
      </c>
      <c r="E30" s="64">
        <v>6</v>
      </c>
      <c r="F30" s="64">
        <v>6</v>
      </c>
      <c r="G30" s="64">
        <v>6</v>
      </c>
      <c r="H30" s="64">
        <v>6</v>
      </c>
      <c r="I30" s="64">
        <v>6</v>
      </c>
      <c r="J30" s="64">
        <v>6</v>
      </c>
      <c r="K30" s="64">
        <v>6</v>
      </c>
      <c r="L30" s="64">
        <v>6</v>
      </c>
      <c r="M30" s="64">
        <v>6</v>
      </c>
      <c r="N30" s="64">
        <f>+'[2]WORKING TIME'!$C$12</f>
        <v>6</v>
      </c>
      <c r="O30" s="20"/>
      <c r="P30" s="20"/>
    </row>
    <row r="31" customHeight="1" spans="2:16">
      <c r="B31" s="12" t="s">
        <v>18</v>
      </c>
      <c r="C31" s="63">
        <v>4</v>
      </c>
      <c r="D31" s="63">
        <v>4</v>
      </c>
      <c r="E31" s="63">
        <v>4</v>
      </c>
      <c r="F31" s="63">
        <v>4</v>
      </c>
      <c r="G31" s="63">
        <v>4</v>
      </c>
      <c r="H31" s="63">
        <v>4</v>
      </c>
      <c r="I31" s="63">
        <v>4</v>
      </c>
      <c r="J31" s="63">
        <v>4</v>
      </c>
      <c r="K31" s="63">
        <v>4</v>
      </c>
      <c r="L31" s="63">
        <v>4</v>
      </c>
      <c r="M31" s="63">
        <v>4</v>
      </c>
      <c r="N31" s="63">
        <f>+'[2]WORKING TIME'!$C$13</f>
        <v>4</v>
      </c>
      <c r="O31" s="20"/>
      <c r="P31" s="20"/>
    </row>
    <row r="32" customHeight="1" spans="2:16">
      <c r="B32" s="12" t="s">
        <v>19</v>
      </c>
      <c r="C32" s="65">
        <v>4</v>
      </c>
      <c r="D32" s="65">
        <v>5</v>
      </c>
      <c r="E32" s="65">
        <v>5</v>
      </c>
      <c r="F32" s="65">
        <v>5</v>
      </c>
      <c r="G32" s="65">
        <v>5</v>
      </c>
      <c r="H32" s="65">
        <v>5</v>
      </c>
      <c r="I32" s="65">
        <v>5</v>
      </c>
      <c r="J32" s="65">
        <v>5</v>
      </c>
      <c r="K32" s="65">
        <v>5</v>
      </c>
      <c r="L32" s="65">
        <v>5</v>
      </c>
      <c r="M32" s="65">
        <v>5</v>
      </c>
      <c r="N32" s="65">
        <f>+'[2]WORKING TIME'!$C$14</f>
        <v>5</v>
      </c>
      <c r="O32" s="20"/>
      <c r="P32" s="20"/>
    </row>
    <row r="33" spans="2:16">
      <c r="B33" s="12" t="s">
        <v>20</v>
      </c>
      <c r="C33" s="64">
        <v>5</v>
      </c>
      <c r="D33" s="64">
        <v>5</v>
      </c>
      <c r="E33" s="64">
        <v>5</v>
      </c>
      <c r="F33" s="64">
        <v>5</v>
      </c>
      <c r="G33" s="64">
        <v>5</v>
      </c>
      <c r="H33" s="64">
        <v>5</v>
      </c>
      <c r="I33" s="64">
        <v>5</v>
      </c>
      <c r="J33" s="64">
        <v>5</v>
      </c>
      <c r="K33" s="64">
        <v>5</v>
      </c>
      <c r="L33" s="64">
        <v>5</v>
      </c>
      <c r="M33" s="64">
        <v>5</v>
      </c>
      <c r="N33" s="64">
        <f>+'[2]WORKING TIME'!$C$15</f>
        <v>4</v>
      </c>
      <c r="O33" s="20"/>
      <c r="P33" s="20"/>
    </row>
    <row r="34" spans="2:16">
      <c r="B34" s="12" t="s">
        <v>21</v>
      </c>
      <c r="C34" s="63">
        <v>3</v>
      </c>
      <c r="D34" s="63">
        <v>3</v>
      </c>
      <c r="E34" s="63">
        <v>3</v>
      </c>
      <c r="F34" s="63">
        <v>3</v>
      </c>
      <c r="G34" s="63">
        <v>3</v>
      </c>
      <c r="H34" s="63">
        <v>3</v>
      </c>
      <c r="I34" s="63">
        <v>3</v>
      </c>
      <c r="J34" s="63">
        <v>3</v>
      </c>
      <c r="K34" s="63">
        <v>3</v>
      </c>
      <c r="L34" s="63">
        <v>3</v>
      </c>
      <c r="M34" s="63">
        <v>3</v>
      </c>
      <c r="N34" s="63">
        <f>+'[2]WORKING TIME'!$C$18</f>
        <v>3</v>
      </c>
      <c r="O34" s="20"/>
      <c r="P34" s="20"/>
    </row>
    <row r="35" spans="2:16">
      <c r="B35" s="12" t="s">
        <v>22</v>
      </c>
      <c r="C35" s="66">
        <v>7</v>
      </c>
      <c r="D35" s="66">
        <v>7</v>
      </c>
      <c r="E35" s="66">
        <v>7</v>
      </c>
      <c r="F35" s="66">
        <v>7</v>
      </c>
      <c r="G35" s="66">
        <v>7</v>
      </c>
      <c r="H35" s="66">
        <v>7</v>
      </c>
      <c r="I35" s="66">
        <v>7</v>
      </c>
      <c r="J35" s="66">
        <v>7</v>
      </c>
      <c r="K35" s="66">
        <v>7</v>
      </c>
      <c r="L35" s="66">
        <v>7</v>
      </c>
      <c r="M35" s="66">
        <v>7</v>
      </c>
      <c r="N35" s="66">
        <f>+'[2]WORKING TIME'!$C$19</f>
        <v>7</v>
      </c>
      <c r="O35" s="24" t="s">
        <v>23</v>
      </c>
      <c r="P35" s="24" t="s">
        <v>24</v>
      </c>
    </row>
    <row r="36" customHeight="1" spans="3:16">
      <c r="C36">
        <f>SUM(C28:C35)</f>
        <v>48</v>
      </c>
      <c r="D36">
        <f>SUM(D28:D35)</f>
        <v>49</v>
      </c>
      <c r="E36">
        <f t="shared" ref="D36:N36" si="2">SUM(E28:E35)</f>
        <v>49</v>
      </c>
      <c r="F36">
        <f t="shared" si="2"/>
        <v>49</v>
      </c>
      <c r="G36">
        <f t="shared" si="2"/>
        <v>49</v>
      </c>
      <c r="H36">
        <f t="shared" si="2"/>
        <v>49</v>
      </c>
      <c r="I36">
        <f t="shared" si="2"/>
        <v>49</v>
      </c>
      <c r="J36">
        <f t="shared" si="2"/>
        <v>49</v>
      </c>
      <c r="K36">
        <f t="shared" si="2"/>
        <v>49</v>
      </c>
      <c r="L36">
        <f t="shared" si="2"/>
        <v>49</v>
      </c>
      <c r="M36">
        <f t="shared" si="2"/>
        <v>49</v>
      </c>
      <c r="N36">
        <f t="shared" si="2"/>
        <v>48</v>
      </c>
      <c r="O36" s="20">
        <f>AVERAGE(C36:N36)</f>
        <v>48.8333333333333</v>
      </c>
      <c r="P36" s="20">
        <f>MAX(C36:N36)</f>
        <v>49</v>
      </c>
    </row>
    <row r="37" customHeight="1"/>
    <row r="38" ht="29.25" spans="1:16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</row>
    <row r="39" spans="2:15">
      <c r="B39" s="32"/>
      <c r="C39" s="33" t="s">
        <v>1</v>
      </c>
      <c r="D39" s="33" t="s">
        <v>2</v>
      </c>
      <c r="E39" s="33" t="s">
        <v>3</v>
      </c>
      <c r="F39" s="33" t="s">
        <v>4</v>
      </c>
      <c r="G39" s="33" t="s">
        <v>5</v>
      </c>
      <c r="H39" s="33" t="s">
        <v>6</v>
      </c>
      <c r="I39" s="33" t="s">
        <v>7</v>
      </c>
      <c r="J39" s="33" t="s">
        <v>8</v>
      </c>
      <c r="K39" s="33" t="s">
        <v>9</v>
      </c>
      <c r="L39" s="33" t="s">
        <v>10</v>
      </c>
      <c r="M39" s="33" t="s">
        <v>11</v>
      </c>
      <c r="N39" s="33" t="s">
        <v>12</v>
      </c>
      <c r="O39" s="71"/>
    </row>
    <row r="40" spans="2:15">
      <c r="B40" s="23" t="s">
        <v>26</v>
      </c>
      <c r="C40" s="34">
        <f>+C2</f>
        <v>164393.66194977</v>
      </c>
      <c r="D40" s="34">
        <f t="shared" ref="D40:N40" si="3">+D2</f>
        <v>179333.603359407</v>
      </c>
      <c r="E40" s="34">
        <f t="shared" si="3"/>
        <v>208326.520614273</v>
      </c>
      <c r="F40" s="34">
        <f t="shared" si="3"/>
        <v>172605.465235805</v>
      </c>
      <c r="G40" s="34">
        <f t="shared" si="3"/>
        <v>184033.80132577</v>
      </c>
      <c r="H40" s="34">
        <f t="shared" si="3"/>
        <v>196898.34439328</v>
      </c>
      <c r="I40" s="34">
        <f t="shared" si="3"/>
        <v>175429.852686574</v>
      </c>
      <c r="J40" s="34">
        <f t="shared" si="3"/>
        <v>176514.948604885</v>
      </c>
      <c r="K40" s="34">
        <f t="shared" si="3"/>
        <v>167664.42057787</v>
      </c>
      <c r="L40" s="34">
        <f t="shared" si="3"/>
        <v>196112.201454589</v>
      </c>
      <c r="M40" s="34">
        <f t="shared" si="3"/>
        <v>197342.059129803</v>
      </c>
      <c r="N40" s="34">
        <f t="shared" si="3"/>
        <v>159693.932698</v>
      </c>
      <c r="O40" s="72">
        <f>SUM(C40:N40)</f>
        <v>2178348.81203003</v>
      </c>
    </row>
    <row r="41" spans="2:15">
      <c r="B41" s="23" t="s">
        <v>27</v>
      </c>
      <c r="C41" s="34">
        <f>+C15</f>
        <v>191969.795416</v>
      </c>
      <c r="D41" s="34">
        <f t="shared" ref="D41:N41" si="4">+D15</f>
        <v>193899.53893</v>
      </c>
      <c r="E41" s="34">
        <f t="shared" si="4"/>
        <v>192909.238916315</v>
      </c>
      <c r="F41" s="34">
        <f t="shared" si="4"/>
        <v>170266.312054685</v>
      </c>
      <c r="G41" s="34">
        <f t="shared" si="4"/>
        <v>191296.4010606</v>
      </c>
      <c r="H41" s="34">
        <f t="shared" si="4"/>
        <v>183638.48154397</v>
      </c>
      <c r="I41" s="34">
        <f t="shared" si="4"/>
        <v>165970.46887643</v>
      </c>
      <c r="J41" s="34">
        <f t="shared" si="4"/>
        <v>151651.477230251</v>
      </c>
      <c r="K41" s="34">
        <f t="shared" si="4"/>
        <v>161077.945509749</v>
      </c>
      <c r="L41" s="34">
        <f t="shared" si="4"/>
        <v>171603.700947059</v>
      </c>
      <c r="M41" s="34">
        <f t="shared" si="4"/>
        <v>180902.9281173</v>
      </c>
      <c r="N41" s="34">
        <f t="shared" si="4"/>
        <v>167844.421233144</v>
      </c>
      <c r="O41" s="72">
        <f>SUM(C41:N41)</f>
        <v>2123030.7098355</v>
      </c>
    </row>
    <row r="42" spans="2:15">
      <c r="B42" s="23" t="s">
        <v>28</v>
      </c>
      <c r="C42" s="34">
        <f>+C27</f>
        <v>19944.9390791405</v>
      </c>
      <c r="D42" s="34">
        <f t="shared" ref="D42:N42" si="5">+D27</f>
        <v>22349.7172308595</v>
      </c>
      <c r="E42" s="34">
        <f t="shared" si="5"/>
        <v>27551.04532</v>
      </c>
      <c r="F42" s="34">
        <f t="shared" si="5"/>
        <v>11601.48904</v>
      </c>
      <c r="G42" s="34">
        <f t="shared" si="5"/>
        <v>9178.32824</v>
      </c>
      <c r="H42" s="34">
        <f t="shared" si="5"/>
        <v>10951.66276</v>
      </c>
      <c r="I42" s="34">
        <f t="shared" si="5"/>
        <v>14781.2537</v>
      </c>
      <c r="J42" s="34">
        <f t="shared" si="5"/>
        <v>16149.03953</v>
      </c>
      <c r="K42" s="34">
        <f t="shared" si="5"/>
        <v>16441.52983</v>
      </c>
      <c r="L42" s="34">
        <f t="shared" si="5"/>
        <v>18210.598176</v>
      </c>
      <c r="M42" s="34">
        <f t="shared" si="5"/>
        <v>18927.961264</v>
      </c>
      <c r="N42" s="34">
        <f t="shared" si="5"/>
        <v>22313.5446</v>
      </c>
      <c r="O42" s="72">
        <f>SUM(C42:N42)</f>
        <v>208401.10877</v>
      </c>
    </row>
    <row r="43" spans="2:15">
      <c r="B43" s="23" t="s">
        <v>29</v>
      </c>
      <c r="C43" s="34">
        <v>100849</v>
      </c>
      <c r="D43" s="34">
        <v>108313</v>
      </c>
      <c r="E43" s="34">
        <v>108524</v>
      </c>
      <c r="F43" s="34">
        <v>102279</v>
      </c>
      <c r="G43" s="34">
        <v>107477</v>
      </c>
      <c r="H43" s="34">
        <v>100383</v>
      </c>
      <c r="I43" s="34">
        <v>93650</v>
      </c>
      <c r="J43" s="34">
        <v>87960</v>
      </c>
      <c r="K43" s="34">
        <v>96664</v>
      </c>
      <c r="L43" s="34">
        <v>102051</v>
      </c>
      <c r="M43" s="34">
        <v>103009</v>
      </c>
      <c r="N43" s="34">
        <v>101343</v>
      </c>
      <c r="O43" s="72">
        <f>SUM(C43:N43)</f>
        <v>1212502</v>
      </c>
    </row>
    <row r="44" spans="2:14">
      <c r="B44" s="68" t="s">
        <v>30</v>
      </c>
      <c r="C44" s="23">
        <f>MAX(C36,C24,C11)</f>
        <v>50</v>
      </c>
      <c r="D44" s="23">
        <f t="shared" ref="D44:N44" si="6">MAX(D36,D24,D11)</f>
        <v>49</v>
      </c>
      <c r="E44" s="23">
        <f t="shared" si="6"/>
        <v>51</v>
      </c>
      <c r="F44" s="23">
        <f t="shared" si="6"/>
        <v>52</v>
      </c>
      <c r="G44" s="23">
        <f t="shared" si="6"/>
        <v>51</v>
      </c>
      <c r="H44" s="23">
        <f t="shared" si="6"/>
        <v>50</v>
      </c>
      <c r="I44" s="23">
        <f t="shared" si="6"/>
        <v>51</v>
      </c>
      <c r="J44" s="23">
        <f t="shared" si="6"/>
        <v>50</v>
      </c>
      <c r="K44" s="23">
        <f t="shared" si="6"/>
        <v>50</v>
      </c>
      <c r="L44" s="23">
        <f t="shared" si="6"/>
        <v>50</v>
      </c>
      <c r="M44" s="23">
        <f t="shared" si="6"/>
        <v>51</v>
      </c>
      <c r="N44" s="23">
        <f t="shared" si="6"/>
        <v>51</v>
      </c>
    </row>
    <row r="45" spans="2:2">
      <c r="B45"/>
    </row>
    <row r="46" spans="2:2">
      <c r="B46"/>
    </row>
    <row r="47" spans="2:2">
      <c r="B47"/>
    </row>
    <row r="48" spans="2:2">
      <c r="B48"/>
    </row>
    <row r="49" spans="2:2">
      <c r="B49"/>
    </row>
    <row r="50" spans="2:11">
      <c r="B50"/>
      <c r="K50" s="23"/>
    </row>
    <row r="51" spans="2:2">
      <c r="B51"/>
    </row>
    <row r="52" spans="2:2">
      <c r="B52"/>
    </row>
    <row r="53" spans="2:2">
      <c r="B53"/>
    </row>
    <row r="54" spans="2:2">
      <c r="B54"/>
    </row>
    <row r="55" spans="2:2">
      <c r="B55"/>
    </row>
    <row r="56" spans="2:2">
      <c r="B56"/>
    </row>
    <row r="57" spans="2:2">
      <c r="B57"/>
    </row>
    <row r="58" spans="2:2">
      <c r="B58"/>
    </row>
    <row r="59" spans="2:2">
      <c r="B59"/>
    </row>
    <row r="60" spans="2:2">
      <c r="B60"/>
    </row>
    <row r="61" spans="2:2">
      <c r="B61"/>
    </row>
    <row r="62" spans="2:2">
      <c r="B62"/>
    </row>
    <row r="63" spans="2:2">
      <c r="B63"/>
    </row>
    <row r="64" spans="2:2">
      <c r="B64"/>
    </row>
    <row r="65" spans="2:2">
      <c r="B65"/>
    </row>
    <row r="66" spans="2:2">
      <c r="B66"/>
    </row>
    <row r="67" spans="2:2">
      <c r="B67"/>
    </row>
    <row r="68" spans="2:2">
      <c r="B68"/>
    </row>
    <row r="69" spans="2:2">
      <c r="B69"/>
    </row>
    <row r="70" spans="2:2">
      <c r="B70"/>
    </row>
    <row r="71" spans="2:2">
      <c r="B71"/>
    </row>
    <row r="72" spans="2:2">
      <c r="B72"/>
    </row>
    <row r="73" spans="2:2">
      <c r="B73"/>
    </row>
    <row r="74" spans="2:2">
      <c r="B74"/>
    </row>
    <row r="75" spans="2:2">
      <c r="B75"/>
    </row>
    <row r="76" spans="2:2">
      <c r="B76"/>
    </row>
    <row r="77" spans="2:2">
      <c r="B77"/>
    </row>
    <row r="78" spans="2:2">
      <c r="B78"/>
    </row>
    <row r="79" spans="2:2">
      <c r="B79"/>
    </row>
    <row r="80" spans="2:2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>
      <c r="B91"/>
    </row>
    <row r="92" spans="2:2">
      <c r="B92"/>
    </row>
    <row r="93" spans="2:2">
      <c r="B93"/>
    </row>
    <row r="94" spans="2:2">
      <c r="B94"/>
    </row>
    <row r="95" spans="2:2">
      <c r="B95"/>
    </row>
    <row r="96" spans="2:2">
      <c r="B96"/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  <row r="106" spans="2:2">
      <c r="B106"/>
    </row>
    <row r="107" spans="2:2">
      <c r="B107"/>
    </row>
    <row r="108" spans="2:2">
      <c r="B108"/>
    </row>
    <row r="109" spans="2:2">
      <c r="B109"/>
    </row>
    <row r="110" spans="2:2">
      <c r="B110"/>
    </row>
    <row r="111" spans="2:2">
      <c r="B111"/>
    </row>
    <row r="112" spans="2:2">
      <c r="B112"/>
    </row>
    <row r="113" spans="2:2">
      <c r="B113"/>
    </row>
    <row r="114" spans="2:2">
      <c r="B114"/>
    </row>
    <row r="115" spans="2:2">
      <c r="B115"/>
    </row>
    <row r="116" spans="2:2">
      <c r="B116"/>
    </row>
    <row r="117" spans="2:2">
      <c r="B117"/>
    </row>
    <row r="118" spans="2:2">
      <c r="B118"/>
    </row>
    <row r="119" spans="2:2">
      <c r="B119"/>
    </row>
    <row r="120" spans="2:2">
      <c r="B120"/>
    </row>
    <row r="121" spans="2:2">
      <c r="B121"/>
    </row>
    <row r="122" spans="2:2">
      <c r="B122"/>
    </row>
    <row r="123" spans="2:2">
      <c r="B123"/>
    </row>
    <row r="124" spans="2:2">
      <c r="B124"/>
    </row>
    <row r="125" spans="2:2">
      <c r="B125"/>
    </row>
    <row r="126" spans="2:2">
      <c r="B126"/>
    </row>
    <row r="127" spans="2:2">
      <c r="B127"/>
    </row>
    <row r="128" spans="2:2">
      <c r="B128"/>
    </row>
    <row r="129" spans="2:2">
      <c r="B129"/>
    </row>
    <row r="130" spans="2:2">
      <c r="B130"/>
    </row>
    <row r="131" spans="2:2">
      <c r="B131"/>
    </row>
    <row r="132" spans="2:2">
      <c r="B132"/>
    </row>
    <row r="133" spans="2:2">
      <c r="B133"/>
    </row>
    <row r="134" spans="2:2">
      <c r="B134"/>
    </row>
    <row r="135" spans="2:2">
      <c r="B135"/>
    </row>
    <row r="136" spans="2:2">
      <c r="B136"/>
    </row>
    <row r="137" spans="2:2">
      <c r="B137"/>
    </row>
    <row r="138" spans="2:2">
      <c r="B138"/>
    </row>
    <row r="139" spans="2:2">
      <c r="B139"/>
    </row>
    <row r="140" spans="2:2">
      <c r="B140"/>
    </row>
    <row r="141" spans="2:2">
      <c r="B141"/>
    </row>
    <row r="142" spans="2:2">
      <c r="B142"/>
    </row>
  </sheetData>
  <mergeCells count="1">
    <mergeCell ref="A38:P38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12"/>
  <sheetViews>
    <sheetView topLeftCell="B85" workbookViewId="0">
      <selection activeCell="E128" sqref="E128"/>
    </sheetView>
  </sheetViews>
  <sheetFormatPr defaultColWidth="9.14285714285714" defaultRowHeight="21"/>
  <cols>
    <col min="1" max="1" width="23.4285714285714" style="36" customWidth="1"/>
    <col min="2" max="2" width="9" style="36" customWidth="1"/>
    <col min="3" max="3" width="20.8571428571429" style="36" customWidth="1"/>
    <col min="4" max="16" width="11.7142857142857" style="36" customWidth="1"/>
    <col min="17" max="17" width="6.71428571428571" style="36" customWidth="1"/>
    <col min="18" max="18" width="9.14285714285714" style="36"/>
    <col min="19" max="19" width="15.4285714285714" style="36" customWidth="1"/>
    <col min="20" max="20" width="32.1428571428571" style="36" customWidth="1"/>
    <col min="21" max="16384" width="9.14285714285714" style="36"/>
  </cols>
  <sheetData>
    <row r="1" ht="21.75" spans="1:17">
      <c r="A1" s="37" t="s">
        <v>31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</row>
    <row r="2" ht="21.75" spans="1:17">
      <c r="A2" s="38" t="s">
        <v>32</v>
      </c>
      <c r="B2" s="38"/>
      <c r="C2" s="38"/>
      <c r="D2" s="38" t="s">
        <v>1</v>
      </c>
      <c r="E2" s="38" t="s">
        <v>2</v>
      </c>
      <c r="F2" s="38" t="s">
        <v>3</v>
      </c>
      <c r="G2" s="38" t="s">
        <v>4</v>
      </c>
      <c r="H2" s="38" t="s">
        <v>5</v>
      </c>
      <c r="I2" s="38" t="s">
        <v>6</v>
      </c>
      <c r="J2" s="38" t="s">
        <v>7</v>
      </c>
      <c r="K2" s="38" t="s">
        <v>8</v>
      </c>
      <c r="L2" s="38" t="s">
        <v>9</v>
      </c>
      <c r="M2" s="38" t="s">
        <v>10</v>
      </c>
      <c r="N2" s="38" t="s">
        <v>11</v>
      </c>
      <c r="O2" s="44" t="s">
        <v>12</v>
      </c>
      <c r="P2" s="38" t="s">
        <v>33</v>
      </c>
      <c r="Q2" s="45" t="s">
        <v>34</v>
      </c>
    </row>
    <row r="3" ht="21.75" spans="1:20">
      <c r="A3" s="39" t="s">
        <v>35</v>
      </c>
      <c r="B3" s="40"/>
      <c r="C3" s="39" t="s">
        <v>36</v>
      </c>
      <c r="D3" s="39" t="s">
        <v>37</v>
      </c>
      <c r="E3" s="39" t="s">
        <v>38</v>
      </c>
      <c r="F3" s="39" t="s">
        <v>39</v>
      </c>
      <c r="G3" s="39" t="s">
        <v>40</v>
      </c>
      <c r="H3" s="39" t="s">
        <v>41</v>
      </c>
      <c r="I3" s="39" t="s">
        <v>42</v>
      </c>
      <c r="J3" s="39" t="s">
        <v>43</v>
      </c>
      <c r="K3" s="39" t="s">
        <v>44</v>
      </c>
      <c r="L3" s="39" t="s">
        <v>45</v>
      </c>
      <c r="M3" s="39" t="s">
        <v>46</v>
      </c>
      <c r="N3" s="39" t="s">
        <v>47</v>
      </c>
      <c r="O3" s="39" t="s">
        <v>48</v>
      </c>
      <c r="P3" s="39" t="s">
        <v>49</v>
      </c>
      <c r="Q3" s="47"/>
      <c r="S3" s="39" t="s">
        <v>36</v>
      </c>
      <c r="T3" s="36" t="e">
        <f>+P3+P8</f>
        <v>#VALUE!</v>
      </c>
    </row>
    <row r="4" ht="21.75" spans="1:19">
      <c r="A4" s="39"/>
      <c r="B4" s="40"/>
      <c r="C4" s="39" t="s">
        <v>50</v>
      </c>
      <c r="D4" s="39" t="s">
        <v>51</v>
      </c>
      <c r="E4" s="39" t="s">
        <v>52</v>
      </c>
      <c r="F4" s="39" t="s">
        <v>53</v>
      </c>
      <c r="G4" s="39" t="s">
        <v>54</v>
      </c>
      <c r="H4" s="39" t="s">
        <v>55</v>
      </c>
      <c r="I4" s="39" t="s">
        <v>56</v>
      </c>
      <c r="J4" s="39" t="s">
        <v>57</v>
      </c>
      <c r="K4" s="39" t="s">
        <v>58</v>
      </c>
      <c r="L4" s="39" t="s">
        <v>59</v>
      </c>
      <c r="M4" s="39" t="s">
        <v>60</v>
      </c>
      <c r="N4" s="39" t="s">
        <v>61</v>
      </c>
      <c r="O4" s="39" t="s">
        <v>62</v>
      </c>
      <c r="P4" s="39" t="s">
        <v>63</v>
      </c>
      <c r="Q4" s="47"/>
      <c r="S4" s="39" t="s">
        <v>50</v>
      </c>
    </row>
    <row r="5" ht="21.75" spans="1:19">
      <c r="A5" s="39"/>
      <c r="B5" s="40"/>
      <c r="C5" s="39" t="s">
        <v>64</v>
      </c>
      <c r="D5" s="39" t="s">
        <v>65</v>
      </c>
      <c r="E5" s="39" t="s">
        <v>66</v>
      </c>
      <c r="F5" s="39" t="s">
        <v>67</v>
      </c>
      <c r="G5" s="39" t="s">
        <v>68</v>
      </c>
      <c r="H5" s="39" t="s">
        <v>69</v>
      </c>
      <c r="I5" s="39" t="s">
        <v>70</v>
      </c>
      <c r="J5" s="39" t="s">
        <v>71</v>
      </c>
      <c r="K5" s="39" t="s">
        <v>72</v>
      </c>
      <c r="L5" s="39" t="s">
        <v>73</v>
      </c>
      <c r="M5" s="39" t="s">
        <v>74</v>
      </c>
      <c r="N5" s="39" t="s">
        <v>74</v>
      </c>
      <c r="O5" s="39" t="s">
        <v>75</v>
      </c>
      <c r="P5" s="39" t="s">
        <v>76</v>
      </c>
      <c r="Q5" s="47"/>
      <c r="S5" s="39" t="s">
        <v>64</v>
      </c>
    </row>
    <row r="6" ht="21.75" spans="1:19">
      <c r="A6" s="39"/>
      <c r="B6" s="40"/>
      <c r="C6" s="39" t="s">
        <v>77</v>
      </c>
      <c r="D6" s="39" t="s">
        <v>78</v>
      </c>
      <c r="E6" s="39" t="s">
        <v>79</v>
      </c>
      <c r="F6" s="39" t="s">
        <v>80</v>
      </c>
      <c r="G6" s="39" t="s">
        <v>81</v>
      </c>
      <c r="H6" s="39" t="s">
        <v>82</v>
      </c>
      <c r="I6" s="39" t="s">
        <v>83</v>
      </c>
      <c r="J6" s="39" t="s">
        <v>84</v>
      </c>
      <c r="K6" s="39" t="s">
        <v>85</v>
      </c>
      <c r="L6" s="45" t="s">
        <v>86</v>
      </c>
      <c r="M6" s="45" t="s">
        <v>87</v>
      </c>
      <c r="N6" s="45" t="s">
        <v>88</v>
      </c>
      <c r="O6" s="46" t="s">
        <v>89</v>
      </c>
      <c r="P6" s="39" t="s">
        <v>90</v>
      </c>
      <c r="Q6" s="48">
        <v>0.8</v>
      </c>
      <c r="S6" s="39" t="s">
        <v>77</v>
      </c>
    </row>
    <row r="7" ht="21.75" spans="1:19">
      <c r="A7" s="39"/>
      <c r="B7" s="40"/>
      <c r="C7" s="41" t="s">
        <v>91</v>
      </c>
      <c r="D7" s="41" t="s">
        <v>92</v>
      </c>
      <c r="E7" s="41" t="s">
        <v>93</v>
      </c>
      <c r="F7" s="41" t="s">
        <v>94</v>
      </c>
      <c r="G7" s="41" t="s">
        <v>95</v>
      </c>
      <c r="H7" s="41" t="s">
        <v>96</v>
      </c>
      <c r="I7" s="41" t="s">
        <v>97</v>
      </c>
      <c r="J7" s="41" t="s">
        <v>98</v>
      </c>
      <c r="K7" s="41" t="s">
        <v>99</v>
      </c>
      <c r="L7" s="41" t="s">
        <v>100</v>
      </c>
      <c r="M7" s="41" t="s">
        <v>101</v>
      </c>
      <c r="N7" s="41" t="s">
        <v>95</v>
      </c>
      <c r="O7" s="41" t="s">
        <v>102</v>
      </c>
      <c r="P7" s="41" t="s">
        <v>103</v>
      </c>
      <c r="Q7" s="48">
        <v>1.21</v>
      </c>
      <c r="S7" s="41" t="s">
        <v>91</v>
      </c>
    </row>
    <row r="8" ht="21.75" spans="1:17">
      <c r="A8" s="39" t="s">
        <v>104</v>
      </c>
      <c r="B8" s="40"/>
      <c r="C8" s="39" t="s">
        <v>36</v>
      </c>
      <c r="D8" s="39" t="s">
        <v>105</v>
      </c>
      <c r="E8" s="39" t="s">
        <v>106</v>
      </c>
      <c r="F8" s="39" t="s">
        <v>107</v>
      </c>
      <c r="G8" s="39" t="s">
        <v>108</v>
      </c>
      <c r="H8" s="39" t="s">
        <v>109</v>
      </c>
      <c r="I8" s="39" t="s">
        <v>110</v>
      </c>
      <c r="J8" s="39" t="s">
        <v>111</v>
      </c>
      <c r="K8" s="39" t="s">
        <v>112</v>
      </c>
      <c r="L8" s="39" t="s">
        <v>113</v>
      </c>
      <c r="M8" s="39" t="s">
        <v>114</v>
      </c>
      <c r="N8" s="39" t="s">
        <v>115</v>
      </c>
      <c r="O8" s="39" t="s">
        <v>116</v>
      </c>
      <c r="P8" s="39" t="s">
        <v>117</v>
      </c>
      <c r="Q8" s="47"/>
    </row>
    <row r="9" ht="21.75" spans="1:17">
      <c r="A9" s="39"/>
      <c r="B9" s="40"/>
      <c r="C9" s="39" t="s">
        <v>50</v>
      </c>
      <c r="D9" s="39" t="s">
        <v>118</v>
      </c>
      <c r="E9" s="39" t="s">
        <v>119</v>
      </c>
      <c r="F9" s="39" t="s">
        <v>120</v>
      </c>
      <c r="G9" s="39" t="s">
        <v>121</v>
      </c>
      <c r="H9" s="39" t="s">
        <v>122</v>
      </c>
      <c r="I9" s="39" t="s">
        <v>123</v>
      </c>
      <c r="J9" s="39" t="s">
        <v>83</v>
      </c>
      <c r="K9" s="39" t="s">
        <v>124</v>
      </c>
      <c r="L9" s="39" t="s">
        <v>125</v>
      </c>
      <c r="M9" s="39" t="s">
        <v>126</v>
      </c>
      <c r="N9" s="39" t="s">
        <v>127</v>
      </c>
      <c r="O9" s="39" t="s">
        <v>128</v>
      </c>
      <c r="P9" s="39" t="s">
        <v>129</v>
      </c>
      <c r="Q9" s="47"/>
    </row>
    <row r="10" ht="21.75" spans="1:17">
      <c r="A10" s="39"/>
      <c r="B10" s="40"/>
      <c r="C10" s="39" t="s">
        <v>64</v>
      </c>
      <c r="D10" s="39" t="s">
        <v>130</v>
      </c>
      <c r="E10" s="39" t="s">
        <v>131</v>
      </c>
      <c r="F10" s="39" t="s">
        <v>132</v>
      </c>
      <c r="G10" s="39" t="s">
        <v>133</v>
      </c>
      <c r="H10" s="39" t="s">
        <v>134</v>
      </c>
      <c r="I10" s="39" t="s">
        <v>135</v>
      </c>
      <c r="J10" s="39" t="s">
        <v>136</v>
      </c>
      <c r="K10" s="39" t="s">
        <v>137</v>
      </c>
      <c r="L10" s="39" t="s">
        <v>138</v>
      </c>
      <c r="M10" s="39" t="s">
        <v>139</v>
      </c>
      <c r="N10" s="39" t="s">
        <v>139</v>
      </c>
      <c r="O10" s="39" t="s">
        <v>140</v>
      </c>
      <c r="P10" s="39" t="s">
        <v>141</v>
      </c>
      <c r="Q10" s="47"/>
    </row>
    <row r="11" ht="21.75" spans="1:17">
      <c r="A11" s="39"/>
      <c r="B11" s="40"/>
      <c r="C11" s="39" t="s">
        <v>77</v>
      </c>
      <c r="D11" s="39" t="s">
        <v>142</v>
      </c>
      <c r="E11" s="39" t="s">
        <v>143</v>
      </c>
      <c r="F11" s="39" t="s">
        <v>144</v>
      </c>
      <c r="G11" s="39" t="s">
        <v>145</v>
      </c>
      <c r="H11" s="39" t="s">
        <v>146</v>
      </c>
      <c r="I11" s="39" t="s">
        <v>147</v>
      </c>
      <c r="J11" s="39" t="s">
        <v>148</v>
      </c>
      <c r="K11" s="39" t="s">
        <v>149</v>
      </c>
      <c r="L11" s="45" t="s">
        <v>150</v>
      </c>
      <c r="M11" s="45" t="s">
        <v>151</v>
      </c>
      <c r="N11" s="45" t="s">
        <v>152</v>
      </c>
      <c r="O11" s="46" t="s">
        <v>153</v>
      </c>
      <c r="P11" s="39" t="s">
        <v>154</v>
      </c>
      <c r="Q11" s="48">
        <v>0.84</v>
      </c>
    </row>
    <row r="12" ht="21.75" spans="1:17">
      <c r="A12" s="39"/>
      <c r="B12" s="40"/>
      <c r="C12" s="41" t="s">
        <v>91</v>
      </c>
      <c r="D12" s="41" t="s">
        <v>155</v>
      </c>
      <c r="E12" s="41" t="s">
        <v>89</v>
      </c>
      <c r="F12" s="41" t="s">
        <v>153</v>
      </c>
      <c r="G12" s="41" t="s">
        <v>155</v>
      </c>
      <c r="H12" s="41" t="s">
        <v>89</v>
      </c>
      <c r="I12" s="41" t="s">
        <v>156</v>
      </c>
      <c r="J12" s="41" t="s">
        <v>157</v>
      </c>
      <c r="K12" s="41" t="s">
        <v>158</v>
      </c>
      <c r="L12" s="41" t="s">
        <v>156</v>
      </c>
      <c r="M12" s="41" t="s">
        <v>156</v>
      </c>
      <c r="N12" s="41" t="s">
        <v>156</v>
      </c>
      <c r="O12" s="41" t="s">
        <v>155</v>
      </c>
      <c r="P12" s="41" t="s">
        <v>159</v>
      </c>
      <c r="Q12" s="48">
        <v>1.13</v>
      </c>
    </row>
    <row r="13" ht="21.75" spans="1:17">
      <c r="A13" s="39" t="s">
        <v>160</v>
      </c>
      <c r="B13" s="40"/>
      <c r="C13" s="39" t="s">
        <v>36</v>
      </c>
      <c r="D13" s="39" t="s">
        <v>161</v>
      </c>
      <c r="E13" s="39" t="s">
        <v>162</v>
      </c>
      <c r="F13" s="39" t="s">
        <v>163</v>
      </c>
      <c r="G13" s="39" t="s">
        <v>164</v>
      </c>
      <c r="H13" s="39" t="s">
        <v>165</v>
      </c>
      <c r="I13" s="39" t="s">
        <v>166</v>
      </c>
      <c r="J13" s="39" t="s">
        <v>167</v>
      </c>
      <c r="K13" s="39" t="s">
        <v>168</v>
      </c>
      <c r="L13" s="39" t="s">
        <v>169</v>
      </c>
      <c r="M13" s="39" t="s">
        <v>170</v>
      </c>
      <c r="N13" s="39" t="s">
        <v>171</v>
      </c>
      <c r="O13" s="39" t="s">
        <v>172</v>
      </c>
      <c r="P13" s="39" t="s">
        <v>173</v>
      </c>
      <c r="Q13" s="47"/>
    </row>
    <row r="14" ht="21.75" spans="1:17">
      <c r="A14" s="39"/>
      <c r="B14" s="40"/>
      <c r="C14" s="39" t="s">
        <v>50</v>
      </c>
      <c r="D14" s="39" t="s">
        <v>174</v>
      </c>
      <c r="E14" s="39" t="s">
        <v>175</v>
      </c>
      <c r="F14" s="39" t="s">
        <v>176</v>
      </c>
      <c r="G14" s="39" t="s">
        <v>177</v>
      </c>
      <c r="H14" s="39" t="s">
        <v>178</v>
      </c>
      <c r="I14" s="39" t="s">
        <v>179</v>
      </c>
      <c r="J14" s="39" t="s">
        <v>180</v>
      </c>
      <c r="K14" s="39" t="s">
        <v>181</v>
      </c>
      <c r="L14" s="39" t="s">
        <v>182</v>
      </c>
      <c r="M14" s="39" t="s">
        <v>183</v>
      </c>
      <c r="N14" s="39" t="s">
        <v>184</v>
      </c>
      <c r="O14" s="39" t="s">
        <v>185</v>
      </c>
      <c r="P14" s="39" t="s">
        <v>186</v>
      </c>
      <c r="Q14" s="47"/>
    </row>
    <row r="15" ht="21.75" spans="1:17">
      <c r="A15" s="39"/>
      <c r="B15" s="40"/>
      <c r="C15" s="39" t="s">
        <v>64</v>
      </c>
      <c r="D15" s="39" t="s">
        <v>187</v>
      </c>
      <c r="E15" s="39" t="s">
        <v>188</v>
      </c>
      <c r="F15" s="39" t="s">
        <v>189</v>
      </c>
      <c r="G15" s="39" t="s">
        <v>190</v>
      </c>
      <c r="H15" s="39" t="s">
        <v>191</v>
      </c>
      <c r="I15" s="39" t="s">
        <v>192</v>
      </c>
      <c r="J15" s="39" t="s">
        <v>193</v>
      </c>
      <c r="K15" s="39" t="s">
        <v>194</v>
      </c>
      <c r="L15" s="39" t="s">
        <v>195</v>
      </c>
      <c r="M15" s="39" t="s">
        <v>196</v>
      </c>
      <c r="N15" s="39" t="s">
        <v>197</v>
      </c>
      <c r="O15" s="39" t="s">
        <v>196</v>
      </c>
      <c r="P15" s="39" t="s">
        <v>198</v>
      </c>
      <c r="Q15" s="47"/>
    </row>
    <row r="16" ht="21.75" spans="1:17">
      <c r="A16" s="39"/>
      <c r="B16" s="40"/>
      <c r="C16" s="39" t="s">
        <v>77</v>
      </c>
      <c r="D16" s="39" t="s">
        <v>199</v>
      </c>
      <c r="E16" s="39" t="s">
        <v>200</v>
      </c>
      <c r="F16" s="39" t="s">
        <v>201</v>
      </c>
      <c r="G16" s="39" t="s">
        <v>202</v>
      </c>
      <c r="H16" s="39" t="s">
        <v>203</v>
      </c>
      <c r="I16" s="39" t="s">
        <v>204</v>
      </c>
      <c r="J16" s="39" t="s">
        <v>205</v>
      </c>
      <c r="K16" s="39" t="s">
        <v>206</v>
      </c>
      <c r="L16" s="45" t="s">
        <v>207</v>
      </c>
      <c r="M16" s="45" t="s">
        <v>208</v>
      </c>
      <c r="N16" s="45" t="s">
        <v>209</v>
      </c>
      <c r="O16" s="46" t="s">
        <v>210</v>
      </c>
      <c r="P16" s="39" t="s">
        <v>211</v>
      </c>
      <c r="Q16" s="48">
        <v>0.81</v>
      </c>
    </row>
    <row r="17" ht="21.75" spans="1:17">
      <c r="A17" s="39"/>
      <c r="B17" s="40"/>
      <c r="C17" s="41" t="s">
        <v>91</v>
      </c>
      <c r="D17" s="41" t="s">
        <v>212</v>
      </c>
      <c r="E17" s="41" t="s">
        <v>213</v>
      </c>
      <c r="F17" s="41" t="s">
        <v>212</v>
      </c>
      <c r="G17" s="41" t="s">
        <v>213</v>
      </c>
      <c r="H17" s="41" t="s">
        <v>214</v>
      </c>
      <c r="I17" s="41" t="s">
        <v>215</v>
      </c>
      <c r="J17" s="41" t="s">
        <v>213</v>
      </c>
      <c r="K17" s="41" t="s">
        <v>216</v>
      </c>
      <c r="L17" s="41" t="s">
        <v>212</v>
      </c>
      <c r="M17" s="41" t="s">
        <v>215</v>
      </c>
      <c r="N17" s="41" t="s">
        <v>215</v>
      </c>
      <c r="O17" s="41" t="s">
        <v>217</v>
      </c>
      <c r="P17" s="41" t="s">
        <v>218</v>
      </c>
      <c r="Q17" s="48">
        <v>1.24</v>
      </c>
    </row>
    <row r="18" ht="21.75" spans="1:17">
      <c r="A18" s="39" t="s">
        <v>219</v>
      </c>
      <c r="B18" s="40"/>
      <c r="C18" s="39" t="s">
        <v>36</v>
      </c>
      <c r="D18" s="39" t="s">
        <v>220</v>
      </c>
      <c r="E18" s="39" t="s">
        <v>221</v>
      </c>
      <c r="F18" s="39" t="s">
        <v>222</v>
      </c>
      <c r="G18" s="39" t="s">
        <v>223</v>
      </c>
      <c r="H18" s="39" t="s">
        <v>224</v>
      </c>
      <c r="I18" s="39" t="s">
        <v>225</v>
      </c>
      <c r="J18" s="39" t="s">
        <v>226</v>
      </c>
      <c r="K18" s="39" t="s">
        <v>227</v>
      </c>
      <c r="L18" s="39" t="s">
        <v>228</v>
      </c>
      <c r="M18" s="39" t="s">
        <v>229</v>
      </c>
      <c r="N18" s="39" t="s">
        <v>230</v>
      </c>
      <c r="O18" s="39" t="s">
        <v>231</v>
      </c>
      <c r="P18" s="39" t="s">
        <v>232</v>
      </c>
      <c r="Q18" s="47"/>
    </row>
    <row r="19" ht="21.75" spans="1:17">
      <c r="A19" s="39"/>
      <c r="B19" s="40"/>
      <c r="C19" s="39" t="s">
        <v>50</v>
      </c>
      <c r="D19" s="39" t="s">
        <v>233</v>
      </c>
      <c r="E19" s="39" t="s">
        <v>234</v>
      </c>
      <c r="F19" s="39" t="s">
        <v>235</v>
      </c>
      <c r="G19" s="39" t="s">
        <v>236</v>
      </c>
      <c r="H19" s="39" t="s">
        <v>237</v>
      </c>
      <c r="I19" s="39" t="s">
        <v>238</v>
      </c>
      <c r="J19" s="39" t="s">
        <v>239</v>
      </c>
      <c r="K19" s="39" t="s">
        <v>240</v>
      </c>
      <c r="L19" s="39" t="s">
        <v>241</v>
      </c>
      <c r="M19" s="39" t="s">
        <v>242</v>
      </c>
      <c r="N19" s="39" t="s">
        <v>243</v>
      </c>
      <c r="O19" s="39" t="s">
        <v>244</v>
      </c>
      <c r="P19" s="39" t="s">
        <v>245</v>
      </c>
      <c r="Q19" s="47"/>
    </row>
    <row r="20" ht="21.75" spans="1:17">
      <c r="A20" s="39"/>
      <c r="B20" s="40"/>
      <c r="C20" s="39" t="s">
        <v>64</v>
      </c>
      <c r="D20" s="39" t="s">
        <v>246</v>
      </c>
      <c r="E20" s="39" t="s">
        <v>247</v>
      </c>
      <c r="F20" s="39" t="s">
        <v>248</v>
      </c>
      <c r="G20" s="39" t="s">
        <v>249</v>
      </c>
      <c r="H20" s="39" t="s">
        <v>250</v>
      </c>
      <c r="I20" s="39" t="s">
        <v>251</v>
      </c>
      <c r="J20" s="39" t="s">
        <v>252</v>
      </c>
      <c r="K20" s="39" t="s">
        <v>253</v>
      </c>
      <c r="L20" s="39" t="s">
        <v>254</v>
      </c>
      <c r="M20" s="39" t="s">
        <v>255</v>
      </c>
      <c r="N20" s="39" t="s">
        <v>256</v>
      </c>
      <c r="O20" s="39" t="s">
        <v>256</v>
      </c>
      <c r="P20" s="39" t="s">
        <v>257</v>
      </c>
      <c r="Q20" s="47"/>
    </row>
    <row r="21" ht="21.75" spans="1:17">
      <c r="A21" s="39"/>
      <c r="B21" s="40"/>
      <c r="C21" s="39" t="s">
        <v>77</v>
      </c>
      <c r="D21" s="39" t="s">
        <v>258</v>
      </c>
      <c r="E21" s="39" t="s">
        <v>259</v>
      </c>
      <c r="F21" s="39" t="s">
        <v>260</v>
      </c>
      <c r="G21" s="39" t="s">
        <v>261</v>
      </c>
      <c r="H21" s="39" t="s">
        <v>262</v>
      </c>
      <c r="I21" s="39" t="s">
        <v>263</v>
      </c>
      <c r="J21" s="39" t="s">
        <v>264</v>
      </c>
      <c r="K21" s="39" t="s">
        <v>265</v>
      </c>
      <c r="L21" s="45" t="s">
        <v>266</v>
      </c>
      <c r="M21" s="45" t="s">
        <v>267</v>
      </c>
      <c r="N21" s="45" t="s">
        <v>268</v>
      </c>
      <c r="O21" s="46" t="s">
        <v>269</v>
      </c>
      <c r="P21" s="39" t="s">
        <v>270</v>
      </c>
      <c r="Q21" s="48">
        <v>0.91</v>
      </c>
    </row>
    <row r="22" ht="21.75" spans="1:17">
      <c r="A22" s="39"/>
      <c r="B22" s="40"/>
      <c r="C22" s="41" t="s">
        <v>91</v>
      </c>
      <c r="D22" s="41" t="s">
        <v>271</v>
      </c>
      <c r="E22" s="41" t="s">
        <v>272</v>
      </c>
      <c r="F22" s="41" t="s">
        <v>271</v>
      </c>
      <c r="G22" s="41" t="s">
        <v>273</v>
      </c>
      <c r="H22" s="41" t="s">
        <v>273</v>
      </c>
      <c r="I22" s="41" t="s">
        <v>274</v>
      </c>
      <c r="J22" s="41" t="s">
        <v>275</v>
      </c>
      <c r="K22" s="41" t="s">
        <v>276</v>
      </c>
      <c r="L22" s="41" t="s">
        <v>277</v>
      </c>
      <c r="M22" s="41" t="s">
        <v>278</v>
      </c>
      <c r="N22" s="41" t="s">
        <v>279</v>
      </c>
      <c r="O22" s="41" t="s">
        <v>273</v>
      </c>
      <c r="P22" s="41" t="s">
        <v>280</v>
      </c>
      <c r="Q22" s="48">
        <v>1.26</v>
      </c>
    </row>
    <row r="23" ht="21.75" spans="1:17">
      <c r="A23" s="39" t="s">
        <v>281</v>
      </c>
      <c r="B23" s="40"/>
      <c r="C23" s="39" t="s">
        <v>36</v>
      </c>
      <c r="D23" s="39" t="s">
        <v>282</v>
      </c>
      <c r="E23" s="39" t="s">
        <v>283</v>
      </c>
      <c r="F23" s="39" t="s">
        <v>284</v>
      </c>
      <c r="G23" s="39" t="s">
        <v>285</v>
      </c>
      <c r="H23" s="39" t="s">
        <v>286</v>
      </c>
      <c r="I23" s="39" t="s">
        <v>287</v>
      </c>
      <c r="J23" s="39" t="s">
        <v>288</v>
      </c>
      <c r="K23" s="39" t="s">
        <v>289</v>
      </c>
      <c r="L23" s="39" t="s">
        <v>290</v>
      </c>
      <c r="M23" s="39" t="s">
        <v>291</v>
      </c>
      <c r="N23" s="39" t="s">
        <v>292</v>
      </c>
      <c r="O23" s="39" t="s">
        <v>293</v>
      </c>
      <c r="P23" s="39" t="s">
        <v>294</v>
      </c>
      <c r="Q23" s="47"/>
    </row>
    <row r="24" ht="21.75" spans="1:17">
      <c r="A24" s="39"/>
      <c r="B24" s="40"/>
      <c r="C24" s="39" t="s">
        <v>50</v>
      </c>
      <c r="D24" s="39" t="s">
        <v>295</v>
      </c>
      <c r="E24" s="39" t="s">
        <v>296</v>
      </c>
      <c r="F24" s="39" t="s">
        <v>297</v>
      </c>
      <c r="G24" s="39" t="s">
        <v>298</v>
      </c>
      <c r="H24" s="39" t="s">
        <v>299</v>
      </c>
      <c r="I24" s="39" t="s">
        <v>300</v>
      </c>
      <c r="J24" s="39" t="s">
        <v>301</v>
      </c>
      <c r="K24" s="39" t="s">
        <v>302</v>
      </c>
      <c r="L24" s="39" t="s">
        <v>303</v>
      </c>
      <c r="M24" s="39" t="s">
        <v>304</v>
      </c>
      <c r="N24" s="39" t="s">
        <v>305</v>
      </c>
      <c r="O24" s="39" t="s">
        <v>306</v>
      </c>
      <c r="P24" s="39" t="s">
        <v>307</v>
      </c>
      <c r="Q24" s="47"/>
    </row>
    <row r="25" ht="21.75" spans="1:17">
      <c r="A25" s="39"/>
      <c r="B25" s="40"/>
      <c r="C25" s="39" t="s">
        <v>64</v>
      </c>
      <c r="D25" s="39" t="s">
        <v>308</v>
      </c>
      <c r="E25" s="39" t="s">
        <v>309</v>
      </c>
      <c r="F25" s="39" t="s">
        <v>310</v>
      </c>
      <c r="G25" s="39" t="s">
        <v>311</v>
      </c>
      <c r="H25" s="39" t="s">
        <v>312</v>
      </c>
      <c r="I25" s="39" t="s">
        <v>313</v>
      </c>
      <c r="J25" s="39" t="s">
        <v>314</v>
      </c>
      <c r="K25" s="39" t="s">
        <v>315</v>
      </c>
      <c r="L25" s="39" t="s">
        <v>316</v>
      </c>
      <c r="M25" s="39" t="s">
        <v>317</v>
      </c>
      <c r="N25" s="39" t="s">
        <v>316</v>
      </c>
      <c r="O25" s="39" t="s">
        <v>316</v>
      </c>
      <c r="P25" s="39" t="s">
        <v>318</v>
      </c>
      <c r="Q25" s="47"/>
    </row>
    <row r="26" ht="21.75" spans="1:17">
      <c r="A26" s="39"/>
      <c r="B26" s="40"/>
      <c r="C26" s="39" t="s">
        <v>77</v>
      </c>
      <c r="D26" s="39" t="s">
        <v>319</v>
      </c>
      <c r="E26" s="39" t="s">
        <v>320</v>
      </c>
      <c r="F26" s="39" t="s">
        <v>321</v>
      </c>
      <c r="G26" s="39" t="s">
        <v>322</v>
      </c>
      <c r="H26" s="39" t="s">
        <v>323</v>
      </c>
      <c r="I26" s="39" t="s">
        <v>324</v>
      </c>
      <c r="J26" s="39">
        <v>423</v>
      </c>
      <c r="K26" s="39" t="s">
        <v>325</v>
      </c>
      <c r="L26" s="45" t="s">
        <v>326</v>
      </c>
      <c r="M26" s="45" t="s">
        <v>327</v>
      </c>
      <c r="N26" s="45" t="s">
        <v>328</v>
      </c>
      <c r="O26" s="46" t="s">
        <v>329</v>
      </c>
      <c r="P26" s="39" t="s">
        <v>330</v>
      </c>
      <c r="Q26" s="48">
        <v>0.66</v>
      </c>
    </row>
    <row r="27" ht="21.75" spans="1:17">
      <c r="A27" s="39"/>
      <c r="B27" s="40"/>
      <c r="C27" s="41" t="s">
        <v>91</v>
      </c>
      <c r="D27" s="41" t="s">
        <v>331</v>
      </c>
      <c r="E27" s="41" t="s">
        <v>332</v>
      </c>
      <c r="F27" s="41" t="s">
        <v>333</v>
      </c>
      <c r="G27" s="41" t="s">
        <v>334</v>
      </c>
      <c r="H27" s="41" t="s">
        <v>335</v>
      </c>
      <c r="I27" s="41" t="s">
        <v>334</v>
      </c>
      <c r="J27" s="41" t="s">
        <v>336</v>
      </c>
      <c r="K27" s="41" t="s">
        <v>337</v>
      </c>
      <c r="L27" s="41" t="s">
        <v>338</v>
      </c>
      <c r="M27" s="41" t="s">
        <v>339</v>
      </c>
      <c r="N27" s="41" t="s">
        <v>340</v>
      </c>
      <c r="O27" s="41" t="s">
        <v>341</v>
      </c>
      <c r="P27" s="41" t="s">
        <v>342</v>
      </c>
      <c r="Q27" s="48">
        <v>1.55</v>
      </c>
    </row>
    <row r="28" ht="21.75" spans="1:17">
      <c r="A28" s="39" t="s">
        <v>343</v>
      </c>
      <c r="B28" s="40"/>
      <c r="C28" s="39" t="s">
        <v>36</v>
      </c>
      <c r="D28" s="39" t="s">
        <v>344</v>
      </c>
      <c r="E28" s="39">
        <v>921</v>
      </c>
      <c r="F28" s="39" t="s">
        <v>321</v>
      </c>
      <c r="G28" s="39" t="s">
        <v>345</v>
      </c>
      <c r="H28" s="39" t="s">
        <v>346</v>
      </c>
      <c r="I28" s="39" t="s">
        <v>347</v>
      </c>
      <c r="J28" s="39" t="s">
        <v>348</v>
      </c>
      <c r="K28" s="39">
        <v>658</v>
      </c>
      <c r="L28" s="39">
        <v>810</v>
      </c>
      <c r="M28" s="39">
        <v>831</v>
      </c>
      <c r="N28" s="39">
        <v>840</v>
      </c>
      <c r="O28" s="39">
        <v>666</v>
      </c>
      <c r="P28" s="39" t="s">
        <v>349</v>
      </c>
      <c r="Q28" s="47"/>
    </row>
    <row r="29" ht="21.75" spans="1:17">
      <c r="A29" s="39"/>
      <c r="B29" s="40"/>
      <c r="C29" s="39" t="s">
        <v>50</v>
      </c>
      <c r="D29" s="39">
        <v>792</v>
      </c>
      <c r="E29" s="39" t="s">
        <v>350</v>
      </c>
      <c r="F29" s="39">
        <v>716</v>
      </c>
      <c r="G29" s="39">
        <v>721</v>
      </c>
      <c r="H29" s="39">
        <v>703</v>
      </c>
      <c r="I29" s="39">
        <v>282</v>
      </c>
      <c r="J29" s="39">
        <v>722</v>
      </c>
      <c r="K29" s="39">
        <v>432</v>
      </c>
      <c r="L29" s="39">
        <v>457</v>
      </c>
      <c r="M29" s="39">
        <v>519</v>
      </c>
      <c r="N29" s="39">
        <v>927</v>
      </c>
      <c r="O29" s="39">
        <v>818</v>
      </c>
      <c r="P29" s="39" t="s">
        <v>351</v>
      </c>
      <c r="Q29" s="47"/>
    </row>
    <row r="30" ht="21.75" spans="1:17">
      <c r="A30" s="39"/>
      <c r="B30" s="40"/>
      <c r="C30" s="39" t="s">
        <v>64</v>
      </c>
      <c r="D30" s="39">
        <v>832</v>
      </c>
      <c r="E30" s="39" t="s">
        <v>352</v>
      </c>
      <c r="F30" s="39">
        <v>752</v>
      </c>
      <c r="G30" s="39">
        <v>757</v>
      </c>
      <c r="H30" s="39">
        <v>738</v>
      </c>
      <c r="I30" s="39">
        <v>296</v>
      </c>
      <c r="J30" s="39">
        <v>794</v>
      </c>
      <c r="K30" s="39">
        <v>475</v>
      </c>
      <c r="L30" s="39">
        <v>770</v>
      </c>
      <c r="M30" s="39">
        <v>792</v>
      </c>
      <c r="N30" s="39">
        <v>770</v>
      </c>
      <c r="O30" s="39">
        <v>792</v>
      </c>
      <c r="P30" s="39" t="s">
        <v>353</v>
      </c>
      <c r="Q30" s="47"/>
    </row>
    <row r="31" ht="21.75" spans="1:17">
      <c r="A31" s="39"/>
      <c r="B31" s="40"/>
      <c r="C31" s="39" t="s">
        <v>77</v>
      </c>
      <c r="D31" s="39" t="s">
        <v>354</v>
      </c>
      <c r="E31" s="39">
        <v>490</v>
      </c>
      <c r="F31" s="39">
        <v>708</v>
      </c>
      <c r="G31" s="39" t="s">
        <v>355</v>
      </c>
      <c r="H31" s="39" t="s">
        <v>356</v>
      </c>
      <c r="I31" s="39">
        <v>144</v>
      </c>
      <c r="J31" s="39" t="s">
        <v>357</v>
      </c>
      <c r="K31" s="39">
        <v>898</v>
      </c>
      <c r="L31" s="45">
        <v>837</v>
      </c>
      <c r="M31" s="45">
        <v>593</v>
      </c>
      <c r="N31" s="45">
        <v>898</v>
      </c>
      <c r="O31" s="46" t="s">
        <v>358</v>
      </c>
      <c r="P31" s="39" t="s">
        <v>359</v>
      </c>
      <c r="Q31" s="48">
        <v>1.28</v>
      </c>
    </row>
    <row r="32" ht="21.75" spans="1:17">
      <c r="A32" s="39"/>
      <c r="B32" s="40"/>
      <c r="C32" s="41" t="s">
        <v>91</v>
      </c>
      <c r="D32" s="41">
        <v>890</v>
      </c>
      <c r="E32" s="41" t="s">
        <v>360</v>
      </c>
      <c r="F32" s="41">
        <v>800</v>
      </c>
      <c r="G32" s="41">
        <v>800</v>
      </c>
      <c r="H32" s="41">
        <v>900</v>
      </c>
      <c r="I32" s="41" t="s">
        <v>329</v>
      </c>
      <c r="J32" s="41" t="s">
        <v>360</v>
      </c>
      <c r="K32" s="41">
        <v>750</v>
      </c>
      <c r="L32" s="41">
        <v>790</v>
      </c>
      <c r="M32" s="41">
        <v>820</v>
      </c>
      <c r="N32" s="41">
        <v>850</v>
      </c>
      <c r="O32" s="41">
        <v>800</v>
      </c>
      <c r="P32" s="41" t="s">
        <v>361</v>
      </c>
      <c r="Q32" s="48">
        <v>1.04</v>
      </c>
    </row>
    <row r="33" ht="21.75" spans="1:17">
      <c r="A33" s="39" t="s">
        <v>362</v>
      </c>
      <c r="B33" s="40"/>
      <c r="C33" s="39" t="s">
        <v>36</v>
      </c>
      <c r="D33" s="39" t="s">
        <v>363</v>
      </c>
      <c r="E33" s="39" t="s">
        <v>364</v>
      </c>
      <c r="F33" s="39" t="s">
        <v>365</v>
      </c>
      <c r="G33" s="39" t="s">
        <v>366</v>
      </c>
      <c r="H33" s="39" t="s">
        <v>367</v>
      </c>
      <c r="I33" s="39" t="s">
        <v>368</v>
      </c>
      <c r="J33" s="39" t="s">
        <v>369</v>
      </c>
      <c r="K33" s="39" t="s">
        <v>370</v>
      </c>
      <c r="L33" s="39" t="s">
        <v>371</v>
      </c>
      <c r="M33" s="39" t="s">
        <v>372</v>
      </c>
      <c r="N33" s="39" t="s">
        <v>373</v>
      </c>
      <c r="O33" s="39" t="s">
        <v>374</v>
      </c>
      <c r="P33" s="39" t="s">
        <v>375</v>
      </c>
      <c r="Q33" s="47"/>
    </row>
    <row r="34" ht="21.75" spans="1:17">
      <c r="A34" s="39"/>
      <c r="B34" s="40"/>
      <c r="C34" s="39" t="s">
        <v>50</v>
      </c>
      <c r="D34" s="39" t="s">
        <v>376</v>
      </c>
      <c r="E34" s="39" t="s">
        <v>377</v>
      </c>
      <c r="F34" s="39" t="s">
        <v>378</v>
      </c>
      <c r="G34" s="39" t="s">
        <v>379</v>
      </c>
      <c r="H34" s="39">
        <v>830</v>
      </c>
      <c r="I34" s="39">
        <v>859</v>
      </c>
      <c r="J34" s="39" t="s">
        <v>380</v>
      </c>
      <c r="K34" s="39">
        <v>697</v>
      </c>
      <c r="L34" s="39">
        <v>583</v>
      </c>
      <c r="M34" s="39">
        <v>555</v>
      </c>
      <c r="N34" s="39">
        <v>538</v>
      </c>
      <c r="O34" s="39">
        <v>609</v>
      </c>
      <c r="P34" s="39" t="s">
        <v>381</v>
      </c>
      <c r="Q34" s="47"/>
    </row>
    <row r="35" ht="21.75" spans="1:17">
      <c r="A35" s="39"/>
      <c r="B35" s="40"/>
      <c r="C35" s="39" t="s">
        <v>64</v>
      </c>
      <c r="D35" s="39" t="s">
        <v>382</v>
      </c>
      <c r="E35" s="39" t="s">
        <v>383</v>
      </c>
      <c r="F35" s="39" t="s">
        <v>384</v>
      </c>
      <c r="G35" s="39" t="s">
        <v>385</v>
      </c>
      <c r="H35" s="39">
        <v>808</v>
      </c>
      <c r="I35" s="39">
        <v>810</v>
      </c>
      <c r="J35" s="39" t="s">
        <v>386</v>
      </c>
      <c r="K35" s="39">
        <v>641</v>
      </c>
      <c r="L35" s="39">
        <v>721</v>
      </c>
      <c r="M35" s="39">
        <v>824</v>
      </c>
      <c r="N35" s="39">
        <v>927</v>
      </c>
      <c r="O35" s="39">
        <v>824</v>
      </c>
      <c r="P35" s="39" t="s">
        <v>387</v>
      </c>
      <c r="Q35" s="47"/>
    </row>
    <row r="36" ht="21.75" spans="1:17">
      <c r="A36" s="39"/>
      <c r="B36" s="40"/>
      <c r="C36" s="39" t="s">
        <v>77</v>
      </c>
      <c r="D36" s="39">
        <v>768</v>
      </c>
      <c r="E36" s="39">
        <v>699</v>
      </c>
      <c r="F36" s="39">
        <v>579</v>
      </c>
      <c r="G36" s="39">
        <v>429</v>
      </c>
      <c r="H36" s="39">
        <v>433</v>
      </c>
      <c r="I36" s="39">
        <v>588</v>
      </c>
      <c r="J36" s="39">
        <v>485</v>
      </c>
      <c r="K36" s="39">
        <v>515</v>
      </c>
      <c r="L36" s="45">
        <v>643</v>
      </c>
      <c r="M36" s="45">
        <v>655</v>
      </c>
      <c r="N36" s="45">
        <v>602</v>
      </c>
      <c r="O36" s="46">
        <v>500</v>
      </c>
      <c r="P36" s="39" t="s">
        <v>388</v>
      </c>
      <c r="Q36" s="48">
        <v>0.52</v>
      </c>
    </row>
    <row r="37" ht="21.75" spans="1:17">
      <c r="A37" s="39"/>
      <c r="B37" s="40"/>
      <c r="C37" s="41" t="s">
        <v>91</v>
      </c>
      <c r="D37" s="41">
        <v>950</v>
      </c>
      <c r="E37" s="41">
        <v>900</v>
      </c>
      <c r="F37" s="41">
        <v>900</v>
      </c>
      <c r="G37" s="41">
        <v>850</v>
      </c>
      <c r="H37" s="41">
        <v>800</v>
      </c>
      <c r="I37" s="41">
        <v>800</v>
      </c>
      <c r="J37" s="41">
        <v>850</v>
      </c>
      <c r="K37" s="41">
        <v>800</v>
      </c>
      <c r="L37" s="41">
        <v>800</v>
      </c>
      <c r="M37" s="41">
        <v>800</v>
      </c>
      <c r="N37" s="41">
        <v>800</v>
      </c>
      <c r="O37" s="41">
        <v>800</v>
      </c>
      <c r="P37" s="41" t="s">
        <v>389</v>
      </c>
      <c r="Q37" s="48">
        <v>1.46</v>
      </c>
    </row>
    <row r="38" ht="21.75" spans="1:17">
      <c r="A38" s="39" t="s">
        <v>390</v>
      </c>
      <c r="B38" s="40"/>
      <c r="C38" s="39" t="s">
        <v>36</v>
      </c>
      <c r="D38" s="39">
        <v>423</v>
      </c>
      <c r="E38" s="39">
        <v>442</v>
      </c>
      <c r="F38" s="39">
        <v>557</v>
      </c>
      <c r="G38" s="39">
        <v>652</v>
      </c>
      <c r="H38" s="39">
        <v>681</v>
      </c>
      <c r="I38" s="39">
        <v>523</v>
      </c>
      <c r="J38" s="39">
        <v>365</v>
      </c>
      <c r="K38" s="39">
        <v>427</v>
      </c>
      <c r="L38" s="39">
        <v>264</v>
      </c>
      <c r="M38" s="39">
        <v>296</v>
      </c>
      <c r="N38" s="39">
        <v>306</v>
      </c>
      <c r="O38" s="39">
        <v>241</v>
      </c>
      <c r="P38" s="39" t="s">
        <v>391</v>
      </c>
      <c r="Q38" s="47"/>
    </row>
    <row r="39" ht="21.75" spans="1:17">
      <c r="A39" s="39"/>
      <c r="B39" s="40"/>
      <c r="C39" s="39" t="s">
        <v>50</v>
      </c>
      <c r="D39" s="39">
        <v>189</v>
      </c>
      <c r="E39" s="39">
        <v>115</v>
      </c>
      <c r="F39" s="39">
        <v>188</v>
      </c>
      <c r="G39" s="39">
        <v>141</v>
      </c>
      <c r="H39" s="39">
        <v>140</v>
      </c>
      <c r="I39" s="39">
        <v>172</v>
      </c>
      <c r="J39" s="39">
        <v>196</v>
      </c>
      <c r="K39" s="39">
        <v>192</v>
      </c>
      <c r="L39" s="39">
        <v>23</v>
      </c>
      <c r="M39" s="39">
        <v>169</v>
      </c>
      <c r="N39" s="39">
        <v>143</v>
      </c>
      <c r="O39" s="39">
        <v>249</v>
      </c>
      <c r="P39" s="39" t="s">
        <v>392</v>
      </c>
      <c r="Q39" s="47"/>
    </row>
    <row r="40" ht="21.75" spans="1:17">
      <c r="A40" s="39"/>
      <c r="B40" s="40"/>
      <c r="C40" s="39" t="s">
        <v>64</v>
      </c>
      <c r="D40" s="39">
        <v>272</v>
      </c>
      <c r="E40" s="39">
        <v>184</v>
      </c>
      <c r="F40" s="39">
        <v>263</v>
      </c>
      <c r="G40" s="39">
        <v>187</v>
      </c>
      <c r="H40" s="39">
        <v>191</v>
      </c>
      <c r="I40" s="39">
        <v>253</v>
      </c>
      <c r="J40" s="39">
        <v>261</v>
      </c>
      <c r="K40" s="39">
        <v>275</v>
      </c>
      <c r="L40" s="39">
        <v>258</v>
      </c>
      <c r="M40" s="39">
        <v>258</v>
      </c>
      <c r="N40" s="39">
        <v>258</v>
      </c>
      <c r="O40" s="39">
        <v>258</v>
      </c>
      <c r="P40" s="39" t="s">
        <v>393</v>
      </c>
      <c r="Q40" s="47"/>
    </row>
    <row r="41" ht="21.75" spans="1:17">
      <c r="A41" s="39"/>
      <c r="B41" s="40"/>
      <c r="C41" s="39" t="s">
        <v>77</v>
      </c>
      <c r="D41" s="39">
        <v>174</v>
      </c>
      <c r="E41" s="39">
        <v>269</v>
      </c>
      <c r="F41" s="39">
        <v>244</v>
      </c>
      <c r="G41" s="39">
        <v>182</v>
      </c>
      <c r="H41" s="39">
        <v>20</v>
      </c>
      <c r="I41" s="39">
        <v>20</v>
      </c>
      <c r="J41" s="39">
        <v>26</v>
      </c>
      <c r="K41" s="39">
        <v>51</v>
      </c>
      <c r="L41" s="45">
        <v>91</v>
      </c>
      <c r="M41" s="45">
        <v>80</v>
      </c>
      <c r="N41" s="45">
        <v>74</v>
      </c>
      <c r="O41" s="46">
        <v>25</v>
      </c>
      <c r="P41" s="39" t="s">
        <v>394</v>
      </c>
      <c r="Q41" s="48">
        <v>0.65</v>
      </c>
    </row>
    <row r="42" ht="21.75" spans="1:17">
      <c r="A42" s="39"/>
      <c r="B42" s="40"/>
      <c r="C42" s="41" t="s">
        <v>91</v>
      </c>
      <c r="D42" s="41">
        <v>35</v>
      </c>
      <c r="E42" s="41">
        <v>35</v>
      </c>
      <c r="F42" s="41">
        <v>35</v>
      </c>
      <c r="G42" s="41">
        <v>35</v>
      </c>
      <c r="H42" s="41">
        <v>35</v>
      </c>
      <c r="I42" s="41">
        <v>35</v>
      </c>
      <c r="J42" s="41">
        <v>35</v>
      </c>
      <c r="K42" s="41">
        <v>35</v>
      </c>
      <c r="L42" s="41">
        <v>35</v>
      </c>
      <c r="M42" s="41">
        <v>35</v>
      </c>
      <c r="N42" s="41">
        <v>35</v>
      </c>
      <c r="O42" s="41">
        <v>35</v>
      </c>
      <c r="P42" s="41">
        <v>420</v>
      </c>
      <c r="Q42" s="48">
        <v>0.33</v>
      </c>
    </row>
    <row r="43" ht="21.75" spans="1:17">
      <c r="A43" s="39" t="s">
        <v>395</v>
      </c>
      <c r="B43" s="40"/>
      <c r="C43" s="42"/>
      <c r="D43" s="42">
        <v>0</v>
      </c>
      <c r="E43" s="42">
        <v>0</v>
      </c>
      <c r="F43" s="42">
        <v>0</v>
      </c>
      <c r="G43" s="42">
        <v>0</v>
      </c>
      <c r="H43" s="42">
        <v>0</v>
      </c>
      <c r="I43" s="42">
        <v>0</v>
      </c>
      <c r="J43" s="42">
        <v>0</v>
      </c>
      <c r="K43" s="42">
        <v>0</v>
      </c>
      <c r="L43" s="42">
        <v>0</v>
      </c>
      <c r="M43" s="42">
        <v>0</v>
      </c>
      <c r="N43" s="42">
        <v>0</v>
      </c>
      <c r="O43" s="42">
        <v>0</v>
      </c>
      <c r="P43" s="42">
        <v>0</v>
      </c>
      <c r="Q43" s="49"/>
    </row>
    <row r="44" ht="21.75" spans="1:17">
      <c r="A44" s="39"/>
      <c r="B44" s="40"/>
      <c r="C44" s="39" t="s">
        <v>50</v>
      </c>
      <c r="D44" s="39" t="s">
        <v>396</v>
      </c>
      <c r="E44" s="39" t="s">
        <v>397</v>
      </c>
      <c r="F44" s="39" t="s">
        <v>398</v>
      </c>
      <c r="G44" s="39" t="s">
        <v>399</v>
      </c>
      <c r="H44" s="39" t="s">
        <v>400</v>
      </c>
      <c r="I44" s="39" t="s">
        <v>401</v>
      </c>
      <c r="J44" s="39" t="s">
        <v>402</v>
      </c>
      <c r="K44" s="39" t="s">
        <v>403</v>
      </c>
      <c r="L44" s="39" t="s">
        <v>404</v>
      </c>
      <c r="M44" s="39" t="s">
        <v>405</v>
      </c>
      <c r="N44" s="39" t="s">
        <v>396</v>
      </c>
      <c r="O44" s="39" t="s">
        <v>405</v>
      </c>
      <c r="P44" s="39" t="s">
        <v>406</v>
      </c>
      <c r="Q44" s="47"/>
    </row>
    <row r="45" ht="21.75" spans="1:17">
      <c r="A45" s="39"/>
      <c r="B45" s="40"/>
      <c r="C45" s="39" t="s">
        <v>64</v>
      </c>
      <c r="D45" s="39" t="s">
        <v>407</v>
      </c>
      <c r="E45" s="39" t="s">
        <v>408</v>
      </c>
      <c r="F45" s="39" t="s">
        <v>409</v>
      </c>
      <c r="G45" s="39" t="s">
        <v>410</v>
      </c>
      <c r="H45" s="39" t="s">
        <v>411</v>
      </c>
      <c r="I45" s="39" t="s">
        <v>412</v>
      </c>
      <c r="J45" s="39" t="s">
        <v>413</v>
      </c>
      <c r="K45" s="39" t="s">
        <v>414</v>
      </c>
      <c r="L45" s="39" t="s">
        <v>415</v>
      </c>
      <c r="M45" s="39" t="s">
        <v>416</v>
      </c>
      <c r="N45" s="39" t="s">
        <v>417</v>
      </c>
      <c r="O45" s="39" t="s">
        <v>418</v>
      </c>
      <c r="P45" s="39" t="s">
        <v>419</v>
      </c>
      <c r="Q45" s="47"/>
    </row>
    <row r="46" ht="21.75" spans="1:17">
      <c r="A46" s="39"/>
      <c r="B46" s="40"/>
      <c r="C46" s="39" t="s">
        <v>77</v>
      </c>
      <c r="D46" s="39" t="s">
        <v>420</v>
      </c>
      <c r="E46" s="39" t="s">
        <v>421</v>
      </c>
      <c r="F46" s="39" t="s">
        <v>422</v>
      </c>
      <c r="G46" s="39" t="s">
        <v>423</v>
      </c>
      <c r="H46" s="39" t="s">
        <v>424</v>
      </c>
      <c r="I46" s="39" t="s">
        <v>425</v>
      </c>
      <c r="J46" s="39" t="s">
        <v>426</v>
      </c>
      <c r="K46" s="39" t="s">
        <v>427</v>
      </c>
      <c r="L46" s="45" t="s">
        <v>428</v>
      </c>
      <c r="M46" s="45" t="s">
        <v>429</v>
      </c>
      <c r="N46" s="45" t="s">
        <v>430</v>
      </c>
      <c r="O46" s="46" t="s">
        <v>360</v>
      </c>
      <c r="P46" s="39" t="s">
        <v>431</v>
      </c>
      <c r="Q46" s="48">
        <v>0.84</v>
      </c>
    </row>
    <row r="47" ht="21.75" spans="1:17">
      <c r="A47" s="39"/>
      <c r="B47" s="40"/>
      <c r="C47" s="41" t="s">
        <v>91</v>
      </c>
      <c r="D47" s="41" t="s">
        <v>432</v>
      </c>
      <c r="E47" s="41" t="s">
        <v>433</v>
      </c>
      <c r="F47" s="41" t="s">
        <v>434</v>
      </c>
      <c r="G47" s="41" t="s">
        <v>435</v>
      </c>
      <c r="H47" s="41" t="s">
        <v>335</v>
      </c>
      <c r="I47" s="41" t="s">
        <v>436</v>
      </c>
      <c r="J47" s="41" t="s">
        <v>437</v>
      </c>
      <c r="K47" s="41" t="s">
        <v>437</v>
      </c>
      <c r="L47" s="41" t="s">
        <v>437</v>
      </c>
      <c r="M47" s="41" t="s">
        <v>438</v>
      </c>
      <c r="N47" s="41" t="s">
        <v>439</v>
      </c>
      <c r="O47" s="41" t="s">
        <v>438</v>
      </c>
      <c r="P47" s="41" t="s">
        <v>440</v>
      </c>
      <c r="Q47" s="48">
        <v>1.15</v>
      </c>
    </row>
    <row r="48" ht="21.75" spans="1:17">
      <c r="A48" s="39" t="s">
        <v>441</v>
      </c>
      <c r="B48" s="40"/>
      <c r="C48" s="39" t="s">
        <v>36</v>
      </c>
      <c r="D48" s="39" t="s">
        <v>226</v>
      </c>
      <c r="E48" s="39" t="s">
        <v>442</v>
      </c>
      <c r="F48" s="39" t="s">
        <v>443</v>
      </c>
      <c r="G48" s="39" t="s">
        <v>444</v>
      </c>
      <c r="H48" s="39" t="s">
        <v>445</v>
      </c>
      <c r="I48" s="39" t="s">
        <v>446</v>
      </c>
      <c r="J48" s="39" t="s">
        <v>447</v>
      </c>
      <c r="K48" s="39" t="s">
        <v>448</v>
      </c>
      <c r="L48" s="39" t="s">
        <v>449</v>
      </c>
      <c r="M48" s="39" t="s">
        <v>450</v>
      </c>
      <c r="N48" s="39" t="s">
        <v>451</v>
      </c>
      <c r="O48" s="39" t="s">
        <v>452</v>
      </c>
      <c r="P48" s="39" t="s">
        <v>453</v>
      </c>
      <c r="Q48" s="47"/>
    </row>
    <row r="49" ht="21.75" spans="1:17">
      <c r="A49" s="39"/>
      <c r="B49" s="40"/>
      <c r="C49" s="39" t="s">
        <v>50</v>
      </c>
      <c r="D49" s="39" t="s">
        <v>454</v>
      </c>
      <c r="E49" s="39" t="s">
        <v>455</v>
      </c>
      <c r="F49" s="39" t="s">
        <v>456</v>
      </c>
      <c r="G49" s="39" t="s">
        <v>457</v>
      </c>
      <c r="H49" s="39" t="s">
        <v>458</v>
      </c>
      <c r="I49" s="39" t="s">
        <v>459</v>
      </c>
      <c r="J49" s="39" t="s">
        <v>460</v>
      </c>
      <c r="K49" s="39" t="s">
        <v>461</v>
      </c>
      <c r="L49" s="39" t="s">
        <v>462</v>
      </c>
      <c r="M49" s="39" t="s">
        <v>463</v>
      </c>
      <c r="N49" s="39" t="s">
        <v>464</v>
      </c>
      <c r="O49" s="39" t="s">
        <v>465</v>
      </c>
      <c r="P49" s="39" t="s">
        <v>466</v>
      </c>
      <c r="Q49" s="47"/>
    </row>
    <row r="50" ht="21.75" spans="1:17">
      <c r="A50" s="39"/>
      <c r="B50" s="40"/>
      <c r="C50" s="39" t="s">
        <v>64</v>
      </c>
      <c r="D50" s="39" t="s">
        <v>467</v>
      </c>
      <c r="E50" s="39" t="s">
        <v>468</v>
      </c>
      <c r="F50" s="39" t="s">
        <v>469</v>
      </c>
      <c r="G50" s="39" t="s">
        <v>470</v>
      </c>
      <c r="H50" s="39" t="s">
        <v>471</v>
      </c>
      <c r="I50" s="39" t="s">
        <v>433</v>
      </c>
      <c r="J50" s="39" t="s">
        <v>472</v>
      </c>
      <c r="K50" s="39" t="s">
        <v>473</v>
      </c>
      <c r="L50" s="39" t="s">
        <v>474</v>
      </c>
      <c r="M50" s="39" t="s">
        <v>475</v>
      </c>
      <c r="N50" s="39" t="s">
        <v>277</v>
      </c>
      <c r="O50" s="39" t="s">
        <v>476</v>
      </c>
      <c r="P50" s="39" t="s">
        <v>477</v>
      </c>
      <c r="Q50" s="47"/>
    </row>
    <row r="51" ht="21.75" spans="1:17">
      <c r="A51" s="39"/>
      <c r="B51" s="40"/>
      <c r="C51" s="39" t="s">
        <v>77</v>
      </c>
      <c r="D51" s="39" t="s">
        <v>478</v>
      </c>
      <c r="E51" s="39" t="s">
        <v>479</v>
      </c>
      <c r="F51" s="39" t="s">
        <v>480</v>
      </c>
      <c r="G51" s="39" t="s">
        <v>481</v>
      </c>
      <c r="H51" s="39" t="s">
        <v>482</v>
      </c>
      <c r="I51" s="39">
        <v>598</v>
      </c>
      <c r="J51" s="39" t="s">
        <v>483</v>
      </c>
      <c r="K51" s="39" t="s">
        <v>484</v>
      </c>
      <c r="L51" s="45" t="s">
        <v>485</v>
      </c>
      <c r="M51" s="45" t="s">
        <v>486</v>
      </c>
      <c r="N51" s="45" t="s">
        <v>487</v>
      </c>
      <c r="O51" s="46" t="s">
        <v>269</v>
      </c>
      <c r="P51" s="39" t="s">
        <v>488</v>
      </c>
      <c r="Q51" s="48">
        <v>0.89</v>
      </c>
    </row>
    <row r="52" ht="21.75" spans="1:17">
      <c r="A52" s="39"/>
      <c r="B52" s="40"/>
      <c r="C52" s="41" t="s">
        <v>91</v>
      </c>
      <c r="D52" s="41" t="s">
        <v>489</v>
      </c>
      <c r="E52" s="41" t="s">
        <v>490</v>
      </c>
      <c r="F52" s="41" t="s">
        <v>491</v>
      </c>
      <c r="G52" s="41" t="s">
        <v>491</v>
      </c>
      <c r="H52" s="41" t="s">
        <v>492</v>
      </c>
      <c r="I52" s="41" t="s">
        <v>493</v>
      </c>
      <c r="J52" s="41" t="s">
        <v>494</v>
      </c>
      <c r="K52" s="41" t="s">
        <v>495</v>
      </c>
      <c r="L52" s="41" t="s">
        <v>254</v>
      </c>
      <c r="M52" s="41" t="s">
        <v>491</v>
      </c>
      <c r="N52" s="41" t="s">
        <v>495</v>
      </c>
      <c r="O52" s="41" t="s">
        <v>496</v>
      </c>
      <c r="P52" s="41" t="s">
        <v>497</v>
      </c>
      <c r="Q52" s="48">
        <v>1.25</v>
      </c>
    </row>
    <row r="53" ht="21.75" spans="1:17">
      <c r="A53" s="39" t="s">
        <v>498</v>
      </c>
      <c r="B53" s="40"/>
      <c r="C53" s="39" t="s">
        <v>36</v>
      </c>
      <c r="D53" s="39" t="s">
        <v>421</v>
      </c>
      <c r="E53" s="39" t="s">
        <v>499</v>
      </c>
      <c r="F53" s="39" t="s">
        <v>500</v>
      </c>
      <c r="G53" s="39" t="s">
        <v>501</v>
      </c>
      <c r="H53" s="39" t="s">
        <v>502</v>
      </c>
      <c r="I53" s="39">
        <v>624</v>
      </c>
      <c r="J53" s="39" t="s">
        <v>503</v>
      </c>
      <c r="K53" s="39" t="s">
        <v>504</v>
      </c>
      <c r="L53" s="39" t="s">
        <v>505</v>
      </c>
      <c r="M53" s="39" t="s">
        <v>506</v>
      </c>
      <c r="N53" s="39" t="s">
        <v>507</v>
      </c>
      <c r="O53" s="39" t="s">
        <v>508</v>
      </c>
      <c r="P53" s="39" t="s">
        <v>509</v>
      </c>
      <c r="Q53" s="47"/>
    </row>
    <row r="54" ht="21.75" spans="1:17">
      <c r="A54" s="39"/>
      <c r="B54" s="40"/>
      <c r="C54" s="39" t="s">
        <v>50</v>
      </c>
      <c r="D54" s="39" t="s">
        <v>510</v>
      </c>
      <c r="E54" s="39" t="s">
        <v>511</v>
      </c>
      <c r="F54" s="39" t="s">
        <v>512</v>
      </c>
      <c r="G54" s="39" t="s">
        <v>513</v>
      </c>
      <c r="H54" s="39" t="s">
        <v>514</v>
      </c>
      <c r="I54" s="39" t="s">
        <v>515</v>
      </c>
      <c r="J54" s="39" t="s">
        <v>516</v>
      </c>
      <c r="K54" s="39" t="s">
        <v>517</v>
      </c>
      <c r="L54" s="39" t="s">
        <v>518</v>
      </c>
      <c r="M54" s="39" t="s">
        <v>422</v>
      </c>
      <c r="N54" s="39" t="s">
        <v>519</v>
      </c>
      <c r="O54" s="39" t="s">
        <v>520</v>
      </c>
      <c r="P54" s="39" t="s">
        <v>521</v>
      </c>
      <c r="Q54" s="47"/>
    </row>
    <row r="55" ht="21.75" spans="1:17">
      <c r="A55" s="39"/>
      <c r="B55" s="40"/>
      <c r="C55" s="39" t="s">
        <v>64</v>
      </c>
      <c r="D55" s="39" t="s">
        <v>522</v>
      </c>
      <c r="E55" s="39" t="s">
        <v>319</v>
      </c>
      <c r="F55" s="39" t="s">
        <v>523</v>
      </c>
      <c r="G55" s="39" t="s">
        <v>524</v>
      </c>
      <c r="H55" s="39" t="s">
        <v>525</v>
      </c>
      <c r="I55" s="39" t="s">
        <v>526</v>
      </c>
      <c r="J55" s="39" t="s">
        <v>527</v>
      </c>
      <c r="K55" s="39" t="s">
        <v>528</v>
      </c>
      <c r="L55" s="39" t="s">
        <v>529</v>
      </c>
      <c r="M55" s="39" t="s">
        <v>529</v>
      </c>
      <c r="N55" s="39" t="s">
        <v>530</v>
      </c>
      <c r="O55" s="39" t="s">
        <v>531</v>
      </c>
      <c r="P55" s="39" t="s">
        <v>532</v>
      </c>
      <c r="Q55" s="47"/>
    </row>
    <row r="56" ht="21.75" spans="1:17">
      <c r="A56" s="39"/>
      <c r="B56" s="40"/>
      <c r="C56" s="39" t="s">
        <v>77</v>
      </c>
      <c r="D56" s="39" t="s">
        <v>533</v>
      </c>
      <c r="E56" s="39" t="s">
        <v>534</v>
      </c>
      <c r="F56" s="39" t="s">
        <v>535</v>
      </c>
      <c r="G56" s="39" t="s">
        <v>536</v>
      </c>
      <c r="H56" s="39" t="s">
        <v>537</v>
      </c>
      <c r="I56" s="39" t="s">
        <v>538</v>
      </c>
      <c r="J56" s="39" t="s">
        <v>539</v>
      </c>
      <c r="K56" s="39" t="s">
        <v>540</v>
      </c>
      <c r="L56" s="45" t="s">
        <v>541</v>
      </c>
      <c r="M56" s="45" t="s">
        <v>542</v>
      </c>
      <c r="N56" s="45" t="s">
        <v>543</v>
      </c>
      <c r="O56" s="46" t="s">
        <v>544</v>
      </c>
      <c r="P56" s="39" t="s">
        <v>545</v>
      </c>
      <c r="Q56" s="48">
        <v>1</v>
      </c>
    </row>
    <row r="57" ht="21.75" spans="1:17">
      <c r="A57" s="39"/>
      <c r="B57" s="40"/>
      <c r="C57" s="41" t="s">
        <v>91</v>
      </c>
      <c r="D57" s="41" t="s">
        <v>495</v>
      </c>
      <c r="E57" s="41" t="s">
        <v>546</v>
      </c>
      <c r="F57" s="41" t="s">
        <v>269</v>
      </c>
      <c r="G57" s="41" t="s">
        <v>254</v>
      </c>
      <c r="H57" s="41" t="s">
        <v>490</v>
      </c>
      <c r="I57" s="41" t="s">
        <v>544</v>
      </c>
      <c r="J57" s="41" t="s">
        <v>338</v>
      </c>
      <c r="K57" s="41" t="s">
        <v>278</v>
      </c>
      <c r="L57" s="41" t="s">
        <v>269</v>
      </c>
      <c r="M57" s="41" t="s">
        <v>254</v>
      </c>
      <c r="N57" s="41" t="s">
        <v>491</v>
      </c>
      <c r="O57" s="41" t="s">
        <v>491</v>
      </c>
      <c r="P57" s="41" t="s">
        <v>547</v>
      </c>
      <c r="Q57" s="48">
        <v>1.61</v>
      </c>
    </row>
    <row r="58" ht="21.75" spans="1:17">
      <c r="A58" s="39" t="s">
        <v>548</v>
      </c>
      <c r="B58" s="40"/>
      <c r="C58" s="39" t="s">
        <v>36</v>
      </c>
      <c r="D58" s="39" t="s">
        <v>374</v>
      </c>
      <c r="E58" s="39" t="s">
        <v>549</v>
      </c>
      <c r="F58" s="39" t="s">
        <v>550</v>
      </c>
      <c r="G58" s="39" t="s">
        <v>551</v>
      </c>
      <c r="H58" s="39" t="s">
        <v>552</v>
      </c>
      <c r="I58" s="39" t="s">
        <v>553</v>
      </c>
      <c r="J58" s="39" t="s">
        <v>551</v>
      </c>
      <c r="K58" s="39" t="s">
        <v>416</v>
      </c>
      <c r="L58" s="39" t="s">
        <v>554</v>
      </c>
      <c r="M58" s="39" t="s">
        <v>555</v>
      </c>
      <c r="N58" s="39" t="s">
        <v>540</v>
      </c>
      <c r="O58" s="39" t="s">
        <v>556</v>
      </c>
      <c r="P58" s="39" t="s">
        <v>557</v>
      </c>
      <c r="Q58" s="47"/>
    </row>
    <row r="59" ht="21.75" spans="1:17">
      <c r="A59" s="39"/>
      <c r="B59" s="40"/>
      <c r="C59" s="39" t="s">
        <v>50</v>
      </c>
      <c r="D59" s="39" t="s">
        <v>558</v>
      </c>
      <c r="E59" s="39" t="s">
        <v>559</v>
      </c>
      <c r="F59" s="39" t="s">
        <v>560</v>
      </c>
      <c r="G59" s="39" t="s">
        <v>561</v>
      </c>
      <c r="H59" s="39" t="s">
        <v>562</v>
      </c>
      <c r="I59" s="39" t="s">
        <v>563</v>
      </c>
      <c r="J59" s="39" t="s">
        <v>564</v>
      </c>
      <c r="K59" s="39" t="s">
        <v>565</v>
      </c>
      <c r="L59" s="39" t="s">
        <v>566</v>
      </c>
      <c r="M59" s="39" t="s">
        <v>567</v>
      </c>
      <c r="N59" s="39" t="s">
        <v>568</v>
      </c>
      <c r="O59" s="39" t="s">
        <v>569</v>
      </c>
      <c r="P59" s="39" t="s">
        <v>570</v>
      </c>
      <c r="Q59" s="47"/>
    </row>
    <row r="60" ht="21.75" spans="1:17">
      <c r="A60" s="39"/>
      <c r="B60" s="40"/>
      <c r="C60" s="39" t="s">
        <v>64</v>
      </c>
      <c r="D60" s="39" t="s">
        <v>571</v>
      </c>
      <c r="E60" s="39" t="s">
        <v>572</v>
      </c>
      <c r="F60" s="39" t="s">
        <v>573</v>
      </c>
      <c r="G60" s="39" t="s">
        <v>574</v>
      </c>
      <c r="H60" s="39" t="s">
        <v>575</v>
      </c>
      <c r="I60" s="39" t="s">
        <v>576</v>
      </c>
      <c r="J60" s="39" t="s">
        <v>577</v>
      </c>
      <c r="K60" s="39" t="s">
        <v>578</v>
      </c>
      <c r="L60" s="39" t="s">
        <v>529</v>
      </c>
      <c r="M60" s="39" t="s">
        <v>529</v>
      </c>
      <c r="N60" s="39" t="s">
        <v>529</v>
      </c>
      <c r="O60" s="39" t="s">
        <v>529</v>
      </c>
      <c r="P60" s="39" t="s">
        <v>579</v>
      </c>
      <c r="Q60" s="47"/>
    </row>
    <row r="61" ht="21.75" spans="1:17">
      <c r="A61" s="39"/>
      <c r="B61" s="40"/>
      <c r="C61" s="39" t="s">
        <v>77</v>
      </c>
      <c r="D61" s="39" t="s">
        <v>580</v>
      </c>
      <c r="E61" s="39" t="s">
        <v>581</v>
      </c>
      <c r="F61" s="39" t="s">
        <v>582</v>
      </c>
      <c r="G61" s="39">
        <v>809</v>
      </c>
      <c r="H61" s="39">
        <v>7</v>
      </c>
      <c r="I61" s="39">
        <v>228</v>
      </c>
      <c r="J61" s="39" t="s">
        <v>583</v>
      </c>
      <c r="K61" s="39" t="s">
        <v>319</v>
      </c>
      <c r="L61" s="45" t="s">
        <v>584</v>
      </c>
      <c r="M61" s="45" t="s">
        <v>585</v>
      </c>
      <c r="N61" s="45" t="s">
        <v>586</v>
      </c>
      <c r="O61" s="46" t="s">
        <v>432</v>
      </c>
      <c r="P61" s="39" t="s">
        <v>587</v>
      </c>
      <c r="Q61" s="48">
        <v>0.68</v>
      </c>
    </row>
    <row r="62" ht="21.75" spans="1:17">
      <c r="A62" s="39"/>
      <c r="B62" s="40"/>
      <c r="C62" s="41" t="s">
        <v>91</v>
      </c>
      <c r="D62" s="41" t="s">
        <v>432</v>
      </c>
      <c r="E62" s="41" t="s">
        <v>435</v>
      </c>
      <c r="F62" s="41" t="s">
        <v>544</v>
      </c>
      <c r="G62" s="41" t="s">
        <v>437</v>
      </c>
      <c r="H62" s="41" t="s">
        <v>435</v>
      </c>
      <c r="I62" s="41" t="s">
        <v>433</v>
      </c>
      <c r="J62" s="41" t="s">
        <v>435</v>
      </c>
      <c r="K62" s="41" t="s">
        <v>435</v>
      </c>
      <c r="L62" s="41" t="s">
        <v>433</v>
      </c>
      <c r="M62" s="41" t="s">
        <v>433</v>
      </c>
      <c r="N62" s="41" t="s">
        <v>435</v>
      </c>
      <c r="O62" s="41" t="s">
        <v>435</v>
      </c>
      <c r="P62" s="41" t="s">
        <v>588</v>
      </c>
      <c r="Q62" s="48">
        <v>1.27</v>
      </c>
    </row>
    <row r="63" ht="21.75" spans="1:17">
      <c r="A63" s="39" t="s">
        <v>589</v>
      </c>
      <c r="B63" s="43"/>
      <c r="C63" s="39" t="s">
        <v>36</v>
      </c>
      <c r="D63" s="39">
        <v>0</v>
      </c>
      <c r="E63" s="39">
        <v>0</v>
      </c>
      <c r="F63" s="39" t="s">
        <v>590</v>
      </c>
      <c r="G63" s="39" t="s">
        <v>591</v>
      </c>
      <c r="H63" s="39" t="s">
        <v>592</v>
      </c>
      <c r="I63" s="39">
        <v>69</v>
      </c>
      <c r="J63" s="39" t="s">
        <v>593</v>
      </c>
      <c r="K63" s="39">
        <v>493</v>
      </c>
      <c r="L63" s="39">
        <v>243</v>
      </c>
      <c r="M63" s="39">
        <v>0</v>
      </c>
      <c r="N63" s="39">
        <v>0</v>
      </c>
      <c r="O63" s="39">
        <v>377</v>
      </c>
      <c r="P63" s="39" t="s">
        <v>594</v>
      </c>
      <c r="Q63" s="47"/>
    </row>
    <row r="64" ht="21.75" spans="1:17">
      <c r="A64" s="39"/>
      <c r="B64" s="43"/>
      <c r="C64" s="39" t="s">
        <v>50</v>
      </c>
      <c r="D64" s="39">
        <v>918</v>
      </c>
      <c r="E64" s="39" t="s">
        <v>595</v>
      </c>
      <c r="F64" s="39">
        <v>121</v>
      </c>
      <c r="G64" s="39" t="s">
        <v>596</v>
      </c>
      <c r="H64" s="39">
        <v>373</v>
      </c>
      <c r="I64" s="39" t="s">
        <v>597</v>
      </c>
      <c r="J64" s="39">
        <v>0</v>
      </c>
      <c r="K64" s="39" t="s">
        <v>598</v>
      </c>
      <c r="L64" s="39">
        <v>755</v>
      </c>
      <c r="M64" s="39" t="s">
        <v>599</v>
      </c>
      <c r="N64" s="39">
        <v>626</v>
      </c>
      <c r="O64" s="39">
        <v>327</v>
      </c>
      <c r="P64" s="39" t="s">
        <v>600</v>
      </c>
      <c r="Q64" s="47"/>
    </row>
    <row r="65" ht="21.75" spans="1:17">
      <c r="A65" s="39"/>
      <c r="B65" s="43"/>
      <c r="C65" s="39" t="s">
        <v>64</v>
      </c>
      <c r="D65" s="39" t="s">
        <v>358</v>
      </c>
      <c r="E65" s="39" t="s">
        <v>358</v>
      </c>
      <c r="F65" s="39" t="s">
        <v>358</v>
      </c>
      <c r="G65" s="39" t="s">
        <v>358</v>
      </c>
      <c r="H65" s="39" t="s">
        <v>358</v>
      </c>
      <c r="I65" s="39" t="s">
        <v>358</v>
      </c>
      <c r="J65" s="39" t="s">
        <v>358</v>
      </c>
      <c r="K65" s="39" t="s">
        <v>358</v>
      </c>
      <c r="L65" s="39" t="s">
        <v>358</v>
      </c>
      <c r="M65" s="39" t="s">
        <v>358</v>
      </c>
      <c r="N65" s="39" t="s">
        <v>358</v>
      </c>
      <c r="O65" s="39" t="s">
        <v>358</v>
      </c>
      <c r="P65" s="39" t="s">
        <v>601</v>
      </c>
      <c r="Q65" s="47"/>
    </row>
    <row r="66" ht="21.75" spans="1:17">
      <c r="A66" s="39"/>
      <c r="B66" s="43"/>
      <c r="C66" s="39" t="s">
        <v>77</v>
      </c>
      <c r="D66" s="39">
        <v>338</v>
      </c>
      <c r="E66" s="39">
        <v>747</v>
      </c>
      <c r="F66" s="39" t="s">
        <v>602</v>
      </c>
      <c r="G66" s="39">
        <v>377</v>
      </c>
      <c r="H66" s="39" t="s">
        <v>603</v>
      </c>
      <c r="I66" s="39">
        <v>58</v>
      </c>
      <c r="J66" s="39">
        <v>347</v>
      </c>
      <c r="K66" s="39">
        <v>0</v>
      </c>
      <c r="L66" s="45">
        <v>354</v>
      </c>
      <c r="M66" s="45">
        <v>477</v>
      </c>
      <c r="N66" s="45" t="s">
        <v>604</v>
      </c>
      <c r="O66" s="46">
        <v>150</v>
      </c>
      <c r="P66" s="39" t="s">
        <v>605</v>
      </c>
      <c r="Q66" s="48">
        <v>0.57</v>
      </c>
    </row>
    <row r="67" ht="21.75" spans="1:17">
      <c r="A67" s="39"/>
      <c r="B67" s="43"/>
      <c r="C67" s="41" t="s">
        <v>91</v>
      </c>
      <c r="D67" s="41">
        <v>500</v>
      </c>
      <c r="E67" s="41">
        <v>500</v>
      </c>
      <c r="F67" s="41">
        <v>500</v>
      </c>
      <c r="G67" s="41">
        <v>500</v>
      </c>
      <c r="H67" s="41">
        <v>500</v>
      </c>
      <c r="I67" s="41">
        <v>500</v>
      </c>
      <c r="J67" s="41">
        <v>500</v>
      </c>
      <c r="K67" s="41">
        <v>500</v>
      </c>
      <c r="L67" s="41">
        <v>500</v>
      </c>
      <c r="M67" s="41">
        <v>500</v>
      </c>
      <c r="N67" s="41">
        <v>500</v>
      </c>
      <c r="O67" s="41">
        <v>500</v>
      </c>
      <c r="P67" s="41" t="s">
        <v>606</v>
      </c>
      <c r="Q67" s="48">
        <v>1.02</v>
      </c>
    </row>
    <row r="68" ht="21.75" spans="1:17">
      <c r="A68" s="39" t="s">
        <v>607</v>
      </c>
      <c r="B68" s="43"/>
      <c r="C68" s="39" t="s">
        <v>36</v>
      </c>
      <c r="D68" s="39" t="s">
        <v>370</v>
      </c>
      <c r="E68" s="39" t="s">
        <v>608</v>
      </c>
      <c r="F68" s="39" t="s">
        <v>609</v>
      </c>
      <c r="G68" s="39" t="s">
        <v>610</v>
      </c>
      <c r="H68" s="39" t="s">
        <v>572</v>
      </c>
      <c r="I68" s="39" t="s">
        <v>611</v>
      </c>
      <c r="J68" s="39" t="s">
        <v>612</v>
      </c>
      <c r="K68" s="39" t="s">
        <v>613</v>
      </c>
      <c r="L68" s="39" t="s">
        <v>614</v>
      </c>
      <c r="M68" s="39" t="s">
        <v>615</v>
      </c>
      <c r="N68" s="39" t="s">
        <v>226</v>
      </c>
      <c r="O68" s="39" t="s">
        <v>616</v>
      </c>
      <c r="P68" s="39" t="s">
        <v>617</v>
      </c>
      <c r="Q68" s="47"/>
    </row>
    <row r="69" ht="21.75" spans="1:17">
      <c r="A69" s="39"/>
      <c r="B69" s="43"/>
      <c r="C69" s="39" t="s">
        <v>50</v>
      </c>
      <c r="D69" s="39" t="s">
        <v>618</v>
      </c>
      <c r="E69" s="39" t="s">
        <v>619</v>
      </c>
      <c r="F69" s="39" t="s">
        <v>620</v>
      </c>
      <c r="G69" s="39" t="s">
        <v>621</v>
      </c>
      <c r="H69" s="39" t="s">
        <v>622</v>
      </c>
      <c r="I69" s="39" t="s">
        <v>623</v>
      </c>
      <c r="J69" s="39" t="s">
        <v>624</v>
      </c>
      <c r="K69" s="39" t="s">
        <v>625</v>
      </c>
      <c r="L69" s="39" t="s">
        <v>626</v>
      </c>
      <c r="M69" s="39" t="s">
        <v>627</v>
      </c>
      <c r="N69" s="39" t="s">
        <v>628</v>
      </c>
      <c r="O69" s="39" t="s">
        <v>629</v>
      </c>
      <c r="P69" s="39" t="s">
        <v>630</v>
      </c>
      <c r="Q69" s="47"/>
    </row>
    <row r="70" ht="21.75" spans="1:17">
      <c r="A70" s="39"/>
      <c r="B70" s="43"/>
      <c r="C70" s="39" t="s">
        <v>64</v>
      </c>
      <c r="D70" s="39" t="s">
        <v>631</v>
      </c>
      <c r="E70" s="39" t="s">
        <v>632</v>
      </c>
      <c r="F70" s="39" t="s">
        <v>471</v>
      </c>
      <c r="G70" s="39" t="s">
        <v>633</v>
      </c>
      <c r="H70" s="39" t="s">
        <v>471</v>
      </c>
      <c r="I70" s="39" t="s">
        <v>634</v>
      </c>
      <c r="J70" s="39" t="s">
        <v>244</v>
      </c>
      <c r="K70" s="39" t="s">
        <v>635</v>
      </c>
      <c r="L70" s="39" t="s">
        <v>636</v>
      </c>
      <c r="M70" s="39" t="s">
        <v>637</v>
      </c>
      <c r="N70" s="39" t="s">
        <v>638</v>
      </c>
      <c r="O70" s="39" t="s">
        <v>639</v>
      </c>
      <c r="P70" s="39" t="s">
        <v>640</v>
      </c>
      <c r="Q70" s="47"/>
    </row>
    <row r="71" ht="21.75" spans="1:17">
      <c r="A71" s="39"/>
      <c r="B71" s="43"/>
      <c r="C71" s="39" t="s">
        <v>77</v>
      </c>
      <c r="D71" s="39" t="s">
        <v>526</v>
      </c>
      <c r="E71" s="39" t="s">
        <v>641</v>
      </c>
      <c r="F71" s="39" t="s">
        <v>642</v>
      </c>
      <c r="G71" s="39" t="s">
        <v>643</v>
      </c>
      <c r="H71" s="39" t="s">
        <v>644</v>
      </c>
      <c r="I71" s="39" t="s">
        <v>645</v>
      </c>
      <c r="J71" s="39" t="s">
        <v>646</v>
      </c>
      <c r="K71" s="39" t="s">
        <v>647</v>
      </c>
      <c r="L71" s="45" t="s">
        <v>648</v>
      </c>
      <c r="M71" s="45" t="s">
        <v>649</v>
      </c>
      <c r="N71" s="45" t="s">
        <v>650</v>
      </c>
      <c r="O71" s="46" t="s">
        <v>544</v>
      </c>
      <c r="P71" s="39" t="s">
        <v>651</v>
      </c>
      <c r="Q71" s="48">
        <v>0.63</v>
      </c>
    </row>
    <row r="72" ht="21.75" spans="1:17">
      <c r="A72" s="39"/>
      <c r="B72" s="43"/>
      <c r="C72" s="41" t="s">
        <v>91</v>
      </c>
      <c r="D72" s="41" t="s">
        <v>652</v>
      </c>
      <c r="E72" s="41" t="s">
        <v>611</v>
      </c>
      <c r="F72" s="41" t="s">
        <v>653</v>
      </c>
      <c r="G72" s="41" t="s">
        <v>654</v>
      </c>
      <c r="H72" s="41" t="s">
        <v>655</v>
      </c>
      <c r="I72" s="41" t="s">
        <v>656</v>
      </c>
      <c r="J72" s="41" t="s">
        <v>657</v>
      </c>
      <c r="K72" s="41" t="s">
        <v>508</v>
      </c>
      <c r="L72" s="41" t="s">
        <v>658</v>
      </c>
      <c r="M72" s="41" t="s">
        <v>659</v>
      </c>
      <c r="N72" s="41" t="s">
        <v>660</v>
      </c>
      <c r="O72" s="41" t="s">
        <v>661</v>
      </c>
      <c r="P72" s="41" t="s">
        <v>662</v>
      </c>
      <c r="Q72" s="48">
        <v>0.94</v>
      </c>
    </row>
    <row r="73" ht="21.75" spans="1:17">
      <c r="A73" s="39" t="s">
        <v>663</v>
      </c>
      <c r="B73" s="43"/>
      <c r="C73" s="39" t="s">
        <v>36</v>
      </c>
      <c r="D73" s="39" t="s">
        <v>664</v>
      </c>
      <c r="E73" s="39">
        <v>244</v>
      </c>
      <c r="F73" s="39" t="s">
        <v>665</v>
      </c>
      <c r="G73" s="39" t="s">
        <v>363</v>
      </c>
      <c r="H73" s="39" t="s">
        <v>666</v>
      </c>
      <c r="I73" s="39">
        <v>569</v>
      </c>
      <c r="J73" s="39">
        <v>454</v>
      </c>
      <c r="K73" s="39" t="s">
        <v>667</v>
      </c>
      <c r="L73" s="39" t="s">
        <v>668</v>
      </c>
      <c r="M73" s="39" t="s">
        <v>597</v>
      </c>
      <c r="N73" s="39" t="s">
        <v>669</v>
      </c>
      <c r="O73" s="39" t="s">
        <v>670</v>
      </c>
      <c r="P73" s="39" t="s">
        <v>671</v>
      </c>
      <c r="Q73" s="47"/>
    </row>
    <row r="74" ht="21.75" spans="1:17">
      <c r="A74" s="39"/>
      <c r="B74" s="43"/>
      <c r="C74" s="39" t="s">
        <v>50</v>
      </c>
      <c r="D74" s="39" t="s">
        <v>672</v>
      </c>
      <c r="E74" s="39" t="s">
        <v>673</v>
      </c>
      <c r="F74" s="39" t="s">
        <v>674</v>
      </c>
      <c r="G74" s="39" t="s">
        <v>675</v>
      </c>
      <c r="H74" s="39">
        <v>836</v>
      </c>
      <c r="I74" s="39" t="s">
        <v>676</v>
      </c>
      <c r="J74" s="39" t="s">
        <v>581</v>
      </c>
      <c r="K74" s="39" t="s">
        <v>677</v>
      </c>
      <c r="L74" s="39" t="s">
        <v>678</v>
      </c>
      <c r="M74" s="39" t="s">
        <v>679</v>
      </c>
      <c r="N74" s="39">
        <v>107</v>
      </c>
      <c r="O74" s="39" t="s">
        <v>680</v>
      </c>
      <c r="P74" s="39" t="s">
        <v>681</v>
      </c>
      <c r="Q74" s="47"/>
    </row>
    <row r="75" ht="21.75" spans="1:17">
      <c r="A75" s="39"/>
      <c r="B75" s="43"/>
      <c r="C75" s="39" t="s">
        <v>64</v>
      </c>
      <c r="D75" s="39" t="s">
        <v>682</v>
      </c>
      <c r="E75" s="39" t="s">
        <v>683</v>
      </c>
      <c r="F75" s="39" t="s">
        <v>684</v>
      </c>
      <c r="G75" s="39" t="s">
        <v>685</v>
      </c>
      <c r="H75" s="39" t="s">
        <v>684</v>
      </c>
      <c r="I75" s="39" t="s">
        <v>686</v>
      </c>
      <c r="J75" s="39" t="s">
        <v>687</v>
      </c>
      <c r="K75" s="39" t="s">
        <v>688</v>
      </c>
      <c r="L75" s="39" t="s">
        <v>689</v>
      </c>
      <c r="M75" s="39" t="s">
        <v>690</v>
      </c>
      <c r="N75" s="39" t="s">
        <v>691</v>
      </c>
      <c r="O75" s="39" t="s">
        <v>692</v>
      </c>
      <c r="P75" s="39" t="s">
        <v>693</v>
      </c>
      <c r="Q75" s="47"/>
    </row>
    <row r="76" ht="21.75" spans="1:17">
      <c r="A76" s="39"/>
      <c r="B76" s="43"/>
      <c r="C76" s="39" t="s">
        <v>77</v>
      </c>
      <c r="D76" s="39" t="s">
        <v>694</v>
      </c>
      <c r="E76" s="39" t="s">
        <v>695</v>
      </c>
      <c r="F76" s="39" t="s">
        <v>696</v>
      </c>
      <c r="G76" s="39" t="s">
        <v>697</v>
      </c>
      <c r="H76" s="39">
        <v>242</v>
      </c>
      <c r="I76" s="39">
        <v>0</v>
      </c>
      <c r="J76" s="39">
        <v>10</v>
      </c>
      <c r="K76" s="39" t="s">
        <v>698</v>
      </c>
      <c r="L76" s="45" t="s">
        <v>699</v>
      </c>
      <c r="M76" s="45" t="s">
        <v>700</v>
      </c>
      <c r="N76" s="45" t="s">
        <v>701</v>
      </c>
      <c r="O76" s="46" t="s">
        <v>544</v>
      </c>
      <c r="P76" s="39" t="s">
        <v>702</v>
      </c>
      <c r="Q76" s="48">
        <v>1</v>
      </c>
    </row>
    <row r="77" ht="21.75" spans="1:17">
      <c r="A77" s="39"/>
      <c r="B77" s="43"/>
      <c r="C77" s="41" t="s">
        <v>91</v>
      </c>
      <c r="D77" s="41" t="s">
        <v>544</v>
      </c>
      <c r="E77" s="41" t="s">
        <v>338</v>
      </c>
      <c r="F77" s="41" t="s">
        <v>703</v>
      </c>
      <c r="G77" s="41" t="s">
        <v>493</v>
      </c>
      <c r="H77" s="41" t="s">
        <v>703</v>
      </c>
      <c r="I77" s="41" t="s">
        <v>703</v>
      </c>
      <c r="J77" s="41" t="s">
        <v>435</v>
      </c>
      <c r="K77" s="41" t="s">
        <v>435</v>
      </c>
      <c r="L77" s="41" t="s">
        <v>543</v>
      </c>
      <c r="M77" s="41" t="s">
        <v>544</v>
      </c>
      <c r="N77" s="41" t="s">
        <v>435</v>
      </c>
      <c r="O77" s="41" t="s">
        <v>544</v>
      </c>
      <c r="P77" s="41" t="s">
        <v>704</v>
      </c>
      <c r="Q77" s="48">
        <v>0.95</v>
      </c>
    </row>
    <row r="78" ht="21.75" spans="1:17">
      <c r="A78" s="39" t="s">
        <v>705</v>
      </c>
      <c r="B78" s="43"/>
      <c r="C78" s="39" t="s">
        <v>36</v>
      </c>
      <c r="D78" s="39" t="s">
        <v>706</v>
      </c>
      <c r="E78" s="39" t="s">
        <v>516</v>
      </c>
      <c r="F78" s="39" t="s">
        <v>707</v>
      </c>
      <c r="G78" s="39" t="s">
        <v>708</v>
      </c>
      <c r="H78" s="39" t="s">
        <v>709</v>
      </c>
      <c r="I78" s="39" t="s">
        <v>710</v>
      </c>
      <c r="J78" s="39" t="s">
        <v>711</v>
      </c>
      <c r="K78" s="39" t="s">
        <v>712</v>
      </c>
      <c r="L78" s="39" t="s">
        <v>713</v>
      </c>
      <c r="M78" s="39" t="s">
        <v>714</v>
      </c>
      <c r="N78" s="39" t="s">
        <v>715</v>
      </c>
      <c r="O78" s="39" t="s">
        <v>716</v>
      </c>
      <c r="P78" s="39" t="s">
        <v>717</v>
      </c>
      <c r="Q78" s="47"/>
    </row>
    <row r="79" ht="21.75" spans="1:17">
      <c r="A79" s="39"/>
      <c r="B79" s="43"/>
      <c r="C79" s="39" t="s">
        <v>50</v>
      </c>
      <c r="D79" s="39" t="s">
        <v>718</v>
      </c>
      <c r="E79" s="39" t="s">
        <v>719</v>
      </c>
      <c r="F79" s="39" t="s">
        <v>720</v>
      </c>
      <c r="G79" s="39" t="s">
        <v>721</v>
      </c>
      <c r="H79" s="39" t="s">
        <v>722</v>
      </c>
      <c r="I79" s="39" t="s">
        <v>723</v>
      </c>
      <c r="J79" s="39" t="s">
        <v>711</v>
      </c>
      <c r="K79" s="39">
        <v>975</v>
      </c>
      <c r="L79" s="39">
        <v>980</v>
      </c>
      <c r="M79" s="39" t="s">
        <v>724</v>
      </c>
      <c r="N79" s="39">
        <v>885</v>
      </c>
      <c r="O79" s="39" t="s">
        <v>725</v>
      </c>
      <c r="P79" s="39" t="s">
        <v>726</v>
      </c>
      <c r="Q79" s="47"/>
    </row>
    <row r="80" ht="21.75" spans="1:17">
      <c r="A80" s="39"/>
      <c r="B80" s="43"/>
      <c r="C80" s="39" t="s">
        <v>64</v>
      </c>
      <c r="D80" s="39" t="s">
        <v>727</v>
      </c>
      <c r="E80" s="39" t="s">
        <v>728</v>
      </c>
      <c r="F80" s="39" t="s">
        <v>729</v>
      </c>
      <c r="G80" s="39" t="s">
        <v>730</v>
      </c>
      <c r="H80" s="39" t="s">
        <v>729</v>
      </c>
      <c r="I80" s="39" t="s">
        <v>731</v>
      </c>
      <c r="J80" s="39" t="s">
        <v>360</v>
      </c>
      <c r="K80" s="39" t="s">
        <v>732</v>
      </c>
      <c r="L80" s="39" t="s">
        <v>733</v>
      </c>
      <c r="M80" s="39" t="s">
        <v>734</v>
      </c>
      <c r="N80" s="39">
        <v>929</v>
      </c>
      <c r="O80" s="39" t="s">
        <v>735</v>
      </c>
      <c r="P80" s="39" t="s">
        <v>736</v>
      </c>
      <c r="Q80" s="47"/>
    </row>
    <row r="81" ht="21.75" spans="1:17">
      <c r="A81" s="39"/>
      <c r="B81" s="43"/>
      <c r="C81" s="39" t="s">
        <v>77</v>
      </c>
      <c r="D81" s="39" t="s">
        <v>737</v>
      </c>
      <c r="E81" s="39" t="s">
        <v>738</v>
      </c>
      <c r="F81" s="39" t="s">
        <v>739</v>
      </c>
      <c r="G81" s="39" t="s">
        <v>740</v>
      </c>
      <c r="H81" s="39">
        <v>478</v>
      </c>
      <c r="I81" s="39">
        <v>285</v>
      </c>
      <c r="J81" s="39">
        <v>443</v>
      </c>
      <c r="K81" s="39">
        <v>842</v>
      </c>
      <c r="L81" s="45" t="s">
        <v>741</v>
      </c>
      <c r="M81" s="45" t="s">
        <v>742</v>
      </c>
      <c r="N81" s="45" t="s">
        <v>743</v>
      </c>
      <c r="O81" s="46" t="s">
        <v>358</v>
      </c>
      <c r="P81" s="39" t="s">
        <v>744</v>
      </c>
      <c r="Q81" s="48">
        <v>1.02</v>
      </c>
    </row>
    <row r="82" ht="21.75" spans="1:17">
      <c r="A82" s="39"/>
      <c r="B82" s="43"/>
      <c r="C82" s="41" t="s">
        <v>91</v>
      </c>
      <c r="D82" s="41" t="s">
        <v>437</v>
      </c>
      <c r="E82" s="41" t="s">
        <v>435</v>
      </c>
      <c r="F82" s="41" t="s">
        <v>432</v>
      </c>
      <c r="G82" s="41" t="s">
        <v>745</v>
      </c>
      <c r="H82" s="41" t="s">
        <v>432</v>
      </c>
      <c r="I82" s="41" t="s">
        <v>329</v>
      </c>
      <c r="J82" s="41" t="s">
        <v>360</v>
      </c>
      <c r="K82" s="41" t="s">
        <v>358</v>
      </c>
      <c r="L82" s="41" t="s">
        <v>358</v>
      </c>
      <c r="M82" s="41" t="s">
        <v>360</v>
      </c>
      <c r="N82" s="41" t="s">
        <v>358</v>
      </c>
      <c r="O82" s="41" t="s">
        <v>329</v>
      </c>
      <c r="P82" s="41" t="s">
        <v>746</v>
      </c>
      <c r="Q82" s="48">
        <v>1</v>
      </c>
    </row>
    <row r="83" ht="21.75" spans="1:17">
      <c r="A83" s="39" t="s">
        <v>747</v>
      </c>
      <c r="B83" s="43"/>
      <c r="C83" s="39" t="s">
        <v>36</v>
      </c>
      <c r="D83" s="42">
        <v>0</v>
      </c>
      <c r="E83" s="42">
        <v>0</v>
      </c>
      <c r="F83" s="42">
        <v>0</v>
      </c>
      <c r="G83" s="42">
        <v>0</v>
      </c>
      <c r="H83" s="42">
        <v>0</v>
      </c>
      <c r="I83" s="42">
        <v>0</v>
      </c>
      <c r="J83" s="42">
        <v>0</v>
      </c>
      <c r="K83" s="42">
        <v>0</v>
      </c>
      <c r="L83" s="42">
        <v>0</v>
      </c>
      <c r="M83" s="42">
        <v>0</v>
      </c>
      <c r="N83" s="42">
        <v>0</v>
      </c>
      <c r="O83" s="42">
        <v>0</v>
      </c>
      <c r="P83" s="39" t="s">
        <v>748</v>
      </c>
      <c r="Q83" s="47"/>
    </row>
    <row r="84" ht="21.75" spans="1:17">
      <c r="A84" s="39"/>
      <c r="B84" s="43"/>
      <c r="C84" s="39" t="s">
        <v>50</v>
      </c>
      <c r="D84" s="42">
        <v>0</v>
      </c>
      <c r="E84" s="42">
        <v>0</v>
      </c>
      <c r="F84" s="42">
        <v>0</v>
      </c>
      <c r="G84" s="42">
        <v>0</v>
      </c>
      <c r="H84" s="42">
        <v>0</v>
      </c>
      <c r="I84" s="42">
        <v>0</v>
      </c>
      <c r="J84" s="42">
        <v>0</v>
      </c>
      <c r="K84" s="42">
        <v>0</v>
      </c>
      <c r="L84" s="42">
        <v>0</v>
      </c>
      <c r="M84" s="42">
        <v>0</v>
      </c>
      <c r="N84" s="42">
        <v>0</v>
      </c>
      <c r="O84" s="42">
        <v>0</v>
      </c>
      <c r="P84" s="39" t="s">
        <v>748</v>
      </c>
      <c r="Q84" s="47"/>
    </row>
    <row r="85" ht="21.75" spans="1:17">
      <c r="A85" s="39"/>
      <c r="B85" s="43"/>
      <c r="C85" s="39" t="s">
        <v>64</v>
      </c>
      <c r="D85" s="42">
        <v>0</v>
      </c>
      <c r="E85" s="42">
        <v>0</v>
      </c>
      <c r="F85" s="42">
        <v>0</v>
      </c>
      <c r="G85" s="42">
        <v>0</v>
      </c>
      <c r="H85" s="42">
        <v>0</v>
      </c>
      <c r="I85" s="42">
        <v>0</v>
      </c>
      <c r="J85" s="42">
        <v>0</v>
      </c>
      <c r="K85" s="42">
        <v>0</v>
      </c>
      <c r="L85" s="42">
        <v>0</v>
      </c>
      <c r="M85" s="42">
        <v>0</v>
      </c>
      <c r="N85" s="42">
        <v>0</v>
      </c>
      <c r="O85" s="42">
        <v>0</v>
      </c>
      <c r="P85" s="39" t="s">
        <v>748</v>
      </c>
      <c r="Q85" s="47"/>
    </row>
    <row r="86" ht="21.75" spans="1:17">
      <c r="A86" s="39"/>
      <c r="B86" s="43"/>
      <c r="C86" s="39" t="s">
        <v>77</v>
      </c>
      <c r="D86" s="42">
        <v>0</v>
      </c>
      <c r="E86" s="42">
        <v>0</v>
      </c>
      <c r="F86" s="39">
        <v>135</v>
      </c>
      <c r="G86" s="39">
        <v>135</v>
      </c>
      <c r="H86" s="39">
        <v>0</v>
      </c>
      <c r="I86" s="39">
        <v>79</v>
      </c>
      <c r="J86" s="39">
        <v>190</v>
      </c>
      <c r="K86" s="39">
        <v>210</v>
      </c>
      <c r="L86" s="45">
        <v>180</v>
      </c>
      <c r="M86" s="45">
        <v>202</v>
      </c>
      <c r="N86" s="45">
        <v>225</v>
      </c>
      <c r="O86" s="46">
        <v>100</v>
      </c>
      <c r="P86" s="39" t="s">
        <v>749</v>
      </c>
      <c r="Q86" s="47"/>
    </row>
    <row r="87" ht="21.75" spans="1:17">
      <c r="A87" s="39"/>
      <c r="B87" s="43"/>
      <c r="C87" s="41" t="s">
        <v>91</v>
      </c>
      <c r="D87" s="41"/>
      <c r="E87" s="41"/>
      <c r="F87" s="41"/>
      <c r="G87" s="41"/>
      <c r="H87" s="41" t="s">
        <v>750</v>
      </c>
      <c r="I87" s="41" t="s">
        <v>750</v>
      </c>
      <c r="J87" s="41" t="s">
        <v>750</v>
      </c>
      <c r="K87" s="41" t="s">
        <v>750</v>
      </c>
      <c r="L87" s="41" t="s">
        <v>750</v>
      </c>
      <c r="M87" s="41" t="s">
        <v>750</v>
      </c>
      <c r="N87" s="41" t="s">
        <v>750</v>
      </c>
      <c r="O87" s="41" t="s">
        <v>750</v>
      </c>
      <c r="P87" s="41" t="s">
        <v>751</v>
      </c>
      <c r="Q87" s="48">
        <v>5.49</v>
      </c>
    </row>
    <row r="88" ht="21.75" spans="1:17">
      <c r="A88" s="39" t="s">
        <v>752</v>
      </c>
      <c r="B88" s="43"/>
      <c r="C88" s="39" t="s">
        <v>36</v>
      </c>
      <c r="D88" s="42">
        <v>0</v>
      </c>
      <c r="E88" s="42">
        <v>0</v>
      </c>
      <c r="F88" s="42">
        <v>0</v>
      </c>
      <c r="G88" s="42">
        <v>0</v>
      </c>
      <c r="H88" s="42">
        <v>0</v>
      </c>
      <c r="I88" s="42">
        <v>0</v>
      </c>
      <c r="J88" s="42">
        <v>0</v>
      </c>
      <c r="K88" s="42">
        <v>0</v>
      </c>
      <c r="L88" s="42">
        <v>0</v>
      </c>
      <c r="M88" s="42">
        <v>0</v>
      </c>
      <c r="N88" s="42">
        <v>0</v>
      </c>
      <c r="O88" s="42">
        <v>0</v>
      </c>
      <c r="P88" s="39" t="s">
        <v>748</v>
      </c>
      <c r="Q88" s="47"/>
    </row>
    <row r="89" ht="21.75" spans="1:17">
      <c r="A89" s="39"/>
      <c r="B89" s="43"/>
      <c r="C89" s="39" t="s">
        <v>50</v>
      </c>
      <c r="D89" s="42">
        <v>0</v>
      </c>
      <c r="E89" s="42">
        <v>0</v>
      </c>
      <c r="F89" s="42">
        <v>0</v>
      </c>
      <c r="G89" s="42">
        <v>0</v>
      </c>
      <c r="H89" s="42">
        <v>0</v>
      </c>
      <c r="I89" s="42">
        <v>0</v>
      </c>
      <c r="J89" s="42">
        <v>0</v>
      </c>
      <c r="K89" s="42">
        <v>0</v>
      </c>
      <c r="L89" s="42">
        <v>0</v>
      </c>
      <c r="M89" s="42">
        <v>0</v>
      </c>
      <c r="N89" s="42">
        <v>0</v>
      </c>
      <c r="O89" s="42">
        <v>0</v>
      </c>
      <c r="P89" s="39" t="s">
        <v>748</v>
      </c>
      <c r="Q89" s="47"/>
    </row>
    <row r="90" ht="43.5" spans="1:17">
      <c r="A90" s="39"/>
      <c r="B90" s="43" t="s">
        <v>753</v>
      </c>
      <c r="C90" s="39" t="s">
        <v>64</v>
      </c>
      <c r="D90" s="42">
        <v>0</v>
      </c>
      <c r="E90" s="42">
        <v>0</v>
      </c>
      <c r="F90" s="42">
        <v>0</v>
      </c>
      <c r="G90" s="42">
        <v>0</v>
      </c>
      <c r="H90" s="42">
        <v>0</v>
      </c>
      <c r="I90" s="42">
        <v>0</v>
      </c>
      <c r="J90" s="42">
        <v>0</v>
      </c>
      <c r="K90" s="42">
        <v>0</v>
      </c>
      <c r="L90" s="42">
        <v>0</v>
      </c>
      <c r="M90" s="42">
        <v>0</v>
      </c>
      <c r="N90" s="42">
        <v>0</v>
      </c>
      <c r="O90" s="42">
        <v>0</v>
      </c>
      <c r="P90" s="39" t="s">
        <v>748</v>
      </c>
      <c r="Q90" s="47"/>
    </row>
    <row r="91" ht="21.75" spans="1:17">
      <c r="A91" s="39"/>
      <c r="B91" s="43"/>
      <c r="C91" s="39" t="s">
        <v>77</v>
      </c>
      <c r="D91" s="42">
        <v>0</v>
      </c>
      <c r="E91" s="42">
        <v>0</v>
      </c>
      <c r="F91" s="42">
        <v>0</v>
      </c>
      <c r="G91" s="42">
        <v>0</v>
      </c>
      <c r="H91" s="42">
        <v>0</v>
      </c>
      <c r="I91" s="42">
        <v>0</v>
      </c>
      <c r="J91" s="42">
        <v>0</v>
      </c>
      <c r="K91" s="42">
        <v>0</v>
      </c>
      <c r="L91" s="42">
        <v>0</v>
      </c>
      <c r="M91" s="42">
        <v>0</v>
      </c>
      <c r="N91" s="42">
        <v>0</v>
      </c>
      <c r="O91" s="42">
        <v>0</v>
      </c>
      <c r="P91" s="39" t="s">
        <v>748</v>
      </c>
      <c r="Q91" s="47"/>
    </row>
    <row r="92" ht="21.75" spans="1:17">
      <c r="A92" s="39"/>
      <c r="B92" s="43"/>
      <c r="C92" s="41" t="s">
        <v>91</v>
      </c>
      <c r="D92" s="41"/>
      <c r="E92" s="41"/>
      <c r="F92" s="41"/>
      <c r="G92" s="41">
        <v>100</v>
      </c>
      <c r="H92" s="41">
        <v>100</v>
      </c>
      <c r="I92" s="41">
        <v>200</v>
      </c>
      <c r="J92" s="41">
        <v>200</v>
      </c>
      <c r="K92" s="41">
        <v>300</v>
      </c>
      <c r="L92" s="41">
        <v>300</v>
      </c>
      <c r="M92" s="41">
        <v>300</v>
      </c>
      <c r="N92" s="41">
        <v>500</v>
      </c>
      <c r="O92" s="41">
        <v>500</v>
      </c>
      <c r="P92" s="41" t="s">
        <v>754</v>
      </c>
      <c r="Q92" s="47"/>
    </row>
    <row r="93" ht="21.75" spans="1:17">
      <c r="A93" s="39" t="s">
        <v>755</v>
      </c>
      <c r="B93" s="43"/>
      <c r="C93" s="39" t="s">
        <v>36</v>
      </c>
      <c r="D93" s="42">
        <v>0</v>
      </c>
      <c r="E93" s="42">
        <v>0</v>
      </c>
      <c r="F93" s="42">
        <v>0</v>
      </c>
      <c r="G93" s="42">
        <v>0</v>
      </c>
      <c r="H93" s="42">
        <v>0</v>
      </c>
      <c r="I93" s="42">
        <v>0</v>
      </c>
      <c r="J93" s="42">
        <v>0</v>
      </c>
      <c r="K93" s="42">
        <v>0</v>
      </c>
      <c r="L93" s="42">
        <v>0</v>
      </c>
      <c r="M93" s="42">
        <v>0</v>
      </c>
      <c r="N93" s="42">
        <v>0</v>
      </c>
      <c r="O93" s="42">
        <v>0</v>
      </c>
      <c r="P93" s="39" t="s">
        <v>748</v>
      </c>
      <c r="Q93" s="47"/>
    </row>
    <row r="94" ht="21.75" spans="1:17">
      <c r="A94" s="39"/>
      <c r="B94" s="43"/>
      <c r="C94" s="39" t="s">
        <v>50</v>
      </c>
      <c r="D94" s="42">
        <v>0</v>
      </c>
      <c r="E94" s="42">
        <v>0</v>
      </c>
      <c r="F94" s="42">
        <v>0</v>
      </c>
      <c r="G94" s="42">
        <v>0</v>
      </c>
      <c r="H94" s="42">
        <v>0</v>
      </c>
      <c r="I94" s="42">
        <v>0</v>
      </c>
      <c r="J94" s="42">
        <v>0</v>
      </c>
      <c r="K94" s="42">
        <v>0</v>
      </c>
      <c r="L94" s="42">
        <v>0</v>
      </c>
      <c r="M94" s="42">
        <v>0</v>
      </c>
      <c r="N94" s="42">
        <v>0</v>
      </c>
      <c r="O94" s="42">
        <v>0</v>
      </c>
      <c r="P94" s="39" t="s">
        <v>748</v>
      </c>
      <c r="Q94" s="47"/>
    </row>
    <row r="95" ht="43.5" spans="1:17">
      <c r="A95" s="39"/>
      <c r="B95" s="43" t="s">
        <v>756</v>
      </c>
      <c r="C95" s="39" t="s">
        <v>64</v>
      </c>
      <c r="D95" s="42">
        <v>0</v>
      </c>
      <c r="E95" s="42">
        <v>0</v>
      </c>
      <c r="F95" s="42">
        <v>0</v>
      </c>
      <c r="G95" s="42">
        <v>0</v>
      </c>
      <c r="H95" s="42">
        <v>0</v>
      </c>
      <c r="I95" s="42">
        <v>0</v>
      </c>
      <c r="J95" s="42">
        <v>0</v>
      </c>
      <c r="K95" s="42">
        <v>0</v>
      </c>
      <c r="L95" s="42">
        <v>0</v>
      </c>
      <c r="M95" s="42">
        <v>0</v>
      </c>
      <c r="N95" s="42">
        <v>0</v>
      </c>
      <c r="O95" s="42">
        <v>0</v>
      </c>
      <c r="P95" s="39" t="s">
        <v>748</v>
      </c>
      <c r="Q95" s="47"/>
    </row>
    <row r="96" ht="21.75" spans="1:17">
      <c r="A96" s="39"/>
      <c r="B96" s="43"/>
      <c r="C96" s="39" t="s">
        <v>77</v>
      </c>
      <c r="D96" s="42">
        <v>0</v>
      </c>
      <c r="E96" s="42">
        <v>0</v>
      </c>
      <c r="F96" s="42">
        <v>0</v>
      </c>
      <c r="G96" s="42">
        <v>0</v>
      </c>
      <c r="H96" s="42">
        <v>0</v>
      </c>
      <c r="I96" s="42">
        <v>0</v>
      </c>
      <c r="J96" s="42">
        <v>0</v>
      </c>
      <c r="K96" s="42">
        <v>0</v>
      </c>
      <c r="L96" s="42">
        <v>0</v>
      </c>
      <c r="M96" s="42">
        <v>0</v>
      </c>
      <c r="N96" s="42">
        <v>0</v>
      </c>
      <c r="O96" s="42">
        <v>0</v>
      </c>
      <c r="P96" s="39" t="s">
        <v>748</v>
      </c>
      <c r="Q96" s="47"/>
    </row>
    <row r="97" ht="21.75" spans="1:17">
      <c r="A97" s="39"/>
      <c r="B97" s="43"/>
      <c r="C97" s="41" t="s">
        <v>91</v>
      </c>
      <c r="D97" s="41"/>
      <c r="E97" s="41"/>
      <c r="F97" s="41"/>
      <c r="G97" s="41">
        <v>400</v>
      </c>
      <c r="H97" s="41"/>
      <c r="I97" s="41">
        <v>500</v>
      </c>
      <c r="J97" s="41"/>
      <c r="K97" s="41">
        <v>700</v>
      </c>
      <c r="L97" s="41"/>
      <c r="M97" s="41">
        <v>700</v>
      </c>
      <c r="N97" s="41"/>
      <c r="O97" s="41">
        <v>700</v>
      </c>
      <c r="P97" s="41" t="s">
        <v>757</v>
      </c>
      <c r="Q97" s="47"/>
    </row>
    <row r="98" ht="21.75" spans="1:17">
      <c r="A98" s="39" t="s">
        <v>758</v>
      </c>
      <c r="B98" s="43"/>
      <c r="C98" s="39" t="s">
        <v>36</v>
      </c>
      <c r="D98" s="42">
        <v>0</v>
      </c>
      <c r="E98" s="42">
        <v>0</v>
      </c>
      <c r="F98" s="42">
        <v>0</v>
      </c>
      <c r="G98" s="42">
        <v>0</v>
      </c>
      <c r="H98" s="42">
        <v>0</v>
      </c>
      <c r="I98" s="42">
        <v>0</v>
      </c>
      <c r="J98" s="42">
        <v>0</v>
      </c>
      <c r="K98" s="42">
        <v>0</v>
      </c>
      <c r="L98" s="42">
        <v>0</v>
      </c>
      <c r="M98" s="42">
        <v>0</v>
      </c>
      <c r="N98" s="42">
        <v>0</v>
      </c>
      <c r="O98" s="42">
        <v>0</v>
      </c>
      <c r="P98" s="39" t="s">
        <v>748</v>
      </c>
      <c r="Q98" s="47"/>
    </row>
    <row r="99" ht="21.75" spans="1:17">
      <c r="A99" s="39"/>
      <c r="B99" s="43"/>
      <c r="C99" s="39" t="s">
        <v>50</v>
      </c>
      <c r="D99" s="42">
        <v>0</v>
      </c>
      <c r="E99" s="42">
        <v>0</v>
      </c>
      <c r="F99" s="42">
        <v>0</v>
      </c>
      <c r="G99" s="42">
        <v>0</v>
      </c>
      <c r="H99" s="42">
        <v>0</v>
      </c>
      <c r="I99" s="42">
        <v>0</v>
      </c>
      <c r="J99" s="42">
        <v>0</v>
      </c>
      <c r="K99" s="42">
        <v>0</v>
      </c>
      <c r="L99" s="42">
        <v>0</v>
      </c>
      <c r="M99" s="42">
        <v>0</v>
      </c>
      <c r="N99" s="42">
        <v>0</v>
      </c>
      <c r="O99" s="42">
        <v>0</v>
      </c>
      <c r="P99" s="39" t="s">
        <v>748</v>
      </c>
      <c r="Q99" s="47"/>
    </row>
    <row r="100" ht="43.5" spans="1:17">
      <c r="A100" s="39"/>
      <c r="B100" s="43" t="s">
        <v>759</v>
      </c>
      <c r="C100" s="39" t="s">
        <v>64</v>
      </c>
      <c r="D100" s="42">
        <v>0</v>
      </c>
      <c r="E100" s="42">
        <v>0</v>
      </c>
      <c r="F100" s="42">
        <v>0</v>
      </c>
      <c r="G100" s="42">
        <v>0</v>
      </c>
      <c r="H100" s="42">
        <v>0</v>
      </c>
      <c r="I100" s="42">
        <v>0</v>
      </c>
      <c r="J100" s="42">
        <v>0</v>
      </c>
      <c r="K100" s="42">
        <v>0</v>
      </c>
      <c r="L100" s="42">
        <v>0</v>
      </c>
      <c r="M100" s="42">
        <v>0</v>
      </c>
      <c r="N100" s="42">
        <v>0</v>
      </c>
      <c r="O100" s="42">
        <v>0</v>
      </c>
      <c r="P100" s="39" t="s">
        <v>748</v>
      </c>
      <c r="Q100" s="47"/>
    </row>
    <row r="101" ht="21.75" spans="1:17">
      <c r="A101" s="39"/>
      <c r="B101" s="43"/>
      <c r="C101" s="39" t="s">
        <v>77</v>
      </c>
      <c r="D101" s="42">
        <v>0</v>
      </c>
      <c r="E101" s="42">
        <v>0</v>
      </c>
      <c r="F101" s="42">
        <v>0</v>
      </c>
      <c r="G101" s="42">
        <v>0</v>
      </c>
      <c r="H101" s="42">
        <v>0</v>
      </c>
      <c r="I101" s="42">
        <v>0</v>
      </c>
      <c r="J101" s="42">
        <v>0</v>
      </c>
      <c r="K101" s="42">
        <v>0</v>
      </c>
      <c r="L101" s="42">
        <v>0</v>
      </c>
      <c r="M101" s="42">
        <v>0</v>
      </c>
      <c r="N101" s="42">
        <v>0</v>
      </c>
      <c r="O101" s="42">
        <v>0</v>
      </c>
      <c r="P101" s="39" t="s">
        <v>748</v>
      </c>
      <c r="Q101" s="47"/>
    </row>
    <row r="102" ht="21.75" spans="1:17">
      <c r="A102" s="39"/>
      <c r="B102" s="43"/>
      <c r="C102" s="41" t="s">
        <v>91</v>
      </c>
      <c r="D102" s="41"/>
      <c r="E102" s="41"/>
      <c r="F102" s="41"/>
      <c r="G102" s="41">
        <v>400</v>
      </c>
      <c r="H102" s="41">
        <v>400</v>
      </c>
      <c r="I102" s="41">
        <v>400</v>
      </c>
      <c r="J102" s="41">
        <v>400</v>
      </c>
      <c r="K102" s="41">
        <v>400</v>
      </c>
      <c r="L102" s="41">
        <v>500</v>
      </c>
      <c r="M102" s="41">
        <v>500</v>
      </c>
      <c r="N102" s="41">
        <v>500</v>
      </c>
      <c r="O102" s="41">
        <v>500</v>
      </c>
      <c r="P102" s="41" t="s">
        <v>760</v>
      </c>
      <c r="Q102" s="47"/>
    </row>
    <row r="103" ht="21.75" spans="1:17">
      <c r="A103" s="39" t="s">
        <v>761</v>
      </c>
      <c r="B103" s="40"/>
      <c r="C103" s="39" t="s">
        <v>36</v>
      </c>
      <c r="D103" s="39" t="s">
        <v>762</v>
      </c>
      <c r="E103" s="39" t="s">
        <v>763</v>
      </c>
      <c r="F103" s="39" t="s">
        <v>764</v>
      </c>
      <c r="G103" s="39" t="s">
        <v>765</v>
      </c>
      <c r="H103" s="39" t="s">
        <v>766</v>
      </c>
      <c r="I103" s="39" t="s">
        <v>767</v>
      </c>
      <c r="J103" s="39" t="s">
        <v>768</v>
      </c>
      <c r="K103" s="39" t="s">
        <v>769</v>
      </c>
      <c r="L103" s="39" t="s">
        <v>770</v>
      </c>
      <c r="M103" s="39" t="s">
        <v>771</v>
      </c>
      <c r="N103" s="39" t="s">
        <v>772</v>
      </c>
      <c r="O103" s="39" t="s">
        <v>773</v>
      </c>
      <c r="P103" s="39" t="s">
        <v>774</v>
      </c>
      <c r="Q103" s="47"/>
    </row>
    <row r="104" ht="21.75" spans="1:17">
      <c r="A104" s="39"/>
      <c r="B104" s="40"/>
      <c r="C104" s="39" t="s">
        <v>50</v>
      </c>
      <c r="D104" s="39" t="s">
        <v>775</v>
      </c>
      <c r="E104" s="39" t="s">
        <v>776</v>
      </c>
      <c r="F104" s="39" t="s">
        <v>777</v>
      </c>
      <c r="G104" s="39" t="s">
        <v>778</v>
      </c>
      <c r="H104" s="39" t="s">
        <v>779</v>
      </c>
      <c r="I104" s="39" t="s">
        <v>780</v>
      </c>
      <c r="J104" s="39" t="s">
        <v>781</v>
      </c>
      <c r="K104" s="39" t="s">
        <v>782</v>
      </c>
      <c r="L104" s="39" t="s">
        <v>783</v>
      </c>
      <c r="M104" s="39" t="s">
        <v>784</v>
      </c>
      <c r="N104" s="39" t="s">
        <v>785</v>
      </c>
      <c r="O104" s="39" t="s">
        <v>786</v>
      </c>
      <c r="P104" s="39" t="s">
        <v>787</v>
      </c>
      <c r="Q104" s="47"/>
    </row>
    <row r="105" ht="21.75" spans="1:17">
      <c r="A105" s="39"/>
      <c r="B105" s="40"/>
      <c r="C105" s="39" t="s">
        <v>64</v>
      </c>
      <c r="D105" s="39" t="s">
        <v>788</v>
      </c>
      <c r="E105" s="39" t="s">
        <v>789</v>
      </c>
      <c r="F105" s="39" t="s">
        <v>790</v>
      </c>
      <c r="G105" s="39" t="s">
        <v>791</v>
      </c>
      <c r="H105" s="39" t="s">
        <v>792</v>
      </c>
      <c r="I105" s="39" t="s">
        <v>793</v>
      </c>
      <c r="J105" s="39" t="s">
        <v>794</v>
      </c>
      <c r="K105" s="39" t="s">
        <v>795</v>
      </c>
      <c r="L105" s="39" t="s">
        <v>796</v>
      </c>
      <c r="M105" s="39" t="s">
        <v>797</v>
      </c>
      <c r="N105" s="39" t="s">
        <v>798</v>
      </c>
      <c r="O105" s="39" t="s">
        <v>799</v>
      </c>
      <c r="P105" s="39" t="s">
        <v>800</v>
      </c>
      <c r="Q105" s="47"/>
    </row>
    <row r="106" ht="21.75" spans="1:17">
      <c r="A106" s="39"/>
      <c r="B106" s="40"/>
      <c r="C106" s="39" t="s">
        <v>77</v>
      </c>
      <c r="D106" s="39" t="s">
        <v>801</v>
      </c>
      <c r="E106" s="39" t="s">
        <v>802</v>
      </c>
      <c r="F106" s="39" t="s">
        <v>803</v>
      </c>
      <c r="G106" s="39" t="s">
        <v>804</v>
      </c>
      <c r="H106" s="39" t="s">
        <v>805</v>
      </c>
      <c r="I106" s="39" t="s">
        <v>806</v>
      </c>
      <c r="J106" s="39" t="s">
        <v>807</v>
      </c>
      <c r="K106" s="39" t="s">
        <v>808</v>
      </c>
      <c r="L106" s="45" t="s">
        <v>809</v>
      </c>
      <c r="M106" s="45" t="s">
        <v>810</v>
      </c>
      <c r="N106" s="45" t="s">
        <v>811</v>
      </c>
      <c r="O106" s="46" t="s">
        <v>812</v>
      </c>
      <c r="P106" s="39" t="s">
        <v>813</v>
      </c>
      <c r="Q106" s="48">
        <v>1.01</v>
      </c>
    </row>
    <row r="107" ht="21.75" spans="1:17">
      <c r="A107" s="39"/>
      <c r="B107" s="40"/>
      <c r="C107" s="41" t="s">
        <v>91</v>
      </c>
      <c r="D107" s="41" t="s">
        <v>814</v>
      </c>
      <c r="E107" s="41" t="s">
        <v>133</v>
      </c>
      <c r="F107" s="41" t="s">
        <v>815</v>
      </c>
      <c r="G107" s="41" t="s">
        <v>816</v>
      </c>
      <c r="H107" s="41" t="s">
        <v>817</v>
      </c>
      <c r="I107" s="41" t="s">
        <v>818</v>
      </c>
      <c r="J107" s="41" t="s">
        <v>819</v>
      </c>
      <c r="K107" s="41" t="s">
        <v>820</v>
      </c>
      <c r="L107" s="41" t="s">
        <v>821</v>
      </c>
      <c r="M107" s="41" t="s">
        <v>822</v>
      </c>
      <c r="N107" s="41" t="s">
        <v>823</v>
      </c>
      <c r="O107" s="41" t="s">
        <v>824</v>
      </c>
      <c r="P107" s="41" t="s">
        <v>825</v>
      </c>
      <c r="Q107" s="48">
        <v>1.7</v>
      </c>
    </row>
    <row r="108" ht="21.75" spans="1:17">
      <c r="A108" s="50"/>
      <c r="B108" s="51"/>
      <c r="C108" s="50" t="s">
        <v>826</v>
      </c>
      <c r="D108" s="50" t="s">
        <v>827</v>
      </c>
      <c r="E108" s="50" t="s">
        <v>828</v>
      </c>
      <c r="F108" s="50" t="s">
        <v>829</v>
      </c>
      <c r="G108" s="50" t="s">
        <v>830</v>
      </c>
      <c r="H108" s="50" t="s">
        <v>831</v>
      </c>
      <c r="I108" s="50" t="s">
        <v>832</v>
      </c>
      <c r="J108" s="50" t="s">
        <v>833</v>
      </c>
      <c r="K108" s="50" t="s">
        <v>834</v>
      </c>
      <c r="L108" s="50" t="s">
        <v>835</v>
      </c>
      <c r="M108" s="50" t="s">
        <v>836</v>
      </c>
      <c r="N108" s="50" t="s">
        <v>837</v>
      </c>
      <c r="O108" s="50" t="s">
        <v>838</v>
      </c>
      <c r="P108" s="50" t="s">
        <v>839</v>
      </c>
      <c r="Q108" s="47"/>
    </row>
    <row r="109" ht="21.75" spans="1:17">
      <c r="A109" s="50"/>
      <c r="B109" s="51"/>
      <c r="C109" s="50" t="s">
        <v>840</v>
      </c>
      <c r="D109" s="50" t="s">
        <v>841</v>
      </c>
      <c r="E109" s="50" t="s">
        <v>842</v>
      </c>
      <c r="F109" s="50" t="s">
        <v>843</v>
      </c>
      <c r="G109" s="50" t="s">
        <v>844</v>
      </c>
      <c r="H109" s="50" t="s">
        <v>845</v>
      </c>
      <c r="I109" s="50" t="s">
        <v>846</v>
      </c>
      <c r="J109" s="50" t="s">
        <v>847</v>
      </c>
      <c r="K109" s="50" t="s">
        <v>848</v>
      </c>
      <c r="L109" s="50" t="s">
        <v>849</v>
      </c>
      <c r="M109" s="50" t="s">
        <v>850</v>
      </c>
      <c r="N109" s="50" t="s">
        <v>851</v>
      </c>
      <c r="O109" s="50" t="s">
        <v>852</v>
      </c>
      <c r="P109" s="50" t="s">
        <v>853</v>
      </c>
      <c r="Q109" s="47"/>
    </row>
    <row r="110" ht="21.75" spans="1:17">
      <c r="A110" s="50"/>
      <c r="B110" s="51"/>
      <c r="C110" s="50" t="s">
        <v>854</v>
      </c>
      <c r="D110" s="50" t="s">
        <v>855</v>
      </c>
      <c r="E110" s="50" t="s">
        <v>856</v>
      </c>
      <c r="F110" s="50" t="s">
        <v>857</v>
      </c>
      <c r="G110" s="50" t="s">
        <v>858</v>
      </c>
      <c r="H110" s="50" t="s">
        <v>859</v>
      </c>
      <c r="I110" s="50" t="s">
        <v>860</v>
      </c>
      <c r="J110" s="50" t="s">
        <v>861</v>
      </c>
      <c r="K110" s="50" t="s">
        <v>862</v>
      </c>
      <c r="L110" s="50" t="s">
        <v>863</v>
      </c>
      <c r="M110" s="50" t="s">
        <v>864</v>
      </c>
      <c r="N110" s="50" t="s">
        <v>865</v>
      </c>
      <c r="O110" s="50" t="s">
        <v>866</v>
      </c>
      <c r="P110" s="50" t="s">
        <v>867</v>
      </c>
      <c r="Q110" s="47"/>
    </row>
    <row r="111" ht="21.75" spans="1:17">
      <c r="A111" s="50"/>
      <c r="B111" s="51"/>
      <c r="C111" s="50" t="s">
        <v>868</v>
      </c>
      <c r="D111" s="50" t="s">
        <v>869</v>
      </c>
      <c r="E111" s="50" t="s">
        <v>870</v>
      </c>
      <c r="F111" s="50" t="s">
        <v>871</v>
      </c>
      <c r="G111" s="50" t="s">
        <v>872</v>
      </c>
      <c r="H111" s="50" t="s">
        <v>873</v>
      </c>
      <c r="I111" s="50" t="s">
        <v>874</v>
      </c>
      <c r="J111" s="50" t="s">
        <v>875</v>
      </c>
      <c r="K111" s="50" t="s">
        <v>876</v>
      </c>
      <c r="L111" s="50" t="s">
        <v>877</v>
      </c>
      <c r="M111" s="50" t="s">
        <v>878</v>
      </c>
      <c r="N111" s="50" t="s">
        <v>879</v>
      </c>
      <c r="O111" s="50" t="s">
        <v>880</v>
      </c>
      <c r="P111" s="50" t="s">
        <v>881</v>
      </c>
      <c r="Q111" s="48">
        <v>0.84</v>
      </c>
    </row>
    <row r="112" ht="21.75" spans="1:17">
      <c r="A112" s="50"/>
      <c r="B112" s="51"/>
      <c r="C112" s="45" t="s">
        <v>882</v>
      </c>
      <c r="D112" s="45" t="s">
        <v>883</v>
      </c>
      <c r="E112" s="45" t="s">
        <v>884</v>
      </c>
      <c r="F112" s="45" t="s">
        <v>885</v>
      </c>
      <c r="G112" s="45" t="s">
        <v>886</v>
      </c>
      <c r="H112" s="45" t="s">
        <v>887</v>
      </c>
      <c r="I112" s="45" t="s">
        <v>888</v>
      </c>
      <c r="J112" s="45" t="s">
        <v>889</v>
      </c>
      <c r="K112" s="45" t="s">
        <v>890</v>
      </c>
      <c r="L112" s="45" t="s">
        <v>891</v>
      </c>
      <c r="M112" s="45" t="s">
        <v>892</v>
      </c>
      <c r="N112" s="45" t="s">
        <v>893</v>
      </c>
      <c r="O112" s="45" t="s">
        <v>894</v>
      </c>
      <c r="P112" s="46" t="s">
        <v>895</v>
      </c>
      <c r="Q112" s="52">
        <v>1.28</v>
      </c>
    </row>
  </sheetData>
  <mergeCells count="40">
    <mergeCell ref="A1:Q1"/>
    <mergeCell ref="A2:B2"/>
    <mergeCell ref="A3:A7"/>
    <mergeCell ref="A8:A12"/>
    <mergeCell ref="A13:A17"/>
    <mergeCell ref="A18:A22"/>
    <mergeCell ref="A23:A27"/>
    <mergeCell ref="A28:A32"/>
    <mergeCell ref="A33:A37"/>
    <mergeCell ref="A38:A42"/>
    <mergeCell ref="A43:A47"/>
    <mergeCell ref="A48:A52"/>
    <mergeCell ref="A53:A57"/>
    <mergeCell ref="A58:A62"/>
    <mergeCell ref="A63:A67"/>
    <mergeCell ref="A68:A72"/>
    <mergeCell ref="A73:A77"/>
    <mergeCell ref="A78:A82"/>
    <mergeCell ref="A83:A87"/>
    <mergeCell ref="A88:A92"/>
    <mergeCell ref="A93:A97"/>
    <mergeCell ref="A98:A102"/>
    <mergeCell ref="A103:A107"/>
    <mergeCell ref="A108:A112"/>
    <mergeCell ref="B3:B7"/>
    <mergeCell ref="B8:B12"/>
    <mergeCell ref="B13:B17"/>
    <mergeCell ref="B18:B22"/>
    <mergeCell ref="B23:B27"/>
    <mergeCell ref="B28:B32"/>
    <mergeCell ref="B33:B37"/>
    <mergeCell ref="B38:B42"/>
    <mergeCell ref="B43:B47"/>
    <mergeCell ref="B48:B52"/>
    <mergeCell ref="B53:B57"/>
    <mergeCell ref="B58:B62"/>
    <mergeCell ref="B63:B67"/>
    <mergeCell ref="B83:B87"/>
    <mergeCell ref="B103:B107"/>
    <mergeCell ref="B108:B112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14"/>
  <sheetViews>
    <sheetView workbookViewId="0">
      <selection activeCell="B13" sqref="B13:O13"/>
    </sheetView>
  </sheetViews>
  <sheetFormatPr defaultColWidth="9.14285714285714" defaultRowHeight="21.75"/>
  <cols>
    <col min="1" max="1" width="32.2857142857143" customWidth="1"/>
    <col min="2" max="2" width="30.1428571428571" style="16" customWidth="1"/>
    <col min="15" max="15" width="17" customWidth="1"/>
    <col min="16" max="16" width="12" customWidth="1"/>
  </cols>
  <sheetData>
    <row r="1" customHeight="1"/>
    <row r="2" ht="29.25" spans="1:16">
      <c r="A2" s="29" t="s">
        <v>896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</row>
    <row r="3" spans="2:16">
      <c r="B3" s="30"/>
      <c r="C3" s="31" t="s">
        <v>1</v>
      </c>
      <c r="D3" s="31" t="s">
        <v>2</v>
      </c>
      <c r="E3" s="31" t="s">
        <v>3</v>
      </c>
      <c r="F3" s="31" t="s">
        <v>4</v>
      </c>
      <c r="G3" s="31" t="s">
        <v>5</v>
      </c>
      <c r="H3" s="31" t="s">
        <v>6</v>
      </c>
      <c r="I3" s="31" t="s">
        <v>7</v>
      </c>
      <c r="J3" s="31" t="s">
        <v>8</v>
      </c>
      <c r="K3" s="31" t="s">
        <v>9</v>
      </c>
      <c r="L3" s="31" t="s">
        <v>10</v>
      </c>
      <c r="M3" s="31" t="s">
        <v>11</v>
      </c>
      <c r="N3" s="35" t="s">
        <v>12</v>
      </c>
      <c r="O3" s="31" t="s">
        <v>33</v>
      </c>
      <c r="P3" s="30"/>
    </row>
    <row r="4" spans="2:16">
      <c r="B4" s="30" t="s">
        <v>826</v>
      </c>
      <c r="C4" s="30" t="s">
        <v>827</v>
      </c>
      <c r="D4" s="30" t="s">
        <v>828</v>
      </c>
      <c r="E4" s="30" t="s">
        <v>829</v>
      </c>
      <c r="F4" s="30" t="s">
        <v>830</v>
      </c>
      <c r="G4" s="30" t="s">
        <v>831</v>
      </c>
      <c r="H4" s="30" t="s">
        <v>832</v>
      </c>
      <c r="I4" s="30" t="s">
        <v>833</v>
      </c>
      <c r="J4" s="30" t="s">
        <v>834</v>
      </c>
      <c r="K4" s="30" t="s">
        <v>835</v>
      </c>
      <c r="L4" s="30" t="s">
        <v>836</v>
      </c>
      <c r="M4" s="30" t="s">
        <v>837</v>
      </c>
      <c r="N4" s="30" t="s">
        <v>838</v>
      </c>
      <c r="O4" s="30" t="s">
        <v>839</v>
      </c>
      <c r="P4" s="30"/>
    </row>
    <row r="5" spans="2:16">
      <c r="B5" s="30" t="s">
        <v>840</v>
      </c>
      <c r="C5" s="30" t="s">
        <v>841</v>
      </c>
      <c r="D5" s="30" t="s">
        <v>842</v>
      </c>
      <c r="E5" s="30" t="s">
        <v>843</v>
      </c>
      <c r="F5" s="30" t="s">
        <v>844</v>
      </c>
      <c r="G5" s="30" t="s">
        <v>845</v>
      </c>
      <c r="H5" s="30" t="s">
        <v>846</v>
      </c>
      <c r="I5" s="30" t="s">
        <v>847</v>
      </c>
      <c r="J5" s="30" t="s">
        <v>848</v>
      </c>
      <c r="K5" s="30" t="s">
        <v>849</v>
      </c>
      <c r="L5" s="30" t="s">
        <v>850</v>
      </c>
      <c r="M5" s="30" t="s">
        <v>851</v>
      </c>
      <c r="N5" s="30" t="s">
        <v>852</v>
      </c>
      <c r="O5" s="30" t="s">
        <v>853</v>
      </c>
      <c r="P5" s="30"/>
    </row>
    <row r="6" spans="2:16">
      <c r="B6" s="30" t="s">
        <v>854</v>
      </c>
      <c r="C6" s="30" t="s">
        <v>855</v>
      </c>
      <c r="D6" s="30" t="s">
        <v>856</v>
      </c>
      <c r="E6" s="30" t="s">
        <v>857</v>
      </c>
      <c r="F6" s="30" t="s">
        <v>858</v>
      </c>
      <c r="G6" s="30" t="s">
        <v>859</v>
      </c>
      <c r="H6" s="30" t="s">
        <v>860</v>
      </c>
      <c r="I6" s="30" t="s">
        <v>861</v>
      </c>
      <c r="J6" s="30" t="s">
        <v>862</v>
      </c>
      <c r="K6" s="30" t="s">
        <v>863</v>
      </c>
      <c r="L6" s="30" t="s">
        <v>864</v>
      </c>
      <c r="M6" s="30" t="s">
        <v>865</v>
      </c>
      <c r="N6" s="30" t="s">
        <v>866</v>
      </c>
      <c r="O6" s="30" t="s">
        <v>867</v>
      </c>
      <c r="P6" s="30"/>
    </row>
    <row r="7" spans="2:16">
      <c r="B7" s="30" t="s">
        <v>868</v>
      </c>
      <c r="C7" s="30" t="s">
        <v>869</v>
      </c>
      <c r="D7" s="30" t="s">
        <v>870</v>
      </c>
      <c r="E7" s="30" t="s">
        <v>871</v>
      </c>
      <c r="F7" s="30" t="s">
        <v>872</v>
      </c>
      <c r="G7" s="30" t="s">
        <v>873</v>
      </c>
      <c r="H7" s="30" t="s">
        <v>874</v>
      </c>
      <c r="I7" s="30" t="s">
        <v>875</v>
      </c>
      <c r="J7" s="30" t="s">
        <v>876</v>
      </c>
      <c r="K7" s="30" t="s">
        <v>877</v>
      </c>
      <c r="L7" s="30" t="s">
        <v>878</v>
      </c>
      <c r="M7" s="30" t="s">
        <v>879</v>
      </c>
      <c r="N7" s="30" t="s">
        <v>880</v>
      </c>
      <c r="O7" s="30" t="s">
        <v>881</v>
      </c>
      <c r="P7" s="30">
        <v>0.84</v>
      </c>
    </row>
    <row r="8" spans="2:16">
      <c r="B8" s="30" t="s">
        <v>882</v>
      </c>
      <c r="C8" s="30" t="s">
        <v>883</v>
      </c>
      <c r="D8" s="30" t="s">
        <v>884</v>
      </c>
      <c r="E8" s="30" t="s">
        <v>885</v>
      </c>
      <c r="F8" s="30" t="s">
        <v>886</v>
      </c>
      <c r="G8" s="30" t="s">
        <v>887</v>
      </c>
      <c r="H8" s="30" t="s">
        <v>888</v>
      </c>
      <c r="I8" s="30" t="s">
        <v>889</v>
      </c>
      <c r="J8" s="30" t="s">
        <v>890</v>
      </c>
      <c r="K8" s="30" t="s">
        <v>891</v>
      </c>
      <c r="L8" s="30" t="s">
        <v>892</v>
      </c>
      <c r="M8" s="30" t="s">
        <v>893</v>
      </c>
      <c r="N8" s="30" t="s">
        <v>894</v>
      </c>
      <c r="O8" s="30" t="s">
        <v>895</v>
      </c>
      <c r="P8" s="30">
        <v>1.28</v>
      </c>
    </row>
    <row r="9" customFormat="1"/>
    <row r="10" customFormat="1" spans="2:15">
      <c r="B10" s="32"/>
      <c r="C10" s="33" t="s">
        <v>1</v>
      </c>
      <c r="D10" s="33" t="s">
        <v>2</v>
      </c>
      <c r="E10" s="33" t="s">
        <v>3</v>
      </c>
      <c r="F10" s="33" t="s">
        <v>4</v>
      </c>
      <c r="G10" s="33" t="s">
        <v>5</v>
      </c>
      <c r="H10" s="33" t="s">
        <v>6</v>
      </c>
      <c r="I10" s="33" t="s">
        <v>7</v>
      </c>
      <c r="J10" s="33" t="s">
        <v>8</v>
      </c>
      <c r="K10" s="33" t="s">
        <v>9</v>
      </c>
      <c r="L10" s="33" t="s">
        <v>10</v>
      </c>
      <c r="M10" s="33" t="s">
        <v>11</v>
      </c>
      <c r="N10" s="33" t="s">
        <v>12</v>
      </c>
      <c r="O10" s="23"/>
    </row>
    <row r="11" customFormat="1" spans="2:15">
      <c r="B11" s="23" t="s">
        <v>897</v>
      </c>
      <c r="C11" s="34">
        <v>86498</v>
      </c>
      <c r="D11" s="34">
        <v>102827</v>
      </c>
      <c r="E11" s="34">
        <v>113412</v>
      </c>
      <c r="F11" s="34">
        <v>90888</v>
      </c>
      <c r="G11" s="34">
        <v>101596</v>
      </c>
      <c r="H11" s="34">
        <v>98412</v>
      </c>
      <c r="I11" s="34">
        <v>85609</v>
      </c>
      <c r="J11" s="34">
        <v>89681</v>
      </c>
      <c r="K11" s="34">
        <v>86631</v>
      </c>
      <c r="L11" s="34">
        <v>90237</v>
      </c>
      <c r="M11" s="34">
        <v>95982</v>
      </c>
      <c r="N11" s="34">
        <v>87936</v>
      </c>
      <c r="O11" s="25">
        <f t="shared" ref="O11:O15" si="0">SUM(C11:N11)</f>
        <v>1129709</v>
      </c>
    </row>
    <row r="12" customFormat="1" spans="2:15">
      <c r="B12" s="23" t="s">
        <v>898</v>
      </c>
      <c r="C12" s="34">
        <v>94575</v>
      </c>
      <c r="D12" s="34">
        <v>102462</v>
      </c>
      <c r="E12" s="34">
        <v>105856</v>
      </c>
      <c r="F12" s="34">
        <v>98476</v>
      </c>
      <c r="G12" s="34">
        <v>99762</v>
      </c>
      <c r="H12" s="34">
        <v>97619</v>
      </c>
      <c r="I12" s="34">
        <v>91612</v>
      </c>
      <c r="J12" s="34">
        <v>79564</v>
      </c>
      <c r="K12" s="34">
        <v>87770</v>
      </c>
      <c r="L12" s="34">
        <v>89889</v>
      </c>
      <c r="M12" s="34">
        <v>90004</v>
      </c>
      <c r="N12" s="34">
        <v>86998</v>
      </c>
      <c r="O12" s="25">
        <f t="shared" si="0"/>
        <v>1124587</v>
      </c>
    </row>
    <row r="13" customFormat="1" spans="2:15">
      <c r="B13" s="23" t="s">
        <v>899</v>
      </c>
      <c r="C13" s="34">
        <v>99923</v>
      </c>
      <c r="D13" s="34">
        <v>108402</v>
      </c>
      <c r="E13" s="34">
        <v>111524</v>
      </c>
      <c r="F13" s="34">
        <v>104316</v>
      </c>
      <c r="G13" s="34">
        <v>106251</v>
      </c>
      <c r="H13" s="34">
        <v>104338</v>
      </c>
      <c r="I13" s="34">
        <v>97452</v>
      </c>
      <c r="J13" s="34">
        <v>84798</v>
      </c>
      <c r="K13" s="34">
        <v>91290</v>
      </c>
      <c r="L13" s="34">
        <v>98433</v>
      </c>
      <c r="M13" s="34">
        <v>100470</v>
      </c>
      <c r="N13" s="34">
        <v>100189</v>
      </c>
      <c r="O13" s="25">
        <f t="shared" si="0"/>
        <v>1207386</v>
      </c>
    </row>
    <row r="14" customFormat="1" spans="2:15">
      <c r="B14" s="23" t="s">
        <v>900</v>
      </c>
      <c r="C14" s="34">
        <v>100712</v>
      </c>
      <c r="D14" s="34">
        <v>97362</v>
      </c>
      <c r="E14" s="34">
        <v>111302</v>
      </c>
      <c r="F14" s="34">
        <v>74318</v>
      </c>
      <c r="G14" s="34">
        <v>53802</v>
      </c>
      <c r="H14" s="34">
        <v>52564</v>
      </c>
      <c r="I14" s="34">
        <v>61716</v>
      </c>
      <c r="J14" s="34">
        <v>63002</v>
      </c>
      <c r="K14" s="34">
        <v>79089</v>
      </c>
      <c r="L14" s="34">
        <v>85962</v>
      </c>
      <c r="M14" s="34">
        <v>86093</v>
      </c>
      <c r="N14" s="34">
        <v>81025</v>
      </c>
      <c r="O14" s="25">
        <f t="shared" si="0"/>
        <v>946947</v>
      </c>
    </row>
    <row r="15" customFormat="1" spans="2:15">
      <c r="B15" s="23" t="s">
        <v>29</v>
      </c>
      <c r="C15" s="34">
        <v>100849</v>
      </c>
      <c r="D15" s="34">
        <v>108313</v>
      </c>
      <c r="E15" s="34">
        <v>108524</v>
      </c>
      <c r="F15" s="34">
        <v>102279</v>
      </c>
      <c r="G15" s="34">
        <v>107477</v>
      </c>
      <c r="H15" s="34">
        <v>100383</v>
      </c>
      <c r="I15" s="34">
        <v>93650</v>
      </c>
      <c r="J15" s="34">
        <v>87960</v>
      </c>
      <c r="K15" s="34">
        <v>96664</v>
      </c>
      <c r="L15" s="34">
        <v>102051</v>
      </c>
      <c r="M15" s="34">
        <v>103009</v>
      </c>
      <c r="N15" s="34">
        <v>101343</v>
      </c>
      <c r="O15" s="25">
        <f t="shared" si="0"/>
        <v>1212502</v>
      </c>
    </row>
    <row r="16" customFormat="1"/>
    <row r="17" customFormat="1"/>
    <row r="18" customFormat="1"/>
    <row r="19" customFormat="1"/>
    <row r="20" customFormat="1"/>
    <row r="21" customFormat="1"/>
    <row r="22" customFormat="1"/>
    <row r="23" customFormat="1"/>
    <row r="24" customFormat="1"/>
    <row r="25" customFormat="1"/>
    <row r="26" customFormat="1"/>
    <row r="27" customFormat="1"/>
    <row r="28" customFormat="1"/>
    <row r="29" customFormat="1"/>
    <row r="30" customFormat="1"/>
    <row r="31" customFormat="1"/>
    <row r="32" customFormat="1"/>
    <row r="33" customFormat="1"/>
    <row r="34" customFormat="1"/>
    <row r="35" customFormat="1"/>
    <row r="36" customFormat="1"/>
    <row r="37" customFormat="1"/>
    <row r="38" customFormat="1"/>
    <row r="39" customFormat="1"/>
    <row r="40" customFormat="1"/>
    <row r="41" customFormat="1"/>
    <row r="42" customFormat="1"/>
    <row r="43" customFormat="1"/>
    <row r="44" customFormat="1"/>
    <row r="45" customFormat="1"/>
    <row r="46" customFormat="1"/>
    <row r="47" customFormat="1"/>
    <row r="48" customFormat="1"/>
    <row r="49" customFormat="1"/>
    <row r="50" customFormat="1"/>
    <row r="51" customFormat="1"/>
    <row r="52" customFormat="1"/>
    <row r="53" customFormat="1"/>
    <row r="54" customFormat="1"/>
    <row r="55" customFormat="1"/>
    <row r="56" customFormat="1"/>
    <row r="57" customFormat="1"/>
    <row r="58" customFormat="1"/>
    <row r="59" customFormat="1"/>
    <row r="60" customFormat="1"/>
    <row r="61" customFormat="1"/>
    <row r="62" customFormat="1"/>
    <row r="63" customFormat="1"/>
    <row r="64" customFormat="1"/>
    <row r="65" customFormat="1"/>
    <row r="66" customFormat="1"/>
    <row r="67" customFormat="1"/>
    <row r="68" customFormat="1"/>
    <row r="69" customFormat="1"/>
    <row r="70" customFormat="1"/>
    <row r="71" customFormat="1"/>
    <row r="72" customForma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</sheetData>
  <mergeCells count="1">
    <mergeCell ref="A2:P2"/>
  </mergeCells>
  <pageMargins left="0.75" right="0.75" top="1" bottom="1" header="0.511805555555556" footer="0.511805555555556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V41"/>
  <sheetViews>
    <sheetView topLeftCell="B20" workbookViewId="0">
      <selection activeCell="B27" sqref="B27"/>
    </sheetView>
  </sheetViews>
  <sheetFormatPr defaultColWidth="9.14285714285714" defaultRowHeight="21.75"/>
  <cols>
    <col min="1" max="1" width="31.4285714285714" customWidth="1"/>
    <col min="2" max="2" width="27.4285714285714" customWidth="1"/>
    <col min="3" max="17" width="11.7142857142857" customWidth="1"/>
  </cols>
  <sheetData>
    <row r="1" ht="24.75" customHeight="1" spans="1:14">
      <c r="A1" s="1">
        <v>2018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</row>
    <row r="2" customHeight="1" spans="1:14">
      <c r="A2" s="4" t="s">
        <v>13</v>
      </c>
      <c r="B2" s="5" t="s">
        <v>901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256">
      <c r="A3" s="7" t="s">
        <v>902</v>
      </c>
      <c r="B3" s="5" t="s">
        <v>15</v>
      </c>
      <c r="C3" s="8">
        <v>5228</v>
      </c>
      <c r="D3" s="8">
        <v>5882.25</v>
      </c>
      <c r="E3" s="8">
        <v>6852.5</v>
      </c>
      <c r="F3" s="9">
        <v>6266</v>
      </c>
      <c r="G3" s="9">
        <v>5743.5</v>
      </c>
      <c r="H3" s="9">
        <v>5541</v>
      </c>
      <c r="I3" s="9">
        <v>5458.75</v>
      </c>
      <c r="J3" s="9">
        <v>4253.25</v>
      </c>
      <c r="K3" s="9">
        <v>4268.25</v>
      </c>
      <c r="L3" s="9">
        <v>4733.75</v>
      </c>
      <c r="M3" s="9">
        <v>4741.5</v>
      </c>
      <c r="N3" s="9">
        <f>+'[3]WORKING TIME'!$D$10</f>
        <v>4456.75</v>
      </c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6"/>
      <c r="CN3" s="26"/>
      <c r="CO3" s="26"/>
      <c r="CP3" s="26"/>
      <c r="CQ3" s="26"/>
      <c r="CR3" s="26"/>
      <c r="CS3" s="26"/>
      <c r="CT3" s="26"/>
      <c r="CU3" s="26"/>
      <c r="CV3" s="26"/>
      <c r="CW3" s="26"/>
      <c r="CX3" s="26"/>
      <c r="CY3" s="26"/>
      <c r="CZ3" s="26"/>
      <c r="DA3" s="26"/>
      <c r="DB3" s="26"/>
      <c r="DC3" s="26"/>
      <c r="DD3" s="26"/>
      <c r="DE3" s="26"/>
      <c r="DF3" s="26"/>
      <c r="DG3" s="26"/>
      <c r="DH3" s="26"/>
      <c r="DI3" s="26"/>
      <c r="DJ3" s="26"/>
      <c r="DK3" s="26"/>
      <c r="DL3" s="26"/>
      <c r="DM3" s="26"/>
      <c r="DN3" s="26"/>
      <c r="DO3" s="26"/>
      <c r="DP3" s="26"/>
      <c r="DQ3" s="26"/>
      <c r="DR3" s="26"/>
      <c r="DS3" s="26"/>
      <c r="DT3" s="26"/>
      <c r="DU3" s="26"/>
      <c r="DV3" s="26"/>
      <c r="DW3" s="26"/>
      <c r="DX3" s="26"/>
      <c r="DY3" s="26"/>
      <c r="DZ3" s="26"/>
      <c r="EA3" s="26"/>
      <c r="EB3" s="26"/>
      <c r="EC3" s="26"/>
      <c r="ED3" s="26"/>
      <c r="EE3" s="26"/>
      <c r="EF3" s="26"/>
      <c r="EG3" s="26"/>
      <c r="EH3" s="26"/>
      <c r="EI3" s="26"/>
      <c r="EJ3" s="26"/>
      <c r="EK3" s="26"/>
      <c r="EL3" s="26"/>
      <c r="EM3" s="26"/>
      <c r="EN3" s="26"/>
      <c r="EO3" s="26"/>
      <c r="EP3" s="26"/>
      <c r="EQ3" s="26"/>
      <c r="ER3" s="26"/>
      <c r="ES3" s="26"/>
      <c r="ET3" s="26"/>
      <c r="EU3" s="26"/>
      <c r="EV3" s="26"/>
      <c r="EW3" s="26"/>
      <c r="EX3" s="26"/>
      <c r="EY3" s="26"/>
      <c r="EZ3" s="26"/>
      <c r="FA3" s="26"/>
      <c r="FB3" s="26"/>
      <c r="FC3" s="26"/>
      <c r="FD3" s="26"/>
      <c r="FE3" s="26"/>
      <c r="FF3" s="26"/>
      <c r="FG3" s="26"/>
      <c r="FH3" s="26"/>
      <c r="FI3" s="26"/>
      <c r="FJ3" s="26"/>
      <c r="FK3" s="26"/>
      <c r="FL3" s="26"/>
      <c r="FM3" s="26"/>
      <c r="FN3" s="26"/>
      <c r="FO3" s="26"/>
      <c r="FP3" s="26"/>
      <c r="FQ3" s="26"/>
      <c r="FR3" s="26"/>
      <c r="FS3" s="26"/>
      <c r="FT3" s="26"/>
      <c r="FU3" s="26"/>
      <c r="FV3" s="26"/>
      <c r="FW3" s="26"/>
      <c r="FX3" s="26"/>
      <c r="FY3" s="26"/>
      <c r="FZ3" s="26"/>
      <c r="GA3" s="26"/>
      <c r="GB3" s="26"/>
      <c r="GC3" s="26"/>
      <c r="GD3" s="26"/>
      <c r="GE3" s="26"/>
      <c r="GF3" s="26"/>
      <c r="GG3" s="26"/>
      <c r="GH3" s="26"/>
      <c r="GI3" s="26"/>
      <c r="GJ3" s="26"/>
      <c r="GK3" s="26"/>
      <c r="GL3" s="26"/>
      <c r="GM3" s="26"/>
      <c r="GN3" s="26"/>
      <c r="GO3" s="26"/>
      <c r="GP3" s="26"/>
      <c r="GQ3" s="26"/>
      <c r="GR3" s="26"/>
      <c r="GS3" s="26"/>
      <c r="GT3" s="26"/>
      <c r="GU3" s="26"/>
      <c r="GV3" s="26"/>
      <c r="GW3" s="26"/>
      <c r="GX3" s="26"/>
      <c r="GY3" s="26"/>
      <c r="GZ3" s="26"/>
      <c r="HA3" s="26"/>
      <c r="HB3" s="26"/>
      <c r="HC3" s="26"/>
      <c r="HD3" s="26"/>
      <c r="HE3" s="26"/>
      <c r="HF3" s="26"/>
      <c r="HG3" s="26"/>
      <c r="HH3" s="26"/>
      <c r="HI3" s="26"/>
      <c r="HJ3" s="26"/>
      <c r="HK3" s="26"/>
      <c r="HL3" s="26"/>
      <c r="HM3" s="26"/>
      <c r="HN3" s="26"/>
      <c r="HO3" s="26"/>
      <c r="HP3" s="26"/>
      <c r="HQ3" s="26"/>
      <c r="HR3" s="26"/>
      <c r="HS3" s="26"/>
      <c r="HT3" s="26"/>
      <c r="HU3" s="26"/>
      <c r="HV3" s="26"/>
      <c r="HW3" s="26"/>
      <c r="HX3" s="26"/>
      <c r="HY3" s="26"/>
      <c r="HZ3" s="26"/>
      <c r="IA3" s="26"/>
      <c r="IB3" s="26"/>
      <c r="IC3" s="26"/>
      <c r="ID3" s="26"/>
      <c r="IE3" s="26"/>
      <c r="IF3" s="26"/>
      <c r="IG3" s="26"/>
      <c r="IH3" s="26"/>
      <c r="II3" s="26"/>
      <c r="IJ3" s="26"/>
      <c r="IK3" s="26"/>
      <c r="IL3" s="26"/>
      <c r="IM3" s="26"/>
      <c r="IN3" s="26"/>
      <c r="IO3" s="26"/>
      <c r="IP3" s="26"/>
      <c r="IQ3" s="26"/>
      <c r="IR3" s="26"/>
      <c r="IS3" s="26"/>
      <c r="IT3" s="26"/>
      <c r="IU3" s="26"/>
      <c r="IV3" s="26"/>
    </row>
    <row r="4" spans="1:14">
      <c r="A4" s="10"/>
      <c r="B4" s="11" t="s">
        <v>16</v>
      </c>
      <c r="C4" s="8">
        <v>245.25</v>
      </c>
      <c r="D4" s="8">
        <v>513.75</v>
      </c>
      <c r="E4" s="8">
        <v>607.5</v>
      </c>
      <c r="F4" s="9">
        <v>548.5</v>
      </c>
      <c r="G4" s="9">
        <v>529.25</v>
      </c>
      <c r="H4" s="9">
        <v>387.75</v>
      </c>
      <c r="I4" s="9">
        <v>391.25</v>
      </c>
      <c r="J4" s="9">
        <v>402.75</v>
      </c>
      <c r="K4" s="9">
        <v>431.75</v>
      </c>
      <c r="L4" s="9">
        <v>329</v>
      </c>
      <c r="M4" s="9">
        <v>305.5</v>
      </c>
      <c r="N4" s="9">
        <f>+'[3]WORKING TIME'!$D$11</f>
        <v>323.75</v>
      </c>
    </row>
    <row r="5" spans="1:14">
      <c r="A5" s="10"/>
      <c r="B5" s="12" t="s">
        <v>17</v>
      </c>
      <c r="C5" s="8">
        <v>119.25</v>
      </c>
      <c r="D5" s="8">
        <v>148.5</v>
      </c>
      <c r="E5" s="8">
        <v>196.75</v>
      </c>
      <c r="F5" s="9">
        <v>148</v>
      </c>
      <c r="G5" s="9">
        <v>151</v>
      </c>
      <c r="H5" s="9">
        <v>134.75</v>
      </c>
      <c r="I5" s="9">
        <v>115</v>
      </c>
      <c r="J5" s="9">
        <v>91.75</v>
      </c>
      <c r="K5" s="9">
        <v>85.75</v>
      </c>
      <c r="L5" s="9">
        <v>91</v>
      </c>
      <c r="M5" s="9">
        <v>72.5</v>
      </c>
      <c r="N5" s="9">
        <f>+'[3]WORKING TIME'!$D$12</f>
        <v>45.75</v>
      </c>
    </row>
    <row r="6" customHeight="1" spans="1:14">
      <c r="A6" s="10"/>
      <c r="B6" s="12" t="s">
        <v>18</v>
      </c>
      <c r="C6" s="8">
        <v>28.25</v>
      </c>
      <c r="D6" s="8">
        <v>20.25</v>
      </c>
      <c r="E6" s="8">
        <v>43.25</v>
      </c>
      <c r="F6" s="9">
        <v>45.5</v>
      </c>
      <c r="G6" s="9">
        <v>25.5</v>
      </c>
      <c r="H6" s="9">
        <v>66</v>
      </c>
      <c r="I6" s="9">
        <v>33.25</v>
      </c>
      <c r="J6" s="9">
        <v>75.75</v>
      </c>
      <c r="K6" s="9">
        <v>26</v>
      </c>
      <c r="L6" s="9">
        <v>20.75</v>
      </c>
      <c r="M6" s="9">
        <v>44.25</v>
      </c>
      <c r="N6" s="9">
        <f>+'[3]WORKING TIME'!$D$13</f>
        <v>20</v>
      </c>
    </row>
    <row r="7" customHeight="1" spans="1:14">
      <c r="A7" s="10"/>
      <c r="B7" s="12" t="s">
        <v>19</v>
      </c>
      <c r="C7" s="8">
        <v>100.5</v>
      </c>
      <c r="D7" s="8">
        <v>105.5</v>
      </c>
      <c r="E7" s="8">
        <v>134.75</v>
      </c>
      <c r="F7" s="9">
        <v>85.25</v>
      </c>
      <c r="G7" s="9">
        <v>130.5</v>
      </c>
      <c r="H7" s="9">
        <v>128.25</v>
      </c>
      <c r="I7" s="9">
        <v>98.5</v>
      </c>
      <c r="J7" s="9">
        <v>115.25</v>
      </c>
      <c r="K7" s="9">
        <v>112.5</v>
      </c>
      <c r="L7" s="9">
        <v>196.75</v>
      </c>
      <c r="M7" s="9">
        <v>60.25</v>
      </c>
      <c r="N7" s="9">
        <f>+'[3]WORKING TIME'!$D$14</f>
        <v>44</v>
      </c>
    </row>
    <row r="8" spans="1:14">
      <c r="A8" s="10"/>
      <c r="B8" s="12" t="s">
        <v>20</v>
      </c>
      <c r="C8" s="8">
        <v>33</v>
      </c>
      <c r="D8" s="8">
        <v>49</v>
      </c>
      <c r="E8" s="8">
        <v>25</v>
      </c>
      <c r="F8" s="9">
        <v>24</v>
      </c>
      <c r="G8" s="9">
        <v>32</v>
      </c>
      <c r="H8" s="9">
        <v>36</v>
      </c>
      <c r="I8" s="9">
        <v>53</v>
      </c>
      <c r="J8" s="9">
        <v>33</v>
      </c>
      <c r="K8" s="9">
        <v>46</v>
      </c>
      <c r="L8" s="9">
        <v>44.25</v>
      </c>
      <c r="M8" s="9">
        <v>40</v>
      </c>
      <c r="N8" s="9">
        <f>+'[3]WORKING TIME'!$D$15</f>
        <v>55</v>
      </c>
    </row>
    <row r="9" spans="1:14">
      <c r="A9" s="10"/>
      <c r="B9" s="12" t="s">
        <v>21</v>
      </c>
      <c r="C9" s="13">
        <v>14.75</v>
      </c>
      <c r="D9" s="13">
        <v>12</v>
      </c>
      <c r="E9" s="13">
        <v>14</v>
      </c>
      <c r="F9" s="9">
        <v>20</v>
      </c>
      <c r="G9" s="14">
        <v>11.5</v>
      </c>
      <c r="H9" s="14">
        <v>2.5</v>
      </c>
      <c r="I9" s="14">
        <v>16</v>
      </c>
      <c r="J9" s="14">
        <v>10</v>
      </c>
      <c r="K9" s="14">
        <v>1</v>
      </c>
      <c r="L9" s="14">
        <v>2.5</v>
      </c>
      <c r="M9" s="14">
        <v>5</v>
      </c>
      <c r="N9" s="14">
        <f>+'[3]WORKING TIME'!$D$18</f>
        <v>0</v>
      </c>
    </row>
    <row r="10" spans="1:16">
      <c r="A10" s="10"/>
      <c r="B10" s="12" t="s">
        <v>22</v>
      </c>
      <c r="C10" s="15">
        <v>47.75</v>
      </c>
      <c r="D10" s="8">
        <v>17.25</v>
      </c>
      <c r="E10" s="8">
        <v>11.5</v>
      </c>
      <c r="F10" s="9">
        <v>15.75</v>
      </c>
      <c r="G10" s="9">
        <v>12.75</v>
      </c>
      <c r="H10" s="9">
        <v>18.5</v>
      </c>
      <c r="I10" s="9">
        <v>4.25</v>
      </c>
      <c r="J10" s="9">
        <v>4</v>
      </c>
      <c r="K10" s="9">
        <v>20.75</v>
      </c>
      <c r="L10" s="9">
        <v>15.5</v>
      </c>
      <c r="M10" s="9">
        <v>11</v>
      </c>
      <c r="N10" s="9">
        <f>+'[3]WORKING TIME'!$D$19</f>
        <v>27.5</v>
      </c>
      <c r="O10" s="24" t="s">
        <v>23</v>
      </c>
      <c r="P10" s="24" t="s">
        <v>24</v>
      </c>
    </row>
    <row r="11" customHeight="1" spans="2:16">
      <c r="B11" s="16"/>
      <c r="C11">
        <f t="shared" ref="C11:N11" si="0">SUM(C3:C10)</f>
        <v>5816.75</v>
      </c>
      <c r="D11">
        <f t="shared" si="0"/>
        <v>6748.5</v>
      </c>
      <c r="E11">
        <f t="shared" si="0"/>
        <v>7885.25</v>
      </c>
      <c r="F11">
        <f t="shared" si="0"/>
        <v>7153</v>
      </c>
      <c r="G11">
        <f t="shared" si="0"/>
        <v>6636</v>
      </c>
      <c r="H11">
        <f t="shared" si="0"/>
        <v>6314.75</v>
      </c>
      <c r="I11">
        <f t="shared" si="0"/>
        <v>6170</v>
      </c>
      <c r="J11">
        <f t="shared" si="0"/>
        <v>4985.75</v>
      </c>
      <c r="K11">
        <f t="shared" si="0"/>
        <v>4992</v>
      </c>
      <c r="L11">
        <f t="shared" si="0"/>
        <v>5433.5</v>
      </c>
      <c r="M11">
        <f t="shared" si="0"/>
        <v>5280</v>
      </c>
      <c r="N11">
        <f t="shared" si="0"/>
        <v>4972.75</v>
      </c>
      <c r="O11" s="24">
        <f>AVERAGE(C11:N11)</f>
        <v>6032.35416666667</v>
      </c>
      <c r="P11" s="24">
        <f>MAX(C11:N11)</f>
        <v>7885.25</v>
      </c>
    </row>
    <row r="12" ht="22.5"/>
    <row r="13" ht="22.5" spans="1:14">
      <c r="A13" s="1">
        <v>2019</v>
      </c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3" t="s">
        <v>8</v>
      </c>
      <c r="K13" s="3" t="s">
        <v>9</v>
      </c>
      <c r="L13" s="3" t="s">
        <v>10</v>
      </c>
      <c r="M13" s="3" t="s">
        <v>11</v>
      </c>
      <c r="N13" s="3" t="s">
        <v>12</v>
      </c>
    </row>
    <row r="14" spans="1:15">
      <c r="A14" s="4" t="s">
        <v>13</v>
      </c>
      <c r="B14" s="5" t="s">
        <v>903</v>
      </c>
      <c r="C14" s="6">
        <v>135000</v>
      </c>
      <c r="D14" s="6">
        <v>143000</v>
      </c>
      <c r="E14" s="6">
        <v>155000</v>
      </c>
      <c r="F14" s="6">
        <v>135000</v>
      </c>
      <c r="G14" s="6">
        <v>147000</v>
      </c>
      <c r="H14" s="6">
        <v>149000</v>
      </c>
      <c r="I14" s="6">
        <v>138000</v>
      </c>
      <c r="J14" s="6">
        <v>140000</v>
      </c>
      <c r="K14" s="6">
        <v>145000</v>
      </c>
      <c r="L14" s="6">
        <v>140000</v>
      </c>
      <c r="M14" s="6">
        <v>149000</v>
      </c>
      <c r="N14" s="6">
        <v>135000</v>
      </c>
      <c r="O14" s="27">
        <f>SUM(C14:N14)</f>
        <v>1711000</v>
      </c>
    </row>
    <row r="15" spans="1:16">
      <c r="A15" s="7" t="s">
        <v>902</v>
      </c>
      <c r="B15" s="5" t="s">
        <v>15</v>
      </c>
      <c r="C15" s="17">
        <v>4707</v>
      </c>
      <c r="D15" s="17">
        <v>3431.5</v>
      </c>
      <c r="E15" s="18">
        <v>5953.5</v>
      </c>
      <c r="F15" s="19">
        <v>5350.75</v>
      </c>
      <c r="G15" s="19">
        <v>5526.25</v>
      </c>
      <c r="H15" s="19">
        <v>6595.5</v>
      </c>
      <c r="I15" s="19">
        <v>5626</v>
      </c>
      <c r="J15" s="19">
        <v>2849</v>
      </c>
      <c r="K15" s="19">
        <v>3360.75</v>
      </c>
      <c r="L15" s="19">
        <v>5419.25</v>
      </c>
      <c r="M15" s="19">
        <v>6339.25</v>
      </c>
      <c r="N15" s="28">
        <v>5620.5</v>
      </c>
      <c r="O15" s="26"/>
      <c r="P15" s="26"/>
    </row>
    <row r="16" spans="1:14">
      <c r="A16" s="10"/>
      <c r="B16" s="11" t="s">
        <v>16</v>
      </c>
      <c r="C16" s="17">
        <v>294.5</v>
      </c>
      <c r="D16" s="17">
        <v>364.15</v>
      </c>
      <c r="E16" s="18">
        <v>358.5</v>
      </c>
      <c r="F16" s="19">
        <v>237.5</v>
      </c>
      <c r="G16" s="19">
        <v>345.25</v>
      </c>
      <c r="H16" s="19">
        <v>378.5</v>
      </c>
      <c r="I16" s="19">
        <v>351.75</v>
      </c>
      <c r="J16" s="19">
        <v>220.75</v>
      </c>
      <c r="K16" s="19">
        <v>327.25</v>
      </c>
      <c r="L16" s="19">
        <v>572.25</v>
      </c>
      <c r="M16" s="19">
        <v>489</v>
      </c>
      <c r="N16" s="28">
        <v>452.75</v>
      </c>
    </row>
    <row r="17" spans="1:14">
      <c r="A17" s="10"/>
      <c r="B17" s="12" t="s">
        <v>17</v>
      </c>
      <c r="C17" s="17">
        <v>59</v>
      </c>
      <c r="D17" s="17">
        <v>120.25</v>
      </c>
      <c r="E17" s="18">
        <v>144.5</v>
      </c>
      <c r="F17" s="19">
        <v>122.25</v>
      </c>
      <c r="G17" s="19">
        <v>137.75</v>
      </c>
      <c r="H17" s="19">
        <v>127.75</v>
      </c>
      <c r="I17" s="19">
        <v>106.5</v>
      </c>
      <c r="J17" s="19">
        <v>75.75</v>
      </c>
      <c r="K17" s="19">
        <v>94</v>
      </c>
      <c r="L17" s="19">
        <v>116.5</v>
      </c>
      <c r="M17" s="19">
        <v>81.5</v>
      </c>
      <c r="N17" s="28">
        <v>82.5</v>
      </c>
    </row>
    <row r="18" spans="1:14">
      <c r="A18" s="10"/>
      <c r="B18" s="12" t="s">
        <v>18</v>
      </c>
      <c r="C18" s="17">
        <v>6.25</v>
      </c>
      <c r="D18" s="17">
        <v>21.5</v>
      </c>
      <c r="E18" s="18">
        <v>36.5</v>
      </c>
      <c r="F18" s="19">
        <v>30.75</v>
      </c>
      <c r="G18" s="19">
        <v>29.75</v>
      </c>
      <c r="H18" s="19">
        <v>32.5</v>
      </c>
      <c r="I18" s="19">
        <v>21</v>
      </c>
      <c r="J18" s="19">
        <v>39.25</v>
      </c>
      <c r="K18" s="19">
        <v>44.75</v>
      </c>
      <c r="L18" s="19">
        <v>30.5</v>
      </c>
      <c r="M18" s="19">
        <v>13.5</v>
      </c>
      <c r="N18" s="28">
        <v>29.75</v>
      </c>
    </row>
    <row r="19" spans="1:14">
      <c r="A19" s="10"/>
      <c r="B19" s="12" t="s">
        <v>19</v>
      </c>
      <c r="C19" s="17">
        <v>74</v>
      </c>
      <c r="D19" s="17">
        <v>74.25</v>
      </c>
      <c r="E19" s="18">
        <v>106.75</v>
      </c>
      <c r="F19" s="19">
        <v>51.25</v>
      </c>
      <c r="G19" s="19">
        <v>71.5</v>
      </c>
      <c r="H19" s="19">
        <v>105.25</v>
      </c>
      <c r="I19" s="19">
        <v>68.5</v>
      </c>
      <c r="J19" s="19">
        <v>122.25</v>
      </c>
      <c r="K19" s="19">
        <v>121</v>
      </c>
      <c r="L19" s="19">
        <v>159.75</v>
      </c>
      <c r="M19" s="19">
        <v>175</v>
      </c>
      <c r="N19" s="28">
        <v>141.5</v>
      </c>
    </row>
    <row r="20" spans="1:14">
      <c r="A20" s="10"/>
      <c r="B20" s="12" t="s">
        <v>20</v>
      </c>
      <c r="C20" s="17">
        <v>44</v>
      </c>
      <c r="D20" s="17">
        <v>33.25</v>
      </c>
      <c r="E20" s="18">
        <v>30</v>
      </c>
      <c r="F20" s="19">
        <v>35</v>
      </c>
      <c r="G20" s="19">
        <v>30.25</v>
      </c>
      <c r="H20" s="19">
        <v>47</v>
      </c>
      <c r="I20" s="19">
        <v>34</v>
      </c>
      <c r="J20" s="19">
        <v>42</v>
      </c>
      <c r="K20" s="19">
        <v>23.75</v>
      </c>
      <c r="L20" s="19">
        <v>52</v>
      </c>
      <c r="M20" s="19">
        <v>46</v>
      </c>
      <c r="N20" s="28">
        <v>59</v>
      </c>
    </row>
    <row r="21" spans="1:14">
      <c r="A21" s="10"/>
      <c r="B21" s="12" t="s">
        <v>21</v>
      </c>
      <c r="C21" s="17">
        <v>6</v>
      </c>
      <c r="D21" s="17">
        <v>6</v>
      </c>
      <c r="E21" s="18">
        <v>8</v>
      </c>
      <c r="F21" s="19">
        <v>18.75</v>
      </c>
      <c r="G21" s="19">
        <v>18</v>
      </c>
      <c r="H21" s="19">
        <v>8</v>
      </c>
      <c r="I21" s="19">
        <v>20</v>
      </c>
      <c r="J21" s="19">
        <v>30.5</v>
      </c>
      <c r="K21" s="19">
        <v>127.75</v>
      </c>
      <c r="L21" s="19">
        <v>62.95</v>
      </c>
      <c r="M21" s="19">
        <v>9</v>
      </c>
      <c r="N21" s="28">
        <v>8</v>
      </c>
    </row>
    <row r="22" spans="1:16">
      <c r="A22" s="10"/>
      <c r="B22" s="12" t="s">
        <v>22</v>
      </c>
      <c r="C22" s="17">
        <v>66</v>
      </c>
      <c r="D22" s="17">
        <v>69.25</v>
      </c>
      <c r="E22" s="18">
        <v>24.5</v>
      </c>
      <c r="F22" s="19">
        <v>15</v>
      </c>
      <c r="G22" s="19">
        <v>21.5</v>
      </c>
      <c r="H22" s="19">
        <v>15.25</v>
      </c>
      <c r="I22" s="19">
        <v>13</v>
      </c>
      <c r="J22" s="19">
        <v>12.5</v>
      </c>
      <c r="K22" s="19">
        <v>21.75</v>
      </c>
      <c r="L22" s="19">
        <v>39.25</v>
      </c>
      <c r="M22" s="19">
        <v>67</v>
      </c>
      <c r="N22" s="28">
        <v>12</v>
      </c>
      <c r="O22" s="24" t="s">
        <v>23</v>
      </c>
      <c r="P22" s="24" t="s">
        <v>24</v>
      </c>
    </row>
    <row r="23" spans="2:16">
      <c r="B23" s="16"/>
      <c r="C23" s="20">
        <f t="shared" ref="C23:N23" si="1">SUM(C15:C22)</f>
        <v>5256.75</v>
      </c>
      <c r="D23" s="20">
        <f t="shared" si="1"/>
        <v>4120.15</v>
      </c>
      <c r="E23" s="20">
        <f t="shared" si="1"/>
        <v>6662.25</v>
      </c>
      <c r="F23" s="20">
        <f t="shared" si="1"/>
        <v>5861.25</v>
      </c>
      <c r="G23" s="20">
        <f t="shared" si="1"/>
        <v>6180.25</v>
      </c>
      <c r="H23" s="20">
        <f t="shared" si="1"/>
        <v>7309.75</v>
      </c>
      <c r="I23" s="20">
        <f t="shared" si="1"/>
        <v>6240.75</v>
      </c>
      <c r="J23" s="20">
        <f t="shared" si="1"/>
        <v>3392</v>
      </c>
      <c r="K23" s="20">
        <f t="shared" si="1"/>
        <v>4121</v>
      </c>
      <c r="L23" s="20">
        <f t="shared" si="1"/>
        <v>6452.45</v>
      </c>
      <c r="M23" s="20">
        <f t="shared" si="1"/>
        <v>7220.25</v>
      </c>
      <c r="N23" s="20">
        <f t="shared" si="1"/>
        <v>6406</v>
      </c>
      <c r="O23" s="24">
        <f>AVERAGE(C23:N23)</f>
        <v>5768.57083333333</v>
      </c>
      <c r="P23" s="24">
        <f>MAX(C23:N23)</f>
        <v>7309.75</v>
      </c>
    </row>
    <row r="24" ht="22.5" spans="3:3">
      <c r="C24" t="s">
        <v>904</v>
      </c>
    </row>
    <row r="25" ht="22.5" spans="1:14">
      <c r="A25" s="1">
        <v>2020</v>
      </c>
      <c r="B25" s="2" t="s">
        <v>0</v>
      </c>
      <c r="C25" s="3" t="s">
        <v>1</v>
      </c>
      <c r="D25" s="3" t="s">
        <v>2</v>
      </c>
      <c r="E25" s="3" t="s">
        <v>3</v>
      </c>
      <c r="F25" s="3" t="s">
        <v>4</v>
      </c>
      <c r="G25" s="3" t="s">
        <v>5</v>
      </c>
      <c r="H25" s="3" t="s">
        <v>6</v>
      </c>
      <c r="I25" s="3" t="s">
        <v>7</v>
      </c>
      <c r="J25" s="3" t="s">
        <v>8</v>
      </c>
      <c r="K25" s="3" t="s">
        <v>9</v>
      </c>
      <c r="L25" s="3" t="s">
        <v>10</v>
      </c>
      <c r="M25" s="3" t="s">
        <v>11</v>
      </c>
      <c r="N25" s="3" t="s">
        <v>12</v>
      </c>
    </row>
    <row r="26" spans="1:15">
      <c r="A26" s="4" t="s">
        <v>905</v>
      </c>
      <c r="B26" s="5" t="s">
        <v>906</v>
      </c>
      <c r="C26" s="21">
        <v>99923</v>
      </c>
      <c r="D26" s="21">
        <v>108402</v>
      </c>
      <c r="E26" s="21">
        <v>111524</v>
      </c>
      <c r="F26" s="21">
        <v>104316</v>
      </c>
      <c r="G26" s="21">
        <v>106251</v>
      </c>
      <c r="H26" s="21">
        <v>104338</v>
      </c>
      <c r="I26" s="21">
        <v>97452</v>
      </c>
      <c r="J26" s="21">
        <v>84798</v>
      </c>
      <c r="K26" s="21">
        <v>91290</v>
      </c>
      <c r="L26" s="21">
        <v>98433</v>
      </c>
      <c r="M26" s="21">
        <v>100470</v>
      </c>
      <c r="N26" s="21">
        <v>100189</v>
      </c>
      <c r="O26" s="25">
        <f>SUM(C26:N26)</f>
        <v>1207386</v>
      </c>
    </row>
    <row r="27" spans="1:16">
      <c r="A27" s="7" t="s">
        <v>902</v>
      </c>
      <c r="B27" s="5" t="s">
        <v>15</v>
      </c>
      <c r="C27" s="22">
        <v>5719</v>
      </c>
      <c r="D27" s="22">
        <v>6329.75</v>
      </c>
      <c r="E27" s="22">
        <v>6584</v>
      </c>
      <c r="F27" s="22">
        <v>979.5</v>
      </c>
      <c r="G27" s="22">
        <v>162.25</v>
      </c>
      <c r="H27" s="22">
        <v>189.75</v>
      </c>
      <c r="I27" s="22">
        <v>494.5</v>
      </c>
      <c r="J27" s="22">
        <v>1329</v>
      </c>
      <c r="K27" s="22">
        <v>2527</v>
      </c>
      <c r="L27" s="22">
        <v>3807.25</v>
      </c>
      <c r="M27" s="22">
        <v>5168.75</v>
      </c>
      <c r="N27" s="22">
        <f>+'[4]WORKING TIME'!$D$10</f>
        <v>5003.4</v>
      </c>
      <c r="O27" s="26"/>
      <c r="P27" s="26"/>
    </row>
    <row r="28" spans="1:14">
      <c r="A28" s="10"/>
      <c r="B28" s="11" t="s">
        <v>16</v>
      </c>
      <c r="C28" s="22">
        <v>480.25</v>
      </c>
      <c r="D28" s="22">
        <v>366.25</v>
      </c>
      <c r="E28" s="22">
        <v>289.75</v>
      </c>
      <c r="F28" s="22">
        <v>23.25</v>
      </c>
      <c r="G28" s="22">
        <v>5.5</v>
      </c>
      <c r="H28" s="22">
        <v>0</v>
      </c>
      <c r="I28" s="22">
        <v>2.5</v>
      </c>
      <c r="J28" s="22">
        <v>8</v>
      </c>
      <c r="K28" s="22">
        <v>0</v>
      </c>
      <c r="L28" s="22">
        <v>123.25</v>
      </c>
      <c r="M28" s="22">
        <v>195</v>
      </c>
      <c r="N28" s="22">
        <f>+'[4]WORKING TIME'!$D$11</f>
        <v>225</v>
      </c>
    </row>
    <row r="29" spans="1:14">
      <c r="A29" s="10"/>
      <c r="B29" s="12" t="s">
        <v>17</v>
      </c>
      <c r="C29" s="22">
        <v>70</v>
      </c>
      <c r="D29" s="22">
        <v>94.75</v>
      </c>
      <c r="E29" s="22">
        <v>116</v>
      </c>
      <c r="F29" s="22">
        <v>18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65</v>
      </c>
      <c r="N29" s="22">
        <f>+'[4]WORKING TIME'!$D$12</f>
        <v>62.75</v>
      </c>
    </row>
    <row r="30" spans="1:14">
      <c r="A30" s="10"/>
      <c r="B30" s="12" t="s">
        <v>18</v>
      </c>
      <c r="C30" s="22">
        <v>24.25</v>
      </c>
      <c r="D30" s="22">
        <v>27.5</v>
      </c>
      <c r="E30" s="22">
        <v>57.75</v>
      </c>
      <c r="F30" s="22">
        <v>14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3.5</v>
      </c>
      <c r="N30" s="22">
        <f>+'[4]WORKING TIME'!$D$13</f>
        <v>6</v>
      </c>
    </row>
    <row r="31" spans="1:14">
      <c r="A31" s="10"/>
      <c r="B31" s="12" t="s">
        <v>19</v>
      </c>
      <c r="C31" s="22">
        <v>77.25</v>
      </c>
      <c r="D31" s="22">
        <v>142.75</v>
      </c>
      <c r="E31" s="22">
        <v>97.75</v>
      </c>
      <c r="F31" s="22">
        <v>38</v>
      </c>
      <c r="G31" s="22">
        <v>0</v>
      </c>
      <c r="H31" s="22">
        <v>0</v>
      </c>
      <c r="I31" s="22">
        <v>0</v>
      </c>
      <c r="J31" s="22">
        <v>0</v>
      </c>
      <c r="K31" s="22">
        <v>16</v>
      </c>
      <c r="L31" s="22">
        <v>27.5</v>
      </c>
      <c r="M31" s="22">
        <v>41.25</v>
      </c>
      <c r="N31" s="22">
        <f>+'[4]WORKING TIME'!$D$14</f>
        <v>23.5</v>
      </c>
    </row>
    <row r="32" spans="1:14">
      <c r="A32" s="10"/>
      <c r="B32" s="12" t="s">
        <v>20</v>
      </c>
      <c r="C32" s="22">
        <v>69</v>
      </c>
      <c r="D32" s="22">
        <v>39</v>
      </c>
      <c r="E32" s="22">
        <v>17</v>
      </c>
      <c r="F32" s="22">
        <v>9.5</v>
      </c>
      <c r="G32" s="22">
        <v>0</v>
      </c>
      <c r="H32" s="22">
        <v>0</v>
      </c>
      <c r="I32" s="22">
        <v>0</v>
      </c>
      <c r="J32" s="22">
        <v>6.5</v>
      </c>
      <c r="K32" s="22">
        <v>1.75</v>
      </c>
      <c r="L32" s="22">
        <v>0</v>
      </c>
      <c r="M32" s="22">
        <v>7.75</v>
      </c>
      <c r="N32" s="22">
        <f>+'[4]WORKING TIME'!$D$15</f>
        <v>0</v>
      </c>
    </row>
    <row r="33" spans="1:14">
      <c r="A33" s="10"/>
      <c r="B33" s="12" t="s">
        <v>21</v>
      </c>
      <c r="C33" s="22">
        <v>15</v>
      </c>
      <c r="D33" s="22">
        <v>70.25</v>
      </c>
      <c r="E33" s="22">
        <v>90.5</v>
      </c>
      <c r="F33" s="22">
        <v>13.75</v>
      </c>
      <c r="G33" s="22">
        <v>0</v>
      </c>
      <c r="H33" s="22">
        <v>0</v>
      </c>
      <c r="I33" s="22">
        <v>0</v>
      </c>
      <c r="J33" s="22">
        <v>9</v>
      </c>
      <c r="K33" s="22">
        <v>15</v>
      </c>
      <c r="L33" s="22">
        <v>6.25</v>
      </c>
      <c r="M33" s="22">
        <v>4.5</v>
      </c>
      <c r="N33" s="22">
        <f>+'[4]WORKING TIME'!$D$18</f>
        <v>24.5</v>
      </c>
    </row>
    <row r="34" spans="1:18">
      <c r="A34" s="10"/>
      <c r="B34" s="12" t="s">
        <v>22</v>
      </c>
      <c r="C34" s="22">
        <v>40.5</v>
      </c>
      <c r="D34" s="22">
        <v>31.75</v>
      </c>
      <c r="E34" s="22">
        <v>22.25</v>
      </c>
      <c r="F34" s="22">
        <v>4</v>
      </c>
      <c r="G34" s="22">
        <v>0</v>
      </c>
      <c r="H34" s="22">
        <v>0</v>
      </c>
      <c r="I34" s="22">
        <v>0</v>
      </c>
      <c r="J34" s="22">
        <v>0</v>
      </c>
      <c r="K34" s="22">
        <v>0</v>
      </c>
      <c r="L34" s="22">
        <v>0</v>
      </c>
      <c r="M34" s="22">
        <v>0</v>
      </c>
      <c r="N34" s="22">
        <f>+'[4]WORKING TIME'!$D$19</f>
        <v>0</v>
      </c>
      <c r="Q34" s="24" t="s">
        <v>23</v>
      </c>
      <c r="R34" s="24" t="s">
        <v>24</v>
      </c>
    </row>
    <row r="35" spans="2:18">
      <c r="B35" s="16"/>
      <c r="C35">
        <f t="shared" ref="C35:N35" si="2">SUM(C27:C34)</f>
        <v>6495.25</v>
      </c>
      <c r="D35">
        <f t="shared" si="2"/>
        <v>7102</v>
      </c>
      <c r="E35">
        <f t="shared" si="2"/>
        <v>7275</v>
      </c>
      <c r="F35">
        <f t="shared" si="2"/>
        <v>1100</v>
      </c>
      <c r="G35">
        <f t="shared" si="2"/>
        <v>167.75</v>
      </c>
      <c r="H35">
        <f t="shared" si="2"/>
        <v>189.75</v>
      </c>
      <c r="I35">
        <f t="shared" si="2"/>
        <v>497</v>
      </c>
      <c r="J35">
        <f t="shared" si="2"/>
        <v>1352.5</v>
      </c>
      <c r="K35">
        <f t="shared" si="2"/>
        <v>2559.75</v>
      </c>
      <c r="L35">
        <f t="shared" si="2"/>
        <v>3964.25</v>
      </c>
      <c r="M35">
        <f t="shared" si="2"/>
        <v>5485.75</v>
      </c>
      <c r="N35">
        <f t="shared" si="2"/>
        <v>5345.15</v>
      </c>
      <c r="Q35" s="24">
        <f>AVERAGE(C35:N35)</f>
        <v>3461.17916666667</v>
      </c>
      <c r="R35" s="24">
        <f>MAX(C35:N35)</f>
        <v>7275</v>
      </c>
    </row>
    <row r="37" spans="3:14">
      <c r="C37" s="3" t="s">
        <v>1</v>
      </c>
      <c r="D37" s="3" t="s">
        <v>2</v>
      </c>
      <c r="E37" s="3" t="s">
        <v>3</v>
      </c>
      <c r="F37" s="3" t="s">
        <v>4</v>
      </c>
      <c r="G37" s="3" t="s">
        <v>5</v>
      </c>
      <c r="H37" s="3" t="s">
        <v>6</v>
      </c>
      <c r="I37" s="3" t="s">
        <v>7</v>
      </c>
      <c r="J37" s="3" t="s">
        <v>8</v>
      </c>
      <c r="K37" s="3" t="s">
        <v>9</v>
      </c>
      <c r="L37" s="3" t="s">
        <v>10</v>
      </c>
      <c r="M37" s="3" t="s">
        <v>11</v>
      </c>
      <c r="N37" s="3" t="s">
        <v>12</v>
      </c>
    </row>
    <row r="38" spans="2:15">
      <c r="B38" t="s">
        <v>907</v>
      </c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</row>
    <row r="39" spans="2:15">
      <c r="B39" t="s">
        <v>908</v>
      </c>
      <c r="C39" s="24">
        <f>+C14</f>
        <v>135000</v>
      </c>
      <c r="D39" s="24">
        <f t="shared" ref="D39:O39" si="3">+D14</f>
        <v>143000</v>
      </c>
      <c r="E39" s="24">
        <f t="shared" si="3"/>
        <v>155000</v>
      </c>
      <c r="F39" s="24">
        <f t="shared" si="3"/>
        <v>135000</v>
      </c>
      <c r="G39" s="24">
        <f t="shared" si="3"/>
        <v>147000</v>
      </c>
      <c r="H39" s="24">
        <f t="shared" si="3"/>
        <v>149000</v>
      </c>
      <c r="I39" s="24">
        <f t="shared" si="3"/>
        <v>138000</v>
      </c>
      <c r="J39" s="24">
        <f t="shared" si="3"/>
        <v>140000</v>
      </c>
      <c r="K39" s="24">
        <f t="shared" si="3"/>
        <v>145000</v>
      </c>
      <c r="L39" s="24">
        <f t="shared" si="3"/>
        <v>140000</v>
      </c>
      <c r="M39" s="24">
        <f t="shared" si="3"/>
        <v>149000</v>
      </c>
      <c r="N39" s="24">
        <f t="shared" si="3"/>
        <v>135000</v>
      </c>
      <c r="O39" s="24">
        <f t="shared" si="3"/>
        <v>1711000</v>
      </c>
    </row>
    <row r="40" spans="2:15">
      <c r="B40" t="s">
        <v>909</v>
      </c>
      <c r="C40" s="25">
        <v>99923</v>
      </c>
      <c r="D40" s="25">
        <v>108402</v>
      </c>
      <c r="E40" s="25">
        <v>111524</v>
      </c>
      <c r="F40" s="25">
        <v>104316</v>
      </c>
      <c r="G40" s="25">
        <v>106251</v>
      </c>
      <c r="H40" s="25">
        <v>104338</v>
      </c>
      <c r="I40" s="25">
        <v>97452</v>
      </c>
      <c r="J40" s="25">
        <v>84798</v>
      </c>
      <c r="K40" s="25">
        <v>91290</v>
      </c>
      <c r="L40" s="25">
        <v>98433</v>
      </c>
      <c r="M40" s="25">
        <v>100470</v>
      </c>
      <c r="N40" s="25">
        <v>100189</v>
      </c>
      <c r="O40" s="25">
        <f>SUM(C40:N40)</f>
        <v>1207386</v>
      </c>
    </row>
    <row r="41" spans="2:15">
      <c r="B41" t="s">
        <v>910</v>
      </c>
      <c r="C41" s="25">
        <v>100849</v>
      </c>
      <c r="D41" s="25">
        <v>108313</v>
      </c>
      <c r="E41" s="25">
        <v>108524</v>
      </c>
      <c r="F41" s="25">
        <v>102279</v>
      </c>
      <c r="G41" s="25">
        <v>107477</v>
      </c>
      <c r="H41" s="25">
        <v>100383</v>
      </c>
      <c r="I41" s="25">
        <v>93650</v>
      </c>
      <c r="J41" s="25">
        <v>87960</v>
      </c>
      <c r="K41" s="25">
        <v>96664</v>
      </c>
      <c r="L41" s="25">
        <v>102051</v>
      </c>
      <c r="M41" s="25">
        <v>103009</v>
      </c>
      <c r="N41" s="25">
        <v>101343</v>
      </c>
      <c r="O41" s="25">
        <f>SUM(C41:N41)</f>
        <v>1212502</v>
      </c>
    </row>
  </sheetData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PRODUCTION AMOUNT </vt:lpstr>
      <vt:lpstr>SALES AMOUNT</vt:lpstr>
      <vt:lpstr>SALES AMOUNT 01</vt:lpstr>
      <vt:lpstr>OVERTIME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NUSHJAREE_Y</dc:creator>
  <cp:lastModifiedBy>TRAINING</cp:lastModifiedBy>
  <dcterms:created xsi:type="dcterms:W3CDTF">2021-03-09T06:26:00Z</dcterms:created>
  <dcterms:modified xsi:type="dcterms:W3CDTF">2021-03-17T03:48:09Z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1054-10.8.2.6597</vt:lpwstr>
  </property>
</Properties>
</file>