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14115" windowHeight="10545" firstSheet="5" activeTab="7"/>
  </bookViews>
  <sheets>
    <sheet name="Entrée machine" sheetId="1" r:id="rId1"/>
    <sheet name="Temps de sciage" sheetId="14" r:id="rId2"/>
    <sheet name="Nb. Produits" sheetId="15" r:id="rId3"/>
    <sheet name="Vol. Produits" sheetId="16" r:id="rId4"/>
    <sheet name="Déroulement de la journée" sheetId="17" r:id="rId5"/>
    <sheet name="Interruptions" sheetId="18" r:id="rId6"/>
    <sheet name="Synthèse Interruptions" sheetId="19" r:id="rId7"/>
    <sheet name="Chronogramme" sheetId="20" r:id="rId8"/>
  </sheets>
  <calcPr calcId="144525"/>
</workbook>
</file>

<file path=xl/calcChain.xml><?xml version="1.0" encoding="utf-8"?>
<calcChain xmlns="http://schemas.openxmlformats.org/spreadsheetml/2006/main">
  <c r="C28" i="17" l="1"/>
  <c r="D28" i="17"/>
  <c r="E28" i="17"/>
  <c r="C84" i="16"/>
  <c r="C83" i="16"/>
  <c r="C82" i="16"/>
  <c r="C81" i="16"/>
  <c r="C80" i="16"/>
  <c r="T79" i="16"/>
  <c r="S79" i="16"/>
  <c r="R79" i="16"/>
  <c r="Q79" i="16"/>
  <c r="P79" i="16"/>
  <c r="O79" i="16"/>
  <c r="N79" i="16"/>
  <c r="M79" i="16"/>
  <c r="L82" i="16"/>
  <c r="L79" i="16"/>
  <c r="K79" i="16"/>
  <c r="J79" i="16"/>
  <c r="I82" i="16"/>
  <c r="I79" i="16"/>
  <c r="H79" i="16"/>
  <c r="G79" i="16"/>
  <c r="F82" i="16"/>
  <c r="F79" i="16"/>
  <c r="E79" i="16"/>
  <c r="D79" i="16"/>
  <c r="C79" i="16"/>
  <c r="C67" i="16"/>
  <c r="C56" i="16"/>
  <c r="C55" i="16"/>
  <c r="C54" i="16"/>
  <c r="C53" i="16"/>
  <c r="C52" i="16"/>
  <c r="T51" i="16"/>
  <c r="S51" i="16"/>
  <c r="R51" i="16"/>
  <c r="Q51" i="16"/>
  <c r="P51" i="16"/>
  <c r="O51" i="16"/>
  <c r="N51" i="16"/>
  <c r="M51" i="16"/>
  <c r="L54" i="16"/>
  <c r="L51" i="16"/>
  <c r="K51" i="16"/>
  <c r="J51" i="16"/>
  <c r="I54" i="16"/>
  <c r="I51" i="16"/>
  <c r="H51" i="16"/>
  <c r="G51" i="16"/>
  <c r="F54" i="16"/>
  <c r="F51" i="16"/>
  <c r="E51" i="16"/>
  <c r="D51" i="16"/>
  <c r="C51" i="16"/>
  <c r="C39" i="16"/>
  <c r="C28" i="16"/>
  <c r="C27" i="16"/>
  <c r="C26" i="16"/>
  <c r="C25" i="16"/>
  <c r="C24" i="16"/>
  <c r="N23" i="16"/>
  <c r="M23" i="16"/>
  <c r="L26" i="16"/>
  <c r="L23" i="16"/>
  <c r="K23" i="16"/>
  <c r="J23" i="16"/>
  <c r="I26" i="16"/>
  <c r="I23" i="16"/>
  <c r="H23" i="16"/>
  <c r="G23" i="16"/>
  <c r="F26" i="16"/>
  <c r="F23" i="16"/>
  <c r="E23" i="16"/>
  <c r="D23" i="16"/>
  <c r="C23" i="16"/>
  <c r="C10" i="16"/>
  <c r="C9" i="16"/>
  <c r="D11" i="16"/>
  <c r="C84" i="15"/>
  <c r="C83" i="15"/>
  <c r="C82" i="15"/>
  <c r="C81" i="15"/>
  <c r="T79" i="15"/>
  <c r="S79" i="15"/>
  <c r="R79" i="15"/>
  <c r="Q79" i="15"/>
  <c r="P79" i="15"/>
  <c r="O79" i="15"/>
  <c r="N79" i="15"/>
  <c r="M79" i="15"/>
  <c r="L82" i="15"/>
  <c r="L79" i="15"/>
  <c r="K79" i="15"/>
  <c r="J79" i="15"/>
  <c r="I82" i="15"/>
  <c r="I79" i="15"/>
  <c r="H79" i="15"/>
  <c r="G79" i="15"/>
  <c r="F82" i="15"/>
  <c r="F79" i="15"/>
  <c r="E79" i="15"/>
  <c r="D79" i="15"/>
  <c r="C79" i="15"/>
  <c r="C67" i="15"/>
  <c r="C56" i="15"/>
  <c r="C55" i="15"/>
  <c r="C54" i="15"/>
  <c r="C53" i="15"/>
  <c r="T51" i="15"/>
  <c r="S51" i="15"/>
  <c r="R51" i="15"/>
  <c r="Q51" i="15"/>
  <c r="P51" i="15"/>
  <c r="O51" i="15"/>
  <c r="N51" i="15"/>
  <c r="M51" i="15"/>
  <c r="L54" i="15"/>
  <c r="L51" i="15"/>
  <c r="K51" i="15"/>
  <c r="J51" i="15"/>
  <c r="I54" i="15"/>
  <c r="I51" i="15"/>
  <c r="H51" i="15"/>
  <c r="G51" i="15"/>
  <c r="F54" i="15"/>
  <c r="F51" i="15"/>
  <c r="E51" i="15"/>
  <c r="D51" i="15"/>
  <c r="C51" i="15"/>
  <c r="C39" i="15"/>
  <c r="C28" i="15"/>
  <c r="C27" i="15"/>
  <c r="C26" i="15"/>
  <c r="C25" i="15"/>
  <c r="N23" i="15"/>
  <c r="M23" i="15"/>
  <c r="L26" i="15"/>
  <c r="L23" i="15"/>
  <c r="K23" i="15"/>
  <c r="J23" i="15"/>
  <c r="I26" i="15"/>
  <c r="I23" i="15"/>
  <c r="H23" i="15"/>
  <c r="G23" i="15"/>
  <c r="F26" i="15"/>
  <c r="F23" i="15"/>
  <c r="E23" i="15"/>
  <c r="D23" i="15"/>
  <c r="C23" i="15"/>
  <c r="C10" i="15"/>
  <c r="C9" i="15"/>
  <c r="D11" i="15"/>
  <c r="I59" i="14"/>
  <c r="H59" i="14"/>
  <c r="G59" i="14"/>
  <c r="F59" i="14"/>
  <c r="E59" i="14"/>
  <c r="D59" i="14"/>
  <c r="C59" i="14"/>
  <c r="J51" i="14"/>
  <c r="J50" i="14"/>
  <c r="J49" i="14"/>
</calcChain>
</file>

<file path=xl/sharedStrings.xml><?xml version="1.0" encoding="utf-8"?>
<sst xmlns="http://schemas.openxmlformats.org/spreadsheetml/2006/main" count="624" uniqueCount="158">
  <si>
    <t>Date</t>
  </si>
  <si>
    <t>CUMUL JOURNEE</t>
  </si>
  <si>
    <t>Temps de production</t>
  </si>
  <si>
    <t>CUMUL</t>
  </si>
  <si>
    <t>Diam.</t>
  </si>
  <si>
    <t>Nb.</t>
  </si>
  <si>
    <t>Nb (%)</t>
  </si>
  <si>
    <t>Vol. grum. (m3)</t>
  </si>
  <si>
    <t>Vol. prod. (m3)</t>
  </si>
  <si>
    <t>%</t>
  </si>
  <si>
    <t>Vol. Multi. (m3)</t>
  </si>
  <si>
    <t>Vol. Multi. (%)</t>
  </si>
  <si>
    <t>Vol. Délign. (m3)</t>
  </si>
  <si>
    <t>Vol. Délign. (%)</t>
  </si>
  <si>
    <t>0..240</t>
  </si>
  <si>
    <t>240..260</t>
  </si>
  <si>
    <t>260..280</t>
  </si>
  <si>
    <t>280..300</t>
  </si>
  <si>
    <t>300..320</t>
  </si>
  <si>
    <t>320..340</t>
  </si>
  <si>
    <t>340..360</t>
  </si>
  <si>
    <t>360..380</t>
  </si>
  <si>
    <t>380..400</t>
  </si>
  <si>
    <t>400..600</t>
  </si>
  <si>
    <t>Mini</t>
  </si>
  <si>
    <t>Maxi</t>
  </si>
  <si>
    <t>Pondéré</t>
  </si>
  <si>
    <t>Ordre de fabrication</t>
  </si>
  <si>
    <t>Configuration</t>
  </si>
  <si>
    <t>280-020-080-060-1-001</t>
  </si>
  <si>
    <t>018-100-100-080-080-000</t>
  </si>
  <si>
    <t>Longueur marchande</t>
  </si>
  <si>
    <t>Multilame</t>
  </si>
  <si>
    <t>Déligneuse</t>
  </si>
  <si>
    <t>280-020-080-080-1-001</t>
  </si>
  <si>
    <t>HORAIRES</t>
  </si>
  <si>
    <t>MISE SOUS TENSION</t>
  </si>
  <si>
    <t>PREMIERE GRUME</t>
  </si>
  <si>
    <t>DERNIERE GRUME AVANT PAUSE MATIN</t>
  </si>
  <si>
    <t>PREMIERE GRUME APRES PAUSE MATIN</t>
  </si>
  <si>
    <t>DERNIERE GRUME AVANT PAUSE MIDI</t>
  </si>
  <si>
    <t>PREMIERE GRUME APRES PAUSE MIDI</t>
  </si>
  <si>
    <t>DERNIERE GRUME AVANT PAUSE APRES-MIDI</t>
  </si>
  <si>
    <t>PREMIERE GRUME APRES PAUSE APRES-MIDI</t>
  </si>
  <si>
    <t>DERNIERE GRUME</t>
  </si>
  <si>
    <t>MISE HORS TENSION</t>
  </si>
  <si>
    <t>DUREE DU POSTE</t>
  </si>
  <si>
    <t>DUREE PRODUCTION (Pauses comprises)</t>
  </si>
  <si>
    <t>DUREE PAUSE MATIN</t>
  </si>
  <si>
    <t>DUREE PAUSE MIDI</t>
  </si>
  <si>
    <t>DUREE PAUSE APRES-MIDI</t>
  </si>
  <si>
    <t>DUREE TOTALE PAUSE</t>
  </si>
  <si>
    <t>DUREE CHANGEMENT PRODUCTION HORS PAUSES</t>
  </si>
  <si>
    <t>DUREE ATTENTE APPROVISIONNEMENT</t>
  </si>
  <si>
    <t>DUREE ATTENTE CHARGEMENT INTERRUPTION</t>
  </si>
  <si>
    <t>DUREE DERNIERE PLAGE</t>
  </si>
  <si>
    <t>DUREE TOTALE INTERRUPTION</t>
  </si>
  <si>
    <t>DUREE TOTALE INTERRUPTION / TEMPS DE PRODUCTION (%)</t>
  </si>
  <si>
    <t>TEMPS DE SCIAGE EFFECTIF (Tps Production - Cumul Pauses)</t>
  </si>
  <si>
    <t>TEMPS DE SCIAGE EFFECTIF (minute)</t>
  </si>
  <si>
    <t>TEMPS TOTAL SCIAGE / TEMPS DE PRODUCTION (%)</t>
  </si>
  <si>
    <t>NOMBRE TOTAL DE GRUMES</t>
  </si>
  <si>
    <t>VOLUME TOTAL MARCHAND (M3)</t>
  </si>
  <si>
    <t>CUMUL LONGUEUR TOTALE (M)</t>
  </si>
  <si>
    <t>DONNEES MOYENNES</t>
  </si>
  <si>
    <t>LONGUEUR MOYENNE BILLON (M)</t>
  </si>
  <si>
    <t>DIAMETRE MOYEN BILLON (MM)</t>
  </si>
  <si>
    <t>VOLUME MOYEN BILLON (M3)</t>
  </si>
  <si>
    <t>TEMPS DE CYCLE MOYEN (S)</t>
  </si>
  <si>
    <t>PRODUCTION MOYENNE / TEMPS DE SCIAGE EFFECTIF (m3/h)</t>
  </si>
  <si>
    <t>NOMBRE DE GRUMES</t>
  </si>
  <si>
    <t>% GRUMES PAR PLAGE</t>
  </si>
  <si>
    <t>CUMUL TEMPS DE CYCLE</t>
  </si>
  <si>
    <t>% TEMPS CYCLE / TEMPS DE SCIAGE EFFECTIF</t>
  </si>
  <si>
    <t>TPS CYCLE MOYEN (S)</t>
  </si>
  <si>
    <t>CUMUL NOMBRE DE GRUMES</t>
  </si>
  <si>
    <t>CUMUL % GRUMES</t>
  </si>
  <si>
    <t>CUMUL TEMPS DE CYCLE GRUMES</t>
  </si>
  <si>
    <t>TEMPS DE CYCLE MOYEN CUMULE PAR PLAGE</t>
  </si>
  <si>
    <t>TEMPS DE CYCLE MOYEN CUMULE PAR PLAGE (sec.)</t>
  </si>
  <si>
    <t>Plage Temps de Cycle (sec)</t>
  </si>
  <si>
    <t>#1</t>
  </si>
  <si>
    <t>#2</t>
  </si>
  <si>
    <t>#3</t>
  </si>
  <si>
    <t>#4</t>
  </si>
  <si>
    <t>#5</t>
  </si>
  <si>
    <t>#6</t>
  </si>
  <si>
    <t>#7</t>
  </si>
  <si>
    <t>#8</t>
  </si>
  <si>
    <t xml:space="preserve">Le : </t>
  </si>
  <si>
    <t>TOTAL</t>
  </si>
  <si>
    <t>T</t>
  </si>
  <si>
    <t>MULTILAME</t>
  </si>
  <si>
    <t>M</t>
  </si>
  <si>
    <t>DELIGNEUSE</t>
  </si>
  <si>
    <t>D</t>
  </si>
  <si>
    <t>Nombre de grumes</t>
  </si>
  <si>
    <t>Tps cycle moyen (s)</t>
  </si>
  <si>
    <t>Tps sciage</t>
  </si>
  <si>
    <t>Tps sciage (min)</t>
  </si>
  <si>
    <t>Vol. Grumes (%)</t>
  </si>
  <si>
    <t>Vol. Grumes (m3)</t>
  </si>
  <si>
    <t>Produits par grumes</t>
  </si>
  <si>
    <t>SECTIONS</t>
  </si>
  <si>
    <t>Longueur (m)</t>
  </si>
  <si>
    <t>Epaisseur (mm)</t>
  </si>
  <si>
    <t>Largeur (mm)</t>
  </si>
  <si>
    <t>TOTAL (%)</t>
  </si>
  <si>
    <t>Vol Grume / Heure</t>
  </si>
  <si>
    <t>m3/h</t>
  </si>
  <si>
    <t>Long. moy pondérée</t>
  </si>
  <si>
    <t>m</t>
  </si>
  <si>
    <t>Volume grume moyen</t>
  </si>
  <si>
    <t>m3</t>
  </si>
  <si>
    <t>Diamètre moyen</t>
  </si>
  <si>
    <t>mm</t>
  </si>
  <si>
    <t>Autres</t>
  </si>
  <si>
    <t>Produits courts</t>
  </si>
  <si>
    <t>Lg.(m)</t>
  </si>
  <si>
    <t>Volume par grumes</t>
  </si>
  <si>
    <t>Rendement (%)</t>
  </si>
  <si>
    <t>Numéro</t>
  </si>
  <si>
    <t>Début</t>
  </si>
  <si>
    <t>Fin</t>
  </si>
  <si>
    <t>Durée</t>
  </si>
  <si>
    <t>280-020-080-060-1-001-018-100-100-080-080-000</t>
  </si>
  <si>
    <t>280-020-080-080-1-001-018-100-100-080-080-000</t>
  </si>
  <si>
    <t>Pause</t>
  </si>
  <si>
    <t>Pause Matin</t>
  </si>
  <si>
    <t>Pause Midi</t>
  </si>
  <si>
    <t>Pause Après midi</t>
  </si>
  <si>
    <t>Attente Chargement &gt;1s</t>
  </si>
  <si>
    <t>Numéro de grume</t>
  </si>
  <si>
    <t>Heure de la grume</t>
  </si>
  <si>
    <t>Durée d'attente</t>
  </si>
  <si>
    <t>Durée d'attente appro</t>
  </si>
  <si>
    <t>Durée d'attente Interruption</t>
  </si>
  <si>
    <t>Analyse</t>
  </si>
  <si>
    <t>N°</t>
  </si>
  <si>
    <t>Chargement</t>
  </si>
  <si>
    <t>Sciage TTW</t>
  </si>
  <si>
    <t>Interdiction du chargement de la table d'analyse</t>
  </si>
  <si>
    <t>Sciage Twin</t>
  </si>
  <si>
    <t>Chargement Twin</t>
  </si>
  <si>
    <t>Interdiction Chargement Twin</t>
  </si>
  <si>
    <t>Cause</t>
  </si>
  <si>
    <t>Commentaire</t>
  </si>
  <si>
    <t>Nb. Interruptions</t>
  </si>
  <si>
    <t>Analyse #1</t>
  </si>
  <si>
    <t>Chargement #2</t>
  </si>
  <si>
    <t>Sciage TTW #3</t>
  </si>
  <si>
    <t>Interdiction du chargement de la table d'analyse #4</t>
  </si>
  <si>
    <t>Sciage Twin #5</t>
  </si>
  <si>
    <t>Chargement Twin #6</t>
  </si>
  <si>
    <t>Interdiction Chargement Twin #7</t>
  </si>
  <si>
    <t>TOTAL HORS PAUSE</t>
  </si>
  <si>
    <t>Temps</t>
  </si>
  <si>
    <t>Changement de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</si>
</sst>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"/>
    <numFmt numFmtId="165" formatCode="0.0%"/>
    <numFmt numFmtId="166" formatCode="0.0"/>
    <numFmt numFmtId="167" formatCode="0.000"/>
    <numFmt numFmtId="168" formatCode="hh:mm:ss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F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ck">
        <color indexed="64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indexed="64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auto="1"/>
      </top>
      <bottom style="thick">
        <color indexed="64"/>
      </bottom>
      <diagonal/>
    </border>
    <border>
      <left/>
      <right style="thin">
        <color indexed="64"/>
      </right>
      <top style="thick">
        <color auto="1"/>
      </top>
      <bottom style="thick">
        <color indexed="64"/>
      </bottom>
      <diagonal/>
    </border>
    <border>
      <left style="thin">
        <color indexed="64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auto="1"/>
      </top>
      <bottom style="thick">
        <color indexed="64"/>
      </bottom>
      <diagonal/>
    </border>
    <border>
      <left/>
      <right style="thick">
        <color indexed="64"/>
      </right>
      <top style="thick">
        <color auto="1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21" fontId="0" fillId="0" borderId="8" xfId="0" applyNumberFormat="1" applyBorder="1" applyAlignment="1">
      <alignment horizontal="center"/>
    </xf>
    <xf numFmtId="21" fontId="0" fillId="0" borderId="10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3" borderId="7" xfId="0" applyFill="1" applyBorder="1" applyAlignment="1">
      <alignment horizontal="center" wrapText="1"/>
    </xf>
    <xf numFmtId="9" fontId="0" fillId="0" borderId="7" xfId="1" applyFont="1" applyBorder="1"/>
    <xf numFmtId="9" fontId="0" fillId="0" borderId="4" xfId="1" applyFont="1" applyBorder="1"/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9" fontId="0" fillId="0" borderId="13" xfId="1" applyFont="1" applyBorder="1"/>
    <xf numFmtId="9" fontId="0" fillId="0" borderId="17" xfId="1" applyFont="1" applyBorder="1"/>
    <xf numFmtId="9" fontId="0" fillId="0" borderId="18" xfId="1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9" fontId="0" fillId="0" borderId="21" xfId="1" applyFont="1" applyBorder="1"/>
    <xf numFmtId="0" fontId="0" fillId="4" borderId="22" xfId="0" applyFill="1" applyBorder="1" applyAlignment="1">
      <alignment horizontal="right"/>
    </xf>
    <xf numFmtId="9" fontId="0" fillId="4" borderId="22" xfId="1" applyFont="1" applyFill="1" applyBorder="1" applyAlignment="1">
      <alignment horizontal="right"/>
    </xf>
    <xf numFmtId="9" fontId="0" fillId="4" borderId="23" xfId="1" applyFont="1" applyFill="1" applyBorder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4" borderId="26" xfId="0" applyFill="1" applyBorder="1" applyAlignment="1">
      <alignment horizontal="right"/>
    </xf>
    <xf numFmtId="0" fontId="0" fillId="3" borderId="4" xfId="0" applyFill="1" applyBorder="1" applyAlignment="1">
      <alignment horizontal="center" wrapText="1"/>
    </xf>
    <xf numFmtId="0" fontId="0" fillId="0" borderId="27" xfId="0" applyBorder="1"/>
    <xf numFmtId="0" fontId="0" fillId="0" borderId="13" xfId="0" applyBorder="1"/>
    <xf numFmtId="9" fontId="0" fillId="0" borderId="28" xfId="1" applyFont="1" applyBorder="1"/>
    <xf numFmtId="49" fontId="0" fillId="0" borderId="31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34" xfId="0" applyBorder="1"/>
    <xf numFmtId="0" fontId="0" fillId="4" borderId="35" xfId="0" applyFill="1" applyBorder="1" applyAlignment="1">
      <alignment horizontal="right"/>
    </xf>
    <xf numFmtId="9" fontId="0" fillId="0" borderId="12" xfId="1" applyFont="1" applyBorder="1"/>
    <xf numFmtId="9" fontId="0" fillId="0" borderId="36" xfId="1" applyFont="1" applyBorder="1"/>
    <xf numFmtId="9" fontId="0" fillId="4" borderId="37" xfId="1" applyFont="1" applyFill="1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0" fillId="4" borderId="40" xfId="0" applyFill="1" applyBorder="1" applyAlignment="1">
      <alignment horizontal="right"/>
    </xf>
    <xf numFmtId="0" fontId="0" fillId="0" borderId="41" xfId="0" applyBorder="1"/>
    <xf numFmtId="0" fontId="0" fillId="0" borderId="42" xfId="0" applyBorder="1"/>
    <xf numFmtId="9" fontId="0" fillId="0" borderId="43" xfId="1" applyFont="1" applyBorder="1"/>
    <xf numFmtId="0" fontId="0" fillId="0" borderId="43" xfId="0" applyBorder="1"/>
    <xf numFmtId="9" fontId="0" fillId="0" borderId="44" xfId="1" applyFont="1" applyBorder="1"/>
    <xf numFmtId="9" fontId="0" fillId="0" borderId="45" xfId="1" applyFont="1" applyBorder="1"/>
    <xf numFmtId="0" fontId="0" fillId="2" borderId="7" xfId="0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21" fontId="0" fillId="0" borderId="7" xfId="0" applyNumberFormat="1" applyBorder="1" applyAlignment="1">
      <alignment horizontal="left"/>
    </xf>
    <xf numFmtId="9" fontId="0" fillId="0" borderId="7" xfId="1" applyFont="1" applyBorder="1" applyAlignment="1">
      <alignment horizontal="left"/>
    </xf>
    <xf numFmtId="165" fontId="0" fillId="0" borderId="7" xfId="1" applyNumberFormat="1" applyFont="1" applyBorder="1" applyAlignment="1">
      <alignment horizontal="left"/>
    </xf>
    <xf numFmtId="46" fontId="0" fillId="0" borderId="7" xfId="0" applyNumberFormat="1" applyBorder="1" applyAlignment="1">
      <alignment horizontal="left"/>
    </xf>
    <xf numFmtId="0" fontId="3" fillId="0" borderId="8" xfId="0" applyFont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1" fontId="2" fillId="0" borderId="46" xfId="0" applyNumberFormat="1" applyFont="1" applyBorder="1" applyAlignment="1">
      <alignment horizontal="center"/>
    </xf>
    <xf numFmtId="1" fontId="2" fillId="0" borderId="47" xfId="0" applyNumberFormat="1" applyFont="1" applyBorder="1" applyAlignment="1">
      <alignment horizontal="center"/>
    </xf>
    <xf numFmtId="21" fontId="2" fillId="0" borderId="8" xfId="0" applyNumberFormat="1" applyFont="1" applyBorder="1" applyAlignment="1">
      <alignment horizontal="center"/>
    </xf>
    <xf numFmtId="21" fontId="2" fillId="0" borderId="10" xfId="0" applyNumberFormat="1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48" xfId="0" applyNumberFormat="1" applyFont="1" applyBorder="1" applyAlignment="1">
      <alignment horizontal="center"/>
    </xf>
    <xf numFmtId="1" fontId="2" fillId="0" borderId="51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9" fontId="2" fillId="0" borderId="33" xfId="1" applyFont="1" applyBorder="1" applyAlignment="1">
      <alignment horizontal="center"/>
    </xf>
    <xf numFmtId="9" fontId="2" fillId="0" borderId="2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4" borderId="62" xfId="0" applyFill="1" applyBorder="1" applyAlignment="1">
      <alignment horizontal="center"/>
    </xf>
    <xf numFmtId="9" fontId="4" fillId="0" borderId="30" xfId="1" applyFont="1" applyBorder="1" applyAlignment="1">
      <alignment horizontal="center"/>
    </xf>
    <xf numFmtId="0" fontId="0" fillId="4" borderId="15" xfId="0" applyFill="1" applyBorder="1" applyAlignment="1">
      <alignment horizontal="center"/>
    </xf>
    <xf numFmtId="9" fontId="2" fillId="0" borderId="30" xfId="1" applyFont="1" applyBorder="1" applyAlignment="1">
      <alignment horizontal="center"/>
    </xf>
    <xf numFmtId="0" fontId="0" fillId="4" borderId="6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167" fontId="4" fillId="0" borderId="7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2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7" xfId="0" applyNumberFormat="1" applyBorder="1" applyAlignment="1">
      <alignment horizontal="center"/>
    </xf>
    <xf numFmtId="46" fontId="0" fillId="4" borderId="7" xfId="0" applyNumberFormat="1" applyFill="1" applyBorder="1" applyAlignment="1">
      <alignment horizontal="center"/>
    </xf>
    <xf numFmtId="168" fontId="0" fillId="3" borderId="7" xfId="0" applyNumberFormat="1" applyFill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21" fontId="0" fillId="5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21" fontId="0" fillId="6" borderId="7" xfId="0" applyNumberFormat="1" applyFill="1" applyBorder="1" applyAlignment="1">
      <alignment horizontal="center"/>
    </xf>
    <xf numFmtId="21" fontId="0" fillId="4" borderId="7" xfId="0" applyNumberFormat="1" applyFill="1" applyBorder="1" applyAlignment="1">
      <alignment horizontal="center"/>
    </xf>
    <xf numFmtId="20" fontId="0" fillId="3" borderId="7" xfId="0" applyNumberForma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Rendement=f(Diamètre) [CUMUL]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Diamètres</c:v>
          </c:tx>
          <c:invertIfNegative val="0"/>
          <c:cat>
            <c:strRef>
              <c:f>'Entrée machine'!$A$11:$A$20</c:f>
              <c:strCache>
                <c:ptCount val="10"/>
                <c:pt idx="0">
                  <c:v>0..240</c:v>
                </c:pt>
                <c:pt idx="1">
                  <c:v>240..260</c:v>
                </c:pt>
                <c:pt idx="2">
                  <c:v>260..280</c:v>
                </c:pt>
                <c:pt idx="3">
                  <c:v>280..300</c:v>
                </c:pt>
                <c:pt idx="4">
                  <c:v>300..320</c:v>
                </c:pt>
                <c:pt idx="5">
                  <c:v>320..340</c:v>
                </c:pt>
                <c:pt idx="6">
                  <c:v>340..360</c:v>
                </c:pt>
                <c:pt idx="7">
                  <c:v>360..380</c:v>
                </c:pt>
                <c:pt idx="8">
                  <c:v>380..400</c:v>
                </c:pt>
                <c:pt idx="9">
                  <c:v>400..600</c:v>
                </c:pt>
              </c:strCache>
            </c:strRef>
          </c:cat>
          <c:val>
            <c:numRef>
              <c:f>'Entrée machine'!$F$11:$F$20</c:f>
              <c:numCache>
                <c:formatCode>0%</c:formatCode>
                <c:ptCount val="10"/>
                <c:pt idx="1">
                  <c:v>0.54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0.61</c:v>
                </c:pt>
                <c:pt idx="5">
                  <c:v>0.62</c:v>
                </c:pt>
                <c:pt idx="6">
                  <c:v>0.62</c:v>
                </c:pt>
                <c:pt idx="7">
                  <c:v>0.63</c:v>
                </c:pt>
                <c:pt idx="8">
                  <c:v>0.62</c:v>
                </c:pt>
                <c:pt idx="9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692352"/>
        <c:axId val="75005248"/>
        <c:axId val="0"/>
      </c:bar3DChart>
      <c:catAx>
        <c:axId val="946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Diamètres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5005248"/>
        <c:crosses val="autoZero"/>
        <c:auto val="1"/>
        <c:lblAlgn val="ctr"/>
        <c:lblOffset val="100"/>
        <c:noMultiLvlLbl val="0"/>
      </c:catAx>
      <c:valAx>
        <c:axId val="75005248"/>
        <c:scaling>
          <c:orientation val="minMax"/>
          <c:max val="0.7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Rendement (%)</a:t>
                </a:r>
              </a:p>
            </c:rich>
          </c:tx>
          <c:layout/>
          <c:overlay val="0"/>
        </c:title>
        <c:numFmt formatCode="0%" sourceLinked="1"/>
        <c:majorTickMark val="cross"/>
        <c:minorTickMark val="out"/>
        <c:tickLblPos val="nextTo"/>
        <c:crossAx val="94692352"/>
        <c:crosses val="autoZero"/>
        <c:crossBetween val="between"/>
        <c:majorUnit val="0.05"/>
        <c:minorUnit val="2.5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Rendement=f(Diamètre) [Lg=2800mm]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Diamètres</c:v>
          </c:tx>
          <c:invertIfNegative val="0"/>
          <c:cat>
            <c:strRef>
              <c:f>'Entrée machine'!$A$107:$A$116</c:f>
              <c:strCache>
                <c:ptCount val="10"/>
                <c:pt idx="0">
                  <c:v>0..240</c:v>
                </c:pt>
                <c:pt idx="1">
                  <c:v>240..260</c:v>
                </c:pt>
                <c:pt idx="2">
                  <c:v>260..280</c:v>
                </c:pt>
                <c:pt idx="3">
                  <c:v>280..300</c:v>
                </c:pt>
                <c:pt idx="4">
                  <c:v>300..320</c:v>
                </c:pt>
                <c:pt idx="5">
                  <c:v>320..340</c:v>
                </c:pt>
                <c:pt idx="6">
                  <c:v>340..360</c:v>
                </c:pt>
                <c:pt idx="7">
                  <c:v>360..380</c:v>
                </c:pt>
                <c:pt idx="8">
                  <c:v>380..400</c:v>
                </c:pt>
                <c:pt idx="9">
                  <c:v>400..600</c:v>
                </c:pt>
              </c:strCache>
            </c:strRef>
          </c:cat>
          <c:val>
            <c:numRef>
              <c:f>'Entrée machine'!$X$107:$X$116</c:f>
              <c:numCache>
                <c:formatCode>0%</c:formatCode>
                <c:ptCount val="10"/>
                <c:pt idx="1">
                  <c:v>0.5</c:v>
                </c:pt>
                <c:pt idx="2">
                  <c:v>0.57999999999999996</c:v>
                </c:pt>
                <c:pt idx="3">
                  <c:v>0.52</c:v>
                </c:pt>
                <c:pt idx="4">
                  <c:v>0.59</c:v>
                </c:pt>
                <c:pt idx="5">
                  <c:v>0.63</c:v>
                </c:pt>
                <c:pt idx="6">
                  <c:v>0.62</c:v>
                </c:pt>
                <c:pt idx="7">
                  <c:v>0.64</c:v>
                </c:pt>
                <c:pt idx="8">
                  <c:v>0.6</c:v>
                </c:pt>
                <c:pt idx="9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519040"/>
        <c:axId val="121073600"/>
        <c:axId val="0"/>
      </c:bar3DChart>
      <c:catAx>
        <c:axId val="1225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Diamètres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073600"/>
        <c:crosses val="autoZero"/>
        <c:auto val="1"/>
        <c:lblAlgn val="ctr"/>
        <c:lblOffset val="100"/>
        <c:noMultiLvlLbl val="0"/>
      </c:catAx>
      <c:valAx>
        <c:axId val="121073600"/>
        <c:scaling>
          <c:orientation val="minMax"/>
          <c:max val="0.7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Rendement (%)</a:t>
                </a:r>
              </a:p>
            </c:rich>
          </c:tx>
          <c:layout/>
          <c:overlay val="0"/>
        </c:title>
        <c:numFmt formatCode="0%" sourceLinked="1"/>
        <c:majorTickMark val="cross"/>
        <c:minorTickMark val="out"/>
        <c:tickLblPos val="nextTo"/>
        <c:crossAx val="122519040"/>
        <c:crosses val="autoZero"/>
        <c:crossBetween val="between"/>
        <c:majorUnit val="0.05"/>
        <c:minorUnit val="2.5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Chronogramme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Chronogramme!$B$3</c:f>
              <c:strCache>
                <c:ptCount val="1"/>
                <c:pt idx="0">
                  <c:v>Pause</c:v>
                </c:pt>
              </c:strCache>
            </c:strRef>
          </c:tx>
          <c:marker>
            <c:symbol val="none"/>
          </c:marker>
          <c:val>
            <c:numRef>
              <c:f>Chronogramme!$B$4:$B$296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Chronogramme!$C$3</c:f>
              <c:strCache>
                <c:ptCount val="1"/>
                <c:pt idx="0">
                  <c:v>Changement de production</c:v>
                </c:pt>
              </c:strCache>
            </c:strRef>
          </c:tx>
          <c:marker>
            <c:symbol val="none"/>
          </c:marker>
          <c:cat>
            <c:numRef>
              <c:f>Chronogramme!$A$4:$A$296</c:f>
              <c:numCache>
                <c:formatCode>h:mm</c:formatCode>
                <c:ptCount val="293"/>
                <c:pt idx="0">
                  <c:v>0.31666666666666665</c:v>
                </c:pt>
                <c:pt idx="1">
                  <c:v>0.31805555555555554</c:v>
                </c:pt>
                <c:pt idx="2">
                  <c:v>0.31944444444444448</c:v>
                </c:pt>
                <c:pt idx="3">
                  <c:v>0.32083333333333336</c:v>
                </c:pt>
                <c:pt idx="4">
                  <c:v>0.32222222222222224</c:v>
                </c:pt>
                <c:pt idx="5">
                  <c:v>0.32361111111111113</c:v>
                </c:pt>
                <c:pt idx="6">
                  <c:v>0.32500000000000001</c:v>
                </c:pt>
                <c:pt idx="7">
                  <c:v>0.3263888888888889</c:v>
                </c:pt>
                <c:pt idx="8">
                  <c:v>0.32777777777777778</c:v>
                </c:pt>
                <c:pt idx="9">
                  <c:v>0.32916666666666666</c:v>
                </c:pt>
                <c:pt idx="10">
                  <c:v>0.33055555555555555</c:v>
                </c:pt>
                <c:pt idx="11">
                  <c:v>0.33194444444444443</c:v>
                </c:pt>
                <c:pt idx="12">
                  <c:v>0.33333333333333331</c:v>
                </c:pt>
                <c:pt idx="13">
                  <c:v>0.3347222222222222</c:v>
                </c:pt>
                <c:pt idx="14">
                  <c:v>0.33611111111111108</c:v>
                </c:pt>
                <c:pt idx="15">
                  <c:v>0.33749999999999997</c:v>
                </c:pt>
                <c:pt idx="16">
                  <c:v>0.33888888888888885</c:v>
                </c:pt>
                <c:pt idx="17">
                  <c:v>0.34027777777777773</c:v>
                </c:pt>
                <c:pt idx="18">
                  <c:v>0.34166666666666662</c:v>
                </c:pt>
                <c:pt idx="19">
                  <c:v>0.3430555555555555</c:v>
                </c:pt>
                <c:pt idx="20">
                  <c:v>0.3444444444444445</c:v>
                </c:pt>
                <c:pt idx="21">
                  <c:v>0.34583333333333338</c:v>
                </c:pt>
                <c:pt idx="22">
                  <c:v>0.34722222222222227</c:v>
                </c:pt>
                <c:pt idx="23">
                  <c:v>0.34861111111111115</c:v>
                </c:pt>
                <c:pt idx="24">
                  <c:v>0.35000000000000003</c:v>
                </c:pt>
                <c:pt idx="25">
                  <c:v>0.35138888888888892</c:v>
                </c:pt>
                <c:pt idx="26">
                  <c:v>0.3527777777777778</c:v>
                </c:pt>
                <c:pt idx="27">
                  <c:v>0.35416666666666669</c:v>
                </c:pt>
                <c:pt idx="28">
                  <c:v>0.35555555555555557</c:v>
                </c:pt>
                <c:pt idx="29">
                  <c:v>0.35694444444444445</c:v>
                </c:pt>
                <c:pt idx="30">
                  <c:v>0.35833333333333334</c:v>
                </c:pt>
                <c:pt idx="31">
                  <c:v>0.35972222222222222</c:v>
                </c:pt>
                <c:pt idx="32">
                  <c:v>0.3611111111111111</c:v>
                </c:pt>
                <c:pt idx="33">
                  <c:v>0.36249999999999999</c:v>
                </c:pt>
                <c:pt idx="34">
                  <c:v>0.36388888888888887</c:v>
                </c:pt>
                <c:pt idx="35">
                  <c:v>0.36527777777777781</c:v>
                </c:pt>
                <c:pt idx="36">
                  <c:v>0.3666666666666667</c:v>
                </c:pt>
                <c:pt idx="37">
                  <c:v>0.36805555555555558</c:v>
                </c:pt>
                <c:pt idx="38">
                  <c:v>0.36944444444444446</c:v>
                </c:pt>
                <c:pt idx="39">
                  <c:v>0.37083333333333335</c:v>
                </c:pt>
                <c:pt idx="40">
                  <c:v>0.37222222222222223</c:v>
                </c:pt>
                <c:pt idx="41">
                  <c:v>0.37361111111111112</c:v>
                </c:pt>
                <c:pt idx="42">
                  <c:v>0.375</c:v>
                </c:pt>
                <c:pt idx="43">
                  <c:v>0.37638888888888888</c:v>
                </c:pt>
                <c:pt idx="44">
                  <c:v>0.37777777777777777</c:v>
                </c:pt>
                <c:pt idx="45">
                  <c:v>0.37916666666666665</c:v>
                </c:pt>
                <c:pt idx="46">
                  <c:v>0.38055555555555554</c:v>
                </c:pt>
                <c:pt idx="47">
                  <c:v>0.38194444444444442</c:v>
                </c:pt>
                <c:pt idx="48">
                  <c:v>0.3833333333333333</c:v>
                </c:pt>
                <c:pt idx="49">
                  <c:v>0.38472222222222219</c:v>
                </c:pt>
                <c:pt idx="50">
                  <c:v>0.38611111111111113</c:v>
                </c:pt>
                <c:pt idx="51">
                  <c:v>0.38750000000000001</c:v>
                </c:pt>
                <c:pt idx="52">
                  <c:v>0.3888888888888889</c:v>
                </c:pt>
                <c:pt idx="53">
                  <c:v>0.39027777777777778</c:v>
                </c:pt>
                <c:pt idx="54">
                  <c:v>0.39166666666666666</c:v>
                </c:pt>
                <c:pt idx="55">
                  <c:v>0.39305555555555555</c:v>
                </c:pt>
                <c:pt idx="56">
                  <c:v>0.39444444444444443</c:v>
                </c:pt>
                <c:pt idx="57">
                  <c:v>0.39583333333333331</c:v>
                </c:pt>
                <c:pt idx="58">
                  <c:v>0.3972222222222222</c:v>
                </c:pt>
                <c:pt idx="59">
                  <c:v>0.39861111111111108</c:v>
                </c:pt>
                <c:pt idx="60">
                  <c:v>0.39999999999999997</c:v>
                </c:pt>
                <c:pt idx="61">
                  <c:v>0.40138888888888885</c:v>
                </c:pt>
                <c:pt idx="62">
                  <c:v>0.40277777777777773</c:v>
                </c:pt>
                <c:pt idx="63">
                  <c:v>0.40416666666666662</c:v>
                </c:pt>
                <c:pt idx="64">
                  <c:v>0.4055555555555555</c:v>
                </c:pt>
                <c:pt idx="65">
                  <c:v>0.4069444444444445</c:v>
                </c:pt>
                <c:pt idx="66">
                  <c:v>0.40833333333333338</c:v>
                </c:pt>
                <c:pt idx="67">
                  <c:v>0.40972222222222227</c:v>
                </c:pt>
                <c:pt idx="68">
                  <c:v>0.41111111111111115</c:v>
                </c:pt>
                <c:pt idx="69">
                  <c:v>0.41250000000000003</c:v>
                </c:pt>
                <c:pt idx="70">
                  <c:v>0.41388888888888892</c:v>
                </c:pt>
                <c:pt idx="71">
                  <c:v>0.4152777777777778</c:v>
                </c:pt>
                <c:pt idx="72">
                  <c:v>0.41666666666666669</c:v>
                </c:pt>
                <c:pt idx="73">
                  <c:v>0.41805555555555557</c:v>
                </c:pt>
                <c:pt idx="74">
                  <c:v>0.41944444444444445</c:v>
                </c:pt>
                <c:pt idx="75">
                  <c:v>0.42083333333333334</c:v>
                </c:pt>
                <c:pt idx="76">
                  <c:v>0.42222222222222222</c:v>
                </c:pt>
                <c:pt idx="77">
                  <c:v>0.4236111111111111</c:v>
                </c:pt>
                <c:pt idx="78">
                  <c:v>0.42499999999999999</c:v>
                </c:pt>
                <c:pt idx="79">
                  <c:v>0.42638888888888887</c:v>
                </c:pt>
                <c:pt idx="80">
                  <c:v>0.42777777777777781</c:v>
                </c:pt>
                <c:pt idx="81">
                  <c:v>0.4291666666666667</c:v>
                </c:pt>
                <c:pt idx="82">
                  <c:v>0.43055555555555558</c:v>
                </c:pt>
                <c:pt idx="83">
                  <c:v>0.43194444444444446</c:v>
                </c:pt>
                <c:pt idx="84">
                  <c:v>0.43333333333333335</c:v>
                </c:pt>
                <c:pt idx="85">
                  <c:v>0.43472222222222223</c:v>
                </c:pt>
                <c:pt idx="86">
                  <c:v>0.43611111111111112</c:v>
                </c:pt>
                <c:pt idx="87">
                  <c:v>0.4375</c:v>
                </c:pt>
                <c:pt idx="88">
                  <c:v>0.43888888888888888</c:v>
                </c:pt>
                <c:pt idx="89">
                  <c:v>0.44027777777777777</c:v>
                </c:pt>
                <c:pt idx="90">
                  <c:v>0.44166666666666665</c:v>
                </c:pt>
                <c:pt idx="91">
                  <c:v>0.44305555555555554</c:v>
                </c:pt>
                <c:pt idx="92">
                  <c:v>0.44444444444444442</c:v>
                </c:pt>
                <c:pt idx="93">
                  <c:v>0.4458333333333333</c:v>
                </c:pt>
                <c:pt idx="94">
                  <c:v>0.44722222222222219</c:v>
                </c:pt>
                <c:pt idx="95">
                  <c:v>0.44861111111111113</c:v>
                </c:pt>
                <c:pt idx="96">
                  <c:v>0.45</c:v>
                </c:pt>
                <c:pt idx="97">
                  <c:v>0.4513888888888889</c:v>
                </c:pt>
                <c:pt idx="98">
                  <c:v>0.45277777777777778</c:v>
                </c:pt>
                <c:pt idx="99">
                  <c:v>0.45416666666666666</c:v>
                </c:pt>
                <c:pt idx="100">
                  <c:v>0.45555555555555555</c:v>
                </c:pt>
                <c:pt idx="101">
                  <c:v>0.45694444444444443</c:v>
                </c:pt>
                <c:pt idx="102">
                  <c:v>0.45833333333333331</c:v>
                </c:pt>
                <c:pt idx="103">
                  <c:v>0.4597222222222222</c:v>
                </c:pt>
                <c:pt idx="104">
                  <c:v>0.46111111111111108</c:v>
                </c:pt>
                <c:pt idx="105">
                  <c:v>0.46249999999999997</c:v>
                </c:pt>
                <c:pt idx="106">
                  <c:v>0.46388888888888885</c:v>
                </c:pt>
                <c:pt idx="107">
                  <c:v>0.46527777777777773</c:v>
                </c:pt>
                <c:pt idx="108">
                  <c:v>0.46666666666666662</c:v>
                </c:pt>
                <c:pt idx="109">
                  <c:v>0.4680555555555555</c:v>
                </c:pt>
                <c:pt idx="110">
                  <c:v>0.4694444444444445</c:v>
                </c:pt>
                <c:pt idx="111">
                  <c:v>0.47083333333333338</c:v>
                </c:pt>
                <c:pt idx="112">
                  <c:v>0.47222222222222227</c:v>
                </c:pt>
                <c:pt idx="113">
                  <c:v>0.47361111111111115</c:v>
                </c:pt>
                <c:pt idx="114">
                  <c:v>0.47500000000000003</c:v>
                </c:pt>
                <c:pt idx="115">
                  <c:v>0.47638888888888892</c:v>
                </c:pt>
                <c:pt idx="116">
                  <c:v>0.4777777777777778</c:v>
                </c:pt>
                <c:pt idx="117">
                  <c:v>0.47916666666666669</c:v>
                </c:pt>
                <c:pt idx="118">
                  <c:v>0.48055555555555557</c:v>
                </c:pt>
                <c:pt idx="119">
                  <c:v>0.48194444444444445</c:v>
                </c:pt>
                <c:pt idx="120">
                  <c:v>0.48333333333333334</c:v>
                </c:pt>
                <c:pt idx="121">
                  <c:v>0.48472222222222222</c:v>
                </c:pt>
                <c:pt idx="122">
                  <c:v>0.4861111111111111</c:v>
                </c:pt>
                <c:pt idx="123">
                  <c:v>0.48749999999999999</c:v>
                </c:pt>
                <c:pt idx="124">
                  <c:v>0.48888888888888887</c:v>
                </c:pt>
                <c:pt idx="125">
                  <c:v>0.49027777777777781</c:v>
                </c:pt>
                <c:pt idx="126">
                  <c:v>0.4916666666666667</c:v>
                </c:pt>
                <c:pt idx="127">
                  <c:v>0.49305555555555558</c:v>
                </c:pt>
                <c:pt idx="128">
                  <c:v>0.49444444444444446</c:v>
                </c:pt>
                <c:pt idx="129">
                  <c:v>0.49583333333333335</c:v>
                </c:pt>
                <c:pt idx="130">
                  <c:v>0.49722222222222223</c:v>
                </c:pt>
                <c:pt idx="131">
                  <c:v>0.49861111111111112</c:v>
                </c:pt>
                <c:pt idx="132">
                  <c:v>0.5</c:v>
                </c:pt>
                <c:pt idx="133">
                  <c:v>0.50138888888888888</c:v>
                </c:pt>
                <c:pt idx="134">
                  <c:v>0.50277777777777777</c:v>
                </c:pt>
                <c:pt idx="135">
                  <c:v>0.50416666666666665</c:v>
                </c:pt>
                <c:pt idx="136">
                  <c:v>0.50555555555555554</c:v>
                </c:pt>
                <c:pt idx="137">
                  <c:v>0.50694444444444442</c:v>
                </c:pt>
                <c:pt idx="138">
                  <c:v>0.5083333333333333</c:v>
                </c:pt>
                <c:pt idx="139">
                  <c:v>0.50972222222222219</c:v>
                </c:pt>
                <c:pt idx="140">
                  <c:v>0.51111111111111118</c:v>
                </c:pt>
                <c:pt idx="141">
                  <c:v>0.51250000000000007</c:v>
                </c:pt>
                <c:pt idx="142">
                  <c:v>0.51388888888888895</c:v>
                </c:pt>
                <c:pt idx="143">
                  <c:v>0.51527777777777783</c:v>
                </c:pt>
                <c:pt idx="144">
                  <c:v>0.51666666666666672</c:v>
                </c:pt>
                <c:pt idx="145">
                  <c:v>0.5180555555555556</c:v>
                </c:pt>
                <c:pt idx="146">
                  <c:v>0.51944444444444449</c:v>
                </c:pt>
                <c:pt idx="147">
                  <c:v>0.52083333333333337</c:v>
                </c:pt>
                <c:pt idx="148">
                  <c:v>0.52222222222222225</c:v>
                </c:pt>
                <c:pt idx="149">
                  <c:v>0.52361111111111114</c:v>
                </c:pt>
                <c:pt idx="150">
                  <c:v>0.52500000000000002</c:v>
                </c:pt>
                <c:pt idx="151">
                  <c:v>0.52638888888888891</c:v>
                </c:pt>
                <c:pt idx="152">
                  <c:v>0.52777777777777779</c:v>
                </c:pt>
                <c:pt idx="153">
                  <c:v>0.52916666666666667</c:v>
                </c:pt>
                <c:pt idx="154">
                  <c:v>0.53055555555555556</c:v>
                </c:pt>
                <c:pt idx="155">
                  <c:v>0.53194444444444444</c:v>
                </c:pt>
                <c:pt idx="156">
                  <c:v>0.53333333333333333</c:v>
                </c:pt>
                <c:pt idx="157">
                  <c:v>0.53472222222222221</c:v>
                </c:pt>
                <c:pt idx="158">
                  <c:v>0.53611111111111109</c:v>
                </c:pt>
                <c:pt idx="159">
                  <c:v>0.53749999999999998</c:v>
                </c:pt>
                <c:pt idx="160">
                  <c:v>0.53888888888888886</c:v>
                </c:pt>
                <c:pt idx="161">
                  <c:v>0.54027777777777775</c:v>
                </c:pt>
                <c:pt idx="162">
                  <c:v>0.54166666666666663</c:v>
                </c:pt>
                <c:pt idx="163">
                  <c:v>0.54305555555555551</c:v>
                </c:pt>
                <c:pt idx="164">
                  <c:v>0.5444444444444444</c:v>
                </c:pt>
                <c:pt idx="165">
                  <c:v>0.54583333333333328</c:v>
                </c:pt>
                <c:pt idx="166">
                  <c:v>0.54722222222222217</c:v>
                </c:pt>
                <c:pt idx="167">
                  <c:v>0.54861111111111105</c:v>
                </c:pt>
                <c:pt idx="168">
                  <c:v>0.54999999999999993</c:v>
                </c:pt>
                <c:pt idx="169">
                  <c:v>0.55138888888888882</c:v>
                </c:pt>
                <c:pt idx="170">
                  <c:v>0.55277777777777781</c:v>
                </c:pt>
                <c:pt idx="171">
                  <c:v>0.5541666666666667</c:v>
                </c:pt>
                <c:pt idx="172">
                  <c:v>0.55555555555555558</c:v>
                </c:pt>
                <c:pt idx="173">
                  <c:v>0.55694444444444446</c:v>
                </c:pt>
                <c:pt idx="174">
                  <c:v>0.55833333333333335</c:v>
                </c:pt>
                <c:pt idx="175">
                  <c:v>0.55972222222222223</c:v>
                </c:pt>
                <c:pt idx="176">
                  <c:v>0.56111111111111112</c:v>
                </c:pt>
                <c:pt idx="177">
                  <c:v>0.5625</c:v>
                </c:pt>
                <c:pt idx="178">
                  <c:v>0.56388888888888888</c:v>
                </c:pt>
                <c:pt idx="179">
                  <c:v>0.56527777777777777</c:v>
                </c:pt>
                <c:pt idx="180">
                  <c:v>0.56666666666666665</c:v>
                </c:pt>
                <c:pt idx="181">
                  <c:v>0.56805555555555554</c:v>
                </c:pt>
                <c:pt idx="182">
                  <c:v>0.56944444444444442</c:v>
                </c:pt>
                <c:pt idx="183">
                  <c:v>0.5708333333333333</c:v>
                </c:pt>
                <c:pt idx="184">
                  <c:v>0.57222222222222219</c:v>
                </c:pt>
                <c:pt idx="185">
                  <c:v>0.57361111111111118</c:v>
                </c:pt>
                <c:pt idx="186">
                  <c:v>0.57500000000000007</c:v>
                </c:pt>
                <c:pt idx="187">
                  <c:v>0.57638888888888895</c:v>
                </c:pt>
                <c:pt idx="188">
                  <c:v>0.57777777777777783</c:v>
                </c:pt>
                <c:pt idx="189">
                  <c:v>0.57916666666666672</c:v>
                </c:pt>
                <c:pt idx="190">
                  <c:v>0.5805555555555556</c:v>
                </c:pt>
                <c:pt idx="191">
                  <c:v>0.58194444444444449</c:v>
                </c:pt>
                <c:pt idx="192">
                  <c:v>0.58333333333333337</c:v>
                </c:pt>
                <c:pt idx="193">
                  <c:v>0.58472222222222225</c:v>
                </c:pt>
                <c:pt idx="194">
                  <c:v>0.58611111111111114</c:v>
                </c:pt>
                <c:pt idx="195">
                  <c:v>0.58750000000000002</c:v>
                </c:pt>
                <c:pt idx="196">
                  <c:v>0.58888888888888891</c:v>
                </c:pt>
                <c:pt idx="197">
                  <c:v>0.59027777777777779</c:v>
                </c:pt>
                <c:pt idx="198">
                  <c:v>0.59166666666666667</c:v>
                </c:pt>
                <c:pt idx="199">
                  <c:v>0.59305555555555556</c:v>
                </c:pt>
                <c:pt idx="200">
                  <c:v>0.59444444444444444</c:v>
                </c:pt>
                <c:pt idx="201">
                  <c:v>0.59583333333333333</c:v>
                </c:pt>
                <c:pt idx="202">
                  <c:v>0.59722222222222221</c:v>
                </c:pt>
                <c:pt idx="203">
                  <c:v>0.59861111111111109</c:v>
                </c:pt>
                <c:pt idx="204">
                  <c:v>0.6</c:v>
                </c:pt>
                <c:pt idx="205">
                  <c:v>0.60138888888888886</c:v>
                </c:pt>
                <c:pt idx="206">
                  <c:v>0.60277777777777775</c:v>
                </c:pt>
                <c:pt idx="207">
                  <c:v>0.60416666666666663</c:v>
                </c:pt>
                <c:pt idx="208">
                  <c:v>0.60555555555555551</c:v>
                </c:pt>
                <c:pt idx="209">
                  <c:v>0.6069444444444444</c:v>
                </c:pt>
                <c:pt idx="210">
                  <c:v>0.60833333333333328</c:v>
                </c:pt>
                <c:pt idx="211">
                  <c:v>0.60972222222222217</c:v>
                </c:pt>
                <c:pt idx="212">
                  <c:v>0.61111111111111105</c:v>
                </c:pt>
                <c:pt idx="213">
                  <c:v>0.61249999999999993</c:v>
                </c:pt>
                <c:pt idx="214">
                  <c:v>0.61388888888888882</c:v>
                </c:pt>
                <c:pt idx="215">
                  <c:v>0.61527777777777781</c:v>
                </c:pt>
                <c:pt idx="216">
                  <c:v>0.6166666666666667</c:v>
                </c:pt>
                <c:pt idx="217">
                  <c:v>0.61805555555555558</c:v>
                </c:pt>
                <c:pt idx="218">
                  <c:v>0.61944444444444446</c:v>
                </c:pt>
                <c:pt idx="219">
                  <c:v>0.62083333333333335</c:v>
                </c:pt>
                <c:pt idx="220">
                  <c:v>0.62222222222222223</c:v>
                </c:pt>
                <c:pt idx="221">
                  <c:v>0.62361111111111112</c:v>
                </c:pt>
                <c:pt idx="222">
                  <c:v>0.625</c:v>
                </c:pt>
                <c:pt idx="223">
                  <c:v>0.62638888888888888</c:v>
                </c:pt>
                <c:pt idx="224">
                  <c:v>0.62777777777777777</c:v>
                </c:pt>
                <c:pt idx="225">
                  <c:v>0.62916666666666665</c:v>
                </c:pt>
                <c:pt idx="226">
                  <c:v>0.63055555555555554</c:v>
                </c:pt>
                <c:pt idx="227">
                  <c:v>0.63194444444444442</c:v>
                </c:pt>
                <c:pt idx="228">
                  <c:v>0.6333333333333333</c:v>
                </c:pt>
                <c:pt idx="229">
                  <c:v>0.63472222222222219</c:v>
                </c:pt>
                <c:pt idx="230">
                  <c:v>0.63611111111111118</c:v>
                </c:pt>
                <c:pt idx="231">
                  <c:v>0.63750000000000007</c:v>
                </c:pt>
                <c:pt idx="232">
                  <c:v>0.63888888888888895</c:v>
                </c:pt>
                <c:pt idx="233">
                  <c:v>0.64027777777777783</c:v>
                </c:pt>
                <c:pt idx="234">
                  <c:v>0.64166666666666672</c:v>
                </c:pt>
                <c:pt idx="235">
                  <c:v>0.6430555555555556</c:v>
                </c:pt>
                <c:pt idx="236">
                  <c:v>0.64444444444444449</c:v>
                </c:pt>
                <c:pt idx="237">
                  <c:v>0.64583333333333337</c:v>
                </c:pt>
                <c:pt idx="238">
                  <c:v>0.64722222222222225</c:v>
                </c:pt>
                <c:pt idx="239">
                  <c:v>0.64861111111111114</c:v>
                </c:pt>
                <c:pt idx="240">
                  <c:v>0.65</c:v>
                </c:pt>
                <c:pt idx="241">
                  <c:v>0.65138888888888891</c:v>
                </c:pt>
                <c:pt idx="242">
                  <c:v>0.65277777777777779</c:v>
                </c:pt>
                <c:pt idx="243">
                  <c:v>0.65416666666666667</c:v>
                </c:pt>
                <c:pt idx="244">
                  <c:v>0.65555555555555556</c:v>
                </c:pt>
                <c:pt idx="245">
                  <c:v>0.65694444444444444</c:v>
                </c:pt>
                <c:pt idx="246">
                  <c:v>0.65833333333333333</c:v>
                </c:pt>
                <c:pt idx="247">
                  <c:v>0.65972222222222221</c:v>
                </c:pt>
                <c:pt idx="248">
                  <c:v>0.66111111111111109</c:v>
                </c:pt>
                <c:pt idx="249">
                  <c:v>0.66249999999999998</c:v>
                </c:pt>
                <c:pt idx="250">
                  <c:v>0.66388888888888886</c:v>
                </c:pt>
                <c:pt idx="251">
                  <c:v>0.66527777777777775</c:v>
                </c:pt>
                <c:pt idx="252">
                  <c:v>0.66666666666666663</c:v>
                </c:pt>
                <c:pt idx="253">
                  <c:v>0.66805555555555562</c:v>
                </c:pt>
                <c:pt idx="254">
                  <c:v>0.6694444444444444</c:v>
                </c:pt>
                <c:pt idx="255">
                  <c:v>0.67083333333333339</c:v>
                </c:pt>
                <c:pt idx="256">
                  <c:v>0.67222222222222217</c:v>
                </c:pt>
                <c:pt idx="257">
                  <c:v>0.67361111111111116</c:v>
                </c:pt>
                <c:pt idx="258">
                  <c:v>0.67499999999999993</c:v>
                </c:pt>
                <c:pt idx="259">
                  <c:v>0.67638888888888893</c:v>
                </c:pt>
                <c:pt idx="260">
                  <c:v>0.6777777777777777</c:v>
                </c:pt>
                <c:pt idx="261">
                  <c:v>0.6791666666666667</c:v>
                </c:pt>
                <c:pt idx="262">
                  <c:v>0.68055555555555547</c:v>
                </c:pt>
                <c:pt idx="263">
                  <c:v>0.68194444444444446</c:v>
                </c:pt>
                <c:pt idx="264">
                  <c:v>0.68333333333333324</c:v>
                </c:pt>
                <c:pt idx="265">
                  <c:v>0.68472222222222223</c:v>
                </c:pt>
                <c:pt idx="266">
                  <c:v>0.68611111111111101</c:v>
                </c:pt>
                <c:pt idx="267">
                  <c:v>0.6875</c:v>
                </c:pt>
                <c:pt idx="268">
                  <c:v>0.68888888888888899</c:v>
                </c:pt>
                <c:pt idx="269">
                  <c:v>0.69027777777777777</c:v>
                </c:pt>
                <c:pt idx="270">
                  <c:v>0.69166666666666676</c:v>
                </c:pt>
                <c:pt idx="271">
                  <c:v>0.69305555555555554</c:v>
                </c:pt>
                <c:pt idx="272">
                  <c:v>0.69444444444444453</c:v>
                </c:pt>
                <c:pt idx="273">
                  <c:v>0.6958333333333333</c:v>
                </c:pt>
                <c:pt idx="274">
                  <c:v>0.6972222222222223</c:v>
                </c:pt>
                <c:pt idx="275">
                  <c:v>0.69861111111111107</c:v>
                </c:pt>
                <c:pt idx="276">
                  <c:v>0.70000000000000007</c:v>
                </c:pt>
                <c:pt idx="277">
                  <c:v>0.70138888888888884</c:v>
                </c:pt>
                <c:pt idx="278">
                  <c:v>0.70277777777777783</c:v>
                </c:pt>
                <c:pt idx="279">
                  <c:v>0.70416666666666661</c:v>
                </c:pt>
                <c:pt idx="280">
                  <c:v>0.7055555555555556</c:v>
                </c:pt>
                <c:pt idx="281">
                  <c:v>0.70694444444444438</c:v>
                </c:pt>
                <c:pt idx="282">
                  <c:v>0.70833333333333337</c:v>
                </c:pt>
                <c:pt idx="283">
                  <c:v>0.70972222222222225</c:v>
                </c:pt>
                <c:pt idx="284">
                  <c:v>0.71111111111111114</c:v>
                </c:pt>
                <c:pt idx="285">
                  <c:v>0.71250000000000002</c:v>
                </c:pt>
                <c:pt idx="286">
                  <c:v>0.71388888888888891</c:v>
                </c:pt>
                <c:pt idx="287">
                  <c:v>0.71527777777777779</c:v>
                </c:pt>
                <c:pt idx="288">
                  <c:v>0.71666666666666667</c:v>
                </c:pt>
                <c:pt idx="289">
                  <c:v>0.71805555555555556</c:v>
                </c:pt>
                <c:pt idx="290">
                  <c:v>0.71944444444444444</c:v>
                </c:pt>
                <c:pt idx="291">
                  <c:v>0.72083333333333333</c:v>
                </c:pt>
                <c:pt idx="292">
                  <c:v>0.72222222222222221</c:v>
                </c:pt>
              </c:numCache>
            </c:numRef>
          </c:cat>
          <c:val>
            <c:numRef>
              <c:f>Chronogramme!$C$4:$C$296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90432"/>
        <c:axId val="109346816"/>
      </c:lineChart>
      <c:catAx>
        <c:axId val="1134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346816"/>
        <c:crosses val="autoZero"/>
        <c:auto val="1"/>
        <c:lblAlgn val="ctr"/>
        <c:lblOffset val="100"/>
        <c:noMultiLvlLbl val="0"/>
      </c:catAx>
      <c:valAx>
        <c:axId val="109346816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13490432"/>
        <c:crosses val="autoZero"/>
        <c:crossBetween val="midCat"/>
        <c:majorUnit val="0.2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Rendement=f(Diamètre) [Lg=2600mm]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Diamètres</c:v>
          </c:tx>
          <c:invertIfNegative val="0"/>
          <c:cat>
            <c:strRef>
              <c:f>'Entrée machine'!$A$11:$A$20</c:f>
              <c:strCache>
                <c:ptCount val="10"/>
                <c:pt idx="0">
                  <c:v>0..240</c:v>
                </c:pt>
                <c:pt idx="1">
                  <c:v>240..260</c:v>
                </c:pt>
                <c:pt idx="2">
                  <c:v>260..280</c:v>
                </c:pt>
                <c:pt idx="3">
                  <c:v>280..300</c:v>
                </c:pt>
                <c:pt idx="4">
                  <c:v>300..320</c:v>
                </c:pt>
                <c:pt idx="5">
                  <c:v>320..340</c:v>
                </c:pt>
                <c:pt idx="6">
                  <c:v>340..360</c:v>
                </c:pt>
                <c:pt idx="7">
                  <c:v>360..380</c:v>
                </c:pt>
                <c:pt idx="8">
                  <c:v>380..400</c:v>
                </c:pt>
                <c:pt idx="9">
                  <c:v>400..600</c:v>
                </c:pt>
              </c:strCache>
            </c:strRef>
          </c:cat>
          <c:val>
            <c:numRef>
              <c:f>'Entrée machine'!$O$11:$O$20</c:f>
              <c:numCache>
                <c:formatCode>0%</c:formatCode>
                <c:ptCount val="10"/>
                <c:pt idx="4">
                  <c:v>0.62</c:v>
                </c:pt>
                <c:pt idx="9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422592"/>
        <c:axId val="74997760"/>
        <c:axId val="0"/>
      </c:bar3DChart>
      <c:catAx>
        <c:axId val="1094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Diamètres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997760"/>
        <c:crosses val="autoZero"/>
        <c:auto val="1"/>
        <c:lblAlgn val="ctr"/>
        <c:lblOffset val="100"/>
        <c:noMultiLvlLbl val="0"/>
      </c:catAx>
      <c:valAx>
        <c:axId val="74997760"/>
        <c:scaling>
          <c:orientation val="minMax"/>
          <c:max val="0.7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Rendement (%)</a:t>
                </a:r>
              </a:p>
            </c:rich>
          </c:tx>
          <c:layout/>
          <c:overlay val="0"/>
        </c:title>
        <c:numFmt formatCode="0%" sourceLinked="1"/>
        <c:majorTickMark val="cross"/>
        <c:minorTickMark val="out"/>
        <c:tickLblPos val="nextTo"/>
        <c:crossAx val="109422592"/>
        <c:crosses val="autoZero"/>
        <c:crossBetween val="between"/>
        <c:majorUnit val="0.05"/>
        <c:minorUnit val="2.5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Rendement=f(Diamètre) [Lg=2800mm]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Diamètres</c:v>
          </c:tx>
          <c:invertIfNegative val="0"/>
          <c:cat>
            <c:strRef>
              <c:f>'Entrée machine'!$A$11:$A$20</c:f>
              <c:strCache>
                <c:ptCount val="10"/>
                <c:pt idx="0">
                  <c:v>0..240</c:v>
                </c:pt>
                <c:pt idx="1">
                  <c:v>240..260</c:v>
                </c:pt>
                <c:pt idx="2">
                  <c:v>260..280</c:v>
                </c:pt>
                <c:pt idx="3">
                  <c:v>280..300</c:v>
                </c:pt>
                <c:pt idx="4">
                  <c:v>300..320</c:v>
                </c:pt>
                <c:pt idx="5">
                  <c:v>320..340</c:v>
                </c:pt>
                <c:pt idx="6">
                  <c:v>340..360</c:v>
                </c:pt>
                <c:pt idx="7">
                  <c:v>360..380</c:v>
                </c:pt>
                <c:pt idx="8">
                  <c:v>380..400</c:v>
                </c:pt>
                <c:pt idx="9">
                  <c:v>400..600</c:v>
                </c:pt>
              </c:strCache>
            </c:strRef>
          </c:cat>
          <c:val>
            <c:numRef>
              <c:f>'Entrée machine'!$X$11:$X$20</c:f>
              <c:numCache>
                <c:formatCode>0%</c:formatCode>
                <c:ptCount val="10"/>
                <c:pt idx="1">
                  <c:v>0.54</c:v>
                </c:pt>
                <c:pt idx="2">
                  <c:v>0.56999999999999995</c:v>
                </c:pt>
                <c:pt idx="3">
                  <c:v>0.6</c:v>
                </c:pt>
                <c:pt idx="4">
                  <c:v>0.61</c:v>
                </c:pt>
                <c:pt idx="5">
                  <c:v>0.62</c:v>
                </c:pt>
                <c:pt idx="6">
                  <c:v>0.62</c:v>
                </c:pt>
                <c:pt idx="7">
                  <c:v>0.63</c:v>
                </c:pt>
                <c:pt idx="8">
                  <c:v>0.62</c:v>
                </c:pt>
                <c:pt idx="9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955520"/>
        <c:axId val="109304000"/>
        <c:axId val="0"/>
      </c:bar3DChart>
      <c:catAx>
        <c:axId val="1109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Diamètres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304000"/>
        <c:crosses val="autoZero"/>
        <c:auto val="1"/>
        <c:lblAlgn val="ctr"/>
        <c:lblOffset val="100"/>
        <c:noMultiLvlLbl val="0"/>
      </c:catAx>
      <c:valAx>
        <c:axId val="109304000"/>
        <c:scaling>
          <c:orientation val="minMax"/>
          <c:max val="0.7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Rendement (%)</a:t>
                </a:r>
              </a:p>
            </c:rich>
          </c:tx>
          <c:layout/>
          <c:overlay val="0"/>
        </c:title>
        <c:numFmt formatCode="0%" sourceLinked="1"/>
        <c:majorTickMark val="cross"/>
        <c:minorTickMark val="out"/>
        <c:tickLblPos val="nextTo"/>
        <c:crossAx val="110955520"/>
        <c:crosses val="autoZero"/>
        <c:crossBetween val="between"/>
        <c:majorUnit val="0.05"/>
        <c:minorUnit val="2.5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Rendement=f(Diamètre) [Lg=3000mm]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Diamètres</c:v>
          </c:tx>
          <c:invertIfNegative val="0"/>
          <c:cat>
            <c:strRef>
              <c:f>'Entrée machine'!$A$11:$A$20</c:f>
              <c:strCache>
                <c:ptCount val="10"/>
                <c:pt idx="0">
                  <c:v>0..240</c:v>
                </c:pt>
                <c:pt idx="1">
                  <c:v>240..260</c:v>
                </c:pt>
                <c:pt idx="2">
                  <c:v>260..280</c:v>
                </c:pt>
                <c:pt idx="3">
                  <c:v>280..300</c:v>
                </c:pt>
                <c:pt idx="4">
                  <c:v>300..320</c:v>
                </c:pt>
                <c:pt idx="5">
                  <c:v>320..340</c:v>
                </c:pt>
                <c:pt idx="6">
                  <c:v>340..360</c:v>
                </c:pt>
                <c:pt idx="7">
                  <c:v>360..380</c:v>
                </c:pt>
                <c:pt idx="8">
                  <c:v>380..400</c:v>
                </c:pt>
                <c:pt idx="9">
                  <c:v>400..600</c:v>
                </c:pt>
              </c:strCache>
            </c:strRef>
          </c:cat>
          <c:val>
            <c:numRef>
              <c:f>'Entrée machine'!$AG$11:$AG$20</c:f>
              <c:numCache>
                <c:formatCode>0%</c:formatCode>
                <c:ptCount val="10"/>
                <c:pt idx="3">
                  <c:v>0.53</c:v>
                </c:pt>
                <c:pt idx="4">
                  <c:v>0.59</c:v>
                </c:pt>
                <c:pt idx="5">
                  <c:v>0.6</c:v>
                </c:pt>
                <c:pt idx="6">
                  <c:v>0.57999999999999996</c:v>
                </c:pt>
                <c:pt idx="7">
                  <c:v>0.64</c:v>
                </c:pt>
                <c:pt idx="9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963200"/>
        <c:axId val="109353152"/>
        <c:axId val="0"/>
      </c:bar3DChart>
      <c:catAx>
        <c:axId val="1109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Diamètres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353152"/>
        <c:crosses val="autoZero"/>
        <c:auto val="1"/>
        <c:lblAlgn val="ctr"/>
        <c:lblOffset val="100"/>
        <c:noMultiLvlLbl val="0"/>
      </c:catAx>
      <c:valAx>
        <c:axId val="109353152"/>
        <c:scaling>
          <c:orientation val="minMax"/>
          <c:max val="0.7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Rendement (%)</a:t>
                </a:r>
              </a:p>
            </c:rich>
          </c:tx>
          <c:layout/>
          <c:overlay val="0"/>
        </c:title>
        <c:numFmt formatCode="0%" sourceLinked="1"/>
        <c:majorTickMark val="cross"/>
        <c:minorTickMark val="out"/>
        <c:tickLblPos val="nextTo"/>
        <c:crossAx val="110963200"/>
        <c:crosses val="autoZero"/>
        <c:crossBetween val="between"/>
        <c:majorUnit val="0.05"/>
        <c:minorUnit val="2.5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Rendement=f(Diamètre) [CUMUL]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Diamètres</c:v>
          </c:tx>
          <c:invertIfNegative val="0"/>
          <c:cat>
            <c:strRef>
              <c:f>'Entrée machine'!$A$59:$A$68</c:f>
              <c:strCache>
                <c:ptCount val="10"/>
                <c:pt idx="0">
                  <c:v>0..240</c:v>
                </c:pt>
                <c:pt idx="1">
                  <c:v>240..260</c:v>
                </c:pt>
                <c:pt idx="2">
                  <c:v>260..280</c:v>
                </c:pt>
                <c:pt idx="3">
                  <c:v>280..300</c:v>
                </c:pt>
                <c:pt idx="4">
                  <c:v>300..320</c:v>
                </c:pt>
                <c:pt idx="5">
                  <c:v>320..340</c:v>
                </c:pt>
                <c:pt idx="6">
                  <c:v>340..360</c:v>
                </c:pt>
                <c:pt idx="7">
                  <c:v>360..380</c:v>
                </c:pt>
                <c:pt idx="8">
                  <c:v>380..400</c:v>
                </c:pt>
                <c:pt idx="9">
                  <c:v>400..600</c:v>
                </c:pt>
              </c:strCache>
            </c:strRef>
          </c:cat>
          <c:val>
            <c:numRef>
              <c:f>'Entrée machine'!$F$59:$F$68</c:f>
              <c:numCache>
                <c:formatCode>0%</c:formatCode>
                <c:ptCount val="10"/>
                <c:pt idx="1">
                  <c:v>0.55000000000000004</c:v>
                </c:pt>
                <c:pt idx="2">
                  <c:v>0.56999999999999995</c:v>
                </c:pt>
                <c:pt idx="3">
                  <c:v>0.6</c:v>
                </c:pt>
                <c:pt idx="4">
                  <c:v>0.61</c:v>
                </c:pt>
                <c:pt idx="5">
                  <c:v>0.62</c:v>
                </c:pt>
                <c:pt idx="6">
                  <c:v>0.62</c:v>
                </c:pt>
                <c:pt idx="7">
                  <c:v>0.63</c:v>
                </c:pt>
                <c:pt idx="8">
                  <c:v>0.62</c:v>
                </c:pt>
                <c:pt idx="9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489408"/>
        <c:axId val="118450432"/>
        <c:axId val="0"/>
      </c:bar3DChart>
      <c:catAx>
        <c:axId val="1134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Diamètres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8450432"/>
        <c:crosses val="autoZero"/>
        <c:auto val="1"/>
        <c:lblAlgn val="ctr"/>
        <c:lblOffset val="100"/>
        <c:noMultiLvlLbl val="0"/>
      </c:catAx>
      <c:valAx>
        <c:axId val="118450432"/>
        <c:scaling>
          <c:orientation val="minMax"/>
          <c:max val="0.7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Rendement (%)</a:t>
                </a:r>
              </a:p>
            </c:rich>
          </c:tx>
          <c:layout/>
          <c:overlay val="0"/>
        </c:title>
        <c:numFmt formatCode="0%" sourceLinked="1"/>
        <c:majorTickMark val="cross"/>
        <c:minorTickMark val="out"/>
        <c:tickLblPos val="nextTo"/>
        <c:crossAx val="113489408"/>
        <c:crosses val="autoZero"/>
        <c:crossBetween val="between"/>
        <c:majorUnit val="0.05"/>
        <c:minorUnit val="2.5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Rendement=f(Diamètre) [Lg=2600mm]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Diamètres</c:v>
          </c:tx>
          <c:invertIfNegative val="0"/>
          <c:cat>
            <c:strRef>
              <c:f>'Entrée machine'!$A$59:$A$68</c:f>
              <c:strCache>
                <c:ptCount val="10"/>
                <c:pt idx="0">
                  <c:v>0..240</c:v>
                </c:pt>
                <c:pt idx="1">
                  <c:v>240..260</c:v>
                </c:pt>
                <c:pt idx="2">
                  <c:v>260..280</c:v>
                </c:pt>
                <c:pt idx="3">
                  <c:v>280..300</c:v>
                </c:pt>
                <c:pt idx="4">
                  <c:v>300..320</c:v>
                </c:pt>
                <c:pt idx="5">
                  <c:v>320..340</c:v>
                </c:pt>
                <c:pt idx="6">
                  <c:v>340..360</c:v>
                </c:pt>
                <c:pt idx="7">
                  <c:v>360..380</c:v>
                </c:pt>
                <c:pt idx="8">
                  <c:v>380..400</c:v>
                </c:pt>
                <c:pt idx="9">
                  <c:v>400..600</c:v>
                </c:pt>
              </c:strCache>
            </c:strRef>
          </c:cat>
          <c:val>
            <c:numRef>
              <c:f>'Entrée machine'!$O$59:$O$68</c:f>
              <c:numCache>
                <c:formatCode>0%</c:formatCode>
                <c:ptCount val="10"/>
                <c:pt idx="4">
                  <c:v>0.62</c:v>
                </c:pt>
                <c:pt idx="9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236032"/>
        <c:axId val="120169600"/>
        <c:axId val="0"/>
      </c:bar3DChart>
      <c:catAx>
        <c:axId val="1202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Diamètres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0169600"/>
        <c:crosses val="autoZero"/>
        <c:auto val="1"/>
        <c:lblAlgn val="ctr"/>
        <c:lblOffset val="100"/>
        <c:noMultiLvlLbl val="0"/>
      </c:catAx>
      <c:valAx>
        <c:axId val="120169600"/>
        <c:scaling>
          <c:orientation val="minMax"/>
          <c:max val="0.7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Rendement (%)</a:t>
                </a:r>
              </a:p>
            </c:rich>
          </c:tx>
          <c:layout/>
          <c:overlay val="0"/>
        </c:title>
        <c:numFmt formatCode="0%" sourceLinked="1"/>
        <c:majorTickMark val="cross"/>
        <c:minorTickMark val="out"/>
        <c:tickLblPos val="nextTo"/>
        <c:crossAx val="120236032"/>
        <c:crosses val="autoZero"/>
        <c:crossBetween val="between"/>
        <c:majorUnit val="0.05"/>
        <c:minorUnit val="2.5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Rendement=f(Diamètre) [Lg=2800mm]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Diamètres</c:v>
          </c:tx>
          <c:invertIfNegative val="0"/>
          <c:cat>
            <c:strRef>
              <c:f>'Entrée machine'!$A$59:$A$68</c:f>
              <c:strCache>
                <c:ptCount val="10"/>
                <c:pt idx="0">
                  <c:v>0..240</c:v>
                </c:pt>
                <c:pt idx="1">
                  <c:v>240..260</c:v>
                </c:pt>
                <c:pt idx="2">
                  <c:v>260..280</c:v>
                </c:pt>
                <c:pt idx="3">
                  <c:v>280..300</c:v>
                </c:pt>
                <c:pt idx="4">
                  <c:v>300..320</c:v>
                </c:pt>
                <c:pt idx="5">
                  <c:v>320..340</c:v>
                </c:pt>
                <c:pt idx="6">
                  <c:v>340..360</c:v>
                </c:pt>
                <c:pt idx="7">
                  <c:v>360..380</c:v>
                </c:pt>
                <c:pt idx="8">
                  <c:v>380..400</c:v>
                </c:pt>
                <c:pt idx="9">
                  <c:v>400..600</c:v>
                </c:pt>
              </c:strCache>
            </c:strRef>
          </c:cat>
          <c:val>
            <c:numRef>
              <c:f>'Entrée machine'!$X$59:$X$68</c:f>
              <c:numCache>
                <c:formatCode>0%</c:formatCode>
                <c:ptCount val="10"/>
                <c:pt idx="1">
                  <c:v>0.55000000000000004</c:v>
                </c:pt>
                <c:pt idx="2">
                  <c:v>0.56999999999999995</c:v>
                </c:pt>
                <c:pt idx="3">
                  <c:v>0.61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0.63</c:v>
                </c:pt>
                <c:pt idx="8">
                  <c:v>0.62</c:v>
                </c:pt>
                <c:pt idx="9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452352"/>
        <c:axId val="121020416"/>
        <c:axId val="0"/>
      </c:bar3DChart>
      <c:catAx>
        <c:axId val="764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Diamètres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020416"/>
        <c:crosses val="autoZero"/>
        <c:auto val="1"/>
        <c:lblAlgn val="ctr"/>
        <c:lblOffset val="100"/>
        <c:noMultiLvlLbl val="0"/>
      </c:catAx>
      <c:valAx>
        <c:axId val="121020416"/>
        <c:scaling>
          <c:orientation val="minMax"/>
          <c:max val="0.7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Rendement (%)</a:t>
                </a:r>
              </a:p>
            </c:rich>
          </c:tx>
          <c:layout/>
          <c:overlay val="0"/>
        </c:title>
        <c:numFmt formatCode="0%" sourceLinked="1"/>
        <c:majorTickMark val="cross"/>
        <c:minorTickMark val="out"/>
        <c:tickLblPos val="nextTo"/>
        <c:crossAx val="76452352"/>
        <c:crosses val="autoZero"/>
        <c:crossBetween val="between"/>
        <c:majorUnit val="0.05"/>
        <c:minorUnit val="2.5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Rendement=f(Diamètre) [Lg=3000mm]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Diamètres</c:v>
          </c:tx>
          <c:invertIfNegative val="0"/>
          <c:cat>
            <c:strRef>
              <c:f>'Entrée machine'!$A$59:$A$68</c:f>
              <c:strCache>
                <c:ptCount val="10"/>
                <c:pt idx="0">
                  <c:v>0..240</c:v>
                </c:pt>
                <c:pt idx="1">
                  <c:v>240..260</c:v>
                </c:pt>
                <c:pt idx="2">
                  <c:v>260..280</c:v>
                </c:pt>
                <c:pt idx="3">
                  <c:v>280..300</c:v>
                </c:pt>
                <c:pt idx="4">
                  <c:v>300..320</c:v>
                </c:pt>
                <c:pt idx="5">
                  <c:v>320..340</c:v>
                </c:pt>
                <c:pt idx="6">
                  <c:v>340..360</c:v>
                </c:pt>
                <c:pt idx="7">
                  <c:v>360..380</c:v>
                </c:pt>
                <c:pt idx="8">
                  <c:v>380..400</c:v>
                </c:pt>
                <c:pt idx="9">
                  <c:v>400..600</c:v>
                </c:pt>
              </c:strCache>
            </c:strRef>
          </c:cat>
          <c:val>
            <c:numRef>
              <c:f>'Entrée machine'!$AG$59:$AG$68</c:f>
              <c:numCache>
                <c:formatCode>0%</c:formatCode>
                <c:ptCount val="10"/>
                <c:pt idx="3">
                  <c:v>0.53</c:v>
                </c:pt>
                <c:pt idx="4">
                  <c:v>0.59</c:v>
                </c:pt>
                <c:pt idx="5">
                  <c:v>0.6</c:v>
                </c:pt>
                <c:pt idx="6">
                  <c:v>0.57999999999999996</c:v>
                </c:pt>
                <c:pt idx="7">
                  <c:v>0.64</c:v>
                </c:pt>
                <c:pt idx="9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518528"/>
        <c:axId val="121027904"/>
        <c:axId val="0"/>
      </c:bar3DChart>
      <c:catAx>
        <c:axId val="12251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Diamètres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027904"/>
        <c:crosses val="autoZero"/>
        <c:auto val="1"/>
        <c:lblAlgn val="ctr"/>
        <c:lblOffset val="100"/>
        <c:noMultiLvlLbl val="0"/>
      </c:catAx>
      <c:valAx>
        <c:axId val="121027904"/>
        <c:scaling>
          <c:orientation val="minMax"/>
          <c:max val="0.7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Rendement (%)</a:t>
                </a:r>
              </a:p>
            </c:rich>
          </c:tx>
          <c:layout/>
          <c:overlay val="0"/>
        </c:title>
        <c:numFmt formatCode="0%" sourceLinked="1"/>
        <c:majorTickMark val="cross"/>
        <c:minorTickMark val="out"/>
        <c:tickLblPos val="nextTo"/>
        <c:crossAx val="122518528"/>
        <c:crosses val="autoZero"/>
        <c:crossBetween val="between"/>
        <c:majorUnit val="0.05"/>
        <c:minorUnit val="2.5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Rendement=f(Diamètre) [CUMUL]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Diamètres</c:v>
          </c:tx>
          <c:invertIfNegative val="0"/>
          <c:cat>
            <c:strRef>
              <c:f>'Entrée machine'!$A$107:$A$116</c:f>
              <c:strCache>
                <c:ptCount val="10"/>
                <c:pt idx="0">
                  <c:v>0..240</c:v>
                </c:pt>
                <c:pt idx="1">
                  <c:v>240..260</c:v>
                </c:pt>
                <c:pt idx="2">
                  <c:v>260..280</c:v>
                </c:pt>
                <c:pt idx="3">
                  <c:v>280..300</c:v>
                </c:pt>
                <c:pt idx="4">
                  <c:v>300..320</c:v>
                </c:pt>
                <c:pt idx="5">
                  <c:v>320..340</c:v>
                </c:pt>
                <c:pt idx="6">
                  <c:v>340..360</c:v>
                </c:pt>
                <c:pt idx="7">
                  <c:v>360..380</c:v>
                </c:pt>
                <c:pt idx="8">
                  <c:v>380..400</c:v>
                </c:pt>
                <c:pt idx="9">
                  <c:v>400..600</c:v>
                </c:pt>
              </c:strCache>
            </c:strRef>
          </c:cat>
          <c:val>
            <c:numRef>
              <c:f>'Entrée machine'!$F$107:$F$116</c:f>
              <c:numCache>
                <c:formatCode>0%</c:formatCode>
                <c:ptCount val="10"/>
                <c:pt idx="1">
                  <c:v>0.5</c:v>
                </c:pt>
                <c:pt idx="2">
                  <c:v>0.57999999999999996</c:v>
                </c:pt>
                <c:pt idx="3">
                  <c:v>0.52</c:v>
                </c:pt>
                <c:pt idx="4">
                  <c:v>0.59</c:v>
                </c:pt>
                <c:pt idx="5">
                  <c:v>0.63</c:v>
                </c:pt>
                <c:pt idx="6">
                  <c:v>0.62</c:v>
                </c:pt>
                <c:pt idx="7">
                  <c:v>0.64</c:v>
                </c:pt>
                <c:pt idx="8">
                  <c:v>0.6</c:v>
                </c:pt>
                <c:pt idx="9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516992"/>
        <c:axId val="118452160"/>
        <c:axId val="0"/>
      </c:bar3DChart>
      <c:catAx>
        <c:axId val="1225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Diamètres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8452160"/>
        <c:crosses val="autoZero"/>
        <c:auto val="1"/>
        <c:lblAlgn val="ctr"/>
        <c:lblOffset val="100"/>
        <c:noMultiLvlLbl val="0"/>
      </c:catAx>
      <c:valAx>
        <c:axId val="118452160"/>
        <c:scaling>
          <c:orientation val="minMax"/>
          <c:max val="0.7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Rendement (%)</a:t>
                </a:r>
              </a:p>
            </c:rich>
          </c:tx>
          <c:layout/>
          <c:overlay val="0"/>
        </c:title>
        <c:numFmt formatCode="0%" sourceLinked="1"/>
        <c:majorTickMark val="cross"/>
        <c:minorTickMark val="out"/>
        <c:tickLblPos val="nextTo"/>
        <c:crossAx val="122516992"/>
        <c:crosses val="autoZero"/>
        <c:crossBetween val="between"/>
        <c:majorUnit val="0.05"/>
        <c:minorUnit val="2.5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10</xdr:col>
      <xdr:colOff>323850</xdr:colOff>
      <xdr:row>46</xdr:row>
      <xdr:rowOff>92075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22</xdr:col>
      <xdr:colOff>390525</xdr:colOff>
      <xdr:row>46</xdr:row>
      <xdr:rowOff>92075</xdr:rowOff>
    </xdr:to>
    <xdr:graphicFrame macro="">
      <xdr:nvGraphicFramePr>
        <xdr:cNvPr id="3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34</xdr:col>
      <xdr:colOff>390525</xdr:colOff>
      <xdr:row>46</xdr:row>
      <xdr:rowOff>92075</xdr:rowOff>
    </xdr:to>
    <xdr:graphicFrame macro="">
      <xdr:nvGraphicFramePr>
        <xdr:cNvPr id="4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25</xdr:row>
      <xdr:rowOff>0</xdr:rowOff>
    </xdr:from>
    <xdr:to>
      <xdr:col>42</xdr:col>
      <xdr:colOff>314325</xdr:colOff>
      <xdr:row>46</xdr:row>
      <xdr:rowOff>92075</xdr:rowOff>
    </xdr:to>
    <xdr:graphicFrame macro="">
      <xdr:nvGraphicFramePr>
        <xdr:cNvPr id="5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10</xdr:col>
      <xdr:colOff>323850</xdr:colOff>
      <xdr:row>94</xdr:row>
      <xdr:rowOff>92075</xdr:rowOff>
    </xdr:to>
    <xdr:graphicFrame macro="">
      <xdr:nvGraphicFramePr>
        <xdr:cNvPr id="6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73</xdr:row>
      <xdr:rowOff>0</xdr:rowOff>
    </xdr:from>
    <xdr:to>
      <xdr:col>22</xdr:col>
      <xdr:colOff>390525</xdr:colOff>
      <xdr:row>94</xdr:row>
      <xdr:rowOff>92075</xdr:rowOff>
    </xdr:to>
    <xdr:graphicFrame macro="">
      <xdr:nvGraphicFramePr>
        <xdr:cNvPr id="7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73</xdr:row>
      <xdr:rowOff>0</xdr:rowOff>
    </xdr:from>
    <xdr:to>
      <xdr:col>34</xdr:col>
      <xdr:colOff>390525</xdr:colOff>
      <xdr:row>94</xdr:row>
      <xdr:rowOff>92075</xdr:rowOff>
    </xdr:to>
    <xdr:graphicFrame macro="">
      <xdr:nvGraphicFramePr>
        <xdr:cNvPr id="8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73</xdr:row>
      <xdr:rowOff>0</xdr:rowOff>
    </xdr:from>
    <xdr:to>
      <xdr:col>42</xdr:col>
      <xdr:colOff>314325</xdr:colOff>
      <xdr:row>94</xdr:row>
      <xdr:rowOff>92075</xdr:rowOff>
    </xdr:to>
    <xdr:graphicFrame macro="">
      <xdr:nvGraphicFramePr>
        <xdr:cNvPr id="9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10</xdr:col>
      <xdr:colOff>323850</xdr:colOff>
      <xdr:row>142</xdr:row>
      <xdr:rowOff>92075</xdr:rowOff>
    </xdr:to>
    <xdr:graphicFrame macro="">
      <xdr:nvGraphicFramePr>
        <xdr:cNvPr id="10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121</xdr:row>
      <xdr:rowOff>0</xdr:rowOff>
    </xdr:from>
    <xdr:to>
      <xdr:col>22</xdr:col>
      <xdr:colOff>390525</xdr:colOff>
      <xdr:row>142</xdr:row>
      <xdr:rowOff>92075</xdr:rowOff>
    </xdr:to>
    <xdr:graphicFrame macro="">
      <xdr:nvGraphicFramePr>
        <xdr:cNvPr id="11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0</xdr:colOff>
      <xdr:row>23</xdr:row>
      <xdr:rowOff>92075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workbookViewId="0">
      <selection sqref="A1:C1"/>
    </sheetView>
  </sheetViews>
  <sheetFormatPr baseColWidth="10" defaultRowHeight="12.75" x14ac:dyDescent="0.2"/>
  <cols>
    <col min="1" max="1" width="7.7109375" customWidth="1"/>
    <col min="2" max="2" width="5.28515625" customWidth="1"/>
    <col min="3" max="3" width="5.7109375" customWidth="1"/>
    <col min="4" max="5" width="6.7109375" customWidth="1"/>
    <col min="6" max="6" width="4.7109375" customWidth="1"/>
    <col min="7" max="10" width="6.7109375" customWidth="1"/>
    <col min="11" max="11" width="5.28515625" customWidth="1"/>
    <col min="12" max="12" width="5.7109375" customWidth="1"/>
    <col min="13" max="14" width="6.7109375" customWidth="1"/>
    <col min="15" max="15" width="4.7109375" customWidth="1"/>
    <col min="16" max="19" width="6.7109375" customWidth="1"/>
    <col min="20" max="20" width="5.28515625" customWidth="1"/>
    <col min="21" max="21" width="5.7109375" customWidth="1"/>
    <col min="22" max="23" width="6.7109375" customWidth="1"/>
    <col min="24" max="24" width="4.7109375" customWidth="1"/>
    <col min="25" max="28" width="6.7109375" customWidth="1"/>
    <col min="29" max="29" width="5.28515625" customWidth="1"/>
    <col min="30" max="30" width="5.7109375" customWidth="1"/>
    <col min="31" max="32" width="6.7109375" customWidth="1"/>
    <col min="33" max="33" width="4.7109375" customWidth="1"/>
    <col min="34" max="37" width="6.7109375" customWidth="1"/>
  </cols>
  <sheetData>
    <row r="1" spans="1:37" x14ac:dyDescent="0.2">
      <c r="A1" s="3" t="s">
        <v>0</v>
      </c>
      <c r="B1" s="4"/>
      <c r="C1" s="5"/>
      <c r="D1" s="7">
        <v>43801</v>
      </c>
      <c r="E1" s="8"/>
    </row>
    <row r="2" spans="1:37" x14ac:dyDescent="0.2">
      <c r="A2" s="3" t="s">
        <v>1</v>
      </c>
      <c r="B2" s="4"/>
      <c r="C2" s="5"/>
    </row>
    <row r="3" spans="1:37" x14ac:dyDescent="0.2">
      <c r="A3" s="3" t="s">
        <v>2</v>
      </c>
      <c r="B3" s="4"/>
      <c r="C3" s="5"/>
      <c r="D3" s="9">
        <v>0.3055208333333333</v>
      </c>
      <c r="E3" s="10"/>
    </row>
    <row r="9" spans="1:37" x14ac:dyDescent="0.2">
      <c r="B9" s="11" t="s">
        <v>3</v>
      </c>
      <c r="C9" s="12"/>
      <c r="D9" s="12"/>
      <c r="E9" s="12"/>
      <c r="F9" s="12"/>
      <c r="G9" s="12"/>
      <c r="H9" s="12"/>
      <c r="I9" s="12"/>
      <c r="J9" s="13"/>
      <c r="K9" s="11">
        <v>2600</v>
      </c>
      <c r="L9" s="12"/>
      <c r="M9" s="12"/>
      <c r="N9" s="12"/>
      <c r="O9" s="12"/>
      <c r="P9" s="12"/>
      <c r="Q9" s="12"/>
      <c r="R9" s="12"/>
      <c r="S9" s="13"/>
      <c r="T9" s="11">
        <v>2800</v>
      </c>
      <c r="U9" s="12"/>
      <c r="V9" s="12"/>
      <c r="W9" s="12"/>
      <c r="X9" s="12"/>
      <c r="Y9" s="12"/>
      <c r="Z9" s="12"/>
      <c r="AA9" s="12"/>
      <c r="AB9" s="13"/>
      <c r="AC9" s="11">
        <v>3000</v>
      </c>
      <c r="AD9" s="12"/>
      <c r="AE9" s="12"/>
      <c r="AF9" s="12"/>
      <c r="AG9" s="12"/>
      <c r="AH9" s="12"/>
      <c r="AI9" s="12"/>
      <c r="AJ9" s="12"/>
      <c r="AK9" s="13"/>
    </row>
    <row r="10" spans="1:37" ht="39" thickBot="1" x14ac:dyDescent="0.25">
      <c r="A10" s="34" t="s">
        <v>4</v>
      </c>
      <c r="B10" s="34" t="s">
        <v>5</v>
      </c>
      <c r="C10" s="34" t="s">
        <v>6</v>
      </c>
      <c r="D10" s="34" t="s">
        <v>7</v>
      </c>
      <c r="E10" s="34" t="s">
        <v>8</v>
      </c>
      <c r="F10" s="34" t="s">
        <v>9</v>
      </c>
      <c r="G10" s="34" t="s">
        <v>10</v>
      </c>
      <c r="H10" s="34" t="s">
        <v>11</v>
      </c>
      <c r="I10" s="34" t="s">
        <v>12</v>
      </c>
      <c r="J10" s="34" t="s">
        <v>13</v>
      </c>
      <c r="K10" s="34" t="s">
        <v>5</v>
      </c>
      <c r="L10" s="34" t="s">
        <v>6</v>
      </c>
      <c r="M10" s="34" t="s">
        <v>7</v>
      </c>
      <c r="N10" s="34" t="s">
        <v>8</v>
      </c>
      <c r="O10" s="34" t="s">
        <v>9</v>
      </c>
      <c r="P10" s="34" t="s">
        <v>10</v>
      </c>
      <c r="Q10" s="34" t="s">
        <v>11</v>
      </c>
      <c r="R10" s="34" t="s">
        <v>12</v>
      </c>
      <c r="S10" s="34" t="s">
        <v>13</v>
      </c>
      <c r="T10" s="34" t="s">
        <v>5</v>
      </c>
      <c r="U10" s="34" t="s">
        <v>6</v>
      </c>
      <c r="V10" s="34" t="s">
        <v>7</v>
      </c>
      <c r="W10" s="34" t="s">
        <v>8</v>
      </c>
      <c r="X10" s="34" t="s">
        <v>9</v>
      </c>
      <c r="Y10" s="34" t="s">
        <v>10</v>
      </c>
      <c r="Z10" s="34" t="s">
        <v>11</v>
      </c>
      <c r="AA10" s="34" t="s">
        <v>12</v>
      </c>
      <c r="AB10" s="34" t="s">
        <v>13</v>
      </c>
      <c r="AC10" s="34" t="s">
        <v>5</v>
      </c>
      <c r="AD10" s="34" t="s">
        <v>6</v>
      </c>
      <c r="AE10" s="34" t="s">
        <v>7</v>
      </c>
      <c r="AF10" s="34" t="s">
        <v>8</v>
      </c>
      <c r="AG10" s="34" t="s">
        <v>9</v>
      </c>
      <c r="AH10" s="34" t="s">
        <v>10</v>
      </c>
      <c r="AI10" s="34" t="s">
        <v>11</v>
      </c>
      <c r="AJ10" s="34" t="s">
        <v>12</v>
      </c>
      <c r="AK10" s="34" t="s">
        <v>13</v>
      </c>
    </row>
    <row r="11" spans="1:37" ht="13.5" thickTop="1" x14ac:dyDescent="0.2">
      <c r="A11" s="35" t="s">
        <v>14</v>
      </c>
      <c r="B11" s="36"/>
      <c r="C11" s="22"/>
      <c r="D11" s="36"/>
      <c r="E11" s="36"/>
      <c r="F11" s="22"/>
      <c r="G11" s="36"/>
      <c r="H11" s="22"/>
      <c r="I11" s="36"/>
      <c r="J11" s="22"/>
      <c r="K11" s="36"/>
      <c r="L11" s="22"/>
      <c r="M11" s="36"/>
      <c r="N11" s="36"/>
      <c r="O11" s="22"/>
      <c r="P11" s="36"/>
      <c r="Q11" s="22"/>
      <c r="R11" s="36"/>
      <c r="S11" s="22"/>
      <c r="T11" s="36"/>
      <c r="U11" s="22"/>
      <c r="V11" s="36"/>
      <c r="W11" s="36"/>
      <c r="X11" s="22"/>
      <c r="Y11" s="36"/>
      <c r="Z11" s="22"/>
      <c r="AA11" s="36"/>
      <c r="AB11" s="22"/>
      <c r="AC11" s="36"/>
      <c r="AD11" s="22"/>
      <c r="AE11" s="36"/>
      <c r="AF11" s="36"/>
      <c r="AG11" s="22"/>
      <c r="AH11" s="36"/>
      <c r="AI11" s="22"/>
      <c r="AJ11" s="36"/>
      <c r="AK11" s="37"/>
    </row>
    <row r="12" spans="1:37" x14ac:dyDescent="0.2">
      <c r="A12" s="31" t="s">
        <v>15</v>
      </c>
      <c r="B12" s="15">
        <v>10</v>
      </c>
      <c r="C12" s="18">
        <v>0.02</v>
      </c>
      <c r="D12" s="15">
        <v>1.41</v>
      </c>
      <c r="E12" s="15">
        <v>0.76</v>
      </c>
      <c r="F12" s="18">
        <v>0.54</v>
      </c>
      <c r="G12" s="15">
        <v>0.56000000000000005</v>
      </c>
      <c r="H12" s="18">
        <v>0.74</v>
      </c>
      <c r="I12" s="15">
        <v>0.2</v>
      </c>
      <c r="J12" s="18">
        <v>0.26</v>
      </c>
      <c r="K12" s="15"/>
      <c r="L12" s="18"/>
      <c r="M12" s="15"/>
      <c r="N12" s="15"/>
      <c r="O12" s="18"/>
      <c r="P12" s="15"/>
      <c r="Q12" s="18"/>
      <c r="R12" s="15"/>
      <c r="S12" s="18"/>
      <c r="T12" s="15">
        <v>10</v>
      </c>
      <c r="U12" s="18">
        <v>0.02</v>
      </c>
      <c r="V12" s="15">
        <v>1.41</v>
      </c>
      <c r="W12" s="15">
        <v>0.76</v>
      </c>
      <c r="X12" s="18">
        <v>0.54</v>
      </c>
      <c r="Y12" s="15">
        <v>0.56000000000000005</v>
      </c>
      <c r="Z12" s="18">
        <v>0.74</v>
      </c>
      <c r="AA12" s="15">
        <v>0.2</v>
      </c>
      <c r="AB12" s="18">
        <v>0.26</v>
      </c>
      <c r="AC12" s="15"/>
      <c r="AD12" s="18"/>
      <c r="AE12" s="15"/>
      <c r="AF12" s="15"/>
      <c r="AG12" s="18"/>
      <c r="AH12" s="15"/>
      <c r="AI12" s="18"/>
      <c r="AJ12" s="15"/>
      <c r="AK12" s="23"/>
    </row>
    <row r="13" spans="1:37" x14ac:dyDescent="0.2">
      <c r="A13" s="31" t="s">
        <v>16</v>
      </c>
      <c r="B13" s="15">
        <v>17</v>
      </c>
      <c r="C13" s="18">
        <v>0.03</v>
      </c>
      <c r="D13" s="15">
        <v>2.72</v>
      </c>
      <c r="E13" s="15">
        <v>1.56</v>
      </c>
      <c r="F13" s="18">
        <v>0.56999999999999995</v>
      </c>
      <c r="G13" s="15">
        <v>1.19</v>
      </c>
      <c r="H13" s="18">
        <v>0.76</v>
      </c>
      <c r="I13" s="15">
        <v>0.37</v>
      </c>
      <c r="J13" s="18">
        <v>0.24</v>
      </c>
      <c r="K13" s="15"/>
      <c r="L13" s="18"/>
      <c r="M13" s="15"/>
      <c r="N13" s="15"/>
      <c r="O13" s="18"/>
      <c r="P13" s="15"/>
      <c r="Q13" s="18"/>
      <c r="R13" s="15"/>
      <c r="S13" s="18"/>
      <c r="T13" s="15">
        <v>17</v>
      </c>
      <c r="U13" s="18">
        <v>0.03</v>
      </c>
      <c r="V13" s="15">
        <v>2.72</v>
      </c>
      <c r="W13" s="15">
        <v>1.56</v>
      </c>
      <c r="X13" s="18">
        <v>0.56999999999999995</v>
      </c>
      <c r="Y13" s="15">
        <v>1.19</v>
      </c>
      <c r="Z13" s="18">
        <v>0.76</v>
      </c>
      <c r="AA13" s="15">
        <v>0.37</v>
      </c>
      <c r="AB13" s="18">
        <v>0.24</v>
      </c>
      <c r="AC13" s="15"/>
      <c r="AD13" s="18"/>
      <c r="AE13" s="15"/>
      <c r="AF13" s="15"/>
      <c r="AG13" s="18"/>
      <c r="AH13" s="15"/>
      <c r="AI13" s="18"/>
      <c r="AJ13" s="15"/>
      <c r="AK13" s="23"/>
    </row>
    <row r="14" spans="1:37" x14ac:dyDescent="0.2">
      <c r="A14" s="31" t="s">
        <v>17</v>
      </c>
      <c r="B14" s="15">
        <v>32</v>
      </c>
      <c r="C14" s="18">
        <v>0.06</v>
      </c>
      <c r="D14" s="15">
        <v>5.98</v>
      </c>
      <c r="E14" s="15">
        <v>3.54</v>
      </c>
      <c r="F14" s="18">
        <v>0.59</v>
      </c>
      <c r="G14" s="15">
        <v>2.5</v>
      </c>
      <c r="H14" s="18">
        <v>0.71</v>
      </c>
      <c r="I14" s="15">
        <v>1.04</v>
      </c>
      <c r="J14" s="18">
        <v>0.28999999999999998</v>
      </c>
      <c r="K14" s="15"/>
      <c r="L14" s="18"/>
      <c r="M14" s="15"/>
      <c r="N14" s="15"/>
      <c r="O14" s="18"/>
      <c r="P14" s="15"/>
      <c r="Q14" s="18"/>
      <c r="R14" s="15"/>
      <c r="S14" s="18"/>
      <c r="T14" s="15">
        <v>31</v>
      </c>
      <c r="U14" s="18">
        <v>0.05</v>
      </c>
      <c r="V14" s="15">
        <v>5.79</v>
      </c>
      <c r="W14" s="15">
        <v>3.44</v>
      </c>
      <c r="X14" s="18">
        <v>0.6</v>
      </c>
      <c r="Y14" s="15">
        <v>2.42</v>
      </c>
      <c r="Z14" s="18">
        <v>0.7</v>
      </c>
      <c r="AA14" s="15">
        <v>1.02</v>
      </c>
      <c r="AB14" s="18">
        <v>0.3</v>
      </c>
      <c r="AC14" s="15">
        <v>1</v>
      </c>
      <c r="AD14" s="18">
        <v>7.0000000000000007E-2</v>
      </c>
      <c r="AE14" s="15">
        <v>0.19</v>
      </c>
      <c r="AF14" s="15">
        <v>0.1</v>
      </c>
      <c r="AG14" s="18">
        <v>0.53</v>
      </c>
      <c r="AH14" s="15">
        <v>0.08</v>
      </c>
      <c r="AI14" s="18">
        <v>0.76</v>
      </c>
      <c r="AJ14" s="15">
        <v>0.02</v>
      </c>
      <c r="AK14" s="23">
        <v>0.24</v>
      </c>
    </row>
    <row r="15" spans="1:37" x14ac:dyDescent="0.2">
      <c r="A15" s="31" t="s">
        <v>18</v>
      </c>
      <c r="B15" s="15">
        <v>115</v>
      </c>
      <c r="C15" s="18">
        <v>0.2</v>
      </c>
      <c r="D15" s="15">
        <v>24.59</v>
      </c>
      <c r="E15" s="15">
        <v>15.04</v>
      </c>
      <c r="F15" s="18">
        <v>0.61</v>
      </c>
      <c r="G15" s="15">
        <v>10.51</v>
      </c>
      <c r="H15" s="18">
        <v>0.7</v>
      </c>
      <c r="I15" s="15">
        <v>4.54</v>
      </c>
      <c r="J15" s="18">
        <v>0.3</v>
      </c>
      <c r="K15" s="15">
        <v>1</v>
      </c>
      <c r="L15" s="18">
        <v>0.5</v>
      </c>
      <c r="M15" s="15">
        <v>0.2</v>
      </c>
      <c r="N15" s="15">
        <v>0.12</v>
      </c>
      <c r="O15" s="18">
        <v>0.62</v>
      </c>
      <c r="P15" s="15">
        <v>0.09</v>
      </c>
      <c r="Q15" s="18">
        <v>0.71</v>
      </c>
      <c r="R15" s="15">
        <v>0.04</v>
      </c>
      <c r="S15" s="18">
        <v>0.28999999999999998</v>
      </c>
      <c r="T15" s="15">
        <v>110</v>
      </c>
      <c r="U15" s="18">
        <v>0.2</v>
      </c>
      <c r="V15" s="15">
        <v>23.49</v>
      </c>
      <c r="W15" s="15">
        <v>14.39</v>
      </c>
      <c r="X15" s="18">
        <v>0.61</v>
      </c>
      <c r="Y15" s="15">
        <v>10.039999999999999</v>
      </c>
      <c r="Z15" s="18">
        <v>0.7</v>
      </c>
      <c r="AA15" s="15">
        <v>4.34</v>
      </c>
      <c r="AB15" s="18">
        <v>0.3</v>
      </c>
      <c r="AC15" s="15">
        <v>4</v>
      </c>
      <c r="AD15" s="18">
        <v>0.27</v>
      </c>
      <c r="AE15" s="15">
        <v>0.9</v>
      </c>
      <c r="AF15" s="15">
        <v>0.53</v>
      </c>
      <c r="AG15" s="18">
        <v>0.59</v>
      </c>
      <c r="AH15" s="15">
        <v>0.37</v>
      </c>
      <c r="AI15" s="18">
        <v>0.7</v>
      </c>
      <c r="AJ15" s="15">
        <v>0.16</v>
      </c>
      <c r="AK15" s="23">
        <v>0.3</v>
      </c>
    </row>
    <row r="16" spans="1:37" x14ac:dyDescent="0.2">
      <c r="A16" s="31" t="s">
        <v>19</v>
      </c>
      <c r="B16" s="15">
        <v>152</v>
      </c>
      <c r="C16" s="18">
        <v>0.26</v>
      </c>
      <c r="D16" s="15">
        <v>36.14</v>
      </c>
      <c r="E16" s="15">
        <v>22.54</v>
      </c>
      <c r="F16" s="18">
        <v>0.62</v>
      </c>
      <c r="G16" s="15">
        <v>15.9</v>
      </c>
      <c r="H16" s="18">
        <v>0.71</v>
      </c>
      <c r="I16" s="15">
        <v>6.65</v>
      </c>
      <c r="J16" s="18">
        <v>0.28999999999999998</v>
      </c>
      <c r="K16" s="15"/>
      <c r="L16" s="18"/>
      <c r="M16" s="15"/>
      <c r="N16" s="15"/>
      <c r="O16" s="18"/>
      <c r="P16" s="15"/>
      <c r="Q16" s="18"/>
      <c r="R16" s="15"/>
      <c r="S16" s="18"/>
      <c r="T16" s="15">
        <v>149</v>
      </c>
      <c r="U16" s="18">
        <v>0.26</v>
      </c>
      <c r="V16" s="15">
        <v>35.39</v>
      </c>
      <c r="W16" s="15">
        <v>22.09</v>
      </c>
      <c r="X16" s="18">
        <v>0.62</v>
      </c>
      <c r="Y16" s="15">
        <v>15.58</v>
      </c>
      <c r="Z16" s="18">
        <v>0.71</v>
      </c>
      <c r="AA16" s="15">
        <v>6.51</v>
      </c>
      <c r="AB16" s="18">
        <v>0.28999999999999998</v>
      </c>
      <c r="AC16" s="15">
        <v>3</v>
      </c>
      <c r="AD16" s="18">
        <v>0.2</v>
      </c>
      <c r="AE16" s="15">
        <v>0.75</v>
      </c>
      <c r="AF16" s="15">
        <v>0.45</v>
      </c>
      <c r="AG16" s="18">
        <v>0.6</v>
      </c>
      <c r="AH16" s="15">
        <v>0.32</v>
      </c>
      <c r="AI16" s="18">
        <v>0.7</v>
      </c>
      <c r="AJ16" s="15">
        <v>0.13</v>
      </c>
      <c r="AK16" s="23">
        <v>0.3</v>
      </c>
    </row>
    <row r="17" spans="1:37" x14ac:dyDescent="0.2">
      <c r="A17" s="31" t="s">
        <v>20</v>
      </c>
      <c r="B17" s="15">
        <v>117</v>
      </c>
      <c r="C17" s="18">
        <v>0.2</v>
      </c>
      <c r="D17" s="15">
        <v>31.3</v>
      </c>
      <c r="E17" s="15">
        <v>19.350000000000001</v>
      </c>
      <c r="F17" s="18">
        <v>0.62</v>
      </c>
      <c r="G17" s="15">
        <v>13.85</v>
      </c>
      <c r="H17" s="18">
        <v>0.72</v>
      </c>
      <c r="I17" s="15">
        <v>5.51</v>
      </c>
      <c r="J17" s="18">
        <v>0.28000000000000003</v>
      </c>
      <c r="K17" s="15"/>
      <c r="L17" s="18"/>
      <c r="M17" s="15"/>
      <c r="N17" s="15"/>
      <c r="O17" s="18"/>
      <c r="P17" s="15"/>
      <c r="Q17" s="18"/>
      <c r="R17" s="15"/>
      <c r="S17" s="18"/>
      <c r="T17" s="15">
        <v>114</v>
      </c>
      <c r="U17" s="18">
        <v>0.2</v>
      </c>
      <c r="V17" s="15">
        <v>30.43</v>
      </c>
      <c r="W17" s="15">
        <v>18.850000000000001</v>
      </c>
      <c r="X17" s="18">
        <v>0.62</v>
      </c>
      <c r="Y17" s="15">
        <v>13.48</v>
      </c>
      <c r="Z17" s="18">
        <v>0.72</v>
      </c>
      <c r="AA17" s="15">
        <v>5.37</v>
      </c>
      <c r="AB17" s="18">
        <v>0.28000000000000003</v>
      </c>
      <c r="AC17" s="15">
        <v>3</v>
      </c>
      <c r="AD17" s="18">
        <v>0.2</v>
      </c>
      <c r="AE17" s="15">
        <v>0.87</v>
      </c>
      <c r="AF17" s="15">
        <v>0.5</v>
      </c>
      <c r="AG17" s="18">
        <v>0.57999999999999996</v>
      </c>
      <c r="AH17" s="15">
        <v>0.36</v>
      </c>
      <c r="AI17" s="18">
        <v>0.73</v>
      </c>
      <c r="AJ17" s="15">
        <v>0.14000000000000001</v>
      </c>
      <c r="AK17" s="23">
        <v>0.27</v>
      </c>
    </row>
    <row r="18" spans="1:37" x14ac:dyDescent="0.2">
      <c r="A18" s="31" t="s">
        <v>21</v>
      </c>
      <c r="B18" s="15">
        <v>71</v>
      </c>
      <c r="C18" s="18">
        <v>0.12</v>
      </c>
      <c r="D18" s="15">
        <v>21.24</v>
      </c>
      <c r="E18" s="15">
        <v>13.41</v>
      </c>
      <c r="F18" s="18">
        <v>0.63</v>
      </c>
      <c r="G18" s="15">
        <v>9.4499999999999993</v>
      </c>
      <c r="H18" s="18">
        <v>0.71</v>
      </c>
      <c r="I18" s="15">
        <v>3.95</v>
      </c>
      <c r="J18" s="18">
        <v>0.28999999999999998</v>
      </c>
      <c r="K18" s="15"/>
      <c r="L18" s="18"/>
      <c r="M18" s="15"/>
      <c r="N18" s="15"/>
      <c r="O18" s="18"/>
      <c r="P18" s="15"/>
      <c r="Q18" s="18"/>
      <c r="R18" s="15"/>
      <c r="S18" s="18"/>
      <c r="T18" s="15">
        <v>69</v>
      </c>
      <c r="U18" s="18">
        <v>0.12</v>
      </c>
      <c r="V18" s="15">
        <v>20.6</v>
      </c>
      <c r="W18" s="15">
        <v>12.99</v>
      </c>
      <c r="X18" s="18">
        <v>0.63</v>
      </c>
      <c r="Y18" s="15">
        <v>9.17</v>
      </c>
      <c r="Z18" s="18">
        <v>0.71</v>
      </c>
      <c r="AA18" s="15">
        <v>3.83</v>
      </c>
      <c r="AB18" s="18">
        <v>0.28999999999999998</v>
      </c>
      <c r="AC18" s="15">
        <v>2</v>
      </c>
      <c r="AD18" s="18">
        <v>0.13</v>
      </c>
      <c r="AE18" s="15">
        <v>0.64</v>
      </c>
      <c r="AF18" s="15">
        <v>0.41</v>
      </c>
      <c r="AG18" s="18">
        <v>0.64</v>
      </c>
      <c r="AH18" s="15">
        <v>0.28999999999999998</v>
      </c>
      <c r="AI18" s="18">
        <v>0.7</v>
      </c>
      <c r="AJ18" s="15">
        <v>0.12</v>
      </c>
      <c r="AK18" s="23">
        <v>0.3</v>
      </c>
    </row>
    <row r="19" spans="1:37" x14ac:dyDescent="0.2">
      <c r="A19" s="31" t="s">
        <v>22</v>
      </c>
      <c r="B19" s="15">
        <v>37</v>
      </c>
      <c r="C19" s="18">
        <v>0.06</v>
      </c>
      <c r="D19" s="15">
        <v>12.28</v>
      </c>
      <c r="E19" s="15">
        <v>7.59</v>
      </c>
      <c r="F19" s="18">
        <v>0.62</v>
      </c>
      <c r="G19" s="15">
        <v>5.32</v>
      </c>
      <c r="H19" s="18">
        <v>0.7</v>
      </c>
      <c r="I19" s="15">
        <v>2.27</v>
      </c>
      <c r="J19" s="18">
        <v>0.3</v>
      </c>
      <c r="K19" s="15"/>
      <c r="L19" s="18"/>
      <c r="M19" s="15"/>
      <c r="N19" s="15"/>
      <c r="O19" s="18"/>
      <c r="P19" s="15"/>
      <c r="Q19" s="18"/>
      <c r="R19" s="15"/>
      <c r="S19" s="18"/>
      <c r="T19" s="15">
        <v>37</v>
      </c>
      <c r="U19" s="18">
        <v>7.0000000000000007E-2</v>
      </c>
      <c r="V19" s="15">
        <v>12.28</v>
      </c>
      <c r="W19" s="15">
        <v>7.59</v>
      </c>
      <c r="X19" s="18">
        <v>0.62</v>
      </c>
      <c r="Y19" s="15">
        <v>5.32</v>
      </c>
      <c r="Z19" s="18">
        <v>0.7</v>
      </c>
      <c r="AA19" s="15">
        <v>2.27</v>
      </c>
      <c r="AB19" s="18">
        <v>0.3</v>
      </c>
      <c r="AC19" s="15"/>
      <c r="AD19" s="18"/>
      <c r="AE19" s="15"/>
      <c r="AF19" s="15"/>
      <c r="AG19" s="18"/>
      <c r="AH19" s="15"/>
      <c r="AI19" s="18"/>
      <c r="AJ19" s="15"/>
      <c r="AK19" s="23"/>
    </row>
    <row r="20" spans="1:37" ht="13.5" thickBot="1" x14ac:dyDescent="0.25">
      <c r="A20" s="32" t="s">
        <v>23</v>
      </c>
      <c r="B20" s="14">
        <v>30</v>
      </c>
      <c r="C20" s="19">
        <v>0.05</v>
      </c>
      <c r="D20" s="14">
        <v>11.35</v>
      </c>
      <c r="E20" s="14">
        <v>7.39</v>
      </c>
      <c r="F20" s="19">
        <v>0.65</v>
      </c>
      <c r="G20" s="14">
        <v>5.09</v>
      </c>
      <c r="H20" s="19">
        <v>0.69</v>
      </c>
      <c r="I20" s="14">
        <v>2.2999999999999998</v>
      </c>
      <c r="J20" s="19">
        <v>0.31</v>
      </c>
      <c r="K20" s="14">
        <v>1</v>
      </c>
      <c r="L20" s="19">
        <v>0.5</v>
      </c>
      <c r="M20" s="14">
        <v>0.38</v>
      </c>
      <c r="N20" s="14">
        <v>0.24</v>
      </c>
      <c r="O20" s="19">
        <v>0.64</v>
      </c>
      <c r="P20" s="14">
        <v>0.15</v>
      </c>
      <c r="Q20" s="19">
        <v>0.61</v>
      </c>
      <c r="R20" s="14">
        <v>0.1</v>
      </c>
      <c r="S20" s="19">
        <v>0.39</v>
      </c>
      <c r="T20" s="14">
        <v>27</v>
      </c>
      <c r="U20" s="19">
        <v>0.05</v>
      </c>
      <c r="V20" s="14">
        <v>10.1</v>
      </c>
      <c r="W20" s="14">
        <v>6.59</v>
      </c>
      <c r="X20" s="19">
        <v>0.65</v>
      </c>
      <c r="Y20" s="14">
        <v>4.5599999999999996</v>
      </c>
      <c r="Z20" s="19">
        <v>0.69</v>
      </c>
      <c r="AA20" s="14">
        <v>2.0299999999999998</v>
      </c>
      <c r="AB20" s="19">
        <v>0.31</v>
      </c>
      <c r="AC20" s="14">
        <v>2</v>
      </c>
      <c r="AD20" s="19">
        <v>0.13</v>
      </c>
      <c r="AE20" s="14">
        <v>0.87</v>
      </c>
      <c r="AF20" s="14">
        <v>0.56000000000000005</v>
      </c>
      <c r="AG20" s="19">
        <v>0.65</v>
      </c>
      <c r="AH20" s="14">
        <v>0.38</v>
      </c>
      <c r="AI20" s="19">
        <v>0.68</v>
      </c>
      <c r="AJ20" s="14">
        <v>0.18</v>
      </c>
      <c r="AK20" s="24">
        <v>0.32</v>
      </c>
    </row>
    <row r="21" spans="1:37" ht="14.25" thickTop="1" thickBot="1" x14ac:dyDescent="0.25">
      <c r="A21" s="33" t="s">
        <v>3</v>
      </c>
      <c r="B21" s="28">
        <v>581</v>
      </c>
      <c r="C21" s="29">
        <v>1</v>
      </c>
      <c r="D21" s="28">
        <v>147</v>
      </c>
      <c r="E21" s="28">
        <v>91.2</v>
      </c>
      <c r="F21" s="29">
        <v>0.62</v>
      </c>
      <c r="G21" s="28">
        <v>64.36</v>
      </c>
      <c r="H21" s="29">
        <v>0.71</v>
      </c>
      <c r="I21" s="28">
        <v>26.82</v>
      </c>
      <c r="J21" s="29">
        <v>0.28999999999999998</v>
      </c>
      <c r="K21" s="28">
        <v>2</v>
      </c>
      <c r="L21" s="29">
        <v>0</v>
      </c>
      <c r="M21" s="28">
        <v>0.6</v>
      </c>
      <c r="N21" s="28">
        <v>0.4</v>
      </c>
      <c r="O21" s="29">
        <v>0.63</v>
      </c>
      <c r="P21" s="28">
        <v>0.24</v>
      </c>
      <c r="Q21" s="29">
        <v>0.65</v>
      </c>
      <c r="R21" s="28">
        <v>0.13</v>
      </c>
      <c r="S21" s="29">
        <v>0.35</v>
      </c>
      <c r="T21" s="28">
        <v>564</v>
      </c>
      <c r="U21" s="29">
        <v>0.97</v>
      </c>
      <c r="V21" s="28">
        <v>142.19999999999999</v>
      </c>
      <c r="W21" s="28">
        <v>88.3</v>
      </c>
      <c r="X21" s="29">
        <v>0.62</v>
      </c>
      <c r="Y21" s="28">
        <v>62.32</v>
      </c>
      <c r="Z21" s="29">
        <v>0.71</v>
      </c>
      <c r="AA21" s="28">
        <v>25.94</v>
      </c>
      <c r="AB21" s="29">
        <v>0.28999999999999998</v>
      </c>
      <c r="AC21" s="28">
        <v>15</v>
      </c>
      <c r="AD21" s="29">
        <v>0.03</v>
      </c>
      <c r="AE21" s="28">
        <v>4.2</v>
      </c>
      <c r="AF21" s="28">
        <v>2.6</v>
      </c>
      <c r="AG21" s="29">
        <v>0.61</v>
      </c>
      <c r="AH21" s="28">
        <v>1.8</v>
      </c>
      <c r="AI21" s="29">
        <v>0.7</v>
      </c>
      <c r="AJ21" s="28">
        <v>0.76</v>
      </c>
      <c r="AK21" s="30">
        <v>0.3</v>
      </c>
    </row>
    <row r="22" spans="1:37" ht="13.5" thickTop="1" x14ac:dyDescent="0.2">
      <c r="D22" s="25" t="s">
        <v>24</v>
      </c>
      <c r="E22" s="26"/>
      <c r="F22" s="27">
        <v>0.54</v>
      </c>
      <c r="M22" s="25" t="s">
        <v>24</v>
      </c>
      <c r="N22" s="26"/>
      <c r="O22" s="27">
        <v>0.62</v>
      </c>
      <c r="V22" s="25" t="s">
        <v>24</v>
      </c>
      <c r="W22" s="26"/>
      <c r="X22" s="27">
        <v>0.54</v>
      </c>
      <c r="AE22" s="25" t="s">
        <v>24</v>
      </c>
      <c r="AF22" s="26"/>
      <c r="AG22" s="27">
        <v>0.53</v>
      </c>
    </row>
    <row r="23" spans="1:37" x14ac:dyDescent="0.2">
      <c r="D23" s="3" t="s">
        <v>25</v>
      </c>
      <c r="E23" s="5"/>
      <c r="F23" s="18">
        <v>0.65</v>
      </c>
      <c r="M23" s="3" t="s">
        <v>25</v>
      </c>
      <c r="N23" s="5"/>
      <c r="O23" s="18">
        <v>0.64</v>
      </c>
      <c r="V23" s="3" t="s">
        <v>25</v>
      </c>
      <c r="W23" s="5"/>
      <c r="X23" s="18">
        <v>0.65</v>
      </c>
      <c r="AE23" s="3" t="s">
        <v>25</v>
      </c>
      <c r="AF23" s="5"/>
      <c r="AG23" s="18">
        <v>0.65</v>
      </c>
    </row>
    <row r="24" spans="1:37" x14ac:dyDescent="0.2">
      <c r="D24" s="3" t="s">
        <v>26</v>
      </c>
      <c r="E24" s="5"/>
      <c r="F24" s="18">
        <v>0.62</v>
      </c>
      <c r="M24" s="3" t="s">
        <v>26</v>
      </c>
      <c r="N24" s="5"/>
      <c r="O24" s="18">
        <v>0.63</v>
      </c>
      <c r="V24" s="3" t="s">
        <v>26</v>
      </c>
      <c r="W24" s="5"/>
      <c r="X24" s="18">
        <v>0.62</v>
      </c>
      <c r="AE24" s="3" t="s">
        <v>26</v>
      </c>
      <c r="AF24" s="5"/>
      <c r="AG24" s="18">
        <v>0.6</v>
      </c>
    </row>
    <row r="49" spans="1:37" x14ac:dyDescent="0.2">
      <c r="A49" s="3" t="s">
        <v>0</v>
      </c>
      <c r="B49" s="4"/>
      <c r="C49" s="5"/>
      <c r="D49" s="7">
        <v>43801</v>
      </c>
      <c r="E49" s="8"/>
    </row>
    <row r="50" spans="1:37" x14ac:dyDescent="0.2">
      <c r="A50" s="3" t="s">
        <v>27</v>
      </c>
      <c r="B50" s="4"/>
      <c r="C50" s="5"/>
      <c r="D50" s="1">
        <v>2019120200</v>
      </c>
      <c r="E50" s="2"/>
    </row>
    <row r="51" spans="1:37" x14ac:dyDescent="0.2">
      <c r="A51" s="3" t="s">
        <v>28</v>
      </c>
      <c r="B51" s="4"/>
      <c r="C51" s="5"/>
      <c r="D51" s="38" t="s">
        <v>29</v>
      </c>
      <c r="E51" s="39"/>
      <c r="F51" s="39"/>
      <c r="G51" s="40"/>
      <c r="H51" s="41" t="s">
        <v>30</v>
      </c>
      <c r="I51" s="42"/>
      <c r="J51" s="42"/>
      <c r="K51" s="42"/>
      <c r="L51" s="43"/>
    </row>
    <row r="52" spans="1:37" x14ac:dyDescent="0.2">
      <c r="A52" s="3" t="s">
        <v>2</v>
      </c>
      <c r="B52" s="4"/>
      <c r="C52" s="5"/>
      <c r="D52" s="9">
        <v>0.26775462962962965</v>
      </c>
      <c r="E52" s="10"/>
    </row>
    <row r="53" spans="1:37" x14ac:dyDescent="0.2">
      <c r="A53" s="3" t="s">
        <v>31</v>
      </c>
      <c r="B53" s="4"/>
      <c r="C53" s="5"/>
      <c r="D53" s="3">
        <v>2800</v>
      </c>
      <c r="E53" s="5"/>
    </row>
    <row r="54" spans="1:37" x14ac:dyDescent="0.2">
      <c r="A54" s="3" t="s">
        <v>32</v>
      </c>
      <c r="B54" s="4"/>
      <c r="C54" s="5"/>
      <c r="D54" s="3">
        <v>80</v>
      </c>
      <c r="E54" s="5"/>
      <c r="F54" s="3">
        <v>20</v>
      </c>
      <c r="G54" s="5"/>
      <c r="H54" s="3">
        <v>60</v>
      </c>
      <c r="I54" s="5"/>
    </row>
    <row r="55" spans="1:37" x14ac:dyDescent="0.2">
      <c r="A55" s="3" t="s">
        <v>33</v>
      </c>
      <c r="B55" s="4"/>
      <c r="C55" s="5"/>
      <c r="D55" s="3">
        <v>18</v>
      </c>
      <c r="E55" s="5"/>
      <c r="F55" s="3">
        <v>100</v>
      </c>
      <c r="G55" s="5"/>
      <c r="H55" s="3">
        <v>100</v>
      </c>
      <c r="I55" s="5"/>
      <c r="J55" s="3">
        <v>80</v>
      </c>
      <c r="K55" s="5"/>
      <c r="L55" s="3">
        <v>80</v>
      </c>
      <c r="M55" s="5"/>
      <c r="N55" s="3">
        <v>0</v>
      </c>
      <c r="O55" s="5"/>
    </row>
    <row r="57" spans="1:37" x14ac:dyDescent="0.2">
      <c r="B57" s="11" t="s">
        <v>3</v>
      </c>
      <c r="C57" s="12"/>
      <c r="D57" s="12"/>
      <c r="E57" s="12"/>
      <c r="F57" s="12"/>
      <c r="G57" s="12"/>
      <c r="H57" s="12"/>
      <c r="I57" s="12"/>
      <c r="J57" s="13"/>
      <c r="K57" s="11">
        <v>2600</v>
      </c>
      <c r="L57" s="12"/>
      <c r="M57" s="12"/>
      <c r="N57" s="12"/>
      <c r="O57" s="12"/>
      <c r="P57" s="12"/>
      <c r="Q57" s="12"/>
      <c r="R57" s="12"/>
      <c r="S57" s="13"/>
      <c r="T57" s="11">
        <v>2800</v>
      </c>
      <c r="U57" s="12"/>
      <c r="V57" s="12"/>
      <c r="W57" s="12"/>
      <c r="X57" s="12"/>
      <c r="Y57" s="12"/>
      <c r="Z57" s="12"/>
      <c r="AA57" s="12"/>
      <c r="AB57" s="13"/>
      <c r="AC57" s="11">
        <v>3000</v>
      </c>
      <c r="AD57" s="12"/>
      <c r="AE57" s="12"/>
      <c r="AF57" s="12"/>
      <c r="AG57" s="12"/>
      <c r="AH57" s="12"/>
      <c r="AI57" s="12"/>
      <c r="AJ57" s="12"/>
      <c r="AK57" s="13"/>
    </row>
    <row r="58" spans="1:37" ht="39" thickBot="1" x14ac:dyDescent="0.25">
      <c r="A58" s="34" t="s">
        <v>4</v>
      </c>
      <c r="B58" s="34" t="s">
        <v>5</v>
      </c>
      <c r="C58" s="34" t="s">
        <v>6</v>
      </c>
      <c r="D58" s="34" t="s">
        <v>7</v>
      </c>
      <c r="E58" s="34" t="s">
        <v>8</v>
      </c>
      <c r="F58" s="34" t="s">
        <v>9</v>
      </c>
      <c r="G58" s="34" t="s">
        <v>10</v>
      </c>
      <c r="H58" s="34" t="s">
        <v>11</v>
      </c>
      <c r="I58" s="34" t="s">
        <v>12</v>
      </c>
      <c r="J58" s="34" t="s">
        <v>13</v>
      </c>
      <c r="K58" s="34" t="s">
        <v>5</v>
      </c>
      <c r="L58" s="34" t="s">
        <v>6</v>
      </c>
      <c r="M58" s="34" t="s">
        <v>7</v>
      </c>
      <c r="N58" s="34" t="s">
        <v>8</v>
      </c>
      <c r="O58" s="34" t="s">
        <v>9</v>
      </c>
      <c r="P58" s="34" t="s">
        <v>10</v>
      </c>
      <c r="Q58" s="34" t="s">
        <v>11</v>
      </c>
      <c r="R58" s="34" t="s">
        <v>12</v>
      </c>
      <c r="S58" s="34" t="s">
        <v>13</v>
      </c>
      <c r="T58" s="34" t="s">
        <v>5</v>
      </c>
      <c r="U58" s="34" t="s">
        <v>6</v>
      </c>
      <c r="V58" s="34" t="s">
        <v>7</v>
      </c>
      <c r="W58" s="34" t="s">
        <v>8</v>
      </c>
      <c r="X58" s="34" t="s">
        <v>9</v>
      </c>
      <c r="Y58" s="34" t="s">
        <v>10</v>
      </c>
      <c r="Z58" s="34" t="s">
        <v>11</v>
      </c>
      <c r="AA58" s="34" t="s">
        <v>12</v>
      </c>
      <c r="AB58" s="34" t="s">
        <v>13</v>
      </c>
      <c r="AC58" s="34" t="s">
        <v>5</v>
      </c>
      <c r="AD58" s="34" t="s">
        <v>6</v>
      </c>
      <c r="AE58" s="34" t="s">
        <v>7</v>
      </c>
      <c r="AF58" s="34" t="s">
        <v>8</v>
      </c>
      <c r="AG58" s="34" t="s">
        <v>9</v>
      </c>
      <c r="AH58" s="34" t="s">
        <v>10</v>
      </c>
      <c r="AI58" s="34" t="s">
        <v>11</v>
      </c>
      <c r="AJ58" s="34" t="s">
        <v>12</v>
      </c>
      <c r="AK58" s="34" t="s">
        <v>13</v>
      </c>
    </row>
    <row r="59" spans="1:37" ht="13.5" thickTop="1" x14ac:dyDescent="0.2">
      <c r="A59" s="53" t="s">
        <v>14</v>
      </c>
      <c r="B59" s="54"/>
      <c r="C59" s="55"/>
      <c r="D59" s="56"/>
      <c r="E59" s="56"/>
      <c r="F59" s="55"/>
      <c r="G59" s="56"/>
      <c r="H59" s="55"/>
      <c r="I59" s="56"/>
      <c r="J59" s="57"/>
      <c r="K59" s="54"/>
      <c r="L59" s="55"/>
      <c r="M59" s="56"/>
      <c r="N59" s="56"/>
      <c r="O59" s="55"/>
      <c r="P59" s="56"/>
      <c r="Q59" s="55"/>
      <c r="R59" s="56"/>
      <c r="S59" s="57"/>
      <c r="T59" s="54"/>
      <c r="U59" s="55"/>
      <c r="V59" s="56"/>
      <c r="W59" s="56"/>
      <c r="X59" s="55"/>
      <c r="Y59" s="56"/>
      <c r="Z59" s="55"/>
      <c r="AA59" s="56"/>
      <c r="AB59" s="57"/>
      <c r="AC59" s="54"/>
      <c r="AD59" s="55"/>
      <c r="AE59" s="56"/>
      <c r="AF59" s="56"/>
      <c r="AG59" s="55"/>
      <c r="AH59" s="56"/>
      <c r="AI59" s="55"/>
      <c r="AJ59" s="56"/>
      <c r="AK59" s="58"/>
    </row>
    <row r="60" spans="1:37" x14ac:dyDescent="0.2">
      <c r="A60" s="50" t="s">
        <v>15</v>
      </c>
      <c r="B60" s="44">
        <v>7</v>
      </c>
      <c r="C60" s="18">
        <v>0.01</v>
      </c>
      <c r="D60" s="15">
        <v>0.98</v>
      </c>
      <c r="E60" s="15">
        <v>0.55000000000000004</v>
      </c>
      <c r="F60" s="18">
        <v>0.55000000000000004</v>
      </c>
      <c r="G60" s="15">
        <v>0.41</v>
      </c>
      <c r="H60" s="18">
        <v>0.75</v>
      </c>
      <c r="I60" s="15">
        <v>0.14000000000000001</v>
      </c>
      <c r="J60" s="47">
        <v>0.25</v>
      </c>
      <c r="K60" s="44"/>
      <c r="L60" s="18"/>
      <c r="M60" s="15"/>
      <c r="N60" s="15"/>
      <c r="O60" s="18"/>
      <c r="P60" s="15"/>
      <c r="Q60" s="18"/>
      <c r="R60" s="15"/>
      <c r="S60" s="47"/>
      <c r="T60" s="44">
        <v>7</v>
      </c>
      <c r="U60" s="18">
        <v>0.01</v>
      </c>
      <c r="V60" s="15">
        <v>0.98</v>
      </c>
      <c r="W60" s="15">
        <v>0.55000000000000004</v>
      </c>
      <c r="X60" s="18">
        <v>0.55000000000000004</v>
      </c>
      <c r="Y60" s="15">
        <v>0.41</v>
      </c>
      <c r="Z60" s="18">
        <v>0.75</v>
      </c>
      <c r="AA60" s="15">
        <v>0.14000000000000001</v>
      </c>
      <c r="AB60" s="47">
        <v>0.25</v>
      </c>
      <c r="AC60" s="44"/>
      <c r="AD60" s="18"/>
      <c r="AE60" s="15"/>
      <c r="AF60" s="15"/>
      <c r="AG60" s="18"/>
      <c r="AH60" s="15"/>
      <c r="AI60" s="18"/>
      <c r="AJ60" s="15"/>
      <c r="AK60" s="23"/>
    </row>
    <row r="61" spans="1:37" x14ac:dyDescent="0.2">
      <c r="A61" s="50" t="s">
        <v>16</v>
      </c>
      <c r="B61" s="44">
        <v>13</v>
      </c>
      <c r="C61" s="18">
        <v>0.03</v>
      </c>
      <c r="D61" s="15">
        <v>2.0699999999999998</v>
      </c>
      <c r="E61" s="15">
        <v>1.19</v>
      </c>
      <c r="F61" s="18">
        <v>0.56999999999999995</v>
      </c>
      <c r="G61" s="15">
        <v>0.91</v>
      </c>
      <c r="H61" s="18">
        <v>0.77</v>
      </c>
      <c r="I61" s="15">
        <v>0.27</v>
      </c>
      <c r="J61" s="47">
        <v>0.23</v>
      </c>
      <c r="K61" s="44"/>
      <c r="L61" s="18"/>
      <c r="M61" s="15"/>
      <c r="N61" s="15"/>
      <c r="O61" s="18"/>
      <c r="P61" s="15"/>
      <c r="Q61" s="18"/>
      <c r="R61" s="15"/>
      <c r="S61" s="47"/>
      <c r="T61" s="44">
        <v>13</v>
      </c>
      <c r="U61" s="18">
        <v>0.03</v>
      </c>
      <c r="V61" s="15">
        <v>2.0699999999999998</v>
      </c>
      <c r="W61" s="15">
        <v>1.19</v>
      </c>
      <c r="X61" s="18">
        <v>0.56999999999999995</v>
      </c>
      <c r="Y61" s="15">
        <v>0.91</v>
      </c>
      <c r="Z61" s="18">
        <v>0.77</v>
      </c>
      <c r="AA61" s="15">
        <v>0.27</v>
      </c>
      <c r="AB61" s="47">
        <v>0.23</v>
      </c>
      <c r="AC61" s="44"/>
      <c r="AD61" s="18"/>
      <c r="AE61" s="15"/>
      <c r="AF61" s="15"/>
      <c r="AG61" s="18"/>
      <c r="AH61" s="15"/>
      <c r="AI61" s="18"/>
      <c r="AJ61" s="15"/>
      <c r="AK61" s="23"/>
    </row>
    <row r="62" spans="1:37" x14ac:dyDescent="0.2">
      <c r="A62" s="50" t="s">
        <v>17</v>
      </c>
      <c r="B62" s="44">
        <v>28</v>
      </c>
      <c r="C62" s="18">
        <v>0.06</v>
      </c>
      <c r="D62" s="15">
        <v>5.23</v>
      </c>
      <c r="E62" s="15">
        <v>3.15</v>
      </c>
      <c r="F62" s="18">
        <v>0.6</v>
      </c>
      <c r="G62" s="15">
        <v>2.21</v>
      </c>
      <c r="H62" s="18">
        <v>0.7</v>
      </c>
      <c r="I62" s="15">
        <v>0.94</v>
      </c>
      <c r="J62" s="47">
        <v>0.3</v>
      </c>
      <c r="K62" s="44"/>
      <c r="L62" s="18"/>
      <c r="M62" s="15"/>
      <c r="N62" s="15"/>
      <c r="O62" s="18"/>
      <c r="P62" s="15"/>
      <c r="Q62" s="18"/>
      <c r="R62" s="15"/>
      <c r="S62" s="47"/>
      <c r="T62" s="44">
        <v>27</v>
      </c>
      <c r="U62" s="18">
        <v>0.06</v>
      </c>
      <c r="V62" s="15">
        <v>5.04</v>
      </c>
      <c r="W62" s="15">
        <v>3.05</v>
      </c>
      <c r="X62" s="18">
        <v>0.61</v>
      </c>
      <c r="Y62" s="15">
        <v>2.14</v>
      </c>
      <c r="Z62" s="18">
        <v>0.7</v>
      </c>
      <c r="AA62" s="15">
        <v>0.92</v>
      </c>
      <c r="AB62" s="47">
        <v>0.3</v>
      </c>
      <c r="AC62" s="44">
        <v>1</v>
      </c>
      <c r="AD62" s="18">
        <v>7.0000000000000007E-2</v>
      </c>
      <c r="AE62" s="15">
        <v>0.19</v>
      </c>
      <c r="AF62" s="15">
        <v>0.1</v>
      </c>
      <c r="AG62" s="18">
        <v>0.53</v>
      </c>
      <c r="AH62" s="15">
        <v>0.08</v>
      </c>
      <c r="AI62" s="18">
        <v>0.76</v>
      </c>
      <c r="AJ62" s="15">
        <v>0.02</v>
      </c>
      <c r="AK62" s="23">
        <v>0.24</v>
      </c>
    </row>
    <row r="63" spans="1:37" x14ac:dyDescent="0.2">
      <c r="A63" s="50" t="s">
        <v>18</v>
      </c>
      <c r="B63" s="44">
        <v>101</v>
      </c>
      <c r="C63" s="18">
        <v>0.2</v>
      </c>
      <c r="D63" s="15">
        <v>21.65</v>
      </c>
      <c r="E63" s="15">
        <v>13.31</v>
      </c>
      <c r="F63" s="18">
        <v>0.61</v>
      </c>
      <c r="G63" s="15">
        <v>9.3000000000000007</v>
      </c>
      <c r="H63" s="18">
        <v>0.7</v>
      </c>
      <c r="I63" s="15">
        <v>4.0199999999999996</v>
      </c>
      <c r="J63" s="47">
        <v>0.3</v>
      </c>
      <c r="K63" s="44">
        <v>1</v>
      </c>
      <c r="L63" s="18">
        <v>0.5</v>
      </c>
      <c r="M63" s="15">
        <v>0.2</v>
      </c>
      <c r="N63" s="15">
        <v>0.12</v>
      </c>
      <c r="O63" s="18">
        <v>0.62</v>
      </c>
      <c r="P63" s="15">
        <v>0.09</v>
      </c>
      <c r="Q63" s="18">
        <v>0.71</v>
      </c>
      <c r="R63" s="15">
        <v>0.04</v>
      </c>
      <c r="S63" s="47">
        <v>0.28999999999999998</v>
      </c>
      <c r="T63" s="44">
        <v>96</v>
      </c>
      <c r="U63" s="18">
        <v>0.2</v>
      </c>
      <c r="V63" s="15">
        <v>20.55</v>
      </c>
      <c r="W63" s="15">
        <v>12.66</v>
      </c>
      <c r="X63" s="18">
        <v>0.62</v>
      </c>
      <c r="Y63" s="15">
        <v>8.83</v>
      </c>
      <c r="Z63" s="18">
        <v>0.7</v>
      </c>
      <c r="AA63" s="15">
        <v>3.82</v>
      </c>
      <c r="AB63" s="47">
        <v>0.3</v>
      </c>
      <c r="AC63" s="44">
        <v>4</v>
      </c>
      <c r="AD63" s="18">
        <v>0.27</v>
      </c>
      <c r="AE63" s="15">
        <v>0.9</v>
      </c>
      <c r="AF63" s="15">
        <v>0.53</v>
      </c>
      <c r="AG63" s="18">
        <v>0.59</v>
      </c>
      <c r="AH63" s="15">
        <v>0.37</v>
      </c>
      <c r="AI63" s="18">
        <v>0.7</v>
      </c>
      <c r="AJ63" s="15">
        <v>0.16</v>
      </c>
      <c r="AK63" s="23">
        <v>0.3</v>
      </c>
    </row>
    <row r="64" spans="1:37" x14ac:dyDescent="0.2">
      <c r="A64" s="50" t="s">
        <v>19</v>
      </c>
      <c r="B64" s="44">
        <v>132</v>
      </c>
      <c r="C64" s="18">
        <v>0.26</v>
      </c>
      <c r="D64" s="15">
        <v>31.37</v>
      </c>
      <c r="E64" s="15">
        <v>19.55</v>
      </c>
      <c r="F64" s="18">
        <v>0.62</v>
      </c>
      <c r="G64" s="15">
        <v>13.8</v>
      </c>
      <c r="H64" s="18">
        <v>0.71</v>
      </c>
      <c r="I64" s="15">
        <v>5.75</v>
      </c>
      <c r="J64" s="47">
        <v>0.28999999999999998</v>
      </c>
      <c r="K64" s="44"/>
      <c r="L64" s="18"/>
      <c r="M64" s="15"/>
      <c r="N64" s="15"/>
      <c r="O64" s="18"/>
      <c r="P64" s="15"/>
      <c r="Q64" s="18"/>
      <c r="R64" s="15"/>
      <c r="S64" s="47"/>
      <c r="T64" s="44">
        <v>129</v>
      </c>
      <c r="U64" s="18">
        <v>0.27</v>
      </c>
      <c r="V64" s="15">
        <v>30.63</v>
      </c>
      <c r="W64" s="15">
        <v>19.100000000000001</v>
      </c>
      <c r="X64" s="18">
        <v>0.62</v>
      </c>
      <c r="Y64" s="15">
        <v>13.48</v>
      </c>
      <c r="Z64" s="18">
        <v>0.71</v>
      </c>
      <c r="AA64" s="15">
        <v>5.61</v>
      </c>
      <c r="AB64" s="47">
        <v>0.28999999999999998</v>
      </c>
      <c r="AC64" s="44">
        <v>3</v>
      </c>
      <c r="AD64" s="18">
        <v>0.2</v>
      </c>
      <c r="AE64" s="15">
        <v>0.75</v>
      </c>
      <c r="AF64" s="15">
        <v>0.45</v>
      </c>
      <c r="AG64" s="18">
        <v>0.6</v>
      </c>
      <c r="AH64" s="15">
        <v>0.32</v>
      </c>
      <c r="AI64" s="18">
        <v>0.7</v>
      </c>
      <c r="AJ64" s="15">
        <v>0.13</v>
      </c>
      <c r="AK64" s="23">
        <v>0.3</v>
      </c>
    </row>
    <row r="65" spans="1:37" x14ac:dyDescent="0.2">
      <c r="A65" s="50" t="s">
        <v>20</v>
      </c>
      <c r="B65" s="44">
        <v>105</v>
      </c>
      <c r="C65" s="18">
        <v>0.21</v>
      </c>
      <c r="D65" s="15">
        <v>28.1</v>
      </c>
      <c r="E65" s="15">
        <v>17.38</v>
      </c>
      <c r="F65" s="18">
        <v>0.62</v>
      </c>
      <c r="G65" s="15">
        <v>12.41</v>
      </c>
      <c r="H65" s="18">
        <v>0.71</v>
      </c>
      <c r="I65" s="15">
        <v>4.97</v>
      </c>
      <c r="J65" s="47">
        <v>0.28999999999999998</v>
      </c>
      <c r="K65" s="44"/>
      <c r="L65" s="18"/>
      <c r="M65" s="15"/>
      <c r="N65" s="15"/>
      <c r="O65" s="18"/>
      <c r="P65" s="15"/>
      <c r="Q65" s="18"/>
      <c r="R65" s="15"/>
      <c r="S65" s="47"/>
      <c r="T65" s="44">
        <v>102</v>
      </c>
      <c r="U65" s="18">
        <v>0.21</v>
      </c>
      <c r="V65" s="15">
        <v>27.23</v>
      </c>
      <c r="W65" s="15">
        <v>16.88</v>
      </c>
      <c r="X65" s="18">
        <v>0.62</v>
      </c>
      <c r="Y65" s="15">
        <v>12.04</v>
      </c>
      <c r="Z65" s="18">
        <v>0.71</v>
      </c>
      <c r="AA65" s="15">
        <v>4.83</v>
      </c>
      <c r="AB65" s="47">
        <v>0.28999999999999998</v>
      </c>
      <c r="AC65" s="44">
        <v>3</v>
      </c>
      <c r="AD65" s="18">
        <v>0.2</v>
      </c>
      <c r="AE65" s="15">
        <v>0.87</v>
      </c>
      <c r="AF65" s="15">
        <v>0.5</v>
      </c>
      <c r="AG65" s="18">
        <v>0.57999999999999996</v>
      </c>
      <c r="AH65" s="15">
        <v>0.36</v>
      </c>
      <c r="AI65" s="18">
        <v>0.73</v>
      </c>
      <c r="AJ65" s="15">
        <v>0.14000000000000001</v>
      </c>
      <c r="AK65" s="23">
        <v>0.27</v>
      </c>
    </row>
    <row r="66" spans="1:37" x14ac:dyDescent="0.2">
      <c r="A66" s="50" t="s">
        <v>21</v>
      </c>
      <c r="B66" s="44">
        <v>60</v>
      </c>
      <c r="C66" s="18">
        <v>0.12</v>
      </c>
      <c r="D66" s="15">
        <v>17.96</v>
      </c>
      <c r="E66" s="15">
        <v>11.32</v>
      </c>
      <c r="F66" s="18">
        <v>0.63</v>
      </c>
      <c r="G66" s="15">
        <v>8</v>
      </c>
      <c r="H66" s="18">
        <v>0.71</v>
      </c>
      <c r="I66" s="15">
        <v>3.32</v>
      </c>
      <c r="J66" s="47">
        <v>0.28999999999999998</v>
      </c>
      <c r="K66" s="44"/>
      <c r="L66" s="18"/>
      <c r="M66" s="15"/>
      <c r="N66" s="15"/>
      <c r="O66" s="18"/>
      <c r="P66" s="15"/>
      <c r="Q66" s="18"/>
      <c r="R66" s="15"/>
      <c r="S66" s="47"/>
      <c r="T66" s="44">
        <v>58</v>
      </c>
      <c r="U66" s="18">
        <v>0.12</v>
      </c>
      <c r="V66" s="15">
        <v>17.32</v>
      </c>
      <c r="W66" s="15">
        <v>10.91</v>
      </c>
      <c r="X66" s="18">
        <v>0.63</v>
      </c>
      <c r="Y66" s="15">
        <v>7.71</v>
      </c>
      <c r="Z66" s="18">
        <v>0.71</v>
      </c>
      <c r="AA66" s="15">
        <v>3.2</v>
      </c>
      <c r="AB66" s="47">
        <v>0.28999999999999998</v>
      </c>
      <c r="AC66" s="44">
        <v>2</v>
      </c>
      <c r="AD66" s="18">
        <v>0.13</v>
      </c>
      <c r="AE66" s="15">
        <v>0.64</v>
      </c>
      <c r="AF66" s="15">
        <v>0.41</v>
      </c>
      <c r="AG66" s="18">
        <v>0.64</v>
      </c>
      <c r="AH66" s="15">
        <v>0.28999999999999998</v>
      </c>
      <c r="AI66" s="18">
        <v>0.7</v>
      </c>
      <c r="AJ66" s="15">
        <v>0.12</v>
      </c>
      <c r="AK66" s="23">
        <v>0.3</v>
      </c>
    </row>
    <row r="67" spans="1:37" x14ac:dyDescent="0.2">
      <c r="A67" s="50" t="s">
        <v>22</v>
      </c>
      <c r="B67" s="44">
        <v>33</v>
      </c>
      <c r="C67" s="18">
        <v>7.0000000000000007E-2</v>
      </c>
      <c r="D67" s="15">
        <v>10.96</v>
      </c>
      <c r="E67" s="15">
        <v>6.79</v>
      </c>
      <c r="F67" s="18">
        <v>0.62</v>
      </c>
      <c r="G67" s="15">
        <v>4.75</v>
      </c>
      <c r="H67" s="18">
        <v>0.7</v>
      </c>
      <c r="I67" s="15">
        <v>2.0299999999999998</v>
      </c>
      <c r="J67" s="47">
        <v>0.3</v>
      </c>
      <c r="K67" s="44"/>
      <c r="L67" s="18"/>
      <c r="M67" s="15"/>
      <c r="N67" s="15"/>
      <c r="O67" s="18"/>
      <c r="P67" s="15"/>
      <c r="Q67" s="18"/>
      <c r="R67" s="15"/>
      <c r="S67" s="47"/>
      <c r="T67" s="44">
        <v>33</v>
      </c>
      <c r="U67" s="18">
        <v>7.0000000000000007E-2</v>
      </c>
      <c r="V67" s="15">
        <v>10.96</v>
      </c>
      <c r="W67" s="15">
        <v>6.79</v>
      </c>
      <c r="X67" s="18">
        <v>0.62</v>
      </c>
      <c r="Y67" s="15">
        <v>4.75</v>
      </c>
      <c r="Z67" s="18">
        <v>0.7</v>
      </c>
      <c r="AA67" s="15">
        <v>2.0299999999999998</v>
      </c>
      <c r="AB67" s="47">
        <v>0.3</v>
      </c>
      <c r="AC67" s="44"/>
      <c r="AD67" s="18"/>
      <c r="AE67" s="15"/>
      <c r="AF67" s="15"/>
      <c r="AG67" s="18"/>
      <c r="AH67" s="15"/>
      <c r="AI67" s="18"/>
      <c r="AJ67" s="15"/>
      <c r="AK67" s="23"/>
    </row>
    <row r="68" spans="1:37" ht="13.5" thickBot="1" x14ac:dyDescent="0.25">
      <c r="A68" s="51" t="s">
        <v>23</v>
      </c>
      <c r="B68" s="45">
        <v>21</v>
      </c>
      <c r="C68" s="19">
        <v>0.04</v>
      </c>
      <c r="D68" s="14">
        <v>7.97</v>
      </c>
      <c r="E68" s="14">
        <v>5.13</v>
      </c>
      <c r="F68" s="19">
        <v>0.64</v>
      </c>
      <c r="G68" s="14">
        <v>3.5</v>
      </c>
      <c r="H68" s="19">
        <v>0.68</v>
      </c>
      <c r="I68" s="14">
        <v>1.63</v>
      </c>
      <c r="J68" s="48">
        <v>0.32</v>
      </c>
      <c r="K68" s="45">
        <v>1</v>
      </c>
      <c r="L68" s="19">
        <v>0.5</v>
      </c>
      <c r="M68" s="14">
        <v>0.38</v>
      </c>
      <c r="N68" s="14">
        <v>0.24</v>
      </c>
      <c r="O68" s="19">
        <v>0.64</v>
      </c>
      <c r="P68" s="14">
        <v>0.15</v>
      </c>
      <c r="Q68" s="19">
        <v>0.61</v>
      </c>
      <c r="R68" s="14">
        <v>0.1</v>
      </c>
      <c r="S68" s="48">
        <v>0.39</v>
      </c>
      <c r="T68" s="45">
        <v>18</v>
      </c>
      <c r="U68" s="19">
        <v>0.04</v>
      </c>
      <c r="V68" s="14">
        <v>6.72</v>
      </c>
      <c r="W68" s="14">
        <v>4.32</v>
      </c>
      <c r="X68" s="19">
        <v>0.64</v>
      </c>
      <c r="Y68" s="14">
        <v>2.96</v>
      </c>
      <c r="Z68" s="19">
        <v>0.68</v>
      </c>
      <c r="AA68" s="14">
        <v>1.36</v>
      </c>
      <c r="AB68" s="48">
        <v>0.32</v>
      </c>
      <c r="AC68" s="45">
        <v>2</v>
      </c>
      <c r="AD68" s="19">
        <v>0.13</v>
      </c>
      <c r="AE68" s="14">
        <v>0.87</v>
      </c>
      <c r="AF68" s="14">
        <v>0.56000000000000005</v>
      </c>
      <c r="AG68" s="19">
        <v>0.65</v>
      </c>
      <c r="AH68" s="14">
        <v>0.38</v>
      </c>
      <c r="AI68" s="19">
        <v>0.68</v>
      </c>
      <c r="AJ68" s="14">
        <v>0.18</v>
      </c>
      <c r="AK68" s="24">
        <v>0.32</v>
      </c>
    </row>
    <row r="69" spans="1:37" ht="14.25" thickTop="1" thickBot="1" x14ac:dyDescent="0.25">
      <c r="A69" s="52" t="s">
        <v>3</v>
      </c>
      <c r="B69" s="46">
        <v>500</v>
      </c>
      <c r="C69" s="29">
        <v>1</v>
      </c>
      <c r="D69" s="28">
        <v>126.3</v>
      </c>
      <c r="E69" s="28">
        <v>78.400000000000006</v>
      </c>
      <c r="F69" s="29">
        <v>0.62</v>
      </c>
      <c r="G69" s="28">
        <v>55.29</v>
      </c>
      <c r="H69" s="29">
        <v>0.71</v>
      </c>
      <c r="I69" s="28">
        <v>23.07</v>
      </c>
      <c r="J69" s="49">
        <v>0.28999999999999998</v>
      </c>
      <c r="K69" s="46">
        <v>2</v>
      </c>
      <c r="L69" s="29">
        <v>0</v>
      </c>
      <c r="M69" s="28">
        <v>0.6</v>
      </c>
      <c r="N69" s="28">
        <v>0.4</v>
      </c>
      <c r="O69" s="29">
        <v>0.63</v>
      </c>
      <c r="P69" s="28">
        <v>0.24</v>
      </c>
      <c r="Q69" s="29">
        <v>0.65</v>
      </c>
      <c r="R69" s="28">
        <v>0.13</v>
      </c>
      <c r="S69" s="49">
        <v>0.35</v>
      </c>
      <c r="T69" s="46">
        <v>483</v>
      </c>
      <c r="U69" s="29">
        <v>0.97</v>
      </c>
      <c r="V69" s="28">
        <v>121.5</v>
      </c>
      <c r="W69" s="28">
        <v>75.400000000000006</v>
      </c>
      <c r="X69" s="29">
        <v>0.62</v>
      </c>
      <c r="Y69" s="28">
        <v>53.24</v>
      </c>
      <c r="Z69" s="29">
        <v>0.71</v>
      </c>
      <c r="AA69" s="28">
        <v>22.19</v>
      </c>
      <c r="AB69" s="49">
        <v>0.28999999999999998</v>
      </c>
      <c r="AC69" s="46">
        <v>15</v>
      </c>
      <c r="AD69" s="29">
        <v>0.03</v>
      </c>
      <c r="AE69" s="28">
        <v>4.2</v>
      </c>
      <c r="AF69" s="28">
        <v>2.6</v>
      </c>
      <c r="AG69" s="29">
        <v>0.61</v>
      </c>
      <c r="AH69" s="28">
        <v>1.8</v>
      </c>
      <c r="AI69" s="29">
        <v>0.7</v>
      </c>
      <c r="AJ69" s="28">
        <v>0.76</v>
      </c>
      <c r="AK69" s="30">
        <v>0.3</v>
      </c>
    </row>
    <row r="70" spans="1:37" ht="13.5" thickTop="1" x14ac:dyDescent="0.2">
      <c r="D70" s="25" t="s">
        <v>24</v>
      </c>
      <c r="E70" s="26"/>
      <c r="F70" s="27">
        <v>0.55000000000000004</v>
      </c>
      <c r="M70" s="25" t="s">
        <v>24</v>
      </c>
      <c r="N70" s="26"/>
      <c r="O70" s="27">
        <v>0.62</v>
      </c>
      <c r="V70" s="25" t="s">
        <v>24</v>
      </c>
      <c r="W70" s="26"/>
      <c r="X70" s="27">
        <v>0.55000000000000004</v>
      </c>
      <c r="AE70" s="25" t="s">
        <v>24</v>
      </c>
      <c r="AF70" s="26"/>
      <c r="AG70" s="27">
        <v>0.53</v>
      </c>
    </row>
    <row r="71" spans="1:37" x14ac:dyDescent="0.2">
      <c r="D71" s="3" t="s">
        <v>25</v>
      </c>
      <c r="E71" s="5"/>
      <c r="F71" s="18">
        <v>0.64</v>
      </c>
      <c r="M71" s="3" t="s">
        <v>25</v>
      </c>
      <c r="N71" s="5"/>
      <c r="O71" s="18">
        <v>0.64</v>
      </c>
      <c r="V71" s="3" t="s">
        <v>25</v>
      </c>
      <c r="W71" s="5"/>
      <c r="X71" s="18">
        <v>0.64</v>
      </c>
      <c r="AE71" s="3" t="s">
        <v>25</v>
      </c>
      <c r="AF71" s="5"/>
      <c r="AG71" s="18">
        <v>0.65</v>
      </c>
    </row>
    <row r="72" spans="1:37" x14ac:dyDescent="0.2">
      <c r="D72" s="3" t="s">
        <v>26</v>
      </c>
      <c r="E72" s="5"/>
      <c r="F72" s="18">
        <v>0.62</v>
      </c>
      <c r="M72" s="3" t="s">
        <v>26</v>
      </c>
      <c r="N72" s="5"/>
      <c r="O72" s="18">
        <v>0.63</v>
      </c>
      <c r="V72" s="3" t="s">
        <v>26</v>
      </c>
      <c r="W72" s="5"/>
      <c r="X72" s="18">
        <v>0.62</v>
      </c>
      <c r="AE72" s="3" t="s">
        <v>26</v>
      </c>
      <c r="AF72" s="5"/>
      <c r="AG72" s="18">
        <v>0.6</v>
      </c>
    </row>
    <row r="97" spans="1:37" x14ac:dyDescent="0.2">
      <c r="A97" s="3" t="s">
        <v>0</v>
      </c>
      <c r="B97" s="4"/>
      <c r="C97" s="5"/>
      <c r="D97" s="7">
        <v>43801</v>
      </c>
      <c r="E97" s="8"/>
    </row>
    <row r="98" spans="1:37" x14ac:dyDescent="0.2">
      <c r="A98" s="3" t="s">
        <v>27</v>
      </c>
      <c r="B98" s="4"/>
      <c r="C98" s="5"/>
      <c r="D98" s="1">
        <v>2019120200</v>
      </c>
      <c r="E98" s="2"/>
    </row>
    <row r="99" spans="1:37" x14ac:dyDescent="0.2">
      <c r="A99" s="3" t="s">
        <v>28</v>
      </c>
      <c r="B99" s="4"/>
      <c r="C99" s="5"/>
      <c r="D99" s="38" t="s">
        <v>34</v>
      </c>
      <c r="E99" s="39"/>
      <c r="F99" s="39"/>
      <c r="G99" s="40"/>
      <c r="H99" s="41" t="s">
        <v>30</v>
      </c>
      <c r="I99" s="42"/>
      <c r="J99" s="42"/>
      <c r="K99" s="42"/>
      <c r="L99" s="43"/>
    </row>
    <row r="100" spans="1:37" x14ac:dyDescent="0.2">
      <c r="A100" s="3" t="s">
        <v>2</v>
      </c>
      <c r="B100" s="4"/>
      <c r="C100" s="5"/>
      <c r="D100" s="9">
        <v>3.1689814814814816E-2</v>
      </c>
      <c r="E100" s="10"/>
    </row>
    <row r="101" spans="1:37" x14ac:dyDescent="0.2">
      <c r="A101" s="3" t="s">
        <v>31</v>
      </c>
      <c r="B101" s="4"/>
      <c r="C101" s="5"/>
      <c r="D101" s="3">
        <v>2800</v>
      </c>
      <c r="E101" s="5"/>
    </row>
    <row r="102" spans="1:37" x14ac:dyDescent="0.2">
      <c r="A102" s="3" t="s">
        <v>32</v>
      </c>
      <c r="B102" s="4"/>
      <c r="C102" s="5"/>
      <c r="D102" s="3">
        <v>80</v>
      </c>
      <c r="E102" s="5"/>
      <c r="F102" s="3">
        <v>20</v>
      </c>
      <c r="G102" s="5"/>
      <c r="H102" s="3">
        <v>80</v>
      </c>
      <c r="I102" s="5"/>
    </row>
    <row r="103" spans="1:37" x14ac:dyDescent="0.2">
      <c r="A103" s="3" t="s">
        <v>33</v>
      </c>
      <c r="B103" s="4"/>
      <c r="C103" s="5"/>
      <c r="D103" s="3">
        <v>18</v>
      </c>
      <c r="E103" s="5"/>
      <c r="F103" s="3">
        <v>100</v>
      </c>
      <c r="G103" s="5"/>
      <c r="H103" s="3">
        <v>100</v>
      </c>
      <c r="I103" s="5"/>
      <c r="J103" s="3">
        <v>80</v>
      </c>
      <c r="K103" s="5"/>
      <c r="L103" s="3">
        <v>80</v>
      </c>
      <c r="M103" s="5"/>
      <c r="N103" s="3">
        <v>0</v>
      </c>
      <c r="O103" s="5"/>
    </row>
    <row r="105" spans="1:37" x14ac:dyDescent="0.2">
      <c r="B105" s="11" t="s">
        <v>3</v>
      </c>
      <c r="C105" s="12"/>
      <c r="D105" s="12"/>
      <c r="E105" s="12"/>
      <c r="F105" s="12"/>
      <c r="G105" s="12"/>
      <c r="H105" s="12"/>
      <c r="I105" s="12"/>
      <c r="J105" s="13"/>
      <c r="K105" s="11">
        <v>2600</v>
      </c>
      <c r="L105" s="12"/>
      <c r="M105" s="12"/>
      <c r="N105" s="12"/>
      <c r="O105" s="12"/>
      <c r="P105" s="12"/>
      <c r="Q105" s="12"/>
      <c r="R105" s="12"/>
      <c r="S105" s="13"/>
      <c r="T105" s="11">
        <v>2800</v>
      </c>
      <c r="U105" s="12"/>
      <c r="V105" s="12"/>
      <c r="W105" s="12"/>
      <c r="X105" s="12"/>
      <c r="Y105" s="12"/>
      <c r="Z105" s="12"/>
      <c r="AA105" s="12"/>
      <c r="AB105" s="13"/>
      <c r="AC105" s="11">
        <v>3000</v>
      </c>
      <c r="AD105" s="12"/>
      <c r="AE105" s="12"/>
      <c r="AF105" s="12"/>
      <c r="AG105" s="12"/>
      <c r="AH105" s="12"/>
      <c r="AI105" s="12"/>
      <c r="AJ105" s="12"/>
      <c r="AK105" s="13"/>
    </row>
    <row r="106" spans="1:37" ht="39" thickBot="1" x14ac:dyDescent="0.25">
      <c r="A106" s="34" t="s">
        <v>4</v>
      </c>
      <c r="B106" s="34" t="s">
        <v>5</v>
      </c>
      <c r="C106" s="34" t="s">
        <v>6</v>
      </c>
      <c r="D106" s="34" t="s">
        <v>7</v>
      </c>
      <c r="E106" s="34" t="s">
        <v>8</v>
      </c>
      <c r="F106" s="34" t="s">
        <v>9</v>
      </c>
      <c r="G106" s="34" t="s">
        <v>10</v>
      </c>
      <c r="H106" s="34" t="s">
        <v>11</v>
      </c>
      <c r="I106" s="34" t="s">
        <v>12</v>
      </c>
      <c r="J106" s="34" t="s">
        <v>13</v>
      </c>
      <c r="K106" s="34" t="s">
        <v>5</v>
      </c>
      <c r="L106" s="34" t="s">
        <v>6</v>
      </c>
      <c r="M106" s="34" t="s">
        <v>7</v>
      </c>
      <c r="N106" s="34" t="s">
        <v>8</v>
      </c>
      <c r="O106" s="34" t="s">
        <v>9</v>
      </c>
      <c r="P106" s="34" t="s">
        <v>10</v>
      </c>
      <c r="Q106" s="34" t="s">
        <v>11</v>
      </c>
      <c r="R106" s="34" t="s">
        <v>12</v>
      </c>
      <c r="S106" s="34" t="s">
        <v>13</v>
      </c>
      <c r="T106" s="34" t="s">
        <v>5</v>
      </c>
      <c r="U106" s="34" t="s">
        <v>6</v>
      </c>
      <c r="V106" s="34" t="s">
        <v>7</v>
      </c>
      <c r="W106" s="34" t="s">
        <v>8</v>
      </c>
      <c r="X106" s="34" t="s">
        <v>9</v>
      </c>
      <c r="Y106" s="34" t="s">
        <v>10</v>
      </c>
      <c r="Z106" s="34" t="s">
        <v>11</v>
      </c>
      <c r="AA106" s="34" t="s">
        <v>12</v>
      </c>
      <c r="AB106" s="34" t="s">
        <v>13</v>
      </c>
      <c r="AC106" s="34" t="s">
        <v>5</v>
      </c>
      <c r="AD106" s="34" t="s">
        <v>6</v>
      </c>
      <c r="AE106" s="34" t="s">
        <v>7</v>
      </c>
      <c r="AF106" s="34" t="s">
        <v>8</v>
      </c>
      <c r="AG106" s="34" t="s">
        <v>9</v>
      </c>
      <c r="AH106" s="34" t="s">
        <v>10</v>
      </c>
      <c r="AI106" s="34" t="s">
        <v>11</v>
      </c>
      <c r="AJ106" s="34" t="s">
        <v>12</v>
      </c>
      <c r="AK106" s="34" t="s">
        <v>13</v>
      </c>
    </row>
    <row r="107" spans="1:37" ht="13.5" thickTop="1" x14ac:dyDescent="0.2">
      <c r="A107" s="53" t="s">
        <v>14</v>
      </c>
      <c r="B107" s="54"/>
      <c r="C107" s="55"/>
      <c r="D107" s="56"/>
      <c r="E107" s="56"/>
      <c r="F107" s="55"/>
      <c r="G107" s="56"/>
      <c r="H107" s="55"/>
      <c r="I107" s="56"/>
      <c r="J107" s="57"/>
      <c r="K107" s="54"/>
      <c r="L107" s="55"/>
      <c r="M107" s="56"/>
      <c r="N107" s="56"/>
      <c r="O107" s="55"/>
      <c r="P107" s="56"/>
      <c r="Q107" s="55"/>
      <c r="R107" s="56"/>
      <c r="S107" s="57"/>
      <c r="T107" s="54"/>
      <c r="U107" s="55"/>
      <c r="V107" s="56"/>
      <c r="W107" s="56"/>
      <c r="X107" s="55"/>
      <c r="Y107" s="56"/>
      <c r="Z107" s="55"/>
      <c r="AA107" s="56"/>
      <c r="AB107" s="57"/>
      <c r="AC107" s="54"/>
      <c r="AD107" s="55"/>
      <c r="AE107" s="56"/>
      <c r="AF107" s="56"/>
      <c r="AG107" s="55"/>
      <c r="AH107" s="56"/>
      <c r="AI107" s="55"/>
      <c r="AJ107" s="56"/>
      <c r="AK107" s="58"/>
    </row>
    <row r="108" spans="1:37" x14ac:dyDescent="0.2">
      <c r="A108" s="50" t="s">
        <v>15</v>
      </c>
      <c r="B108" s="44">
        <v>3</v>
      </c>
      <c r="C108" s="18">
        <v>0.04</v>
      </c>
      <c r="D108" s="15">
        <v>0.42</v>
      </c>
      <c r="E108" s="15">
        <v>0.21</v>
      </c>
      <c r="F108" s="18">
        <v>0.5</v>
      </c>
      <c r="G108" s="15">
        <v>0.15</v>
      </c>
      <c r="H108" s="18">
        <v>0.72</v>
      </c>
      <c r="I108" s="15">
        <v>0.06</v>
      </c>
      <c r="J108" s="47">
        <v>0.28000000000000003</v>
      </c>
      <c r="K108" s="44"/>
      <c r="L108" s="18"/>
      <c r="M108" s="15"/>
      <c r="N108" s="15"/>
      <c r="O108" s="18"/>
      <c r="P108" s="15"/>
      <c r="Q108" s="18"/>
      <c r="R108" s="15"/>
      <c r="S108" s="47"/>
      <c r="T108" s="44">
        <v>3</v>
      </c>
      <c r="U108" s="18">
        <v>0.04</v>
      </c>
      <c r="V108" s="15">
        <v>0.42</v>
      </c>
      <c r="W108" s="15">
        <v>0.21</v>
      </c>
      <c r="X108" s="18">
        <v>0.5</v>
      </c>
      <c r="Y108" s="15">
        <v>0.15</v>
      </c>
      <c r="Z108" s="18">
        <v>0.72</v>
      </c>
      <c r="AA108" s="15">
        <v>0.06</v>
      </c>
      <c r="AB108" s="47">
        <v>0.28000000000000003</v>
      </c>
      <c r="AC108" s="44"/>
      <c r="AD108" s="18"/>
      <c r="AE108" s="15"/>
      <c r="AF108" s="15"/>
      <c r="AG108" s="18"/>
      <c r="AH108" s="15"/>
      <c r="AI108" s="18"/>
      <c r="AJ108" s="15"/>
      <c r="AK108" s="23"/>
    </row>
    <row r="109" spans="1:37" x14ac:dyDescent="0.2">
      <c r="A109" s="50" t="s">
        <v>16</v>
      </c>
      <c r="B109" s="44">
        <v>4</v>
      </c>
      <c r="C109" s="18">
        <v>0.05</v>
      </c>
      <c r="D109" s="15">
        <v>0.65</v>
      </c>
      <c r="E109" s="15">
        <v>0.37</v>
      </c>
      <c r="F109" s="18">
        <v>0.57999999999999996</v>
      </c>
      <c r="G109" s="15">
        <v>0.28000000000000003</v>
      </c>
      <c r="H109" s="18">
        <v>0.74</v>
      </c>
      <c r="I109" s="15">
        <v>0.1</v>
      </c>
      <c r="J109" s="47">
        <v>0.26</v>
      </c>
      <c r="K109" s="44"/>
      <c r="L109" s="18"/>
      <c r="M109" s="15"/>
      <c r="N109" s="15"/>
      <c r="O109" s="18"/>
      <c r="P109" s="15"/>
      <c r="Q109" s="18"/>
      <c r="R109" s="15"/>
      <c r="S109" s="47"/>
      <c r="T109" s="44">
        <v>4</v>
      </c>
      <c r="U109" s="18">
        <v>0.05</v>
      </c>
      <c r="V109" s="15">
        <v>0.65</v>
      </c>
      <c r="W109" s="15">
        <v>0.37</v>
      </c>
      <c r="X109" s="18">
        <v>0.57999999999999996</v>
      </c>
      <c r="Y109" s="15">
        <v>0.28000000000000003</v>
      </c>
      <c r="Z109" s="18">
        <v>0.74</v>
      </c>
      <c r="AA109" s="15">
        <v>0.1</v>
      </c>
      <c r="AB109" s="47">
        <v>0.26</v>
      </c>
      <c r="AC109" s="44"/>
      <c r="AD109" s="18"/>
      <c r="AE109" s="15"/>
      <c r="AF109" s="15"/>
      <c r="AG109" s="18"/>
      <c r="AH109" s="15"/>
      <c r="AI109" s="18"/>
      <c r="AJ109" s="15"/>
      <c r="AK109" s="23"/>
    </row>
    <row r="110" spans="1:37" x14ac:dyDescent="0.2">
      <c r="A110" s="50" t="s">
        <v>17</v>
      </c>
      <c r="B110" s="44">
        <v>4</v>
      </c>
      <c r="C110" s="18">
        <v>0.05</v>
      </c>
      <c r="D110" s="15">
        <v>0.75</v>
      </c>
      <c r="E110" s="15">
        <v>0.39</v>
      </c>
      <c r="F110" s="18">
        <v>0.52</v>
      </c>
      <c r="G110" s="15">
        <v>0.28999999999999998</v>
      </c>
      <c r="H110" s="18">
        <v>0.74</v>
      </c>
      <c r="I110" s="15">
        <v>0.1</v>
      </c>
      <c r="J110" s="47">
        <v>0.26</v>
      </c>
      <c r="K110" s="44"/>
      <c r="L110" s="18"/>
      <c r="M110" s="15"/>
      <c r="N110" s="15"/>
      <c r="O110" s="18"/>
      <c r="P110" s="15"/>
      <c r="Q110" s="18"/>
      <c r="R110" s="15"/>
      <c r="S110" s="47"/>
      <c r="T110" s="44">
        <v>4</v>
      </c>
      <c r="U110" s="18">
        <v>0.05</v>
      </c>
      <c r="V110" s="15">
        <v>0.75</v>
      </c>
      <c r="W110" s="15">
        <v>0.39</v>
      </c>
      <c r="X110" s="18">
        <v>0.52</v>
      </c>
      <c r="Y110" s="15">
        <v>0.28999999999999998</v>
      </c>
      <c r="Z110" s="18">
        <v>0.74</v>
      </c>
      <c r="AA110" s="15">
        <v>0.1</v>
      </c>
      <c r="AB110" s="47">
        <v>0.26</v>
      </c>
      <c r="AC110" s="44"/>
      <c r="AD110" s="18"/>
      <c r="AE110" s="15"/>
      <c r="AF110" s="15"/>
      <c r="AG110" s="18"/>
      <c r="AH110" s="15"/>
      <c r="AI110" s="18"/>
      <c r="AJ110" s="15"/>
      <c r="AK110" s="23"/>
    </row>
    <row r="111" spans="1:37" x14ac:dyDescent="0.2">
      <c r="A111" s="50" t="s">
        <v>18</v>
      </c>
      <c r="B111" s="44">
        <v>14</v>
      </c>
      <c r="C111" s="18">
        <v>0.17</v>
      </c>
      <c r="D111" s="15">
        <v>2.95</v>
      </c>
      <c r="E111" s="15">
        <v>1.73</v>
      </c>
      <c r="F111" s="18">
        <v>0.59</v>
      </c>
      <c r="G111" s="15">
        <v>1.21</v>
      </c>
      <c r="H111" s="18">
        <v>0.7</v>
      </c>
      <c r="I111" s="15">
        <v>0.52</v>
      </c>
      <c r="J111" s="47">
        <v>0.3</v>
      </c>
      <c r="K111" s="44"/>
      <c r="L111" s="18"/>
      <c r="M111" s="15"/>
      <c r="N111" s="15"/>
      <c r="O111" s="18"/>
      <c r="P111" s="15"/>
      <c r="Q111" s="18"/>
      <c r="R111" s="15"/>
      <c r="S111" s="47"/>
      <c r="T111" s="44">
        <v>14</v>
      </c>
      <c r="U111" s="18">
        <v>0.17</v>
      </c>
      <c r="V111" s="15">
        <v>2.95</v>
      </c>
      <c r="W111" s="15">
        <v>1.73</v>
      </c>
      <c r="X111" s="18">
        <v>0.59</v>
      </c>
      <c r="Y111" s="15">
        <v>1.21</v>
      </c>
      <c r="Z111" s="18">
        <v>0.7</v>
      </c>
      <c r="AA111" s="15">
        <v>0.52</v>
      </c>
      <c r="AB111" s="47">
        <v>0.3</v>
      </c>
      <c r="AC111" s="44"/>
      <c r="AD111" s="18"/>
      <c r="AE111" s="15"/>
      <c r="AF111" s="15"/>
      <c r="AG111" s="18"/>
      <c r="AH111" s="15"/>
      <c r="AI111" s="18"/>
      <c r="AJ111" s="15"/>
      <c r="AK111" s="23"/>
    </row>
    <row r="112" spans="1:37" x14ac:dyDescent="0.2">
      <c r="A112" s="50" t="s">
        <v>19</v>
      </c>
      <c r="B112" s="44">
        <v>20</v>
      </c>
      <c r="C112" s="18">
        <v>0.25</v>
      </c>
      <c r="D112" s="15">
        <v>4.7699999999999996</v>
      </c>
      <c r="E112" s="15">
        <v>3</v>
      </c>
      <c r="F112" s="18">
        <v>0.63</v>
      </c>
      <c r="G112" s="15">
        <v>2.1</v>
      </c>
      <c r="H112" s="18">
        <v>0.7</v>
      </c>
      <c r="I112" s="15">
        <v>0.9</v>
      </c>
      <c r="J112" s="47">
        <v>0.3</v>
      </c>
      <c r="K112" s="44"/>
      <c r="L112" s="18"/>
      <c r="M112" s="15"/>
      <c r="N112" s="15"/>
      <c r="O112" s="18"/>
      <c r="P112" s="15"/>
      <c r="Q112" s="18"/>
      <c r="R112" s="15"/>
      <c r="S112" s="47"/>
      <c r="T112" s="44">
        <v>20</v>
      </c>
      <c r="U112" s="18">
        <v>0.25</v>
      </c>
      <c r="V112" s="15">
        <v>4.7699999999999996</v>
      </c>
      <c r="W112" s="15">
        <v>3</v>
      </c>
      <c r="X112" s="18">
        <v>0.63</v>
      </c>
      <c r="Y112" s="15">
        <v>2.1</v>
      </c>
      <c r="Z112" s="18">
        <v>0.7</v>
      </c>
      <c r="AA112" s="15">
        <v>0.9</v>
      </c>
      <c r="AB112" s="47">
        <v>0.3</v>
      </c>
      <c r="AC112" s="44"/>
      <c r="AD112" s="18"/>
      <c r="AE112" s="15"/>
      <c r="AF112" s="15"/>
      <c r="AG112" s="18"/>
      <c r="AH112" s="15"/>
      <c r="AI112" s="18"/>
      <c r="AJ112" s="15"/>
      <c r="AK112" s="23"/>
    </row>
    <row r="113" spans="1:37" x14ac:dyDescent="0.2">
      <c r="A113" s="50" t="s">
        <v>20</v>
      </c>
      <c r="B113" s="44">
        <v>12</v>
      </c>
      <c r="C113" s="18">
        <v>0.15</v>
      </c>
      <c r="D113" s="15">
        <v>3.2</v>
      </c>
      <c r="E113" s="15">
        <v>1.98</v>
      </c>
      <c r="F113" s="18">
        <v>0.62</v>
      </c>
      <c r="G113" s="15">
        <v>1.44</v>
      </c>
      <c r="H113" s="18">
        <v>0.73</v>
      </c>
      <c r="I113" s="15">
        <v>0.54</v>
      </c>
      <c r="J113" s="47">
        <v>0.27</v>
      </c>
      <c r="K113" s="44"/>
      <c r="L113" s="18"/>
      <c r="M113" s="15"/>
      <c r="N113" s="15"/>
      <c r="O113" s="18"/>
      <c r="P113" s="15"/>
      <c r="Q113" s="18"/>
      <c r="R113" s="15"/>
      <c r="S113" s="47"/>
      <c r="T113" s="44">
        <v>12</v>
      </c>
      <c r="U113" s="18">
        <v>0.15</v>
      </c>
      <c r="V113" s="15">
        <v>3.2</v>
      </c>
      <c r="W113" s="15">
        <v>1.98</v>
      </c>
      <c r="X113" s="18">
        <v>0.62</v>
      </c>
      <c r="Y113" s="15">
        <v>1.44</v>
      </c>
      <c r="Z113" s="18">
        <v>0.73</v>
      </c>
      <c r="AA113" s="15">
        <v>0.54</v>
      </c>
      <c r="AB113" s="47">
        <v>0.27</v>
      </c>
      <c r="AC113" s="44"/>
      <c r="AD113" s="18"/>
      <c r="AE113" s="15"/>
      <c r="AF113" s="15"/>
      <c r="AG113" s="18"/>
      <c r="AH113" s="15"/>
      <c r="AI113" s="18"/>
      <c r="AJ113" s="15"/>
      <c r="AK113" s="23"/>
    </row>
    <row r="114" spans="1:37" x14ac:dyDescent="0.2">
      <c r="A114" s="50" t="s">
        <v>21</v>
      </c>
      <c r="B114" s="44">
        <v>11</v>
      </c>
      <c r="C114" s="18">
        <v>0.14000000000000001</v>
      </c>
      <c r="D114" s="15">
        <v>3.28</v>
      </c>
      <c r="E114" s="15">
        <v>2.08</v>
      </c>
      <c r="F114" s="18">
        <v>0.64</v>
      </c>
      <c r="G114" s="15">
        <v>1.46</v>
      </c>
      <c r="H114" s="18">
        <v>0.7</v>
      </c>
      <c r="I114" s="15">
        <v>0.63</v>
      </c>
      <c r="J114" s="47">
        <v>0.3</v>
      </c>
      <c r="K114" s="44"/>
      <c r="L114" s="18"/>
      <c r="M114" s="15"/>
      <c r="N114" s="15"/>
      <c r="O114" s="18"/>
      <c r="P114" s="15"/>
      <c r="Q114" s="18"/>
      <c r="R114" s="15"/>
      <c r="S114" s="47"/>
      <c r="T114" s="44">
        <v>11</v>
      </c>
      <c r="U114" s="18">
        <v>0.14000000000000001</v>
      </c>
      <c r="V114" s="15">
        <v>3.28</v>
      </c>
      <c r="W114" s="15">
        <v>2.08</v>
      </c>
      <c r="X114" s="18">
        <v>0.64</v>
      </c>
      <c r="Y114" s="15">
        <v>1.46</v>
      </c>
      <c r="Z114" s="18">
        <v>0.7</v>
      </c>
      <c r="AA114" s="15">
        <v>0.63</v>
      </c>
      <c r="AB114" s="47">
        <v>0.3</v>
      </c>
      <c r="AC114" s="44"/>
      <c r="AD114" s="18"/>
      <c r="AE114" s="15"/>
      <c r="AF114" s="15"/>
      <c r="AG114" s="18"/>
      <c r="AH114" s="15"/>
      <c r="AI114" s="18"/>
      <c r="AJ114" s="15"/>
      <c r="AK114" s="23"/>
    </row>
    <row r="115" spans="1:37" x14ac:dyDescent="0.2">
      <c r="A115" s="50" t="s">
        <v>22</v>
      </c>
      <c r="B115" s="44">
        <v>4</v>
      </c>
      <c r="C115" s="18">
        <v>0.05</v>
      </c>
      <c r="D115" s="15">
        <v>1.32</v>
      </c>
      <c r="E115" s="15">
        <v>0.8</v>
      </c>
      <c r="F115" s="18">
        <v>0.6</v>
      </c>
      <c r="G115" s="15">
        <v>0.56000000000000005</v>
      </c>
      <c r="H115" s="18">
        <v>0.71</v>
      </c>
      <c r="I115" s="15">
        <v>0.23</v>
      </c>
      <c r="J115" s="47">
        <v>0.28999999999999998</v>
      </c>
      <c r="K115" s="44"/>
      <c r="L115" s="18"/>
      <c r="M115" s="15"/>
      <c r="N115" s="15"/>
      <c r="O115" s="18"/>
      <c r="P115" s="15"/>
      <c r="Q115" s="18"/>
      <c r="R115" s="15"/>
      <c r="S115" s="47"/>
      <c r="T115" s="44">
        <v>4</v>
      </c>
      <c r="U115" s="18">
        <v>0.05</v>
      </c>
      <c r="V115" s="15">
        <v>1.32</v>
      </c>
      <c r="W115" s="15">
        <v>0.8</v>
      </c>
      <c r="X115" s="18">
        <v>0.6</v>
      </c>
      <c r="Y115" s="15">
        <v>0.56000000000000005</v>
      </c>
      <c r="Z115" s="18">
        <v>0.71</v>
      </c>
      <c r="AA115" s="15">
        <v>0.23</v>
      </c>
      <c r="AB115" s="47">
        <v>0.28999999999999998</v>
      </c>
      <c r="AC115" s="44"/>
      <c r="AD115" s="18"/>
      <c r="AE115" s="15"/>
      <c r="AF115" s="15"/>
      <c r="AG115" s="18"/>
      <c r="AH115" s="15"/>
      <c r="AI115" s="18"/>
      <c r="AJ115" s="15"/>
      <c r="AK115" s="23"/>
    </row>
    <row r="116" spans="1:37" ht="13.5" thickBot="1" x14ac:dyDescent="0.25">
      <c r="A116" s="51" t="s">
        <v>23</v>
      </c>
      <c r="B116" s="45">
        <v>9</v>
      </c>
      <c r="C116" s="19">
        <v>0.11</v>
      </c>
      <c r="D116" s="14">
        <v>3.39</v>
      </c>
      <c r="E116" s="14">
        <v>2.2599999999999998</v>
      </c>
      <c r="F116" s="19">
        <v>0.67</v>
      </c>
      <c r="G116" s="14">
        <v>1.59</v>
      </c>
      <c r="H116" s="19">
        <v>0.7</v>
      </c>
      <c r="I116" s="14">
        <v>0.67</v>
      </c>
      <c r="J116" s="48">
        <v>0.3</v>
      </c>
      <c r="K116" s="45"/>
      <c r="L116" s="19"/>
      <c r="M116" s="14"/>
      <c r="N116" s="14"/>
      <c r="O116" s="19"/>
      <c r="P116" s="14"/>
      <c r="Q116" s="19"/>
      <c r="R116" s="14"/>
      <c r="S116" s="48"/>
      <c r="T116" s="45">
        <v>9</v>
      </c>
      <c r="U116" s="19">
        <v>0.11</v>
      </c>
      <c r="V116" s="14">
        <v>3.39</v>
      </c>
      <c r="W116" s="14">
        <v>2.2599999999999998</v>
      </c>
      <c r="X116" s="19">
        <v>0.67</v>
      </c>
      <c r="Y116" s="14">
        <v>1.59</v>
      </c>
      <c r="Z116" s="19">
        <v>0.7</v>
      </c>
      <c r="AA116" s="14">
        <v>0.67</v>
      </c>
      <c r="AB116" s="48">
        <v>0.3</v>
      </c>
      <c r="AC116" s="45"/>
      <c r="AD116" s="19"/>
      <c r="AE116" s="14"/>
      <c r="AF116" s="14"/>
      <c r="AG116" s="19"/>
      <c r="AH116" s="14"/>
      <c r="AI116" s="19"/>
      <c r="AJ116" s="14"/>
      <c r="AK116" s="24"/>
    </row>
    <row r="117" spans="1:37" ht="14.25" thickTop="1" thickBot="1" x14ac:dyDescent="0.25">
      <c r="A117" s="52" t="s">
        <v>3</v>
      </c>
      <c r="B117" s="46">
        <v>81</v>
      </c>
      <c r="C117" s="29">
        <v>1</v>
      </c>
      <c r="D117" s="28">
        <v>20.7</v>
      </c>
      <c r="E117" s="28">
        <v>12.8</v>
      </c>
      <c r="F117" s="29">
        <v>0.62</v>
      </c>
      <c r="G117" s="28">
        <v>9.08</v>
      </c>
      <c r="H117" s="29">
        <v>0.71</v>
      </c>
      <c r="I117" s="28">
        <v>3.75</v>
      </c>
      <c r="J117" s="49">
        <v>0.28999999999999998</v>
      </c>
      <c r="K117" s="46">
        <v>0</v>
      </c>
      <c r="L117" s="29">
        <v>0</v>
      </c>
      <c r="M117" s="28">
        <v>0</v>
      </c>
      <c r="N117" s="28">
        <v>0</v>
      </c>
      <c r="O117" s="29">
        <v>0</v>
      </c>
      <c r="P117" s="28">
        <v>0</v>
      </c>
      <c r="Q117" s="29">
        <v>0</v>
      </c>
      <c r="R117" s="28">
        <v>0</v>
      </c>
      <c r="S117" s="49">
        <v>0</v>
      </c>
      <c r="T117" s="46">
        <v>81</v>
      </c>
      <c r="U117" s="29">
        <v>1</v>
      </c>
      <c r="V117" s="28">
        <v>20.7</v>
      </c>
      <c r="W117" s="28">
        <v>12.8</v>
      </c>
      <c r="X117" s="29">
        <v>0.62</v>
      </c>
      <c r="Y117" s="28">
        <v>9.08</v>
      </c>
      <c r="Z117" s="29">
        <v>0.71</v>
      </c>
      <c r="AA117" s="28">
        <v>3.75</v>
      </c>
      <c r="AB117" s="49">
        <v>0.28999999999999998</v>
      </c>
      <c r="AC117" s="46">
        <v>0</v>
      </c>
      <c r="AD117" s="29">
        <v>0</v>
      </c>
      <c r="AE117" s="28">
        <v>0</v>
      </c>
      <c r="AF117" s="28">
        <v>0</v>
      </c>
      <c r="AG117" s="29">
        <v>0</v>
      </c>
      <c r="AH117" s="28">
        <v>0</v>
      </c>
      <c r="AI117" s="29">
        <v>0</v>
      </c>
      <c r="AJ117" s="28">
        <v>0</v>
      </c>
      <c r="AK117" s="30">
        <v>0</v>
      </c>
    </row>
    <row r="118" spans="1:37" ht="13.5" thickTop="1" x14ac:dyDescent="0.2">
      <c r="D118" s="25" t="s">
        <v>24</v>
      </c>
      <c r="E118" s="26"/>
      <c r="F118" s="27">
        <v>0.5</v>
      </c>
      <c r="M118" s="25" t="s">
        <v>24</v>
      </c>
      <c r="N118" s="26"/>
      <c r="O118" s="27">
        <v>0</v>
      </c>
      <c r="V118" s="25" t="s">
        <v>24</v>
      </c>
      <c r="W118" s="26"/>
      <c r="X118" s="27">
        <v>0.5</v>
      </c>
      <c r="AE118" s="25" t="s">
        <v>24</v>
      </c>
      <c r="AF118" s="26"/>
      <c r="AG118" s="27">
        <v>0</v>
      </c>
    </row>
    <row r="119" spans="1:37" x14ac:dyDescent="0.2">
      <c r="D119" s="3" t="s">
        <v>25</v>
      </c>
      <c r="E119" s="5"/>
      <c r="F119" s="18">
        <v>0.67</v>
      </c>
      <c r="M119" s="3" t="s">
        <v>25</v>
      </c>
      <c r="N119" s="5"/>
      <c r="O119" s="18">
        <v>0</v>
      </c>
      <c r="V119" s="3" t="s">
        <v>25</v>
      </c>
      <c r="W119" s="5"/>
      <c r="X119" s="18">
        <v>0.67</v>
      </c>
      <c r="AE119" s="3" t="s">
        <v>25</v>
      </c>
      <c r="AF119" s="5"/>
      <c r="AG119" s="18">
        <v>0</v>
      </c>
    </row>
    <row r="120" spans="1:37" x14ac:dyDescent="0.2">
      <c r="D120" s="3" t="s">
        <v>26</v>
      </c>
      <c r="E120" s="5"/>
      <c r="F120" s="18">
        <v>0.61</v>
      </c>
      <c r="M120" s="3" t="s">
        <v>26</v>
      </c>
      <c r="N120" s="5"/>
      <c r="O120" s="18">
        <v>0</v>
      </c>
      <c r="V120" s="3" t="s">
        <v>26</v>
      </c>
      <c r="W120" s="5"/>
      <c r="X120" s="18">
        <v>0.61</v>
      </c>
      <c r="AE120" s="3" t="s">
        <v>26</v>
      </c>
      <c r="AF120" s="5"/>
      <c r="AG120" s="18">
        <v>0</v>
      </c>
    </row>
  </sheetData>
  <mergeCells count="97">
    <mergeCell ref="AE118:AF118"/>
    <mergeCell ref="AE119:AF119"/>
    <mergeCell ref="AE120:AF120"/>
    <mergeCell ref="AC105:AK105"/>
    <mergeCell ref="D118:E118"/>
    <mergeCell ref="D119:E119"/>
    <mergeCell ref="D120:E120"/>
    <mergeCell ref="M118:N118"/>
    <mergeCell ref="M119:N119"/>
    <mergeCell ref="M120:N120"/>
    <mergeCell ref="V118:W118"/>
    <mergeCell ref="V119:W119"/>
    <mergeCell ref="V120:W120"/>
    <mergeCell ref="J103:K103"/>
    <mergeCell ref="L103:M103"/>
    <mergeCell ref="N103:O103"/>
    <mergeCell ref="B105:J105"/>
    <mergeCell ref="K105:S105"/>
    <mergeCell ref="T105:AB105"/>
    <mergeCell ref="A102:C102"/>
    <mergeCell ref="D102:E102"/>
    <mergeCell ref="F102:G102"/>
    <mergeCell ref="H102:I102"/>
    <mergeCell ref="A103:C103"/>
    <mergeCell ref="D103:E103"/>
    <mergeCell ref="F103:G103"/>
    <mergeCell ref="H103:I103"/>
    <mergeCell ref="A99:C99"/>
    <mergeCell ref="D99:G99"/>
    <mergeCell ref="H99:L99"/>
    <mergeCell ref="A100:C100"/>
    <mergeCell ref="D100:E100"/>
    <mergeCell ref="A101:C101"/>
    <mergeCell ref="D101:E101"/>
    <mergeCell ref="AE71:AF71"/>
    <mergeCell ref="AE72:AF72"/>
    <mergeCell ref="A97:C97"/>
    <mergeCell ref="D97:E97"/>
    <mergeCell ref="A98:C98"/>
    <mergeCell ref="D98:E98"/>
    <mergeCell ref="D71:E71"/>
    <mergeCell ref="D72:E72"/>
    <mergeCell ref="M70:N70"/>
    <mergeCell ref="M71:N71"/>
    <mergeCell ref="M72:N72"/>
    <mergeCell ref="V70:W70"/>
    <mergeCell ref="V71:W71"/>
    <mergeCell ref="V72:W72"/>
    <mergeCell ref="N55:O55"/>
    <mergeCell ref="B57:J57"/>
    <mergeCell ref="K57:S57"/>
    <mergeCell ref="T57:AB57"/>
    <mergeCell ref="AC57:AK57"/>
    <mergeCell ref="D70:E70"/>
    <mergeCell ref="AE70:AF70"/>
    <mergeCell ref="A55:C55"/>
    <mergeCell ref="D55:E55"/>
    <mergeCell ref="F55:G55"/>
    <mergeCell ref="H55:I55"/>
    <mergeCell ref="J55:K55"/>
    <mergeCell ref="L55:M55"/>
    <mergeCell ref="A53:C53"/>
    <mergeCell ref="D53:E53"/>
    <mergeCell ref="A54:C54"/>
    <mergeCell ref="D54:E54"/>
    <mergeCell ref="F54:G54"/>
    <mergeCell ref="H54:I54"/>
    <mergeCell ref="A50:C50"/>
    <mergeCell ref="D50:E50"/>
    <mergeCell ref="A51:C51"/>
    <mergeCell ref="D51:G51"/>
    <mergeCell ref="H51:L51"/>
    <mergeCell ref="A52:C52"/>
    <mergeCell ref="D52:E52"/>
    <mergeCell ref="V23:W23"/>
    <mergeCell ref="V24:W24"/>
    <mergeCell ref="AE22:AF22"/>
    <mergeCell ref="AE23:AF23"/>
    <mergeCell ref="AE24:AF24"/>
    <mergeCell ref="A49:C49"/>
    <mergeCell ref="D49:E49"/>
    <mergeCell ref="K9:S9"/>
    <mergeCell ref="T9:AB9"/>
    <mergeCell ref="AC9:AK9"/>
    <mergeCell ref="D22:E22"/>
    <mergeCell ref="D23:E23"/>
    <mergeCell ref="D24:E24"/>
    <mergeCell ref="M22:N22"/>
    <mergeCell ref="M23:N23"/>
    <mergeCell ref="M24:N24"/>
    <mergeCell ref="V22:W22"/>
    <mergeCell ref="A1:C1"/>
    <mergeCell ref="D1:E1"/>
    <mergeCell ref="A2:C2"/>
    <mergeCell ref="A3:C3"/>
    <mergeCell ref="D3:E3"/>
    <mergeCell ref="B9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/>
  </sheetViews>
  <sheetFormatPr baseColWidth="10" defaultRowHeight="12.75" x14ac:dyDescent="0.2"/>
  <cols>
    <col min="1" max="1" width="60.7109375" customWidth="1"/>
    <col min="2" max="2" width="15.7109375" customWidth="1"/>
  </cols>
  <sheetData>
    <row r="1" spans="1:2" x14ac:dyDescent="0.2">
      <c r="A1" s="59" t="s">
        <v>0</v>
      </c>
      <c r="B1" s="60">
        <v>43801.317349537036</v>
      </c>
    </row>
    <row r="4" spans="1:2" x14ac:dyDescent="0.2">
      <c r="A4" s="16" t="s">
        <v>35</v>
      </c>
    </row>
    <row r="5" spans="1:2" x14ac:dyDescent="0.2">
      <c r="A5" s="61" t="s">
        <v>36</v>
      </c>
      <c r="B5" s="65">
        <v>0</v>
      </c>
    </row>
    <row r="6" spans="1:2" x14ac:dyDescent="0.2">
      <c r="A6" s="61" t="s">
        <v>37</v>
      </c>
      <c r="B6" s="65">
        <v>0.31710648148148146</v>
      </c>
    </row>
    <row r="7" spans="1:2" x14ac:dyDescent="0.2">
      <c r="A7" s="61" t="s">
        <v>38</v>
      </c>
      <c r="B7" s="65">
        <v>0.40988425925925925</v>
      </c>
    </row>
    <row r="8" spans="1:2" x14ac:dyDescent="0.2">
      <c r="A8" s="61" t="s">
        <v>39</v>
      </c>
      <c r="B8" s="65">
        <v>0.42449074074074072</v>
      </c>
    </row>
    <row r="9" spans="1:2" x14ac:dyDescent="0.2">
      <c r="A9" s="61" t="s">
        <v>40</v>
      </c>
      <c r="B9" s="65">
        <v>0.49776620370370367</v>
      </c>
    </row>
    <row r="10" spans="1:2" x14ac:dyDescent="0.2">
      <c r="A10" s="61" t="s">
        <v>41</v>
      </c>
      <c r="B10" s="65">
        <v>0.56128472222222225</v>
      </c>
    </row>
    <row r="11" spans="1:2" x14ac:dyDescent="0.2">
      <c r="A11" s="61" t="s">
        <v>42</v>
      </c>
      <c r="B11" s="65">
        <v>0.64456018518518521</v>
      </c>
    </row>
    <row r="12" spans="1:2" x14ac:dyDescent="0.2">
      <c r="A12" s="61" t="s">
        <v>43</v>
      </c>
      <c r="B12" s="65">
        <v>0.65362268518518518</v>
      </c>
    </row>
    <row r="13" spans="1:2" x14ac:dyDescent="0.2">
      <c r="A13" s="61" t="s">
        <v>44</v>
      </c>
      <c r="B13" s="65">
        <v>0.72267361111111106</v>
      </c>
    </row>
    <row r="14" spans="1:2" x14ac:dyDescent="0.2">
      <c r="A14" s="61" t="s">
        <v>45</v>
      </c>
      <c r="B14" s="65">
        <v>0</v>
      </c>
    </row>
    <row r="16" spans="1:2" x14ac:dyDescent="0.2">
      <c r="A16" s="61" t="s">
        <v>46</v>
      </c>
      <c r="B16" s="65">
        <v>0</v>
      </c>
    </row>
    <row r="17" spans="1:2" x14ac:dyDescent="0.2">
      <c r="A17" s="61" t="s">
        <v>47</v>
      </c>
      <c r="B17" s="65">
        <v>0.40556712962962965</v>
      </c>
    </row>
    <row r="18" spans="1:2" x14ac:dyDescent="0.2">
      <c r="A18" s="61" t="s">
        <v>48</v>
      </c>
      <c r="B18" s="65">
        <v>1.4606481481481482E-2</v>
      </c>
    </row>
    <row r="19" spans="1:2" x14ac:dyDescent="0.2">
      <c r="A19" s="61" t="s">
        <v>49</v>
      </c>
      <c r="B19" s="65">
        <v>6.3518518518518516E-2</v>
      </c>
    </row>
    <row r="20" spans="1:2" x14ac:dyDescent="0.2">
      <c r="A20" s="61" t="s">
        <v>50</v>
      </c>
      <c r="B20" s="65">
        <v>9.0624999999999994E-3</v>
      </c>
    </row>
    <row r="21" spans="1:2" x14ac:dyDescent="0.2">
      <c r="A21" s="61" t="s">
        <v>51</v>
      </c>
      <c r="B21" s="65">
        <v>8.7187499999999987E-2</v>
      </c>
    </row>
    <row r="22" spans="1:2" x14ac:dyDescent="0.2">
      <c r="A22" s="61" t="s">
        <v>52</v>
      </c>
      <c r="B22" s="65">
        <v>0</v>
      </c>
    </row>
    <row r="23" spans="1:2" x14ac:dyDescent="0.2">
      <c r="A23" s="61" t="s">
        <v>53</v>
      </c>
      <c r="B23" s="65">
        <v>1.2858796296296297E-2</v>
      </c>
    </row>
    <row r="24" spans="1:2" x14ac:dyDescent="0.2">
      <c r="A24" s="61" t="s">
        <v>54</v>
      </c>
      <c r="B24" s="65">
        <v>0</v>
      </c>
    </row>
    <row r="25" spans="1:2" x14ac:dyDescent="0.2">
      <c r="A25" s="61" t="s">
        <v>55</v>
      </c>
      <c r="B25" s="65">
        <v>7.8287037037037044E-2</v>
      </c>
    </row>
    <row r="26" spans="1:2" x14ac:dyDescent="0.2">
      <c r="A26" s="61" t="s">
        <v>56</v>
      </c>
      <c r="B26" s="65">
        <v>0.17833333333333334</v>
      </c>
    </row>
    <row r="27" spans="1:2" x14ac:dyDescent="0.2">
      <c r="A27" s="61" t="s">
        <v>57</v>
      </c>
      <c r="B27" s="66">
        <v>0.44</v>
      </c>
    </row>
    <row r="29" spans="1:2" x14ac:dyDescent="0.2">
      <c r="A29" s="16" t="s">
        <v>1</v>
      </c>
    </row>
    <row r="30" spans="1:2" x14ac:dyDescent="0.2">
      <c r="A30" s="61" t="s">
        <v>58</v>
      </c>
      <c r="B30" s="65">
        <v>0.22723379629629628</v>
      </c>
    </row>
    <row r="31" spans="1:2" x14ac:dyDescent="0.2">
      <c r="A31" s="61" t="s">
        <v>59</v>
      </c>
      <c r="B31" s="61">
        <v>327.22000000000003</v>
      </c>
    </row>
    <row r="32" spans="1:2" x14ac:dyDescent="0.2">
      <c r="A32" s="61" t="s">
        <v>60</v>
      </c>
      <c r="B32" s="66">
        <v>0.56000000000000005</v>
      </c>
    </row>
    <row r="34" spans="1:10" x14ac:dyDescent="0.2">
      <c r="A34" s="61" t="s">
        <v>61</v>
      </c>
      <c r="B34" s="61">
        <v>581</v>
      </c>
    </row>
    <row r="35" spans="1:10" x14ac:dyDescent="0.2">
      <c r="A35" s="61" t="s">
        <v>62</v>
      </c>
      <c r="B35" s="61">
        <v>139</v>
      </c>
    </row>
    <row r="36" spans="1:10" x14ac:dyDescent="0.2">
      <c r="A36" s="61" t="s">
        <v>63</v>
      </c>
      <c r="B36" s="61">
        <v>1629</v>
      </c>
    </row>
    <row r="38" spans="1:10" x14ac:dyDescent="0.2">
      <c r="A38" s="16" t="s">
        <v>64</v>
      </c>
    </row>
    <row r="39" spans="1:10" x14ac:dyDescent="0.2">
      <c r="A39" s="61" t="s">
        <v>65</v>
      </c>
      <c r="B39" s="61">
        <v>2.8</v>
      </c>
    </row>
    <row r="40" spans="1:10" x14ac:dyDescent="0.2">
      <c r="A40" s="61" t="s">
        <v>66</v>
      </c>
      <c r="B40" s="61">
        <v>330</v>
      </c>
    </row>
    <row r="41" spans="1:10" x14ac:dyDescent="0.2">
      <c r="A41" s="61" t="s">
        <v>67</v>
      </c>
      <c r="B41" s="61">
        <v>0.23899999999999999</v>
      </c>
    </row>
    <row r="42" spans="1:10" x14ac:dyDescent="0.2">
      <c r="A42" s="61" t="s">
        <v>68</v>
      </c>
      <c r="B42" s="61">
        <v>34</v>
      </c>
    </row>
    <row r="43" spans="1:10" x14ac:dyDescent="0.2">
      <c r="A43" s="61" t="s">
        <v>69</v>
      </c>
      <c r="B43" s="61">
        <v>25.51</v>
      </c>
    </row>
    <row r="45" spans="1:10" x14ac:dyDescent="0.2">
      <c r="B45" s="11" t="s">
        <v>80</v>
      </c>
      <c r="C45" s="12"/>
      <c r="D45" s="12"/>
      <c r="E45" s="12"/>
      <c r="F45" s="12"/>
      <c r="G45" s="12"/>
      <c r="H45" s="12"/>
      <c r="I45" s="13"/>
    </row>
    <row r="46" spans="1:10" x14ac:dyDescent="0.2">
      <c r="B46" s="16" t="s">
        <v>81</v>
      </c>
      <c r="C46" s="16" t="s">
        <v>82</v>
      </c>
      <c r="D46" s="16" t="s">
        <v>83</v>
      </c>
      <c r="E46" s="16" t="s">
        <v>84</v>
      </c>
      <c r="F46" s="16" t="s">
        <v>85</v>
      </c>
      <c r="G46" s="16" t="s">
        <v>86</v>
      </c>
      <c r="H46" s="16" t="s">
        <v>87</v>
      </c>
      <c r="I46" s="16" t="s">
        <v>88</v>
      </c>
      <c r="J46" s="62" t="s">
        <v>3</v>
      </c>
    </row>
    <row r="47" spans="1:10" x14ac:dyDescent="0.2">
      <c r="B47" s="61">
        <v>0</v>
      </c>
      <c r="C47" s="61">
        <v>26</v>
      </c>
      <c r="D47" s="61">
        <v>31</v>
      </c>
      <c r="E47" s="61">
        <v>36</v>
      </c>
      <c r="F47" s="61">
        <v>41</v>
      </c>
      <c r="G47" s="61">
        <v>51</v>
      </c>
      <c r="H47" s="61">
        <v>61</v>
      </c>
      <c r="I47" s="61">
        <v>91</v>
      </c>
      <c r="J47" s="63"/>
    </row>
    <row r="48" spans="1:10" x14ac:dyDescent="0.2">
      <c r="B48" s="61">
        <v>25</v>
      </c>
      <c r="C48" s="61">
        <v>30</v>
      </c>
      <c r="D48" s="61">
        <v>35</v>
      </c>
      <c r="E48" s="61">
        <v>40</v>
      </c>
      <c r="F48" s="61">
        <v>50</v>
      </c>
      <c r="G48" s="61">
        <v>60</v>
      </c>
      <c r="H48" s="61">
        <v>90</v>
      </c>
      <c r="I48" s="61">
        <v>36000</v>
      </c>
      <c r="J48" s="64"/>
    </row>
    <row r="49" spans="1:10" x14ac:dyDescent="0.2">
      <c r="A49" s="61" t="s">
        <v>70</v>
      </c>
      <c r="B49" s="61">
        <v>0</v>
      </c>
      <c r="C49" s="61">
        <v>152</v>
      </c>
      <c r="D49" s="61">
        <v>179</v>
      </c>
      <c r="E49" s="61">
        <v>127</v>
      </c>
      <c r="F49" s="61">
        <v>62</v>
      </c>
      <c r="G49" s="61">
        <v>13</v>
      </c>
      <c r="H49" s="61">
        <v>16</v>
      </c>
      <c r="I49" s="61">
        <v>32</v>
      </c>
      <c r="J49" s="61">
        <f xml:space="preserve"> SUM(B49:I49)</f>
        <v>581</v>
      </c>
    </row>
    <row r="50" spans="1:10" x14ac:dyDescent="0.2">
      <c r="A50" s="61" t="s">
        <v>71</v>
      </c>
      <c r="B50" s="67">
        <v>0</v>
      </c>
      <c r="C50" s="67">
        <v>0.26200000000000001</v>
      </c>
      <c r="D50" s="67">
        <v>0.308</v>
      </c>
      <c r="E50" s="67">
        <v>0.219</v>
      </c>
      <c r="F50" s="67">
        <v>0.107</v>
      </c>
      <c r="G50" s="67">
        <v>2.1999999999999999E-2</v>
      </c>
      <c r="H50" s="67">
        <v>2.8000000000000001E-2</v>
      </c>
      <c r="I50" s="67">
        <v>5.5E-2</v>
      </c>
      <c r="J50" s="66">
        <f xml:space="preserve"> SUM(B50:I50)</f>
        <v>1.0010000000000001</v>
      </c>
    </row>
    <row r="51" spans="1:10" x14ac:dyDescent="0.2">
      <c r="A51" s="61" t="s">
        <v>72</v>
      </c>
      <c r="B51" s="65">
        <v>0</v>
      </c>
      <c r="C51" s="65">
        <v>5.1550925925925924E-2</v>
      </c>
      <c r="D51" s="65">
        <v>6.6701388888888893E-2</v>
      </c>
      <c r="E51" s="65">
        <v>5.67824074074074E-2</v>
      </c>
      <c r="F51" s="65">
        <v>3.0763888888888886E-2</v>
      </c>
      <c r="G51" s="65">
        <v>7.6851851851851847E-3</v>
      </c>
      <c r="H51" s="65">
        <v>1.3761574074074074E-2</v>
      </c>
      <c r="I51" s="65">
        <v>7.8287037037037044E-2</v>
      </c>
      <c r="J51" s="68">
        <f xml:space="preserve"> SUM(B51:I51)</f>
        <v>0.30553240740740739</v>
      </c>
    </row>
    <row r="52" spans="1:10" x14ac:dyDescent="0.2">
      <c r="A52" s="61" t="s">
        <v>73</v>
      </c>
      <c r="B52" s="66">
        <v>0</v>
      </c>
      <c r="C52" s="66">
        <v>0</v>
      </c>
      <c r="D52" s="66">
        <v>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</row>
    <row r="53" spans="1:10" x14ac:dyDescent="0.2">
      <c r="A53" s="61" t="s">
        <v>74</v>
      </c>
      <c r="B53" s="61">
        <v>0</v>
      </c>
      <c r="C53" s="61">
        <v>29</v>
      </c>
      <c r="D53" s="61">
        <v>32</v>
      </c>
      <c r="E53" s="61">
        <v>39</v>
      </c>
      <c r="F53" s="61">
        <v>43</v>
      </c>
      <c r="G53" s="61">
        <v>51</v>
      </c>
      <c r="H53" s="61">
        <v>74</v>
      </c>
      <c r="I53" s="61">
        <v>211</v>
      </c>
    </row>
    <row r="55" spans="1:10" x14ac:dyDescent="0.2">
      <c r="A55" s="61" t="s">
        <v>75</v>
      </c>
      <c r="B55" s="61">
        <v>0</v>
      </c>
      <c r="C55" s="61">
        <v>152</v>
      </c>
      <c r="D55" s="61">
        <v>331</v>
      </c>
      <c r="E55" s="61">
        <v>458</v>
      </c>
      <c r="F55" s="61">
        <v>520</v>
      </c>
      <c r="G55" s="61">
        <v>533</v>
      </c>
      <c r="H55" s="61">
        <v>549</v>
      </c>
      <c r="I55" s="61">
        <v>581</v>
      </c>
    </row>
    <row r="56" spans="1:10" x14ac:dyDescent="0.2">
      <c r="A56" s="61" t="s">
        <v>76</v>
      </c>
      <c r="B56" s="67">
        <v>0</v>
      </c>
      <c r="C56" s="67">
        <v>0.26200000000000001</v>
      </c>
      <c r="D56" s="67">
        <v>0.56999999999999995</v>
      </c>
      <c r="E56" s="67">
        <v>0.78800000000000003</v>
      </c>
      <c r="F56" s="67">
        <v>0.89500000000000002</v>
      </c>
      <c r="G56" s="67">
        <v>0.91700000000000004</v>
      </c>
      <c r="H56" s="67">
        <v>0.94499999999999995</v>
      </c>
      <c r="I56" s="67">
        <v>1</v>
      </c>
    </row>
    <row r="57" spans="1:10" x14ac:dyDescent="0.2">
      <c r="A57" s="61" t="s">
        <v>77</v>
      </c>
      <c r="B57" s="65">
        <v>0</v>
      </c>
      <c r="C57" s="65">
        <v>5.1550925925925924E-2</v>
      </c>
      <c r="D57" s="65">
        <v>0.11825231481481481</v>
      </c>
      <c r="E57" s="65">
        <v>0.17503472222222224</v>
      </c>
      <c r="F57" s="65">
        <v>0.20579861111111111</v>
      </c>
      <c r="G57" s="65">
        <v>0.2134837962962963</v>
      </c>
      <c r="H57" s="65">
        <v>0.22724537037037038</v>
      </c>
      <c r="I57" s="65">
        <v>0.30553240740740739</v>
      </c>
    </row>
    <row r="58" spans="1:10" x14ac:dyDescent="0.2">
      <c r="A58" s="61" t="s">
        <v>78</v>
      </c>
      <c r="C58" s="65">
        <v>3.3564814814814812E-4</v>
      </c>
      <c r="D58" s="65">
        <v>3.5879629629629635E-4</v>
      </c>
      <c r="E58" s="65">
        <v>3.8194444444444446E-4</v>
      </c>
      <c r="F58" s="65">
        <v>3.9351851851851852E-4</v>
      </c>
      <c r="G58" s="65">
        <v>4.0509259259259258E-4</v>
      </c>
      <c r="H58" s="65">
        <v>4.1666666666666669E-4</v>
      </c>
      <c r="I58" s="65">
        <v>5.2083333333333333E-4</v>
      </c>
    </row>
    <row r="59" spans="1:10" x14ac:dyDescent="0.2">
      <c r="A59" s="61" t="s">
        <v>79</v>
      </c>
      <c r="C59" s="61">
        <f>MINUTE(C58)*60 +SECOND(C58)</f>
        <v>29</v>
      </c>
      <c r="D59" s="61">
        <f>MINUTE(D58)*60 +SECOND(D58)</f>
        <v>31</v>
      </c>
      <c r="E59" s="61">
        <f>MINUTE(E58)*60 +SECOND(E58)</f>
        <v>33</v>
      </c>
      <c r="F59" s="61">
        <f>MINUTE(F58)*60 +SECOND(F58)</f>
        <v>34</v>
      </c>
      <c r="G59" s="61">
        <f>MINUTE(G58)*60 +SECOND(G58)</f>
        <v>35</v>
      </c>
      <c r="H59" s="61">
        <f>MINUTE(H58)*60 +SECOND(H58)</f>
        <v>36</v>
      </c>
      <c r="I59" s="61">
        <f>MINUTE(I58)*60 +SECOND(I58)</f>
        <v>45</v>
      </c>
    </row>
  </sheetData>
  <mergeCells count="2">
    <mergeCell ref="B45:I45"/>
    <mergeCell ref="J46:J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workbookViewId="0"/>
  </sheetViews>
  <sheetFormatPr baseColWidth="10" defaultRowHeight="12.75" x14ac:dyDescent="0.2"/>
  <cols>
    <col min="1" max="2" width="13.7109375" customWidth="1"/>
    <col min="3" max="20" width="6.28515625" customWidth="1"/>
  </cols>
  <sheetData>
    <row r="1" spans="1:14" x14ac:dyDescent="0.2">
      <c r="A1" s="69" t="s">
        <v>89</v>
      </c>
      <c r="B1" s="70">
        <v>43801</v>
      </c>
      <c r="C1" s="71"/>
      <c r="D1" s="72"/>
    </row>
    <row r="2" spans="1:14" x14ac:dyDescent="0.2">
      <c r="A2" s="3" t="s">
        <v>3</v>
      </c>
      <c r="B2" s="4"/>
      <c r="C2" s="4"/>
      <c r="D2" s="5"/>
    </row>
    <row r="3" spans="1:14" x14ac:dyDescent="0.2">
      <c r="A3" t="s">
        <v>90</v>
      </c>
      <c r="B3" s="6" t="s">
        <v>91</v>
      </c>
    </row>
    <row r="4" spans="1:14" x14ac:dyDescent="0.2">
      <c r="A4" t="s">
        <v>92</v>
      </c>
      <c r="B4" s="6" t="s">
        <v>93</v>
      </c>
    </row>
    <row r="5" spans="1:14" x14ac:dyDescent="0.2">
      <c r="A5" t="s">
        <v>94</v>
      </c>
      <c r="B5" s="6" t="s">
        <v>95</v>
      </c>
    </row>
    <row r="7" spans="1:14" x14ac:dyDescent="0.2">
      <c r="A7" s="79" t="s">
        <v>101</v>
      </c>
      <c r="B7" s="75"/>
      <c r="C7" s="76">
        <v>147</v>
      </c>
    </row>
    <row r="8" spans="1:14" x14ac:dyDescent="0.2">
      <c r="A8" s="77" t="s">
        <v>100</v>
      </c>
      <c r="B8" s="90"/>
      <c r="C8" s="89">
        <v>1</v>
      </c>
    </row>
    <row r="9" spans="1:14" x14ac:dyDescent="0.2">
      <c r="A9" s="73" t="s">
        <v>98</v>
      </c>
      <c r="B9" s="74"/>
      <c r="C9" s="83">
        <f>'Temps de sciage'!H57</f>
        <v>0.22724537037037038</v>
      </c>
      <c r="D9" s="84"/>
    </row>
    <row r="10" spans="1:14" x14ac:dyDescent="0.2">
      <c r="A10" s="79" t="s">
        <v>99</v>
      </c>
      <c r="B10" s="86"/>
      <c r="C10" s="87">
        <f>(HOUR(C9)*60)+MINUTE(C9)</f>
        <v>327</v>
      </c>
    </row>
    <row r="11" spans="1:14" x14ac:dyDescent="0.2">
      <c r="A11" s="85" t="s">
        <v>97</v>
      </c>
      <c r="B11" s="78"/>
      <c r="C11" s="81">
        <v>34</v>
      </c>
      <c r="D11" s="82">
        <f>'Temps de sciage'!I59</f>
        <v>45</v>
      </c>
    </row>
    <row r="12" spans="1:14" x14ac:dyDescent="0.2">
      <c r="A12" s="91" t="s">
        <v>96</v>
      </c>
      <c r="B12" s="92"/>
      <c r="C12" s="94">
        <v>581</v>
      </c>
    </row>
    <row r="13" spans="1:14" ht="13.5" thickBot="1" x14ac:dyDescent="0.25">
      <c r="A13" s="93" t="s">
        <v>102</v>
      </c>
      <c r="B13" s="75"/>
      <c r="C13" s="80">
        <v>28.9</v>
      </c>
      <c r="D13" s="80">
        <v>18.8</v>
      </c>
      <c r="E13" s="76">
        <v>10.1</v>
      </c>
    </row>
    <row r="14" spans="1:14" ht="14.25" thickTop="1" thickBot="1" x14ac:dyDescent="0.25">
      <c r="F14" s="95" t="s">
        <v>104</v>
      </c>
      <c r="G14" s="96"/>
      <c r="H14" s="96"/>
      <c r="I14" s="96"/>
      <c r="J14" s="96"/>
      <c r="K14" s="96"/>
      <c r="L14" s="96"/>
      <c r="M14" s="96"/>
      <c r="N14" s="97"/>
    </row>
    <row r="15" spans="1:14" ht="14.25" thickTop="1" thickBot="1" x14ac:dyDescent="0.25">
      <c r="A15" s="101" t="s">
        <v>103</v>
      </c>
      <c r="B15" s="106"/>
      <c r="C15" s="112" t="s">
        <v>90</v>
      </c>
      <c r="D15" s="113"/>
      <c r="E15" s="114"/>
      <c r="F15" s="103">
        <v>2.6</v>
      </c>
      <c r="G15" s="103"/>
      <c r="H15" s="104"/>
      <c r="I15" s="102">
        <v>2.8</v>
      </c>
      <c r="J15" s="103"/>
      <c r="K15" s="104"/>
      <c r="L15" s="102">
        <v>3</v>
      </c>
      <c r="M15" s="103"/>
      <c r="N15" s="105"/>
    </row>
    <row r="16" spans="1:14" ht="13.5" thickTop="1" x14ac:dyDescent="0.2">
      <c r="A16" s="99" t="s">
        <v>105</v>
      </c>
      <c r="B16" s="107" t="s">
        <v>106</v>
      </c>
      <c r="C16" s="115" t="s">
        <v>91</v>
      </c>
      <c r="D16" s="116" t="s">
        <v>93</v>
      </c>
      <c r="E16" s="117" t="s">
        <v>95</v>
      </c>
      <c r="F16" s="109" t="s">
        <v>91</v>
      </c>
      <c r="G16" s="100" t="s">
        <v>93</v>
      </c>
      <c r="H16" s="100" t="s">
        <v>95</v>
      </c>
      <c r="I16" s="100" t="s">
        <v>91</v>
      </c>
      <c r="J16" s="100" t="s">
        <v>93</v>
      </c>
      <c r="K16" s="100" t="s">
        <v>95</v>
      </c>
      <c r="L16" s="100" t="s">
        <v>91</v>
      </c>
      <c r="M16" s="100" t="s">
        <v>93</v>
      </c>
      <c r="N16" s="100" t="s">
        <v>95</v>
      </c>
    </row>
    <row r="17" spans="1:14" x14ac:dyDescent="0.2">
      <c r="A17" s="98">
        <v>18</v>
      </c>
      <c r="B17" s="108">
        <v>80</v>
      </c>
      <c r="C17" s="21">
        <v>2118</v>
      </c>
      <c r="D17" s="20">
        <v>0</v>
      </c>
      <c r="E17" s="111">
        <v>2118</v>
      </c>
      <c r="F17" s="110">
        <v>9</v>
      </c>
      <c r="G17" s="98">
        <v>0</v>
      </c>
      <c r="H17" s="98">
        <v>9</v>
      </c>
      <c r="I17" s="98">
        <v>2062</v>
      </c>
      <c r="J17" s="98">
        <v>0</v>
      </c>
      <c r="K17" s="98">
        <v>2062</v>
      </c>
      <c r="L17" s="98">
        <v>47</v>
      </c>
      <c r="M17" s="98">
        <v>0</v>
      </c>
      <c r="N17" s="98">
        <v>47</v>
      </c>
    </row>
    <row r="18" spans="1:14" x14ac:dyDescent="0.2">
      <c r="A18" s="98">
        <v>18</v>
      </c>
      <c r="B18" s="108">
        <v>100</v>
      </c>
      <c r="C18" s="21">
        <v>3722</v>
      </c>
      <c r="D18" s="20">
        <v>0</v>
      </c>
      <c r="E18" s="111">
        <v>3722</v>
      </c>
      <c r="F18" s="110">
        <v>16</v>
      </c>
      <c r="G18" s="98">
        <v>0</v>
      </c>
      <c r="H18" s="98">
        <v>16</v>
      </c>
      <c r="I18" s="98">
        <v>3614</v>
      </c>
      <c r="J18" s="98">
        <v>0</v>
      </c>
      <c r="K18" s="98">
        <v>3614</v>
      </c>
      <c r="L18" s="98">
        <v>92</v>
      </c>
      <c r="M18" s="98">
        <v>0</v>
      </c>
      <c r="N18" s="98">
        <v>92</v>
      </c>
    </row>
    <row r="19" spans="1:14" x14ac:dyDescent="0.2">
      <c r="A19" s="98">
        <v>20</v>
      </c>
      <c r="B19" s="108">
        <v>80</v>
      </c>
      <c r="C19" s="21">
        <v>9347</v>
      </c>
      <c r="D19" s="20">
        <v>9347</v>
      </c>
      <c r="E19" s="111">
        <v>0</v>
      </c>
      <c r="F19" s="110">
        <v>36</v>
      </c>
      <c r="G19" s="98">
        <v>36</v>
      </c>
      <c r="H19" s="98">
        <v>0</v>
      </c>
      <c r="I19" s="98">
        <v>9055</v>
      </c>
      <c r="J19" s="98">
        <v>9055</v>
      </c>
      <c r="K19" s="98">
        <v>0</v>
      </c>
      <c r="L19" s="98">
        <v>256</v>
      </c>
      <c r="M19" s="98">
        <v>256</v>
      </c>
      <c r="N19" s="98">
        <v>0</v>
      </c>
    </row>
    <row r="20" spans="1:14" x14ac:dyDescent="0.2">
      <c r="A20" s="98">
        <v>60</v>
      </c>
      <c r="B20" s="108">
        <v>80</v>
      </c>
      <c r="C20" s="21">
        <v>1375</v>
      </c>
      <c r="D20" s="20">
        <v>1375</v>
      </c>
      <c r="E20" s="111">
        <v>0</v>
      </c>
      <c r="F20" s="110">
        <v>7</v>
      </c>
      <c r="G20" s="98">
        <v>7</v>
      </c>
      <c r="H20" s="98">
        <v>0</v>
      </c>
      <c r="I20" s="98">
        <v>1328</v>
      </c>
      <c r="J20" s="98">
        <v>1328</v>
      </c>
      <c r="K20" s="98">
        <v>0</v>
      </c>
      <c r="L20" s="98">
        <v>40</v>
      </c>
      <c r="M20" s="98">
        <v>40</v>
      </c>
      <c r="N20" s="98">
        <v>0</v>
      </c>
    </row>
    <row r="21" spans="1:14" ht="13.5" thickBot="1" x14ac:dyDescent="0.25">
      <c r="A21" s="118">
        <v>80</v>
      </c>
      <c r="B21" s="119">
        <v>80</v>
      </c>
      <c r="C21" s="120">
        <v>218</v>
      </c>
      <c r="D21" s="121">
        <v>218</v>
      </c>
      <c r="E21" s="122">
        <v>0</v>
      </c>
      <c r="F21" s="123">
        <v>0</v>
      </c>
      <c r="G21" s="118">
        <v>0</v>
      </c>
      <c r="H21" s="118">
        <v>0</v>
      </c>
      <c r="I21" s="118">
        <v>218</v>
      </c>
      <c r="J21" s="118">
        <v>218</v>
      </c>
      <c r="K21" s="118">
        <v>0</v>
      </c>
      <c r="L21" s="118">
        <v>0</v>
      </c>
      <c r="M21" s="118">
        <v>0</v>
      </c>
      <c r="N21" s="118">
        <v>0</v>
      </c>
    </row>
    <row r="22" spans="1:14" ht="13.5" thickTop="1" x14ac:dyDescent="0.2">
      <c r="A22" s="124" t="s">
        <v>90</v>
      </c>
      <c r="B22" s="125"/>
      <c r="C22" s="127">
        <v>16780</v>
      </c>
      <c r="D22" s="129">
        <v>10940</v>
      </c>
      <c r="E22" s="131">
        <v>5840</v>
      </c>
      <c r="F22" s="132">
        <v>68</v>
      </c>
      <c r="G22" s="129">
        <v>43</v>
      </c>
      <c r="H22" s="129">
        <v>25</v>
      </c>
      <c r="I22" s="129">
        <v>16277</v>
      </c>
      <c r="J22" s="129">
        <v>10601</v>
      </c>
      <c r="K22" s="129">
        <v>5676</v>
      </c>
      <c r="L22" s="129">
        <v>435</v>
      </c>
      <c r="M22" s="129">
        <v>296</v>
      </c>
      <c r="N22" s="131">
        <v>139</v>
      </c>
    </row>
    <row r="23" spans="1:14" x14ac:dyDescent="0.2">
      <c r="A23" s="126" t="s">
        <v>107</v>
      </c>
      <c r="B23" s="88"/>
      <c r="C23" s="128">
        <f>C22/$C22</f>
        <v>1</v>
      </c>
      <c r="D23" s="130">
        <f>D22/$C22</f>
        <v>0.65196662693682961</v>
      </c>
      <c r="E23" s="130">
        <f>E22/$C22</f>
        <v>0.34803337306317045</v>
      </c>
      <c r="F23" s="128">
        <f>F22/$C22</f>
        <v>4.0524433849821219E-3</v>
      </c>
      <c r="G23" s="130">
        <f>G22/$C22</f>
        <v>2.5625744934445771E-3</v>
      </c>
      <c r="H23" s="130">
        <f>H22/$C22</f>
        <v>1.4898688915375446E-3</v>
      </c>
      <c r="I23" s="128">
        <f>I22/$C22</f>
        <v>0.97002383790226465</v>
      </c>
      <c r="J23" s="130">
        <f>J22/$C22</f>
        <v>0.63176400476758043</v>
      </c>
      <c r="K23" s="130">
        <f>K22/$C22</f>
        <v>0.33825983313468416</v>
      </c>
      <c r="L23" s="128">
        <f>L22/$C22</f>
        <v>2.5923718712753278E-2</v>
      </c>
      <c r="M23" s="130">
        <f>M22/$C22</f>
        <v>1.7640047675804529E-2</v>
      </c>
      <c r="N23" s="130">
        <f>N22/$C22</f>
        <v>8.283671036948749E-3</v>
      </c>
    </row>
    <row r="25" spans="1:14" x14ac:dyDescent="0.2">
      <c r="A25" s="73" t="s">
        <v>108</v>
      </c>
      <c r="B25" s="74"/>
      <c r="C25" s="133">
        <f>C7/C10*60</f>
        <v>26.972477064220186</v>
      </c>
      <c r="D25" s="134" t="s">
        <v>109</v>
      </c>
    </row>
    <row r="26" spans="1:14" x14ac:dyDescent="0.2">
      <c r="A26" s="73" t="s">
        <v>110</v>
      </c>
      <c r="B26" s="74"/>
      <c r="C26" s="135">
        <f xml:space="preserve"> SUM(F26:O26)</f>
        <v>2.8043742550655542</v>
      </c>
      <c r="D26" s="134" t="s">
        <v>111</v>
      </c>
      <c r="F26">
        <f>F15*F23</f>
        <v>1.0536352800953518E-2</v>
      </c>
      <c r="I26">
        <f>I15*I23</f>
        <v>2.7160667461263408</v>
      </c>
      <c r="L26">
        <f>L15*L23</f>
        <v>7.7771156138259828E-2</v>
      </c>
    </row>
    <row r="27" spans="1:14" x14ac:dyDescent="0.2">
      <c r="A27" s="73" t="s">
        <v>112</v>
      </c>
      <c r="B27" s="74"/>
      <c r="C27" s="136">
        <f>C7/C12</f>
        <v>0.25301204819277107</v>
      </c>
      <c r="D27" s="134" t="s">
        <v>113</v>
      </c>
    </row>
    <row r="28" spans="1:14" x14ac:dyDescent="0.2">
      <c r="A28" s="73" t="s">
        <v>114</v>
      </c>
      <c r="B28" s="74"/>
      <c r="C28" s="137">
        <f>SQRT(C27* 4 / PI()/C26)*1000</f>
        <v>338.92817627010606</v>
      </c>
      <c r="D28" s="134" t="s">
        <v>115</v>
      </c>
    </row>
    <row r="30" spans="1:14" x14ac:dyDescent="0.2">
      <c r="A30" s="69" t="s">
        <v>89</v>
      </c>
      <c r="B30" s="70">
        <v>43801</v>
      </c>
      <c r="C30" s="71"/>
      <c r="D30" s="72"/>
    </row>
    <row r="31" spans="1:14" x14ac:dyDescent="0.2">
      <c r="A31" s="3" t="s">
        <v>29</v>
      </c>
      <c r="B31" s="4"/>
      <c r="C31" s="4"/>
      <c r="D31" s="5"/>
    </row>
    <row r="32" spans="1:14" x14ac:dyDescent="0.2">
      <c r="A32" t="s">
        <v>90</v>
      </c>
      <c r="B32" s="6" t="s">
        <v>91</v>
      </c>
    </row>
    <row r="33" spans="1:20" x14ac:dyDescent="0.2">
      <c r="A33" t="s">
        <v>92</v>
      </c>
      <c r="B33" s="6" t="s">
        <v>93</v>
      </c>
    </row>
    <row r="34" spans="1:20" x14ac:dyDescent="0.2">
      <c r="A34" t="s">
        <v>94</v>
      </c>
      <c r="B34" s="6" t="s">
        <v>95</v>
      </c>
    </row>
    <row r="36" spans="1:20" x14ac:dyDescent="0.2">
      <c r="A36" s="79" t="s">
        <v>101</v>
      </c>
      <c r="B36" s="75"/>
      <c r="C36" s="76">
        <v>126.3</v>
      </c>
    </row>
    <row r="37" spans="1:20" x14ac:dyDescent="0.2">
      <c r="A37" s="77" t="s">
        <v>100</v>
      </c>
      <c r="B37" s="90"/>
      <c r="C37" s="89">
        <v>0.9</v>
      </c>
    </row>
    <row r="38" spans="1:20" x14ac:dyDescent="0.2">
      <c r="A38" s="73" t="s">
        <v>98</v>
      </c>
      <c r="B38" s="74"/>
      <c r="C38" s="83">
        <v>0.19605324074074074</v>
      </c>
      <c r="D38" s="84"/>
    </row>
    <row r="39" spans="1:20" x14ac:dyDescent="0.2">
      <c r="A39" s="79" t="s">
        <v>99</v>
      </c>
      <c r="B39" s="86"/>
      <c r="C39" s="87">
        <f>(HOUR(C38)*60)+MINUTE(C38)</f>
        <v>282</v>
      </c>
    </row>
    <row r="40" spans="1:20" x14ac:dyDescent="0.2">
      <c r="A40" s="85" t="s">
        <v>97</v>
      </c>
      <c r="B40" s="78"/>
      <c r="C40" s="76">
        <v>34</v>
      </c>
    </row>
    <row r="41" spans="1:20" x14ac:dyDescent="0.2">
      <c r="A41" s="91" t="s">
        <v>96</v>
      </c>
      <c r="B41" s="92"/>
      <c r="C41" s="138">
        <v>500</v>
      </c>
    </row>
    <row r="42" spans="1:20" ht="13.5" thickBot="1" x14ac:dyDescent="0.25">
      <c r="A42" s="93" t="s">
        <v>102</v>
      </c>
      <c r="B42" s="75"/>
      <c r="C42" s="80">
        <v>29.2</v>
      </c>
      <c r="D42" s="80">
        <v>19.100000000000001</v>
      </c>
      <c r="E42" s="76">
        <v>10</v>
      </c>
    </row>
    <row r="43" spans="1:20" ht="14.25" thickTop="1" thickBot="1" x14ac:dyDescent="0.25">
      <c r="F43" s="95" t="s">
        <v>104</v>
      </c>
      <c r="G43" s="96"/>
      <c r="H43" s="96"/>
      <c r="I43" s="96"/>
      <c r="J43" s="96"/>
      <c r="K43" s="96"/>
      <c r="L43" s="96"/>
      <c r="M43" s="96"/>
      <c r="N43" s="97"/>
    </row>
    <row r="44" spans="1:20" ht="14.25" thickTop="1" thickBot="1" x14ac:dyDescent="0.25">
      <c r="A44" s="101" t="s">
        <v>103</v>
      </c>
      <c r="B44" s="106"/>
      <c r="C44" s="112" t="s">
        <v>90</v>
      </c>
      <c r="D44" s="113"/>
      <c r="E44" s="114"/>
      <c r="F44" s="103">
        <v>2.6</v>
      </c>
      <c r="G44" s="103"/>
      <c r="H44" s="104"/>
      <c r="I44" s="102">
        <v>2.8</v>
      </c>
      <c r="J44" s="103"/>
      <c r="K44" s="104"/>
      <c r="L44" s="102">
        <v>3</v>
      </c>
      <c r="M44" s="103"/>
      <c r="N44" s="104"/>
      <c r="O44" s="102" t="s">
        <v>116</v>
      </c>
      <c r="P44" s="103"/>
      <c r="Q44" s="104"/>
      <c r="R44" s="102" t="s">
        <v>117</v>
      </c>
      <c r="S44" s="103"/>
      <c r="T44" s="105"/>
    </row>
    <row r="45" spans="1:20" ht="13.5" thickTop="1" x14ac:dyDescent="0.2">
      <c r="A45" s="99" t="s">
        <v>105</v>
      </c>
      <c r="B45" s="107" t="s">
        <v>106</v>
      </c>
      <c r="C45" s="115" t="s">
        <v>91</v>
      </c>
      <c r="D45" s="116" t="s">
        <v>93</v>
      </c>
      <c r="E45" s="117" t="s">
        <v>95</v>
      </c>
      <c r="F45" s="109" t="s">
        <v>91</v>
      </c>
      <c r="G45" s="100" t="s">
        <v>93</v>
      </c>
      <c r="H45" s="100" t="s">
        <v>95</v>
      </c>
      <c r="I45" s="100" t="s">
        <v>91</v>
      </c>
      <c r="J45" s="100" t="s">
        <v>93</v>
      </c>
      <c r="K45" s="100" t="s">
        <v>95</v>
      </c>
      <c r="L45" s="100" t="s">
        <v>91</v>
      </c>
      <c r="M45" s="100" t="s">
        <v>118</v>
      </c>
      <c r="N45" s="100" t="s">
        <v>95</v>
      </c>
      <c r="O45" s="100" t="s">
        <v>91</v>
      </c>
      <c r="P45" s="100" t="s">
        <v>118</v>
      </c>
      <c r="Q45" s="100" t="s">
        <v>95</v>
      </c>
      <c r="R45" s="100" t="s">
        <v>91</v>
      </c>
      <c r="S45" s="100" t="s">
        <v>93</v>
      </c>
      <c r="T45" s="100" t="s">
        <v>95</v>
      </c>
    </row>
    <row r="46" spans="1:20" x14ac:dyDescent="0.2">
      <c r="A46" s="98">
        <v>18</v>
      </c>
      <c r="B46" s="108">
        <v>80</v>
      </c>
      <c r="C46" s="21">
        <v>1798</v>
      </c>
      <c r="D46" s="20">
        <v>0</v>
      </c>
      <c r="E46" s="111">
        <v>1798</v>
      </c>
      <c r="F46" s="110">
        <v>9</v>
      </c>
      <c r="G46" s="98">
        <v>0</v>
      </c>
      <c r="H46" s="98">
        <v>9</v>
      </c>
      <c r="I46" s="98">
        <v>1742</v>
      </c>
      <c r="J46" s="98">
        <v>0</v>
      </c>
      <c r="K46" s="98">
        <v>1742</v>
      </c>
      <c r="L46" s="98">
        <v>47</v>
      </c>
      <c r="M46" s="98">
        <v>0</v>
      </c>
      <c r="N46" s="98">
        <v>47</v>
      </c>
      <c r="O46" s="98">
        <v>0</v>
      </c>
      <c r="P46" s="98">
        <v>0</v>
      </c>
      <c r="Q46" s="98">
        <v>0</v>
      </c>
      <c r="R46" s="98">
        <v>0</v>
      </c>
      <c r="S46" s="98">
        <v>0</v>
      </c>
      <c r="T46" s="98">
        <v>0</v>
      </c>
    </row>
    <row r="47" spans="1:20" x14ac:dyDescent="0.2">
      <c r="A47" s="98">
        <v>18</v>
      </c>
      <c r="B47" s="108">
        <v>100</v>
      </c>
      <c r="C47" s="21">
        <v>3221</v>
      </c>
      <c r="D47" s="20">
        <v>0</v>
      </c>
      <c r="E47" s="111">
        <v>3221</v>
      </c>
      <c r="F47" s="110">
        <v>16</v>
      </c>
      <c r="G47" s="98">
        <v>0</v>
      </c>
      <c r="H47" s="98">
        <v>16</v>
      </c>
      <c r="I47" s="98">
        <v>3113</v>
      </c>
      <c r="J47" s="98">
        <v>0</v>
      </c>
      <c r="K47" s="98">
        <v>3113</v>
      </c>
      <c r="L47" s="98">
        <v>92</v>
      </c>
      <c r="M47" s="98">
        <v>0</v>
      </c>
      <c r="N47" s="98">
        <v>92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</row>
    <row r="48" spans="1:20" x14ac:dyDescent="0.2">
      <c r="A48" s="98">
        <v>20</v>
      </c>
      <c r="B48" s="108">
        <v>80</v>
      </c>
      <c r="C48" s="21">
        <v>8193</v>
      </c>
      <c r="D48" s="20">
        <v>8193</v>
      </c>
      <c r="E48" s="111">
        <v>0</v>
      </c>
      <c r="F48" s="110">
        <v>36</v>
      </c>
      <c r="G48" s="98">
        <v>36</v>
      </c>
      <c r="H48" s="98">
        <v>0</v>
      </c>
      <c r="I48" s="98">
        <v>7901</v>
      </c>
      <c r="J48" s="98">
        <v>7901</v>
      </c>
      <c r="K48" s="98">
        <v>0</v>
      </c>
      <c r="L48" s="98">
        <v>256</v>
      </c>
      <c r="M48" s="98">
        <v>256</v>
      </c>
      <c r="N48" s="98">
        <v>0</v>
      </c>
      <c r="O48" s="98">
        <v>0</v>
      </c>
      <c r="P48" s="98">
        <v>0</v>
      </c>
      <c r="Q48" s="98">
        <v>0</v>
      </c>
      <c r="R48" s="98">
        <v>0</v>
      </c>
      <c r="S48" s="98">
        <v>0</v>
      </c>
      <c r="T48" s="98">
        <v>0</v>
      </c>
    </row>
    <row r="49" spans="1:20" ht="13.5" thickBot="1" x14ac:dyDescent="0.25">
      <c r="A49" s="118">
        <v>60</v>
      </c>
      <c r="B49" s="119">
        <v>80</v>
      </c>
      <c r="C49" s="120">
        <v>1375</v>
      </c>
      <c r="D49" s="121">
        <v>1375</v>
      </c>
      <c r="E49" s="122">
        <v>0</v>
      </c>
      <c r="F49" s="123">
        <v>7</v>
      </c>
      <c r="G49" s="118">
        <v>7</v>
      </c>
      <c r="H49" s="118">
        <v>0</v>
      </c>
      <c r="I49" s="118">
        <v>1328</v>
      </c>
      <c r="J49" s="118">
        <v>1328</v>
      </c>
      <c r="K49" s="118">
        <v>0</v>
      </c>
      <c r="L49" s="118">
        <v>40</v>
      </c>
      <c r="M49" s="118">
        <v>40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</row>
    <row r="50" spans="1:20" ht="13.5" thickTop="1" x14ac:dyDescent="0.2">
      <c r="A50" s="124" t="s">
        <v>90</v>
      </c>
      <c r="B50" s="125"/>
      <c r="C50" s="127">
        <v>14587</v>
      </c>
      <c r="D50" s="129">
        <v>9568</v>
      </c>
      <c r="E50" s="131">
        <v>5019</v>
      </c>
      <c r="F50" s="132">
        <v>68</v>
      </c>
      <c r="G50" s="129">
        <v>43</v>
      </c>
      <c r="H50" s="129">
        <v>25</v>
      </c>
      <c r="I50" s="129">
        <v>14084</v>
      </c>
      <c r="J50" s="129">
        <v>9229</v>
      </c>
      <c r="K50" s="129">
        <v>4855</v>
      </c>
      <c r="L50" s="129">
        <v>435</v>
      </c>
      <c r="M50" s="129">
        <v>296</v>
      </c>
      <c r="N50" s="129">
        <v>139</v>
      </c>
      <c r="O50" s="129">
        <v>0</v>
      </c>
      <c r="P50" s="129">
        <v>0</v>
      </c>
      <c r="Q50" s="129">
        <v>0</v>
      </c>
      <c r="R50" s="129">
        <v>0</v>
      </c>
      <c r="S50" s="129">
        <v>0</v>
      </c>
      <c r="T50" s="131">
        <v>0</v>
      </c>
    </row>
    <row r="51" spans="1:20" x14ac:dyDescent="0.2">
      <c r="A51" s="126" t="s">
        <v>107</v>
      </c>
      <c r="B51" s="88"/>
      <c r="C51" s="128">
        <f>C50/$C50</f>
        <v>1</v>
      </c>
      <c r="D51" s="130">
        <f>D50/$C50</f>
        <v>0.6559265099060807</v>
      </c>
      <c r="E51" s="130">
        <f>E50/$C50</f>
        <v>0.34407349009391924</v>
      </c>
      <c r="F51" s="128">
        <f>F50/$C50</f>
        <v>4.6616850620415443E-3</v>
      </c>
      <c r="G51" s="130">
        <f>G50/$C50</f>
        <v>2.9478302598203881E-3</v>
      </c>
      <c r="H51" s="130">
        <f>H50/$C50</f>
        <v>1.7138548022211557E-3</v>
      </c>
      <c r="I51" s="128">
        <f>I50/$C50</f>
        <v>0.96551724137931039</v>
      </c>
      <c r="J51" s="130">
        <f>J50/$C50</f>
        <v>0.63268663878796183</v>
      </c>
      <c r="K51" s="130">
        <f>K50/$C50</f>
        <v>0.33283060259134845</v>
      </c>
      <c r="L51" s="128">
        <f>L50/$C50</f>
        <v>2.982107355864811E-2</v>
      </c>
      <c r="M51" s="130">
        <f>M50/$C50</f>
        <v>2.0292040858298485E-2</v>
      </c>
      <c r="N51" s="130">
        <f>N50/$C50</f>
        <v>9.529032700349627E-3</v>
      </c>
      <c r="O51" s="128">
        <f>O50/$C50</f>
        <v>0</v>
      </c>
      <c r="P51" s="130">
        <f>P50/$C50</f>
        <v>0</v>
      </c>
      <c r="Q51" s="130">
        <f>Q50/$C50</f>
        <v>0</v>
      </c>
      <c r="R51" s="128">
        <f>R50/$C50</f>
        <v>0</v>
      </c>
      <c r="S51" s="130">
        <f>S50/$C50</f>
        <v>0</v>
      </c>
      <c r="T51" s="130">
        <f>T50/$C50</f>
        <v>0</v>
      </c>
    </row>
    <row r="53" spans="1:20" x14ac:dyDescent="0.2">
      <c r="A53" s="73" t="s">
        <v>108</v>
      </c>
      <c r="B53" s="74"/>
      <c r="C53" s="133">
        <f>C36/C39*60</f>
        <v>26.872340425531917</v>
      </c>
      <c r="D53" s="134" t="s">
        <v>109</v>
      </c>
    </row>
    <row r="54" spans="1:20" x14ac:dyDescent="0.2">
      <c r="A54" s="73" t="s">
        <v>110</v>
      </c>
      <c r="B54" s="74"/>
      <c r="C54" s="135">
        <f xml:space="preserve"> SUM(F54:O54)</f>
        <v>2.8050318776993217</v>
      </c>
      <c r="D54" s="134" t="s">
        <v>111</v>
      </c>
      <c r="F54">
        <f>F44*F51</f>
        <v>1.2120381161308015E-2</v>
      </c>
      <c r="I54">
        <f>I44*I51</f>
        <v>2.703448275862069</v>
      </c>
      <c r="L54">
        <f>L44*L51</f>
        <v>8.9463220675944338E-2</v>
      </c>
    </row>
    <row r="55" spans="1:20" x14ac:dyDescent="0.2">
      <c r="A55" s="73" t="s">
        <v>112</v>
      </c>
      <c r="B55" s="74"/>
      <c r="C55" s="136">
        <f>C36/C41</f>
        <v>0.25259999999999999</v>
      </c>
      <c r="D55" s="134" t="s">
        <v>113</v>
      </c>
    </row>
    <row r="56" spans="1:20" x14ac:dyDescent="0.2">
      <c r="A56" s="73" t="s">
        <v>114</v>
      </c>
      <c r="B56" s="74"/>
      <c r="C56" s="137">
        <f>SQRT(C55* 4 / PI()/C54)*1000</f>
        <v>338.61237965598912</v>
      </c>
      <c r="D56" s="134" t="s">
        <v>115</v>
      </c>
    </row>
    <row r="58" spans="1:20" x14ac:dyDescent="0.2">
      <c r="A58" s="69" t="s">
        <v>89</v>
      </c>
      <c r="B58" s="70">
        <v>43801</v>
      </c>
      <c r="C58" s="71"/>
      <c r="D58" s="72"/>
    </row>
    <row r="59" spans="1:20" x14ac:dyDescent="0.2">
      <c r="A59" s="3" t="s">
        <v>34</v>
      </c>
      <c r="B59" s="4"/>
      <c r="C59" s="4"/>
      <c r="D59" s="5"/>
    </row>
    <row r="60" spans="1:20" x14ac:dyDescent="0.2">
      <c r="A60" t="s">
        <v>90</v>
      </c>
      <c r="B60" s="6" t="s">
        <v>91</v>
      </c>
    </row>
    <row r="61" spans="1:20" x14ac:dyDescent="0.2">
      <c r="A61" t="s">
        <v>92</v>
      </c>
      <c r="B61" s="6" t="s">
        <v>93</v>
      </c>
    </row>
    <row r="62" spans="1:20" x14ac:dyDescent="0.2">
      <c r="A62" t="s">
        <v>94</v>
      </c>
      <c r="B62" s="6" t="s">
        <v>95</v>
      </c>
    </row>
    <row r="64" spans="1:20" x14ac:dyDescent="0.2">
      <c r="A64" s="79" t="s">
        <v>101</v>
      </c>
      <c r="B64" s="75"/>
      <c r="C64" s="76">
        <v>20.7</v>
      </c>
    </row>
    <row r="65" spans="1:20" x14ac:dyDescent="0.2">
      <c r="A65" s="77" t="s">
        <v>100</v>
      </c>
      <c r="B65" s="90"/>
      <c r="C65" s="89">
        <v>0.1</v>
      </c>
    </row>
    <row r="66" spans="1:20" x14ac:dyDescent="0.2">
      <c r="A66" s="73" t="s">
        <v>98</v>
      </c>
      <c r="B66" s="74"/>
      <c r="C66" s="83">
        <v>2.5069444444444446E-2</v>
      </c>
      <c r="D66" s="84"/>
    </row>
    <row r="67" spans="1:20" x14ac:dyDescent="0.2">
      <c r="A67" s="79" t="s">
        <v>99</v>
      </c>
      <c r="B67" s="86"/>
      <c r="C67" s="87">
        <f>(HOUR(C66)*60)+MINUTE(C66)</f>
        <v>36</v>
      </c>
    </row>
    <row r="68" spans="1:20" x14ac:dyDescent="0.2">
      <c r="A68" s="85" t="s">
        <v>97</v>
      </c>
      <c r="B68" s="78"/>
      <c r="C68" s="76">
        <v>27</v>
      </c>
    </row>
    <row r="69" spans="1:20" x14ac:dyDescent="0.2">
      <c r="A69" s="91" t="s">
        <v>96</v>
      </c>
      <c r="B69" s="92"/>
      <c r="C69" s="138">
        <v>81</v>
      </c>
    </row>
    <row r="70" spans="1:20" ht="13.5" thickBot="1" x14ac:dyDescent="0.25">
      <c r="A70" s="93" t="s">
        <v>102</v>
      </c>
      <c r="B70" s="75"/>
      <c r="C70" s="80">
        <v>27.1</v>
      </c>
      <c r="D70" s="80">
        <v>16.899999999999999</v>
      </c>
      <c r="E70" s="76">
        <v>10.1</v>
      </c>
    </row>
    <row r="71" spans="1:20" ht="14.25" thickTop="1" thickBot="1" x14ac:dyDescent="0.25">
      <c r="F71" s="95" t="s">
        <v>104</v>
      </c>
      <c r="G71" s="96"/>
      <c r="H71" s="96"/>
      <c r="I71" s="96"/>
      <c r="J71" s="96"/>
      <c r="K71" s="96"/>
      <c r="L71" s="96"/>
      <c r="M71" s="96"/>
      <c r="N71" s="97"/>
    </row>
    <row r="72" spans="1:20" ht="14.25" thickTop="1" thickBot="1" x14ac:dyDescent="0.25">
      <c r="A72" s="101" t="s">
        <v>103</v>
      </c>
      <c r="B72" s="106"/>
      <c r="C72" s="112" t="s">
        <v>90</v>
      </c>
      <c r="D72" s="113"/>
      <c r="E72" s="114"/>
      <c r="F72" s="103">
        <v>2.6</v>
      </c>
      <c r="G72" s="103"/>
      <c r="H72" s="104"/>
      <c r="I72" s="102">
        <v>2.8</v>
      </c>
      <c r="J72" s="103"/>
      <c r="K72" s="104"/>
      <c r="L72" s="102">
        <v>3</v>
      </c>
      <c r="M72" s="103"/>
      <c r="N72" s="104"/>
      <c r="O72" s="102" t="s">
        <v>116</v>
      </c>
      <c r="P72" s="103"/>
      <c r="Q72" s="104"/>
      <c r="R72" s="102" t="s">
        <v>117</v>
      </c>
      <c r="S72" s="103"/>
      <c r="T72" s="105"/>
    </row>
    <row r="73" spans="1:20" ht="13.5" thickTop="1" x14ac:dyDescent="0.2">
      <c r="A73" s="99" t="s">
        <v>105</v>
      </c>
      <c r="B73" s="107" t="s">
        <v>106</v>
      </c>
      <c r="C73" s="115" t="s">
        <v>91</v>
      </c>
      <c r="D73" s="116" t="s">
        <v>93</v>
      </c>
      <c r="E73" s="117" t="s">
        <v>95</v>
      </c>
      <c r="F73" s="109" t="s">
        <v>91</v>
      </c>
      <c r="G73" s="100" t="s">
        <v>93</v>
      </c>
      <c r="H73" s="100" t="s">
        <v>95</v>
      </c>
      <c r="I73" s="100" t="s">
        <v>91</v>
      </c>
      <c r="J73" s="100" t="s">
        <v>93</v>
      </c>
      <c r="K73" s="100" t="s">
        <v>95</v>
      </c>
      <c r="L73" s="100" t="s">
        <v>91</v>
      </c>
      <c r="M73" s="100" t="s">
        <v>118</v>
      </c>
      <c r="N73" s="100" t="s">
        <v>95</v>
      </c>
      <c r="O73" s="100" t="s">
        <v>91</v>
      </c>
      <c r="P73" s="100" t="s">
        <v>118</v>
      </c>
      <c r="Q73" s="100" t="s">
        <v>95</v>
      </c>
      <c r="R73" s="100" t="s">
        <v>91</v>
      </c>
      <c r="S73" s="100" t="s">
        <v>93</v>
      </c>
      <c r="T73" s="100" t="s">
        <v>95</v>
      </c>
    </row>
    <row r="74" spans="1:20" x14ac:dyDescent="0.2">
      <c r="A74" s="98">
        <v>18</v>
      </c>
      <c r="B74" s="108">
        <v>80</v>
      </c>
      <c r="C74" s="21">
        <v>320</v>
      </c>
      <c r="D74" s="20">
        <v>0</v>
      </c>
      <c r="E74" s="111">
        <v>320</v>
      </c>
      <c r="F74" s="110">
        <v>0</v>
      </c>
      <c r="G74" s="98">
        <v>0</v>
      </c>
      <c r="H74" s="98">
        <v>0</v>
      </c>
      <c r="I74" s="98">
        <v>320</v>
      </c>
      <c r="J74" s="98">
        <v>0</v>
      </c>
      <c r="K74" s="98">
        <v>320</v>
      </c>
      <c r="L74" s="98">
        <v>0</v>
      </c>
      <c r="M74" s="98">
        <v>0</v>
      </c>
      <c r="N74" s="98">
        <v>0</v>
      </c>
      <c r="O74" s="98">
        <v>0</v>
      </c>
      <c r="P74" s="98">
        <v>0</v>
      </c>
      <c r="Q74" s="98">
        <v>0</v>
      </c>
      <c r="R74" s="98">
        <v>0</v>
      </c>
      <c r="S74" s="98">
        <v>0</v>
      </c>
      <c r="T74" s="98">
        <v>0</v>
      </c>
    </row>
    <row r="75" spans="1:20" x14ac:dyDescent="0.2">
      <c r="A75" s="98">
        <v>18</v>
      </c>
      <c r="B75" s="108">
        <v>100</v>
      </c>
      <c r="C75" s="21">
        <v>501</v>
      </c>
      <c r="D75" s="20">
        <v>0</v>
      </c>
      <c r="E75" s="111">
        <v>501</v>
      </c>
      <c r="F75" s="110">
        <v>0</v>
      </c>
      <c r="G75" s="98">
        <v>0</v>
      </c>
      <c r="H75" s="98">
        <v>0</v>
      </c>
      <c r="I75" s="98">
        <v>501</v>
      </c>
      <c r="J75" s="98">
        <v>0</v>
      </c>
      <c r="K75" s="98">
        <v>501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0</v>
      </c>
      <c r="S75" s="98">
        <v>0</v>
      </c>
      <c r="T75" s="98">
        <v>0</v>
      </c>
    </row>
    <row r="76" spans="1:20" x14ac:dyDescent="0.2">
      <c r="A76" s="98">
        <v>20</v>
      </c>
      <c r="B76" s="108">
        <v>80</v>
      </c>
      <c r="C76" s="21">
        <v>1154</v>
      </c>
      <c r="D76" s="20">
        <v>1154</v>
      </c>
      <c r="E76" s="111">
        <v>0</v>
      </c>
      <c r="F76" s="110">
        <v>0</v>
      </c>
      <c r="G76" s="98">
        <v>0</v>
      </c>
      <c r="H76" s="98">
        <v>0</v>
      </c>
      <c r="I76" s="98">
        <v>1154</v>
      </c>
      <c r="J76" s="98">
        <v>1154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0</v>
      </c>
      <c r="S76" s="98">
        <v>0</v>
      </c>
      <c r="T76" s="98">
        <v>0</v>
      </c>
    </row>
    <row r="77" spans="1:20" ht="13.5" thickBot="1" x14ac:dyDescent="0.25">
      <c r="A77" s="118">
        <v>80</v>
      </c>
      <c r="B77" s="119">
        <v>80</v>
      </c>
      <c r="C77" s="120">
        <v>218</v>
      </c>
      <c r="D77" s="121">
        <v>218</v>
      </c>
      <c r="E77" s="122">
        <v>0</v>
      </c>
      <c r="F77" s="123">
        <v>0</v>
      </c>
      <c r="G77" s="118">
        <v>0</v>
      </c>
      <c r="H77" s="118">
        <v>0</v>
      </c>
      <c r="I77" s="118">
        <v>218</v>
      </c>
      <c r="J77" s="118">
        <v>218</v>
      </c>
      <c r="K77" s="118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  <c r="T77" s="118">
        <v>0</v>
      </c>
    </row>
    <row r="78" spans="1:20" ht="13.5" thickTop="1" x14ac:dyDescent="0.2">
      <c r="A78" s="124" t="s">
        <v>90</v>
      </c>
      <c r="B78" s="125"/>
      <c r="C78" s="127">
        <v>2193</v>
      </c>
      <c r="D78" s="129">
        <v>1372</v>
      </c>
      <c r="E78" s="131">
        <v>821</v>
      </c>
      <c r="F78" s="132">
        <v>0</v>
      </c>
      <c r="G78" s="129">
        <v>0</v>
      </c>
      <c r="H78" s="129">
        <v>0</v>
      </c>
      <c r="I78" s="129">
        <v>2193</v>
      </c>
      <c r="J78" s="129">
        <v>1372</v>
      </c>
      <c r="K78" s="129">
        <v>821</v>
      </c>
      <c r="L78" s="129">
        <v>0</v>
      </c>
      <c r="M78" s="129">
        <v>0</v>
      </c>
      <c r="N78" s="129">
        <v>0</v>
      </c>
      <c r="O78" s="129">
        <v>0</v>
      </c>
      <c r="P78" s="129">
        <v>0</v>
      </c>
      <c r="Q78" s="129">
        <v>0</v>
      </c>
      <c r="R78" s="129">
        <v>0</v>
      </c>
      <c r="S78" s="129">
        <v>0</v>
      </c>
      <c r="T78" s="131">
        <v>0</v>
      </c>
    </row>
    <row r="79" spans="1:20" x14ac:dyDescent="0.2">
      <c r="A79" s="126" t="s">
        <v>107</v>
      </c>
      <c r="B79" s="88"/>
      <c r="C79" s="128">
        <f>C78/$C78</f>
        <v>1</v>
      </c>
      <c r="D79" s="130">
        <f>D78/$C78</f>
        <v>0.62562699498404017</v>
      </c>
      <c r="E79" s="130">
        <f>E78/$C78</f>
        <v>0.37437300501595988</v>
      </c>
      <c r="F79" s="128">
        <f>F78/$C78</f>
        <v>0</v>
      </c>
      <c r="G79" s="130">
        <f>G78/$C78</f>
        <v>0</v>
      </c>
      <c r="H79" s="130">
        <f>H78/$C78</f>
        <v>0</v>
      </c>
      <c r="I79" s="128">
        <f>I78/$C78</f>
        <v>1</v>
      </c>
      <c r="J79" s="130">
        <f>J78/$C78</f>
        <v>0.62562699498404017</v>
      </c>
      <c r="K79" s="130">
        <f>K78/$C78</f>
        <v>0.37437300501595988</v>
      </c>
      <c r="L79" s="128">
        <f>L78/$C78</f>
        <v>0</v>
      </c>
      <c r="M79" s="130">
        <f>M78/$C78</f>
        <v>0</v>
      </c>
      <c r="N79" s="130">
        <f>N78/$C78</f>
        <v>0</v>
      </c>
      <c r="O79" s="128">
        <f>O78/$C78</f>
        <v>0</v>
      </c>
      <c r="P79" s="130">
        <f>P78/$C78</f>
        <v>0</v>
      </c>
      <c r="Q79" s="130">
        <f>Q78/$C78</f>
        <v>0</v>
      </c>
      <c r="R79" s="128">
        <f>R78/$C78</f>
        <v>0</v>
      </c>
      <c r="S79" s="130">
        <f>S78/$C78</f>
        <v>0</v>
      </c>
      <c r="T79" s="130">
        <f>T78/$C78</f>
        <v>0</v>
      </c>
    </row>
    <row r="81" spans="1:12" x14ac:dyDescent="0.2">
      <c r="A81" s="73" t="s">
        <v>108</v>
      </c>
      <c r="B81" s="74"/>
      <c r="C81" s="133">
        <f>C64/C67*60</f>
        <v>34.5</v>
      </c>
      <c r="D81" s="134" t="s">
        <v>109</v>
      </c>
    </row>
    <row r="82" spans="1:12" x14ac:dyDescent="0.2">
      <c r="A82" s="73" t="s">
        <v>110</v>
      </c>
      <c r="B82" s="74"/>
      <c r="C82" s="135">
        <f xml:space="preserve"> SUM(F82:O82)</f>
        <v>2.8</v>
      </c>
      <c r="D82" s="134" t="s">
        <v>111</v>
      </c>
      <c r="F82">
        <f>F72*F79</f>
        <v>0</v>
      </c>
      <c r="I82">
        <f>I72*I79</f>
        <v>2.8</v>
      </c>
      <c r="L82">
        <f>L72*L79</f>
        <v>0</v>
      </c>
    </row>
    <row r="83" spans="1:12" x14ac:dyDescent="0.2">
      <c r="A83" s="73" t="s">
        <v>112</v>
      </c>
      <c r="B83" s="74"/>
      <c r="C83" s="136">
        <f>C64/C69</f>
        <v>0.25555555555555554</v>
      </c>
      <c r="D83" s="134" t="s">
        <v>113</v>
      </c>
    </row>
    <row r="84" spans="1:12" x14ac:dyDescent="0.2">
      <c r="A84" s="73" t="s">
        <v>114</v>
      </c>
      <c r="B84" s="74"/>
      <c r="C84" s="137">
        <f>SQRT(C83* 4 / PI()/C82)*1000</f>
        <v>340.89348944569656</v>
      </c>
      <c r="D84" s="134" t="s">
        <v>115</v>
      </c>
    </row>
  </sheetData>
  <mergeCells count="61">
    <mergeCell ref="R72:T72"/>
    <mergeCell ref="F71:N71"/>
    <mergeCell ref="A81:B81"/>
    <mergeCell ref="A82:B82"/>
    <mergeCell ref="A83:B83"/>
    <mergeCell ref="A84:B84"/>
    <mergeCell ref="A70:B70"/>
    <mergeCell ref="C72:E72"/>
    <mergeCell ref="F72:H72"/>
    <mergeCell ref="I72:K72"/>
    <mergeCell ref="L72:N72"/>
    <mergeCell ref="O72:Q72"/>
    <mergeCell ref="A56:B56"/>
    <mergeCell ref="B58:D58"/>
    <mergeCell ref="A59:D59"/>
    <mergeCell ref="A69:B69"/>
    <mergeCell ref="A68:B68"/>
    <mergeCell ref="A66:B66"/>
    <mergeCell ref="C66:D66"/>
    <mergeCell ref="A67:B67"/>
    <mergeCell ref="A65:B65"/>
    <mergeCell ref="A64:B64"/>
    <mergeCell ref="O44:Q44"/>
    <mergeCell ref="R44:T44"/>
    <mergeCell ref="F43:N43"/>
    <mergeCell ref="A53:B53"/>
    <mergeCell ref="A54:B54"/>
    <mergeCell ref="A55:B55"/>
    <mergeCell ref="A36:B36"/>
    <mergeCell ref="A42:B42"/>
    <mergeCell ref="C44:E44"/>
    <mergeCell ref="F44:H44"/>
    <mergeCell ref="I44:K44"/>
    <mergeCell ref="L44:N44"/>
    <mergeCell ref="A41:B41"/>
    <mergeCell ref="A40:B40"/>
    <mergeCell ref="A38:B38"/>
    <mergeCell ref="C38:D38"/>
    <mergeCell ref="A39:B39"/>
    <mergeCell ref="A37:B37"/>
    <mergeCell ref="A25:B25"/>
    <mergeCell ref="A26:B26"/>
    <mergeCell ref="A27:B27"/>
    <mergeCell ref="A28:B28"/>
    <mergeCell ref="B30:D30"/>
    <mergeCell ref="A31:D31"/>
    <mergeCell ref="A13:B13"/>
    <mergeCell ref="C15:E15"/>
    <mergeCell ref="F15:H15"/>
    <mergeCell ref="I15:K15"/>
    <mergeCell ref="L15:N15"/>
    <mergeCell ref="F14:N14"/>
    <mergeCell ref="B1:D1"/>
    <mergeCell ref="A2:D2"/>
    <mergeCell ref="A12:B12"/>
    <mergeCell ref="A11:B11"/>
    <mergeCell ref="A9:B9"/>
    <mergeCell ref="C9:D9"/>
    <mergeCell ref="A10:B10"/>
    <mergeCell ref="A8:B8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workbookViewId="0"/>
  </sheetViews>
  <sheetFormatPr baseColWidth="10" defaultRowHeight="12.75" x14ac:dyDescent="0.2"/>
  <cols>
    <col min="1" max="2" width="13.7109375" customWidth="1"/>
    <col min="3" max="20" width="6.28515625" customWidth="1"/>
  </cols>
  <sheetData>
    <row r="1" spans="1:14" x14ac:dyDescent="0.2">
      <c r="A1" s="69" t="s">
        <v>89</v>
      </c>
      <c r="B1" s="70">
        <v>43801</v>
      </c>
      <c r="C1" s="71"/>
      <c r="D1" s="72"/>
    </row>
    <row r="2" spans="1:14" x14ac:dyDescent="0.2">
      <c r="A2" s="3" t="s">
        <v>3</v>
      </c>
      <c r="B2" s="4"/>
      <c r="C2" s="4"/>
      <c r="D2" s="5"/>
    </row>
    <row r="3" spans="1:14" x14ac:dyDescent="0.2">
      <c r="A3" t="s">
        <v>90</v>
      </c>
      <c r="B3" s="6" t="s">
        <v>91</v>
      </c>
    </row>
    <row r="4" spans="1:14" x14ac:dyDescent="0.2">
      <c r="A4" t="s">
        <v>92</v>
      </c>
      <c r="B4" s="6" t="s">
        <v>93</v>
      </c>
    </row>
    <row r="5" spans="1:14" x14ac:dyDescent="0.2">
      <c r="A5" t="s">
        <v>94</v>
      </c>
      <c r="B5" s="6" t="s">
        <v>95</v>
      </c>
    </row>
    <row r="7" spans="1:14" x14ac:dyDescent="0.2">
      <c r="A7" s="79" t="s">
        <v>101</v>
      </c>
      <c r="B7" s="75"/>
      <c r="C7" s="76">
        <v>147</v>
      </c>
    </row>
    <row r="8" spans="1:14" x14ac:dyDescent="0.2">
      <c r="A8" s="77" t="s">
        <v>100</v>
      </c>
      <c r="B8" s="90"/>
      <c r="C8" s="89">
        <v>1</v>
      </c>
    </row>
    <row r="9" spans="1:14" x14ac:dyDescent="0.2">
      <c r="A9" s="73" t="s">
        <v>98</v>
      </c>
      <c r="B9" s="74"/>
      <c r="C9" s="83">
        <f>'Temps de sciage'!H57</f>
        <v>0.22724537037037038</v>
      </c>
      <c r="D9" s="84"/>
    </row>
    <row r="10" spans="1:14" x14ac:dyDescent="0.2">
      <c r="A10" s="79" t="s">
        <v>99</v>
      </c>
      <c r="B10" s="86"/>
      <c r="C10" s="87">
        <f>(HOUR(C9)*60)+MINUTE(C9)</f>
        <v>327</v>
      </c>
    </row>
    <row r="11" spans="1:14" x14ac:dyDescent="0.2">
      <c r="A11" s="85" t="s">
        <v>97</v>
      </c>
      <c r="B11" s="78"/>
      <c r="C11" s="81">
        <v>34</v>
      </c>
      <c r="D11" s="82">
        <f>'Temps de sciage'!I59</f>
        <v>45</v>
      </c>
    </row>
    <row r="12" spans="1:14" x14ac:dyDescent="0.2">
      <c r="A12" s="91" t="s">
        <v>96</v>
      </c>
      <c r="B12" s="92"/>
      <c r="C12" s="94">
        <v>581</v>
      </c>
    </row>
    <row r="13" spans="1:14" ht="13.5" thickBot="1" x14ac:dyDescent="0.25">
      <c r="A13" s="93" t="s">
        <v>119</v>
      </c>
      <c r="B13" s="75"/>
      <c r="C13" s="80">
        <v>0.2</v>
      </c>
      <c r="D13" s="80">
        <v>0.111</v>
      </c>
      <c r="E13" s="76">
        <v>4.5999999999999999E-2</v>
      </c>
    </row>
    <row r="14" spans="1:14" ht="14.25" thickTop="1" thickBot="1" x14ac:dyDescent="0.25">
      <c r="F14" s="95" t="s">
        <v>104</v>
      </c>
      <c r="G14" s="96"/>
      <c r="H14" s="96"/>
      <c r="I14" s="96"/>
      <c r="J14" s="96"/>
      <c r="K14" s="96"/>
      <c r="L14" s="96"/>
      <c r="M14" s="96"/>
      <c r="N14" s="97"/>
    </row>
    <row r="15" spans="1:14" ht="14.25" thickTop="1" thickBot="1" x14ac:dyDescent="0.25">
      <c r="A15" s="101" t="s">
        <v>103</v>
      </c>
      <c r="B15" s="106"/>
      <c r="C15" s="112" t="s">
        <v>90</v>
      </c>
      <c r="D15" s="113"/>
      <c r="E15" s="114"/>
      <c r="F15" s="103">
        <v>2.6</v>
      </c>
      <c r="G15" s="103"/>
      <c r="H15" s="104"/>
      <c r="I15" s="102">
        <v>2.8</v>
      </c>
      <c r="J15" s="103"/>
      <c r="K15" s="104"/>
      <c r="L15" s="102">
        <v>3</v>
      </c>
      <c r="M15" s="103"/>
      <c r="N15" s="105"/>
    </row>
    <row r="16" spans="1:14" ht="13.5" thickTop="1" x14ac:dyDescent="0.2">
      <c r="A16" s="99" t="s">
        <v>105</v>
      </c>
      <c r="B16" s="107" t="s">
        <v>106</v>
      </c>
      <c r="C16" s="115" t="s">
        <v>91</v>
      </c>
      <c r="D16" s="116" t="s">
        <v>93</v>
      </c>
      <c r="E16" s="117" t="s">
        <v>95</v>
      </c>
      <c r="F16" s="109" t="s">
        <v>91</v>
      </c>
      <c r="G16" s="100" t="s">
        <v>93</v>
      </c>
      <c r="H16" s="100" t="s">
        <v>95</v>
      </c>
      <c r="I16" s="100" t="s">
        <v>91</v>
      </c>
      <c r="J16" s="100" t="s">
        <v>93</v>
      </c>
      <c r="K16" s="100" t="s">
        <v>95</v>
      </c>
      <c r="L16" s="100" t="s">
        <v>91</v>
      </c>
      <c r="M16" s="100" t="s">
        <v>93</v>
      </c>
      <c r="N16" s="100" t="s">
        <v>95</v>
      </c>
    </row>
    <row r="17" spans="1:14" x14ac:dyDescent="0.2">
      <c r="A17" s="98">
        <v>18</v>
      </c>
      <c r="B17" s="108">
        <v>80</v>
      </c>
      <c r="C17" s="21">
        <v>8.24</v>
      </c>
      <c r="D17" s="20">
        <v>0</v>
      </c>
      <c r="E17" s="111">
        <v>8.24</v>
      </c>
      <c r="F17" s="110">
        <v>0.03</v>
      </c>
      <c r="G17" s="98">
        <v>0</v>
      </c>
      <c r="H17" s="98">
        <v>0.03</v>
      </c>
      <c r="I17" s="98">
        <v>8.01</v>
      </c>
      <c r="J17" s="98">
        <v>0</v>
      </c>
      <c r="K17" s="98">
        <v>8.01</v>
      </c>
      <c r="L17" s="98">
        <v>0.2</v>
      </c>
      <c r="M17" s="98">
        <v>0</v>
      </c>
      <c r="N17" s="98">
        <v>0.2</v>
      </c>
    </row>
    <row r="18" spans="1:14" x14ac:dyDescent="0.2">
      <c r="A18" s="98">
        <v>18</v>
      </c>
      <c r="B18" s="108">
        <v>100</v>
      </c>
      <c r="C18" s="21">
        <v>18.579999999999998</v>
      </c>
      <c r="D18" s="20">
        <v>0</v>
      </c>
      <c r="E18" s="111">
        <v>18.579999999999998</v>
      </c>
      <c r="F18" s="110">
        <v>7.0000000000000007E-2</v>
      </c>
      <c r="G18" s="98">
        <v>0</v>
      </c>
      <c r="H18" s="98">
        <v>7.0000000000000007E-2</v>
      </c>
      <c r="I18" s="98">
        <v>18.010000000000002</v>
      </c>
      <c r="J18" s="98">
        <v>0</v>
      </c>
      <c r="K18" s="98">
        <v>18.010000000000002</v>
      </c>
      <c r="L18" s="98">
        <v>0.5</v>
      </c>
      <c r="M18" s="98">
        <v>0</v>
      </c>
      <c r="N18" s="98">
        <v>0.5</v>
      </c>
    </row>
    <row r="19" spans="1:14" x14ac:dyDescent="0.2">
      <c r="A19" s="98">
        <v>20</v>
      </c>
      <c r="B19" s="108">
        <v>80</v>
      </c>
      <c r="C19" s="21">
        <v>41.94</v>
      </c>
      <c r="D19" s="20">
        <v>41.94</v>
      </c>
      <c r="E19" s="111">
        <v>0</v>
      </c>
      <c r="F19" s="110">
        <v>0.15</v>
      </c>
      <c r="G19" s="98">
        <v>0.15</v>
      </c>
      <c r="H19" s="98">
        <v>0</v>
      </c>
      <c r="I19" s="98">
        <v>40.57</v>
      </c>
      <c r="J19" s="98">
        <v>40.57</v>
      </c>
      <c r="K19" s="98">
        <v>0</v>
      </c>
      <c r="L19" s="98">
        <v>1.23</v>
      </c>
      <c r="M19" s="98">
        <v>1.23</v>
      </c>
      <c r="N19" s="98">
        <v>0</v>
      </c>
    </row>
    <row r="20" spans="1:14" x14ac:dyDescent="0.2">
      <c r="A20" s="98">
        <v>60</v>
      </c>
      <c r="B20" s="108">
        <v>80</v>
      </c>
      <c r="C20" s="21">
        <v>18.510000000000002</v>
      </c>
      <c r="D20" s="20">
        <v>18.510000000000002</v>
      </c>
      <c r="E20" s="111">
        <v>0</v>
      </c>
      <c r="F20" s="110">
        <v>0.09</v>
      </c>
      <c r="G20" s="98">
        <v>0.09</v>
      </c>
      <c r="H20" s="98">
        <v>0</v>
      </c>
      <c r="I20" s="98">
        <v>17.850000000000001</v>
      </c>
      <c r="J20" s="98">
        <v>17.850000000000001</v>
      </c>
      <c r="K20" s="98">
        <v>0</v>
      </c>
      <c r="L20" s="98">
        <v>0.57999999999999996</v>
      </c>
      <c r="M20" s="98">
        <v>0.57999999999999996</v>
      </c>
      <c r="N20" s="98">
        <v>0</v>
      </c>
    </row>
    <row r="21" spans="1:14" ht="13.5" thickBot="1" x14ac:dyDescent="0.25">
      <c r="A21" s="118">
        <v>80</v>
      </c>
      <c r="B21" s="119">
        <v>80</v>
      </c>
      <c r="C21" s="120">
        <v>3.91</v>
      </c>
      <c r="D21" s="121">
        <v>3.91</v>
      </c>
      <c r="E21" s="122">
        <v>0</v>
      </c>
      <c r="F21" s="123">
        <v>0</v>
      </c>
      <c r="G21" s="118">
        <v>0</v>
      </c>
      <c r="H21" s="118">
        <v>0</v>
      </c>
      <c r="I21" s="118">
        <v>3.91</v>
      </c>
      <c r="J21" s="118">
        <v>3.91</v>
      </c>
      <c r="K21" s="118">
        <v>0</v>
      </c>
      <c r="L21" s="118">
        <v>0</v>
      </c>
      <c r="M21" s="118">
        <v>0</v>
      </c>
      <c r="N21" s="118">
        <v>0</v>
      </c>
    </row>
    <row r="22" spans="1:14" ht="13.5" thickTop="1" x14ac:dyDescent="0.2">
      <c r="A22" s="124" t="s">
        <v>90</v>
      </c>
      <c r="B22" s="125"/>
      <c r="C22" s="127">
        <v>91.19</v>
      </c>
      <c r="D22" s="129">
        <v>64.36</v>
      </c>
      <c r="E22" s="131">
        <v>26.82</v>
      </c>
      <c r="F22" s="132">
        <v>0.35</v>
      </c>
      <c r="G22" s="129">
        <v>0.24</v>
      </c>
      <c r="H22" s="129">
        <v>0.11</v>
      </c>
      <c r="I22" s="129">
        <v>88.85</v>
      </c>
      <c r="J22" s="129">
        <v>62.32</v>
      </c>
      <c r="K22" s="129">
        <v>26.53</v>
      </c>
      <c r="L22" s="129">
        <v>2.5</v>
      </c>
      <c r="M22" s="129">
        <v>1.8</v>
      </c>
      <c r="N22" s="131">
        <v>0.7</v>
      </c>
    </row>
    <row r="23" spans="1:14" x14ac:dyDescent="0.2">
      <c r="A23" s="126" t="s">
        <v>107</v>
      </c>
      <c r="B23" s="88"/>
      <c r="C23" s="128">
        <f>C22/$C22</f>
        <v>1</v>
      </c>
      <c r="D23" s="130">
        <f>D22/$C22</f>
        <v>0.70577914244983009</v>
      </c>
      <c r="E23" s="130">
        <f>E22/$C22</f>
        <v>0.29411119640311439</v>
      </c>
      <c r="F23" s="128">
        <f>F22/$C22</f>
        <v>3.8381401469459371E-3</v>
      </c>
      <c r="G23" s="130">
        <f>G22/$C22</f>
        <v>2.6318675293343567E-3</v>
      </c>
      <c r="H23" s="130">
        <f>H22/$C22</f>
        <v>1.2062726176115804E-3</v>
      </c>
      <c r="I23" s="128">
        <f>I22/$C22</f>
        <v>0.97433929158899002</v>
      </c>
      <c r="J23" s="130">
        <f>J22/$C22</f>
        <v>0.68340826845048797</v>
      </c>
      <c r="K23" s="130">
        <f>K22/$C22</f>
        <v>0.29093102313850205</v>
      </c>
      <c r="L23" s="128">
        <f>L22/$C22</f>
        <v>2.7415286763899552E-2</v>
      </c>
      <c r="M23" s="130">
        <f>M22/$C22</f>
        <v>1.9739006470007679E-2</v>
      </c>
      <c r="N23" s="130">
        <f>N22/$C22</f>
        <v>7.6762802938918741E-3</v>
      </c>
    </row>
    <row r="24" spans="1:14" x14ac:dyDescent="0.2">
      <c r="A24" s="73" t="s">
        <v>120</v>
      </c>
      <c r="B24" s="74"/>
      <c r="C24" s="139">
        <f>C22/C7</f>
        <v>0.62034013605442173</v>
      </c>
    </row>
    <row r="25" spans="1:14" x14ac:dyDescent="0.2">
      <c r="A25" s="73" t="s">
        <v>108</v>
      </c>
      <c r="B25" s="74"/>
      <c r="C25" s="133">
        <f>C7/C10*60</f>
        <v>26.972477064220186</v>
      </c>
      <c r="D25" s="134" t="s">
        <v>109</v>
      </c>
    </row>
    <row r="26" spans="1:14" x14ac:dyDescent="0.2">
      <c r="A26" s="73" t="s">
        <v>110</v>
      </c>
      <c r="B26" s="74"/>
      <c r="C26" s="135">
        <f xml:space="preserve"> SUM(F26:O26)</f>
        <v>2.8203750411229302</v>
      </c>
      <c r="D26" s="134" t="s">
        <v>111</v>
      </c>
      <c r="F26">
        <f>F15*F23</f>
        <v>9.9791643820594366E-3</v>
      </c>
      <c r="I26">
        <f>I15*I23</f>
        <v>2.7281500164491721</v>
      </c>
      <c r="L26">
        <f>L15*L23</f>
        <v>8.2245860291698655E-2</v>
      </c>
    </row>
    <row r="27" spans="1:14" x14ac:dyDescent="0.2">
      <c r="A27" s="73" t="s">
        <v>112</v>
      </c>
      <c r="B27" s="74"/>
      <c r="C27" s="136">
        <f>C7/C12</f>
        <v>0.25301204819277107</v>
      </c>
      <c r="D27" s="134" t="s">
        <v>113</v>
      </c>
    </row>
    <row r="28" spans="1:14" x14ac:dyDescent="0.2">
      <c r="A28" s="73" t="s">
        <v>114</v>
      </c>
      <c r="B28" s="74"/>
      <c r="C28" s="137">
        <f>SQRT(C27* 4 / PI()/C26)*1000</f>
        <v>337.96539104220233</v>
      </c>
      <c r="D28" s="134" t="s">
        <v>115</v>
      </c>
    </row>
    <row r="30" spans="1:14" x14ac:dyDescent="0.2">
      <c r="A30" s="69" t="s">
        <v>89</v>
      </c>
      <c r="B30" s="70">
        <v>43801</v>
      </c>
      <c r="C30" s="71"/>
      <c r="D30" s="72"/>
    </row>
    <row r="31" spans="1:14" x14ac:dyDescent="0.2">
      <c r="A31" s="3" t="s">
        <v>29</v>
      </c>
      <c r="B31" s="4"/>
      <c r="C31" s="4"/>
      <c r="D31" s="5"/>
    </row>
    <row r="32" spans="1:14" x14ac:dyDescent="0.2">
      <c r="A32" t="s">
        <v>90</v>
      </c>
      <c r="B32" s="6" t="s">
        <v>91</v>
      </c>
    </row>
    <row r="33" spans="1:20" x14ac:dyDescent="0.2">
      <c r="A33" t="s">
        <v>92</v>
      </c>
      <c r="B33" s="6" t="s">
        <v>93</v>
      </c>
    </row>
    <row r="34" spans="1:20" x14ac:dyDescent="0.2">
      <c r="A34" t="s">
        <v>94</v>
      </c>
      <c r="B34" s="6" t="s">
        <v>95</v>
      </c>
    </row>
    <row r="36" spans="1:20" x14ac:dyDescent="0.2">
      <c r="A36" s="79" t="s">
        <v>101</v>
      </c>
      <c r="B36" s="75"/>
      <c r="C36" s="76">
        <v>126.3</v>
      </c>
    </row>
    <row r="37" spans="1:20" x14ac:dyDescent="0.2">
      <c r="A37" s="77" t="s">
        <v>100</v>
      </c>
      <c r="B37" s="90"/>
      <c r="C37" s="89">
        <v>0.9</v>
      </c>
    </row>
    <row r="38" spans="1:20" x14ac:dyDescent="0.2">
      <c r="A38" s="73" t="s">
        <v>98</v>
      </c>
      <c r="B38" s="74"/>
      <c r="C38" s="83">
        <v>0.19605324074074074</v>
      </c>
      <c r="D38" s="84"/>
    </row>
    <row r="39" spans="1:20" x14ac:dyDescent="0.2">
      <c r="A39" s="79" t="s">
        <v>99</v>
      </c>
      <c r="B39" s="86"/>
      <c r="C39" s="87">
        <f>(HOUR(C38)*60)+MINUTE(C38)</f>
        <v>282</v>
      </c>
    </row>
    <row r="40" spans="1:20" x14ac:dyDescent="0.2">
      <c r="A40" s="85" t="s">
        <v>97</v>
      </c>
      <c r="B40" s="78"/>
      <c r="C40" s="76">
        <v>34</v>
      </c>
    </row>
    <row r="41" spans="1:20" x14ac:dyDescent="0.2">
      <c r="A41" s="91" t="s">
        <v>96</v>
      </c>
      <c r="B41" s="92"/>
      <c r="C41" s="138">
        <v>500</v>
      </c>
    </row>
    <row r="42" spans="1:20" ht="13.5" thickBot="1" x14ac:dyDescent="0.25">
      <c r="A42" s="93" t="s">
        <v>119</v>
      </c>
      <c r="B42" s="75"/>
      <c r="C42" s="80">
        <v>0.2</v>
      </c>
      <c r="D42" s="80">
        <v>0.111</v>
      </c>
      <c r="E42" s="76">
        <v>4.5999999999999999E-2</v>
      </c>
    </row>
    <row r="43" spans="1:20" ht="14.25" thickTop="1" thickBot="1" x14ac:dyDescent="0.25">
      <c r="F43" s="95" t="s">
        <v>104</v>
      </c>
      <c r="G43" s="96"/>
      <c r="H43" s="96"/>
      <c r="I43" s="96"/>
      <c r="J43" s="96"/>
      <c r="K43" s="96"/>
      <c r="L43" s="96"/>
      <c r="M43" s="96"/>
      <c r="N43" s="97"/>
    </row>
    <row r="44" spans="1:20" ht="14.25" thickTop="1" thickBot="1" x14ac:dyDescent="0.25">
      <c r="A44" s="101" t="s">
        <v>103</v>
      </c>
      <c r="B44" s="106"/>
      <c r="C44" s="112" t="s">
        <v>90</v>
      </c>
      <c r="D44" s="113"/>
      <c r="E44" s="114"/>
      <c r="F44" s="103">
        <v>2.6</v>
      </c>
      <c r="G44" s="103"/>
      <c r="H44" s="104"/>
      <c r="I44" s="102">
        <v>2.8</v>
      </c>
      <c r="J44" s="103"/>
      <c r="K44" s="104"/>
      <c r="L44" s="102">
        <v>3</v>
      </c>
      <c r="M44" s="103"/>
      <c r="N44" s="104"/>
      <c r="O44" s="102" t="s">
        <v>116</v>
      </c>
      <c r="P44" s="103"/>
      <c r="Q44" s="104"/>
      <c r="R44" s="102" t="s">
        <v>117</v>
      </c>
      <c r="S44" s="103"/>
      <c r="T44" s="105"/>
    </row>
    <row r="45" spans="1:20" ht="13.5" thickTop="1" x14ac:dyDescent="0.2">
      <c r="A45" s="99" t="s">
        <v>105</v>
      </c>
      <c r="B45" s="107" t="s">
        <v>106</v>
      </c>
      <c r="C45" s="115" t="s">
        <v>91</v>
      </c>
      <c r="D45" s="116" t="s">
        <v>93</v>
      </c>
      <c r="E45" s="117" t="s">
        <v>95</v>
      </c>
      <c r="F45" s="109" t="s">
        <v>91</v>
      </c>
      <c r="G45" s="100" t="s">
        <v>93</v>
      </c>
      <c r="H45" s="100" t="s">
        <v>95</v>
      </c>
      <c r="I45" s="100" t="s">
        <v>91</v>
      </c>
      <c r="J45" s="100" t="s">
        <v>93</v>
      </c>
      <c r="K45" s="100" t="s">
        <v>95</v>
      </c>
      <c r="L45" s="100" t="s">
        <v>91</v>
      </c>
      <c r="M45" s="100" t="s">
        <v>118</v>
      </c>
      <c r="N45" s="100" t="s">
        <v>95</v>
      </c>
      <c r="O45" s="100" t="s">
        <v>91</v>
      </c>
      <c r="P45" s="100" t="s">
        <v>118</v>
      </c>
      <c r="Q45" s="100" t="s">
        <v>95</v>
      </c>
      <c r="R45" s="100" t="s">
        <v>91</v>
      </c>
      <c r="S45" s="100" t="s">
        <v>93</v>
      </c>
      <c r="T45" s="100" t="s">
        <v>95</v>
      </c>
    </row>
    <row r="46" spans="1:20" x14ac:dyDescent="0.2">
      <c r="A46" s="98">
        <v>18</v>
      </c>
      <c r="B46" s="108">
        <v>80</v>
      </c>
      <c r="C46" s="21">
        <v>7</v>
      </c>
      <c r="D46" s="20">
        <v>0</v>
      </c>
      <c r="E46" s="111">
        <v>7</v>
      </c>
      <c r="F46" s="110">
        <v>0.03</v>
      </c>
      <c r="G46" s="98">
        <v>0</v>
      </c>
      <c r="H46" s="98">
        <v>0.03</v>
      </c>
      <c r="I46" s="98">
        <v>6.76</v>
      </c>
      <c r="J46" s="98">
        <v>0</v>
      </c>
      <c r="K46" s="98">
        <v>6.76</v>
      </c>
      <c r="L46" s="98">
        <v>0.2</v>
      </c>
      <c r="M46" s="98">
        <v>0</v>
      </c>
      <c r="N46" s="98">
        <v>0.2</v>
      </c>
      <c r="O46" s="98">
        <v>0</v>
      </c>
      <c r="P46" s="98">
        <v>0</v>
      </c>
      <c r="Q46" s="98">
        <v>0</v>
      </c>
      <c r="R46" s="98">
        <v>0</v>
      </c>
      <c r="S46" s="98">
        <v>0</v>
      </c>
      <c r="T46" s="98">
        <v>0</v>
      </c>
    </row>
    <row r="47" spans="1:20" x14ac:dyDescent="0.2">
      <c r="A47" s="98">
        <v>18</v>
      </c>
      <c r="B47" s="108">
        <v>100</v>
      </c>
      <c r="C47" s="21">
        <v>16.079999999999998</v>
      </c>
      <c r="D47" s="20">
        <v>0</v>
      </c>
      <c r="E47" s="111">
        <v>16.079999999999998</v>
      </c>
      <c r="F47" s="110">
        <v>7.0000000000000007E-2</v>
      </c>
      <c r="G47" s="98">
        <v>0</v>
      </c>
      <c r="H47" s="98">
        <v>7.0000000000000007E-2</v>
      </c>
      <c r="I47" s="98">
        <v>15.51</v>
      </c>
      <c r="J47" s="98">
        <v>0</v>
      </c>
      <c r="K47" s="98">
        <v>15.51</v>
      </c>
      <c r="L47" s="98">
        <v>0.5</v>
      </c>
      <c r="M47" s="98">
        <v>0</v>
      </c>
      <c r="N47" s="98">
        <v>0.5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</row>
    <row r="48" spans="1:20" x14ac:dyDescent="0.2">
      <c r="A48" s="98">
        <v>20</v>
      </c>
      <c r="B48" s="108">
        <v>80</v>
      </c>
      <c r="C48" s="21">
        <v>36.78</v>
      </c>
      <c r="D48" s="20">
        <v>36.78</v>
      </c>
      <c r="E48" s="111">
        <v>0</v>
      </c>
      <c r="F48" s="110">
        <v>0.15</v>
      </c>
      <c r="G48" s="98">
        <v>0.15</v>
      </c>
      <c r="H48" s="98">
        <v>0</v>
      </c>
      <c r="I48" s="98">
        <v>35.4</v>
      </c>
      <c r="J48" s="98">
        <v>35.4</v>
      </c>
      <c r="K48" s="98">
        <v>0</v>
      </c>
      <c r="L48" s="98">
        <v>1.23</v>
      </c>
      <c r="M48" s="98">
        <v>1.23</v>
      </c>
      <c r="N48" s="98">
        <v>0</v>
      </c>
      <c r="O48" s="98">
        <v>0</v>
      </c>
      <c r="P48" s="98">
        <v>0</v>
      </c>
      <c r="Q48" s="98">
        <v>0</v>
      </c>
      <c r="R48" s="98">
        <v>0</v>
      </c>
      <c r="S48" s="98">
        <v>0</v>
      </c>
      <c r="T48" s="98">
        <v>0</v>
      </c>
    </row>
    <row r="49" spans="1:20" ht="13.5" thickBot="1" x14ac:dyDescent="0.25">
      <c r="A49" s="118">
        <v>60</v>
      </c>
      <c r="B49" s="119">
        <v>80</v>
      </c>
      <c r="C49" s="120">
        <v>18.510000000000002</v>
      </c>
      <c r="D49" s="121">
        <v>18.510000000000002</v>
      </c>
      <c r="E49" s="122">
        <v>0</v>
      </c>
      <c r="F49" s="123">
        <v>0.09</v>
      </c>
      <c r="G49" s="118">
        <v>0.09</v>
      </c>
      <c r="H49" s="118">
        <v>0</v>
      </c>
      <c r="I49" s="118">
        <v>17.850000000000001</v>
      </c>
      <c r="J49" s="118">
        <v>17.850000000000001</v>
      </c>
      <c r="K49" s="118">
        <v>0</v>
      </c>
      <c r="L49" s="118">
        <v>0.57999999999999996</v>
      </c>
      <c r="M49" s="118">
        <v>0.57999999999999996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</row>
    <row r="50" spans="1:20" ht="13.5" thickTop="1" x14ac:dyDescent="0.2">
      <c r="A50" s="124" t="s">
        <v>90</v>
      </c>
      <c r="B50" s="125"/>
      <c r="C50" s="127">
        <v>78.36</v>
      </c>
      <c r="D50" s="129">
        <v>55.29</v>
      </c>
      <c r="E50" s="131">
        <v>23.07</v>
      </c>
      <c r="F50" s="132">
        <v>0.35</v>
      </c>
      <c r="G50" s="129">
        <v>0.24</v>
      </c>
      <c r="H50" s="129">
        <v>0.11</v>
      </c>
      <c r="I50" s="129">
        <v>75.959999999999994</v>
      </c>
      <c r="J50" s="129">
        <v>53.24</v>
      </c>
      <c r="K50" s="129">
        <v>22.71</v>
      </c>
      <c r="L50" s="129">
        <v>2.5</v>
      </c>
      <c r="M50" s="129">
        <v>1.8</v>
      </c>
      <c r="N50" s="129">
        <v>0.7</v>
      </c>
      <c r="O50" s="129">
        <v>0</v>
      </c>
      <c r="P50" s="129">
        <v>0</v>
      </c>
      <c r="Q50" s="129">
        <v>0</v>
      </c>
      <c r="R50" s="129">
        <v>0</v>
      </c>
      <c r="S50" s="129">
        <v>0</v>
      </c>
      <c r="T50" s="131">
        <v>0</v>
      </c>
    </row>
    <row r="51" spans="1:20" x14ac:dyDescent="0.2">
      <c r="A51" s="126" t="s">
        <v>107</v>
      </c>
      <c r="B51" s="88"/>
      <c r="C51" s="128">
        <f>C50/$C50</f>
        <v>1</v>
      </c>
      <c r="D51" s="130">
        <f>D50/$C50</f>
        <v>0.7055895865237366</v>
      </c>
      <c r="E51" s="130">
        <f>E50/$C50</f>
        <v>0.2944104134762634</v>
      </c>
      <c r="F51" s="128">
        <f>F50/$C50</f>
        <v>4.466564573762123E-3</v>
      </c>
      <c r="G51" s="130">
        <f>G50/$C50</f>
        <v>3.0627871362940277E-3</v>
      </c>
      <c r="H51" s="130">
        <f>H50/$C50</f>
        <v>1.403777437468096E-3</v>
      </c>
      <c r="I51" s="128">
        <f>I50/$C50</f>
        <v>0.96937212863705968</v>
      </c>
      <c r="J51" s="130">
        <f>J50/$C50</f>
        <v>0.67942827973455844</v>
      </c>
      <c r="K51" s="130">
        <f>K50/$C50</f>
        <v>0.28981623277182239</v>
      </c>
      <c r="L51" s="128">
        <f>L50/$C50</f>
        <v>3.1904032669729451E-2</v>
      </c>
      <c r="M51" s="130">
        <f>M50/$C50</f>
        <v>2.2970903522205207E-2</v>
      </c>
      <c r="N51" s="130">
        <f>N50/$C50</f>
        <v>8.933129147524246E-3</v>
      </c>
      <c r="O51" s="128">
        <f>O50/$C50</f>
        <v>0</v>
      </c>
      <c r="P51" s="130">
        <f>P50/$C50</f>
        <v>0</v>
      </c>
      <c r="Q51" s="130">
        <f>Q50/$C50</f>
        <v>0</v>
      </c>
      <c r="R51" s="128">
        <f>R50/$C50</f>
        <v>0</v>
      </c>
      <c r="S51" s="130">
        <f>S50/$C50</f>
        <v>0</v>
      </c>
      <c r="T51" s="130">
        <f>T50/$C50</f>
        <v>0</v>
      </c>
    </row>
    <row r="52" spans="1:20" x14ac:dyDescent="0.2">
      <c r="A52" s="73" t="s">
        <v>120</v>
      </c>
      <c r="B52" s="74"/>
      <c r="C52" s="139">
        <f>C50/C36</f>
        <v>0.62042755344418055</v>
      </c>
    </row>
    <row r="53" spans="1:20" x14ac:dyDescent="0.2">
      <c r="A53" s="73" t="s">
        <v>108</v>
      </c>
      <c r="B53" s="74"/>
      <c r="C53" s="133">
        <f>C36/C39*60</f>
        <v>26.872340425531917</v>
      </c>
      <c r="D53" s="134" t="s">
        <v>109</v>
      </c>
    </row>
    <row r="54" spans="1:20" x14ac:dyDescent="0.2">
      <c r="A54" s="73" t="s">
        <v>110</v>
      </c>
      <c r="B54" s="74"/>
      <c r="C54" s="135">
        <f xml:space="preserve"> SUM(F54:O54)</f>
        <v>2.8215671260847373</v>
      </c>
      <c r="D54" s="134" t="s">
        <v>111</v>
      </c>
      <c r="F54">
        <f>F44*F51</f>
        <v>1.161306789178152E-2</v>
      </c>
      <c r="I54">
        <f>I44*I51</f>
        <v>2.7142419601837671</v>
      </c>
      <c r="L54">
        <f>L44*L51</f>
        <v>9.5712098009188354E-2</v>
      </c>
    </row>
    <row r="55" spans="1:20" x14ac:dyDescent="0.2">
      <c r="A55" s="73" t="s">
        <v>112</v>
      </c>
      <c r="B55" s="74"/>
      <c r="C55" s="136">
        <f>C36/C41</f>
        <v>0.25259999999999999</v>
      </c>
      <c r="D55" s="134" t="s">
        <v>113</v>
      </c>
    </row>
    <row r="56" spans="1:20" x14ac:dyDescent="0.2">
      <c r="A56" s="73" t="s">
        <v>114</v>
      </c>
      <c r="B56" s="74"/>
      <c r="C56" s="137">
        <f>SQRT(C55* 4 / PI()/C54)*1000</f>
        <v>337.61873557445904</v>
      </c>
      <c r="D56" s="134" t="s">
        <v>115</v>
      </c>
    </row>
    <row r="58" spans="1:20" x14ac:dyDescent="0.2">
      <c r="A58" s="69" t="s">
        <v>89</v>
      </c>
      <c r="B58" s="70">
        <v>43801</v>
      </c>
      <c r="C58" s="71"/>
      <c r="D58" s="72"/>
    </row>
    <row r="59" spans="1:20" x14ac:dyDescent="0.2">
      <c r="A59" s="3" t="s">
        <v>34</v>
      </c>
      <c r="B59" s="4"/>
      <c r="C59" s="4"/>
      <c r="D59" s="5"/>
    </row>
    <row r="60" spans="1:20" x14ac:dyDescent="0.2">
      <c r="A60" t="s">
        <v>90</v>
      </c>
      <c r="B60" s="6" t="s">
        <v>91</v>
      </c>
    </row>
    <row r="61" spans="1:20" x14ac:dyDescent="0.2">
      <c r="A61" t="s">
        <v>92</v>
      </c>
      <c r="B61" s="6" t="s">
        <v>93</v>
      </c>
    </row>
    <row r="62" spans="1:20" x14ac:dyDescent="0.2">
      <c r="A62" t="s">
        <v>94</v>
      </c>
      <c r="B62" s="6" t="s">
        <v>95</v>
      </c>
    </row>
    <row r="64" spans="1:20" x14ac:dyDescent="0.2">
      <c r="A64" s="79" t="s">
        <v>101</v>
      </c>
      <c r="B64" s="75"/>
      <c r="C64" s="76">
        <v>20.7</v>
      </c>
    </row>
    <row r="65" spans="1:20" x14ac:dyDescent="0.2">
      <c r="A65" s="77" t="s">
        <v>100</v>
      </c>
      <c r="B65" s="90"/>
      <c r="C65" s="89">
        <v>0.1</v>
      </c>
    </row>
    <row r="66" spans="1:20" x14ac:dyDescent="0.2">
      <c r="A66" s="73" t="s">
        <v>98</v>
      </c>
      <c r="B66" s="74"/>
      <c r="C66" s="83">
        <v>2.5069444444444446E-2</v>
      </c>
      <c r="D66" s="84"/>
    </row>
    <row r="67" spans="1:20" x14ac:dyDescent="0.2">
      <c r="A67" s="79" t="s">
        <v>99</v>
      </c>
      <c r="B67" s="86"/>
      <c r="C67" s="87">
        <f>(HOUR(C66)*60)+MINUTE(C66)</f>
        <v>36</v>
      </c>
    </row>
    <row r="68" spans="1:20" x14ac:dyDescent="0.2">
      <c r="A68" s="85" t="s">
        <v>97</v>
      </c>
      <c r="B68" s="78"/>
      <c r="C68" s="76">
        <v>27</v>
      </c>
    </row>
    <row r="69" spans="1:20" x14ac:dyDescent="0.2">
      <c r="A69" s="91" t="s">
        <v>96</v>
      </c>
      <c r="B69" s="92"/>
      <c r="C69" s="138">
        <v>81</v>
      </c>
    </row>
    <row r="70" spans="1:20" ht="13.5" thickBot="1" x14ac:dyDescent="0.25">
      <c r="A70" s="93" t="s">
        <v>119</v>
      </c>
      <c r="B70" s="75"/>
      <c r="C70" s="80">
        <v>0.2</v>
      </c>
      <c r="D70" s="80">
        <v>0.112</v>
      </c>
      <c r="E70" s="76">
        <v>4.5999999999999999E-2</v>
      </c>
    </row>
    <row r="71" spans="1:20" ht="14.25" thickTop="1" thickBot="1" x14ac:dyDescent="0.25">
      <c r="F71" s="95" t="s">
        <v>104</v>
      </c>
      <c r="G71" s="96"/>
      <c r="H71" s="96"/>
      <c r="I71" s="96"/>
      <c r="J71" s="96"/>
      <c r="K71" s="96"/>
      <c r="L71" s="96"/>
      <c r="M71" s="96"/>
      <c r="N71" s="97"/>
    </row>
    <row r="72" spans="1:20" ht="14.25" thickTop="1" thickBot="1" x14ac:dyDescent="0.25">
      <c r="A72" s="101" t="s">
        <v>103</v>
      </c>
      <c r="B72" s="106"/>
      <c r="C72" s="112" t="s">
        <v>90</v>
      </c>
      <c r="D72" s="113"/>
      <c r="E72" s="114"/>
      <c r="F72" s="103">
        <v>2.6</v>
      </c>
      <c r="G72" s="103"/>
      <c r="H72" s="104"/>
      <c r="I72" s="102">
        <v>2.8</v>
      </c>
      <c r="J72" s="103"/>
      <c r="K72" s="104"/>
      <c r="L72" s="102">
        <v>3</v>
      </c>
      <c r="M72" s="103"/>
      <c r="N72" s="104"/>
      <c r="O72" s="102" t="s">
        <v>116</v>
      </c>
      <c r="P72" s="103"/>
      <c r="Q72" s="104"/>
      <c r="R72" s="102" t="s">
        <v>117</v>
      </c>
      <c r="S72" s="103"/>
      <c r="T72" s="105"/>
    </row>
    <row r="73" spans="1:20" ht="13.5" thickTop="1" x14ac:dyDescent="0.2">
      <c r="A73" s="99" t="s">
        <v>105</v>
      </c>
      <c r="B73" s="107" t="s">
        <v>106</v>
      </c>
      <c r="C73" s="115" t="s">
        <v>91</v>
      </c>
      <c r="D73" s="116" t="s">
        <v>93</v>
      </c>
      <c r="E73" s="117" t="s">
        <v>95</v>
      </c>
      <c r="F73" s="109" t="s">
        <v>91</v>
      </c>
      <c r="G73" s="100" t="s">
        <v>93</v>
      </c>
      <c r="H73" s="100" t="s">
        <v>95</v>
      </c>
      <c r="I73" s="100" t="s">
        <v>91</v>
      </c>
      <c r="J73" s="100" t="s">
        <v>93</v>
      </c>
      <c r="K73" s="100" t="s">
        <v>95</v>
      </c>
      <c r="L73" s="100" t="s">
        <v>91</v>
      </c>
      <c r="M73" s="100" t="s">
        <v>118</v>
      </c>
      <c r="N73" s="100" t="s">
        <v>95</v>
      </c>
      <c r="O73" s="100" t="s">
        <v>91</v>
      </c>
      <c r="P73" s="100" t="s">
        <v>118</v>
      </c>
      <c r="Q73" s="100" t="s">
        <v>95</v>
      </c>
      <c r="R73" s="100" t="s">
        <v>91</v>
      </c>
      <c r="S73" s="100" t="s">
        <v>93</v>
      </c>
      <c r="T73" s="100" t="s">
        <v>95</v>
      </c>
    </row>
    <row r="74" spans="1:20" x14ac:dyDescent="0.2">
      <c r="A74" s="98">
        <v>18</v>
      </c>
      <c r="B74" s="108">
        <v>80</v>
      </c>
      <c r="C74" s="21">
        <v>1.25</v>
      </c>
      <c r="D74" s="20">
        <v>0</v>
      </c>
      <c r="E74" s="111">
        <v>1.25</v>
      </c>
      <c r="F74" s="110">
        <v>0</v>
      </c>
      <c r="G74" s="98">
        <v>0</v>
      </c>
      <c r="H74" s="98">
        <v>0</v>
      </c>
      <c r="I74" s="98">
        <v>1.25</v>
      </c>
      <c r="J74" s="98">
        <v>0</v>
      </c>
      <c r="K74" s="98">
        <v>1.25</v>
      </c>
      <c r="L74" s="98">
        <v>0</v>
      </c>
      <c r="M74" s="98">
        <v>0</v>
      </c>
      <c r="N74" s="98">
        <v>0</v>
      </c>
      <c r="O74" s="98">
        <v>0</v>
      </c>
      <c r="P74" s="98">
        <v>0</v>
      </c>
      <c r="Q74" s="98">
        <v>0</v>
      </c>
      <c r="R74" s="98">
        <v>0</v>
      </c>
      <c r="S74" s="98">
        <v>0</v>
      </c>
      <c r="T74" s="98">
        <v>0</v>
      </c>
    </row>
    <row r="75" spans="1:20" x14ac:dyDescent="0.2">
      <c r="A75" s="98">
        <v>18</v>
      </c>
      <c r="B75" s="108">
        <v>100</v>
      </c>
      <c r="C75" s="21">
        <v>2.5</v>
      </c>
      <c r="D75" s="20">
        <v>0</v>
      </c>
      <c r="E75" s="111">
        <v>2.5</v>
      </c>
      <c r="F75" s="110">
        <v>0</v>
      </c>
      <c r="G75" s="98">
        <v>0</v>
      </c>
      <c r="H75" s="98">
        <v>0</v>
      </c>
      <c r="I75" s="98">
        <v>2.5</v>
      </c>
      <c r="J75" s="98">
        <v>0</v>
      </c>
      <c r="K75" s="98">
        <v>2.5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0</v>
      </c>
      <c r="S75" s="98">
        <v>0</v>
      </c>
      <c r="T75" s="98">
        <v>0</v>
      </c>
    </row>
    <row r="76" spans="1:20" x14ac:dyDescent="0.2">
      <c r="A76" s="98">
        <v>20</v>
      </c>
      <c r="B76" s="108">
        <v>80</v>
      </c>
      <c r="C76" s="21">
        <v>5.17</v>
      </c>
      <c r="D76" s="20">
        <v>5.17</v>
      </c>
      <c r="E76" s="111">
        <v>0</v>
      </c>
      <c r="F76" s="110">
        <v>0</v>
      </c>
      <c r="G76" s="98">
        <v>0</v>
      </c>
      <c r="H76" s="98">
        <v>0</v>
      </c>
      <c r="I76" s="98">
        <v>5.17</v>
      </c>
      <c r="J76" s="98">
        <v>5.17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0</v>
      </c>
      <c r="S76" s="98">
        <v>0</v>
      </c>
      <c r="T76" s="98">
        <v>0</v>
      </c>
    </row>
    <row r="77" spans="1:20" ht="13.5" thickBot="1" x14ac:dyDescent="0.25">
      <c r="A77" s="118">
        <v>80</v>
      </c>
      <c r="B77" s="119">
        <v>80</v>
      </c>
      <c r="C77" s="120">
        <v>3.91</v>
      </c>
      <c r="D77" s="121">
        <v>3.91</v>
      </c>
      <c r="E77" s="122">
        <v>0</v>
      </c>
      <c r="F77" s="123">
        <v>0</v>
      </c>
      <c r="G77" s="118">
        <v>0</v>
      </c>
      <c r="H77" s="118">
        <v>0</v>
      </c>
      <c r="I77" s="118">
        <v>3.91</v>
      </c>
      <c r="J77" s="118">
        <v>3.91</v>
      </c>
      <c r="K77" s="118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  <c r="T77" s="118">
        <v>0</v>
      </c>
    </row>
    <row r="78" spans="1:20" ht="13.5" thickTop="1" x14ac:dyDescent="0.2">
      <c r="A78" s="124" t="s">
        <v>90</v>
      </c>
      <c r="B78" s="125"/>
      <c r="C78" s="127">
        <v>12.82</v>
      </c>
      <c r="D78" s="129">
        <v>9.08</v>
      </c>
      <c r="E78" s="131">
        <v>3.75</v>
      </c>
      <c r="F78" s="132">
        <v>0</v>
      </c>
      <c r="G78" s="129">
        <v>0</v>
      </c>
      <c r="H78" s="129">
        <v>0</v>
      </c>
      <c r="I78" s="129">
        <v>12.89</v>
      </c>
      <c r="J78" s="129">
        <v>9.08</v>
      </c>
      <c r="K78" s="129">
        <v>3.82</v>
      </c>
      <c r="L78" s="129">
        <v>0</v>
      </c>
      <c r="M78" s="129">
        <v>0</v>
      </c>
      <c r="N78" s="129">
        <v>0</v>
      </c>
      <c r="O78" s="129">
        <v>0</v>
      </c>
      <c r="P78" s="129">
        <v>0</v>
      </c>
      <c r="Q78" s="129">
        <v>0</v>
      </c>
      <c r="R78" s="129">
        <v>0</v>
      </c>
      <c r="S78" s="129">
        <v>0</v>
      </c>
      <c r="T78" s="131">
        <v>0</v>
      </c>
    </row>
    <row r="79" spans="1:20" x14ac:dyDescent="0.2">
      <c r="A79" s="126" t="s">
        <v>107</v>
      </c>
      <c r="B79" s="88"/>
      <c r="C79" s="128">
        <f>C78/$C78</f>
        <v>1</v>
      </c>
      <c r="D79" s="130">
        <f>D78/$C78</f>
        <v>0.70826833073322937</v>
      </c>
      <c r="E79" s="130">
        <f>E78/$C78</f>
        <v>0.29251170046801872</v>
      </c>
      <c r="F79" s="128">
        <f>F78/$C78</f>
        <v>0</v>
      </c>
      <c r="G79" s="130">
        <f>G78/$C78</f>
        <v>0</v>
      </c>
      <c r="H79" s="130">
        <f>H78/$C78</f>
        <v>0</v>
      </c>
      <c r="I79" s="128">
        <f>I78/$C78</f>
        <v>1.0054602184087365</v>
      </c>
      <c r="J79" s="130">
        <f>J78/$C78</f>
        <v>0.70826833073322937</v>
      </c>
      <c r="K79" s="130">
        <f>K78/$C78</f>
        <v>0.29797191887675506</v>
      </c>
      <c r="L79" s="128">
        <f>L78/$C78</f>
        <v>0</v>
      </c>
      <c r="M79" s="130">
        <f>M78/$C78</f>
        <v>0</v>
      </c>
      <c r="N79" s="130">
        <f>N78/$C78</f>
        <v>0</v>
      </c>
      <c r="O79" s="128">
        <f>O78/$C78</f>
        <v>0</v>
      </c>
      <c r="P79" s="130">
        <f>P78/$C78</f>
        <v>0</v>
      </c>
      <c r="Q79" s="130">
        <f>Q78/$C78</f>
        <v>0</v>
      </c>
      <c r="R79" s="128">
        <f>R78/$C78</f>
        <v>0</v>
      </c>
      <c r="S79" s="130">
        <f>S78/$C78</f>
        <v>0</v>
      </c>
      <c r="T79" s="130">
        <f>T78/$C78</f>
        <v>0</v>
      </c>
    </row>
    <row r="80" spans="1:20" x14ac:dyDescent="0.2">
      <c r="A80" s="73" t="s">
        <v>120</v>
      </c>
      <c r="B80" s="74"/>
      <c r="C80" s="139">
        <f>C78/C64</f>
        <v>0.6193236714975846</v>
      </c>
    </row>
    <row r="81" spans="1:12" x14ac:dyDescent="0.2">
      <c r="A81" s="73" t="s">
        <v>108</v>
      </c>
      <c r="B81" s="74"/>
      <c r="C81" s="133">
        <f>C64/C67*60</f>
        <v>34.5</v>
      </c>
      <c r="D81" s="134" t="s">
        <v>109</v>
      </c>
    </row>
    <row r="82" spans="1:12" x14ac:dyDescent="0.2">
      <c r="A82" s="73" t="s">
        <v>110</v>
      </c>
      <c r="B82" s="74"/>
      <c r="C82" s="135">
        <f xml:space="preserve"> SUM(F82:O82)</f>
        <v>2.815288611544462</v>
      </c>
      <c r="D82" s="134" t="s">
        <v>111</v>
      </c>
      <c r="F82">
        <f>F72*F79</f>
        <v>0</v>
      </c>
      <c r="I82">
        <f>I72*I79</f>
        <v>2.815288611544462</v>
      </c>
      <c r="L82">
        <f>L72*L79</f>
        <v>0</v>
      </c>
    </row>
    <row r="83" spans="1:12" x14ac:dyDescent="0.2">
      <c r="A83" s="73" t="s">
        <v>112</v>
      </c>
      <c r="B83" s="74"/>
      <c r="C83" s="136">
        <f>C64/C69</f>
        <v>0.25555555555555554</v>
      </c>
      <c r="D83" s="134" t="s">
        <v>113</v>
      </c>
    </row>
    <row r="84" spans="1:12" x14ac:dyDescent="0.2">
      <c r="A84" s="73" t="s">
        <v>114</v>
      </c>
      <c r="B84" s="74"/>
      <c r="C84" s="137">
        <f>SQRT(C83* 4 / PI()/C82)*1000</f>
        <v>339.96660700544447</v>
      </c>
      <c r="D84" s="134" t="s">
        <v>115</v>
      </c>
    </row>
  </sheetData>
  <mergeCells count="64">
    <mergeCell ref="A84:B84"/>
    <mergeCell ref="R72:T72"/>
    <mergeCell ref="F71:N71"/>
    <mergeCell ref="A80:B80"/>
    <mergeCell ref="A81:B81"/>
    <mergeCell ref="A82:B82"/>
    <mergeCell ref="A83:B83"/>
    <mergeCell ref="A70:B70"/>
    <mergeCell ref="C72:E72"/>
    <mergeCell ref="F72:H72"/>
    <mergeCell ref="I72:K72"/>
    <mergeCell ref="L72:N72"/>
    <mergeCell ref="O72:Q72"/>
    <mergeCell ref="A56:B56"/>
    <mergeCell ref="B58:D58"/>
    <mergeCell ref="A59:D59"/>
    <mergeCell ref="A69:B69"/>
    <mergeCell ref="A68:B68"/>
    <mergeCell ref="A66:B66"/>
    <mergeCell ref="C66:D66"/>
    <mergeCell ref="A67:B67"/>
    <mergeCell ref="A65:B65"/>
    <mergeCell ref="A64:B64"/>
    <mergeCell ref="R44:T44"/>
    <mergeCell ref="F43:N43"/>
    <mergeCell ref="A52:B52"/>
    <mergeCell ref="A53:B53"/>
    <mergeCell ref="A54:B54"/>
    <mergeCell ref="A55:B55"/>
    <mergeCell ref="A42:B42"/>
    <mergeCell ref="C44:E44"/>
    <mergeCell ref="F44:H44"/>
    <mergeCell ref="I44:K44"/>
    <mergeCell ref="L44:N44"/>
    <mergeCell ref="O44:Q44"/>
    <mergeCell ref="A31:D31"/>
    <mergeCell ref="A41:B41"/>
    <mergeCell ref="A40:B40"/>
    <mergeCell ref="A38:B38"/>
    <mergeCell ref="C38:D38"/>
    <mergeCell ref="A39:B39"/>
    <mergeCell ref="A37:B37"/>
    <mergeCell ref="A36:B36"/>
    <mergeCell ref="A24:B24"/>
    <mergeCell ref="A25:B25"/>
    <mergeCell ref="A26:B26"/>
    <mergeCell ref="A27:B27"/>
    <mergeCell ref="A28:B28"/>
    <mergeCell ref="B30:D30"/>
    <mergeCell ref="A13:B13"/>
    <mergeCell ref="C15:E15"/>
    <mergeCell ref="F15:H15"/>
    <mergeCell ref="I15:K15"/>
    <mergeCell ref="L15:N15"/>
    <mergeCell ref="F14:N14"/>
    <mergeCell ref="B1:D1"/>
    <mergeCell ref="A2:D2"/>
    <mergeCell ref="A12:B12"/>
    <mergeCell ref="A11:B11"/>
    <mergeCell ref="A9:B9"/>
    <mergeCell ref="C9:D9"/>
    <mergeCell ref="A10:B10"/>
    <mergeCell ref="A8:B8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baseColWidth="10" defaultRowHeight="12.75" x14ac:dyDescent="0.2"/>
  <cols>
    <col min="1" max="1" width="15.7109375" customWidth="1"/>
    <col min="2" max="2" width="45.7109375" customWidth="1"/>
    <col min="3" max="5" width="20.7109375" customWidth="1"/>
  </cols>
  <sheetData>
    <row r="1" spans="1:5" x14ac:dyDescent="0.2">
      <c r="A1" s="3" t="s">
        <v>0</v>
      </c>
      <c r="B1" s="5"/>
      <c r="C1" s="7">
        <v>43801</v>
      </c>
      <c r="D1" s="8"/>
    </row>
    <row r="3" spans="1:5" x14ac:dyDescent="0.2">
      <c r="A3" s="16" t="s">
        <v>121</v>
      </c>
      <c r="B3" s="16" t="s">
        <v>28</v>
      </c>
      <c r="C3" s="16" t="s">
        <v>122</v>
      </c>
      <c r="D3" s="16" t="s">
        <v>123</v>
      </c>
      <c r="E3" s="16" t="s">
        <v>124</v>
      </c>
    </row>
    <row r="4" spans="1:5" x14ac:dyDescent="0.2">
      <c r="A4" s="16">
        <v>1</v>
      </c>
      <c r="B4" s="98" t="s">
        <v>125</v>
      </c>
      <c r="C4" s="140">
        <v>0.31710648148148146</v>
      </c>
      <c r="D4" s="140">
        <v>0.67874999999999996</v>
      </c>
      <c r="E4" s="140">
        <v>0.3616435185185185</v>
      </c>
    </row>
    <row r="5" spans="1:5" x14ac:dyDescent="0.2">
      <c r="A5" s="16">
        <v>2</v>
      </c>
      <c r="B5" s="98" t="s">
        <v>126</v>
      </c>
      <c r="C5" s="140">
        <v>0.68482638888888892</v>
      </c>
      <c r="D5" s="140">
        <v>0.72267361111111106</v>
      </c>
      <c r="E5" s="140">
        <v>3.784722222222222E-2</v>
      </c>
    </row>
    <row r="8" spans="1:5" x14ac:dyDescent="0.2">
      <c r="A8" s="16" t="s">
        <v>127</v>
      </c>
      <c r="B8" s="16" t="s">
        <v>122</v>
      </c>
      <c r="C8" s="16" t="s">
        <v>123</v>
      </c>
    </row>
    <row r="9" spans="1:5" x14ac:dyDescent="0.2">
      <c r="A9" s="16" t="s">
        <v>128</v>
      </c>
      <c r="B9" s="65">
        <v>0.40988425925925925</v>
      </c>
      <c r="C9" s="65">
        <v>0.42449074074074072</v>
      </c>
    </row>
    <row r="10" spans="1:5" x14ac:dyDescent="0.2">
      <c r="A10" s="16" t="s">
        <v>129</v>
      </c>
      <c r="B10" s="65">
        <v>0.49776620370370367</v>
      </c>
      <c r="C10" s="65">
        <v>0.56128472222222225</v>
      </c>
    </row>
    <row r="11" spans="1:5" x14ac:dyDescent="0.2">
      <c r="A11" s="16" t="s">
        <v>130</v>
      </c>
      <c r="B11" s="65">
        <v>0.64456018518518521</v>
      </c>
      <c r="C11" s="65">
        <v>0.65362268518518518</v>
      </c>
    </row>
    <row r="14" spans="1:5" x14ac:dyDescent="0.2">
      <c r="A14" s="11" t="s">
        <v>131</v>
      </c>
      <c r="B14" s="12"/>
      <c r="C14" s="13"/>
    </row>
    <row r="15" spans="1:5" x14ac:dyDescent="0.2">
      <c r="A15" s="16" t="s">
        <v>132</v>
      </c>
      <c r="B15" s="16" t="s">
        <v>133</v>
      </c>
      <c r="C15" s="16" t="s">
        <v>134</v>
      </c>
      <c r="D15" s="16" t="s">
        <v>135</v>
      </c>
      <c r="E15" s="16" t="s">
        <v>136</v>
      </c>
    </row>
    <row r="16" spans="1:5" x14ac:dyDescent="0.2">
      <c r="A16" s="141">
        <v>63</v>
      </c>
      <c r="B16" s="142">
        <v>0.3527777777777778</v>
      </c>
      <c r="C16" s="140">
        <v>5.7870370370370366E-5</v>
      </c>
      <c r="D16" s="140">
        <v>5.7870370370370366E-5</v>
      </c>
      <c r="E16" s="140">
        <v>0</v>
      </c>
    </row>
    <row r="17" spans="1:5" x14ac:dyDescent="0.2">
      <c r="A17" s="141">
        <v>169</v>
      </c>
      <c r="B17" s="142">
        <v>0.40763888888888888</v>
      </c>
      <c r="C17" s="140">
        <v>6.9444444444444444E-5</v>
      </c>
      <c r="D17" s="140">
        <v>6.9444444444444444E-5</v>
      </c>
      <c r="E17" s="140">
        <v>0</v>
      </c>
    </row>
    <row r="18" spans="1:5" x14ac:dyDescent="0.2">
      <c r="A18" s="141">
        <v>187</v>
      </c>
      <c r="B18" s="142">
        <v>0.4375</v>
      </c>
      <c r="C18" s="140">
        <v>1.7361111111111112E-4</v>
      </c>
      <c r="D18" s="140">
        <v>1.7361111111111112E-4</v>
      </c>
      <c r="E18" s="140">
        <v>0</v>
      </c>
    </row>
    <row r="19" spans="1:5" x14ac:dyDescent="0.2">
      <c r="A19" s="141">
        <v>193</v>
      </c>
      <c r="B19" s="142">
        <v>0.44027777777777777</v>
      </c>
      <c r="C19" s="140">
        <v>3.0092592592592595E-4</v>
      </c>
      <c r="D19" s="140">
        <v>3.0092592592592595E-4</v>
      </c>
      <c r="E19" s="140">
        <v>0</v>
      </c>
    </row>
    <row r="20" spans="1:5" x14ac:dyDescent="0.2">
      <c r="A20" s="141">
        <v>195</v>
      </c>
      <c r="B20" s="142">
        <v>0.44930555555555557</v>
      </c>
      <c r="C20" s="140">
        <v>4.5138888888888892E-4</v>
      </c>
      <c r="D20" s="140">
        <v>4.5138888888888892E-4</v>
      </c>
      <c r="E20" s="140">
        <v>0</v>
      </c>
    </row>
    <row r="21" spans="1:5" x14ac:dyDescent="0.2">
      <c r="A21" s="141">
        <v>198</v>
      </c>
      <c r="B21" s="142">
        <v>0.45208333333333334</v>
      </c>
      <c r="C21" s="140">
        <v>3.2407407407407406E-4</v>
      </c>
      <c r="D21" s="140">
        <v>3.2407407407407406E-4</v>
      </c>
      <c r="E21" s="140">
        <v>0</v>
      </c>
    </row>
    <row r="22" spans="1:5" x14ac:dyDescent="0.2">
      <c r="A22" s="141">
        <v>231</v>
      </c>
      <c r="B22" s="142">
        <v>0.46597222222222223</v>
      </c>
      <c r="C22" s="140">
        <v>3.9351851851851852E-4</v>
      </c>
      <c r="D22" s="140">
        <v>3.9351851851851852E-4</v>
      </c>
      <c r="E22" s="140">
        <v>0</v>
      </c>
    </row>
    <row r="23" spans="1:5" x14ac:dyDescent="0.2">
      <c r="A23" s="141">
        <v>284</v>
      </c>
      <c r="B23" s="142">
        <v>0.48888888888888887</v>
      </c>
      <c r="C23" s="140">
        <v>1.3888888888888889E-4</v>
      </c>
      <c r="D23" s="140">
        <v>1.3888888888888889E-4</v>
      </c>
      <c r="E23" s="140">
        <v>0</v>
      </c>
    </row>
    <row r="24" spans="1:5" x14ac:dyDescent="0.2">
      <c r="A24" s="141">
        <v>445</v>
      </c>
      <c r="B24" s="142">
        <v>0.62777777777777777</v>
      </c>
      <c r="C24" s="140">
        <v>2.3148148148148147E-5</v>
      </c>
      <c r="D24" s="140">
        <v>2.3148148148148147E-5</v>
      </c>
      <c r="E24" s="140">
        <v>0</v>
      </c>
    </row>
    <row r="25" spans="1:5" x14ac:dyDescent="0.2">
      <c r="A25" s="141">
        <v>458</v>
      </c>
      <c r="B25" s="142">
        <v>0.63958333333333328</v>
      </c>
      <c r="C25" s="140">
        <v>4.1435185185185186E-3</v>
      </c>
      <c r="D25" s="140">
        <v>4.1435185185185186E-3</v>
      </c>
      <c r="E25" s="140">
        <v>0</v>
      </c>
    </row>
    <row r="26" spans="1:5" x14ac:dyDescent="0.2">
      <c r="A26" s="141">
        <v>495</v>
      </c>
      <c r="B26" s="142">
        <v>0.6645833333333333</v>
      </c>
      <c r="C26" s="140">
        <v>4.6296296296296293E-4</v>
      </c>
      <c r="D26" s="140">
        <v>4.6296296296296293E-4</v>
      </c>
      <c r="E26" s="140">
        <v>0</v>
      </c>
    </row>
    <row r="27" spans="1:5" x14ac:dyDescent="0.2">
      <c r="A27" s="141">
        <v>522</v>
      </c>
      <c r="B27" s="142">
        <v>0.68472222222222223</v>
      </c>
      <c r="C27" s="140">
        <v>6.1111111111111114E-3</v>
      </c>
      <c r="D27" s="140">
        <v>6.1111111111111114E-3</v>
      </c>
      <c r="E27" s="140">
        <v>0</v>
      </c>
    </row>
    <row r="28" spans="1:5" x14ac:dyDescent="0.2">
      <c r="B28" s="20" t="s">
        <v>90</v>
      </c>
      <c r="C28" s="143">
        <f>SUM(C16:C27)</f>
        <v>1.2650462962962964E-2</v>
      </c>
      <c r="D28" s="143">
        <f>SUM(D16:D27)</f>
        <v>1.2650462962962964E-2</v>
      </c>
      <c r="E28" s="143">
        <f>SUM(E16:E27)</f>
        <v>0</v>
      </c>
    </row>
  </sheetData>
  <mergeCells count="3">
    <mergeCell ref="A1:B1"/>
    <mergeCell ref="C1:D1"/>
    <mergeCell ref="A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orkbookViewId="0"/>
  </sheetViews>
  <sheetFormatPr baseColWidth="10" defaultRowHeight="12.75" x14ac:dyDescent="0.2"/>
  <sheetData>
    <row r="1" spans="1:6" x14ac:dyDescent="0.2">
      <c r="A1" s="3" t="s">
        <v>0</v>
      </c>
      <c r="B1" s="5"/>
      <c r="C1" s="7">
        <v>43801</v>
      </c>
      <c r="D1" s="8"/>
    </row>
    <row r="3" spans="1:6" x14ac:dyDescent="0.2">
      <c r="A3" s="11" t="s">
        <v>137</v>
      </c>
      <c r="B3" s="12"/>
      <c r="C3" s="12"/>
      <c r="D3" s="13"/>
      <c r="E3" s="16">
        <v>49</v>
      </c>
      <c r="F3" s="144">
        <v>0.11497596064814815</v>
      </c>
    </row>
    <row r="4" spans="1:6" x14ac:dyDescent="0.2">
      <c r="A4" s="16" t="s">
        <v>138</v>
      </c>
      <c r="B4" s="16" t="s">
        <v>122</v>
      </c>
      <c r="C4" s="16" t="s">
        <v>124</v>
      </c>
    </row>
    <row r="5" spans="1:6" x14ac:dyDescent="0.2">
      <c r="A5" s="141">
        <v>1</v>
      </c>
      <c r="B5" s="140">
        <v>0.49928240740740742</v>
      </c>
      <c r="C5" s="145">
        <v>6.0078831018518519E-2</v>
      </c>
    </row>
    <row r="6" spans="1:6" x14ac:dyDescent="0.2">
      <c r="A6" s="141">
        <v>2</v>
      </c>
      <c r="B6" s="140">
        <v>0.64500000000000002</v>
      </c>
      <c r="C6" s="145">
        <v>8.5963657407407412E-3</v>
      </c>
    </row>
    <row r="7" spans="1:6" x14ac:dyDescent="0.2">
      <c r="A7" s="141">
        <v>3</v>
      </c>
      <c r="B7" s="140">
        <v>0.41609953703703706</v>
      </c>
      <c r="C7" s="145">
        <v>8.3797106481481483E-3</v>
      </c>
    </row>
    <row r="8" spans="1:6" x14ac:dyDescent="0.2">
      <c r="A8" s="141">
        <v>4</v>
      </c>
      <c r="B8" s="140">
        <v>0.44127314814814816</v>
      </c>
      <c r="C8" s="145">
        <v>7.132569444444444E-3</v>
      </c>
    </row>
    <row r="9" spans="1:6" x14ac:dyDescent="0.2">
      <c r="A9" s="141">
        <v>5</v>
      </c>
      <c r="B9" s="140">
        <v>0.34758101851851847</v>
      </c>
      <c r="C9" s="145">
        <v>5.3701273148148146E-3</v>
      </c>
    </row>
    <row r="10" spans="1:6" x14ac:dyDescent="0.2">
      <c r="A10" s="141">
        <v>6</v>
      </c>
      <c r="B10" s="140">
        <v>0.39064814814814813</v>
      </c>
      <c r="C10" s="145">
        <v>4.9131134259259258E-3</v>
      </c>
    </row>
    <row r="11" spans="1:6" x14ac:dyDescent="0.2">
      <c r="A11" s="141">
        <v>7</v>
      </c>
      <c r="B11" s="140">
        <v>0.40532407407407406</v>
      </c>
      <c r="C11" s="145">
        <v>2.4070717592592594E-3</v>
      </c>
    </row>
    <row r="12" spans="1:6" x14ac:dyDescent="0.2">
      <c r="A12" s="141">
        <v>8</v>
      </c>
      <c r="B12" s="140">
        <v>0.43304398148148149</v>
      </c>
      <c r="C12" s="145">
        <v>1.9619560185185183E-3</v>
      </c>
    </row>
    <row r="13" spans="1:6" x14ac:dyDescent="0.2">
      <c r="A13" s="141">
        <v>9</v>
      </c>
      <c r="B13" s="140">
        <v>0.6337962962962963</v>
      </c>
      <c r="C13" s="145">
        <v>1.7584837962962964E-3</v>
      </c>
    </row>
    <row r="14" spans="1:6" x14ac:dyDescent="0.2">
      <c r="A14" s="141">
        <v>10</v>
      </c>
      <c r="B14" s="140">
        <v>0.32336805555555553</v>
      </c>
      <c r="C14" s="145">
        <v>1.6799421296296295E-3</v>
      </c>
    </row>
    <row r="15" spans="1:6" x14ac:dyDescent="0.2">
      <c r="A15" s="141">
        <v>11</v>
      </c>
      <c r="B15" s="140">
        <v>0.61486111111111108</v>
      </c>
      <c r="C15" s="145">
        <v>1.4117939814814815E-3</v>
      </c>
    </row>
    <row r="16" spans="1:6" x14ac:dyDescent="0.2">
      <c r="A16" s="141">
        <v>12</v>
      </c>
      <c r="B16" s="140">
        <v>0.40258101851851852</v>
      </c>
      <c r="C16" s="145">
        <v>1.3139004629629629E-3</v>
      </c>
    </row>
    <row r="17" spans="1:3" x14ac:dyDescent="0.2">
      <c r="A17" s="141">
        <v>13</v>
      </c>
      <c r="B17" s="140">
        <v>0.60988425925925926</v>
      </c>
      <c r="C17" s="145">
        <v>1.1803125000000002E-3</v>
      </c>
    </row>
    <row r="18" spans="1:3" x14ac:dyDescent="0.2">
      <c r="A18" s="141">
        <v>14</v>
      </c>
      <c r="B18" s="140">
        <v>0.43153935185185183</v>
      </c>
      <c r="C18" s="145">
        <v>1.1557523148148147E-3</v>
      </c>
    </row>
    <row r="19" spans="1:3" x14ac:dyDescent="0.2">
      <c r="A19" s="141">
        <v>15</v>
      </c>
      <c r="B19" s="140">
        <v>0.43503472222222223</v>
      </c>
      <c r="C19" s="145">
        <v>7.8332175925925921E-4</v>
      </c>
    </row>
    <row r="20" spans="1:3" x14ac:dyDescent="0.2">
      <c r="A20" s="141">
        <v>16</v>
      </c>
      <c r="B20" s="140">
        <v>0.71920138888888896</v>
      </c>
      <c r="C20" s="145">
        <v>6.8627314814814809E-4</v>
      </c>
    </row>
    <row r="21" spans="1:3" x14ac:dyDescent="0.2">
      <c r="A21" s="141">
        <v>17</v>
      </c>
      <c r="B21" s="140">
        <v>0.66870370370370369</v>
      </c>
      <c r="C21" s="145">
        <v>5.7370370370370366E-4</v>
      </c>
    </row>
    <row r="22" spans="1:3" x14ac:dyDescent="0.2">
      <c r="A22" s="141">
        <v>18</v>
      </c>
      <c r="B22" s="140">
        <v>0.49534722222222222</v>
      </c>
      <c r="C22" s="145">
        <v>5.525694444444444E-4</v>
      </c>
    </row>
    <row r="23" spans="1:3" x14ac:dyDescent="0.2">
      <c r="A23" s="141">
        <v>19</v>
      </c>
      <c r="B23" s="140">
        <v>0.3228125</v>
      </c>
      <c r="C23" s="145">
        <v>5.304513888888889E-4</v>
      </c>
    </row>
    <row r="24" spans="1:3" x14ac:dyDescent="0.2">
      <c r="A24" s="141">
        <v>20</v>
      </c>
      <c r="B24" s="140">
        <v>0.3222800925925926</v>
      </c>
      <c r="C24" s="145">
        <v>3.7553240740740738E-4</v>
      </c>
    </row>
    <row r="25" spans="1:3" x14ac:dyDescent="0.2">
      <c r="A25" s="141">
        <v>21</v>
      </c>
      <c r="B25" s="140">
        <v>0.44843749999999999</v>
      </c>
      <c r="C25" s="145">
        <v>3.725E-4</v>
      </c>
    </row>
    <row r="26" spans="1:3" x14ac:dyDescent="0.2">
      <c r="A26" s="141">
        <v>22</v>
      </c>
      <c r="B26" s="140">
        <v>0.48217592592592595</v>
      </c>
      <c r="C26" s="145">
        <v>3.5320601851851848E-4</v>
      </c>
    </row>
    <row r="27" spans="1:3" x14ac:dyDescent="0.2">
      <c r="A27" s="141">
        <v>23</v>
      </c>
      <c r="B27" s="140">
        <v>0.32194444444444442</v>
      </c>
      <c r="C27" s="145">
        <v>3.1350694444444443E-4</v>
      </c>
    </row>
    <row r="28" spans="1:3" x14ac:dyDescent="0.2">
      <c r="A28" s="141">
        <v>24</v>
      </c>
      <c r="B28" s="140">
        <v>0.64028935185185187</v>
      </c>
      <c r="C28" s="145">
        <v>3.0557870370370369E-4</v>
      </c>
    </row>
    <row r="29" spans="1:3" x14ac:dyDescent="0.2">
      <c r="A29" s="141">
        <v>25</v>
      </c>
      <c r="B29" s="140">
        <v>0.32145833333333335</v>
      </c>
      <c r="C29" s="145">
        <v>2.8684027777777779E-4</v>
      </c>
    </row>
    <row r="30" spans="1:3" x14ac:dyDescent="0.2">
      <c r="A30" s="141">
        <v>26</v>
      </c>
      <c r="B30" s="140">
        <v>0.43127314814814816</v>
      </c>
      <c r="C30" s="145">
        <v>2.3734953703703708E-4</v>
      </c>
    </row>
    <row r="31" spans="1:3" x14ac:dyDescent="0.2">
      <c r="A31" s="141">
        <v>27</v>
      </c>
      <c r="B31" s="140">
        <v>0.43710648148148151</v>
      </c>
      <c r="C31" s="145">
        <v>2.2525462962962961E-4</v>
      </c>
    </row>
    <row r="32" spans="1:3" x14ac:dyDescent="0.2">
      <c r="A32" s="141">
        <v>28</v>
      </c>
      <c r="B32" s="140">
        <v>0.49475694444444446</v>
      </c>
      <c r="C32" s="145">
        <v>2.1996527777777777E-4</v>
      </c>
    </row>
    <row r="33" spans="1:3" x14ac:dyDescent="0.2">
      <c r="A33" s="141">
        <v>29</v>
      </c>
      <c r="B33" s="140">
        <v>0.35297453703703702</v>
      </c>
      <c r="C33" s="145">
        <v>2.1067129629629628E-4</v>
      </c>
    </row>
    <row r="34" spans="1:3" x14ac:dyDescent="0.2">
      <c r="A34" s="141">
        <v>30</v>
      </c>
      <c r="B34" s="140">
        <v>0.4490277777777778</v>
      </c>
      <c r="C34" s="145">
        <v>1.9223379629629633E-4</v>
      </c>
    </row>
    <row r="35" spans="1:3" x14ac:dyDescent="0.2">
      <c r="A35" s="141">
        <v>31</v>
      </c>
      <c r="B35" s="140">
        <v>0.49782407407407409</v>
      </c>
      <c r="C35" s="145">
        <v>1.7800925925925927E-4</v>
      </c>
    </row>
    <row r="36" spans="1:3" x14ac:dyDescent="0.2">
      <c r="A36" s="141">
        <v>32</v>
      </c>
      <c r="B36" s="140">
        <v>0.49671296296296297</v>
      </c>
      <c r="C36" s="145">
        <v>1.7673611111111113E-4</v>
      </c>
    </row>
    <row r="37" spans="1:3" x14ac:dyDescent="0.2">
      <c r="A37" s="141">
        <v>33</v>
      </c>
      <c r="B37" s="140">
        <v>0.32178240740740743</v>
      </c>
      <c r="C37" s="145">
        <v>1.3417824074074075E-4</v>
      </c>
    </row>
    <row r="38" spans="1:3" x14ac:dyDescent="0.2">
      <c r="A38" s="141">
        <v>34</v>
      </c>
      <c r="B38" s="140">
        <v>0.32267361111111109</v>
      </c>
      <c r="C38" s="145">
        <v>1.1980324074074073E-4</v>
      </c>
    </row>
    <row r="39" spans="1:3" x14ac:dyDescent="0.2">
      <c r="A39" s="141">
        <v>35</v>
      </c>
      <c r="B39" s="140">
        <v>0.59616898148148145</v>
      </c>
      <c r="C39" s="145">
        <v>1.1929398148148149E-4</v>
      </c>
    </row>
    <row r="40" spans="1:3" x14ac:dyDescent="0.2">
      <c r="A40" s="141">
        <v>36</v>
      </c>
      <c r="B40" s="140">
        <v>0.49328703703703702</v>
      </c>
      <c r="C40" s="145">
        <v>1.1835648148148149E-4</v>
      </c>
    </row>
    <row r="41" spans="1:3" x14ac:dyDescent="0.2">
      <c r="A41" s="141">
        <v>37</v>
      </c>
      <c r="B41" s="140">
        <v>0.43912037037037038</v>
      </c>
      <c r="C41" s="145">
        <v>1.0398148148148148E-4</v>
      </c>
    </row>
    <row r="42" spans="1:3" x14ac:dyDescent="0.2">
      <c r="A42" s="141">
        <v>38</v>
      </c>
      <c r="B42" s="140">
        <v>0.67858796296296298</v>
      </c>
      <c r="C42" s="145">
        <v>1.0166666666666667E-4</v>
      </c>
    </row>
    <row r="43" spans="1:3" x14ac:dyDescent="0.2">
      <c r="A43" s="141">
        <v>39</v>
      </c>
      <c r="B43" s="140">
        <v>0.46549768518518514</v>
      </c>
      <c r="C43" s="145">
        <v>7.1446759259259258E-5</v>
      </c>
    </row>
    <row r="44" spans="1:3" x14ac:dyDescent="0.2">
      <c r="A44" s="141">
        <v>40</v>
      </c>
      <c r="B44" s="140">
        <v>0.32506944444444447</v>
      </c>
      <c r="C44" s="145">
        <v>6.0648148148148154E-5</v>
      </c>
    </row>
    <row r="45" spans="1:3" x14ac:dyDescent="0.2">
      <c r="A45" s="141">
        <v>41</v>
      </c>
      <c r="B45" s="140">
        <v>0.43109953703703702</v>
      </c>
      <c r="C45" s="145">
        <v>5.7499999999999995E-5</v>
      </c>
    </row>
    <row r="46" spans="1:3" x14ac:dyDescent="0.2">
      <c r="A46" s="141">
        <v>42</v>
      </c>
      <c r="B46" s="140">
        <v>0.61329861111111106</v>
      </c>
      <c r="C46" s="145">
        <v>5.0914351851851854E-5</v>
      </c>
    </row>
    <row r="47" spans="1:3" x14ac:dyDescent="0.2">
      <c r="A47" s="141">
        <v>43</v>
      </c>
      <c r="B47" s="140">
        <v>0.46574074074074073</v>
      </c>
      <c r="C47" s="145">
        <v>4.9918981481481482E-5</v>
      </c>
    </row>
    <row r="48" spans="1:3" x14ac:dyDescent="0.2">
      <c r="A48" s="141">
        <v>44</v>
      </c>
      <c r="B48" s="140">
        <v>0.3253240740740741</v>
      </c>
      <c r="C48" s="145">
        <v>2.3113425925925924E-5</v>
      </c>
    </row>
    <row r="49" spans="1:6" x14ac:dyDescent="0.2">
      <c r="A49" s="141">
        <v>45</v>
      </c>
      <c r="B49" s="140">
        <v>0.49775462962962963</v>
      </c>
      <c r="C49" s="145">
        <v>1.7337962962962964E-5</v>
      </c>
    </row>
    <row r="50" spans="1:6" x14ac:dyDescent="0.2">
      <c r="A50" s="141">
        <v>46</v>
      </c>
      <c r="B50" s="140">
        <v>0.56469907407407405</v>
      </c>
      <c r="C50" s="145">
        <v>1.4166666666666666E-5</v>
      </c>
    </row>
    <row r="51" spans="1:6" x14ac:dyDescent="0.2">
      <c r="A51" s="141">
        <v>47</v>
      </c>
      <c r="B51" s="140">
        <v>0.4025347222222222</v>
      </c>
      <c r="C51" s="145">
        <v>1.1446759259259258E-5</v>
      </c>
    </row>
    <row r="52" spans="1:6" x14ac:dyDescent="0.2">
      <c r="A52" s="141">
        <v>48</v>
      </c>
      <c r="B52" s="140">
        <v>0.48289351851851853</v>
      </c>
      <c r="C52" s="145">
        <v>8.5763888888888892E-6</v>
      </c>
    </row>
    <row r="53" spans="1:6" x14ac:dyDescent="0.2">
      <c r="A53" s="141">
        <v>49</v>
      </c>
      <c r="B53" s="140">
        <v>0.4850694444444445</v>
      </c>
      <c r="C53" s="145">
        <v>0</v>
      </c>
    </row>
    <row r="55" spans="1:6" x14ac:dyDescent="0.2">
      <c r="A55" s="11" t="s">
        <v>139</v>
      </c>
      <c r="B55" s="12"/>
      <c r="C55" s="12"/>
      <c r="D55" s="13"/>
      <c r="E55" s="16">
        <v>42</v>
      </c>
      <c r="F55" s="144">
        <v>0.11059006944444444</v>
      </c>
    </row>
    <row r="56" spans="1:6" x14ac:dyDescent="0.2">
      <c r="A56" s="16" t="s">
        <v>138</v>
      </c>
      <c r="B56" s="16" t="s">
        <v>122</v>
      </c>
      <c r="C56" s="16" t="s">
        <v>124</v>
      </c>
    </row>
    <row r="57" spans="1:6" x14ac:dyDescent="0.2">
      <c r="A57" s="141">
        <v>1</v>
      </c>
      <c r="B57" s="140">
        <v>0.49928240740740742</v>
      </c>
      <c r="C57" s="145">
        <v>6.0031817129629628E-2</v>
      </c>
    </row>
    <row r="58" spans="1:6" x14ac:dyDescent="0.2">
      <c r="A58" s="141">
        <v>2</v>
      </c>
      <c r="B58" s="140">
        <v>0.64500000000000002</v>
      </c>
      <c r="C58" s="145">
        <v>8.6339236111111113E-3</v>
      </c>
    </row>
    <row r="59" spans="1:6" x14ac:dyDescent="0.2">
      <c r="A59" s="141">
        <v>3</v>
      </c>
      <c r="B59" s="140">
        <v>0.41609953703703706</v>
      </c>
      <c r="C59" s="145">
        <v>8.3964351851851856E-3</v>
      </c>
    </row>
    <row r="60" spans="1:6" x14ac:dyDescent="0.2">
      <c r="A60" s="141">
        <v>4</v>
      </c>
      <c r="B60" s="140">
        <v>0.44127314814814816</v>
      </c>
      <c r="C60" s="145">
        <v>7.1480208333333344E-3</v>
      </c>
    </row>
    <row r="61" spans="1:6" x14ac:dyDescent="0.2">
      <c r="A61" s="141">
        <v>5</v>
      </c>
      <c r="B61" s="140">
        <v>0.34758101851851847</v>
      </c>
      <c r="C61" s="145">
        <v>5.3804282407407403E-3</v>
      </c>
    </row>
    <row r="62" spans="1:6" x14ac:dyDescent="0.2">
      <c r="A62" s="141">
        <v>6</v>
      </c>
      <c r="B62" s="140">
        <v>0.40532407407407406</v>
      </c>
      <c r="C62" s="145">
        <v>2.417939814814815E-3</v>
      </c>
    </row>
    <row r="63" spans="1:6" x14ac:dyDescent="0.2">
      <c r="A63" s="141">
        <v>7</v>
      </c>
      <c r="B63" s="140">
        <v>0.43304398148148149</v>
      </c>
      <c r="C63" s="145">
        <v>1.9727430555555553E-3</v>
      </c>
    </row>
    <row r="64" spans="1:6" x14ac:dyDescent="0.2">
      <c r="A64" s="141">
        <v>8</v>
      </c>
      <c r="B64" s="140">
        <v>0.32336805555555553</v>
      </c>
      <c r="C64" s="145">
        <v>1.9056481481481483E-3</v>
      </c>
    </row>
    <row r="65" spans="1:3" x14ac:dyDescent="0.2">
      <c r="A65" s="141">
        <v>9</v>
      </c>
      <c r="B65" s="140">
        <v>0.6337962962962963</v>
      </c>
      <c r="C65" s="145">
        <v>1.7958680555555558E-3</v>
      </c>
    </row>
    <row r="66" spans="1:3" x14ac:dyDescent="0.2">
      <c r="A66" s="141">
        <v>10</v>
      </c>
      <c r="B66" s="140">
        <v>0.61486111111111108</v>
      </c>
      <c r="C66" s="145">
        <v>1.4405324074074075E-3</v>
      </c>
    </row>
    <row r="67" spans="1:3" x14ac:dyDescent="0.2">
      <c r="A67" s="141">
        <v>11</v>
      </c>
      <c r="B67" s="140">
        <v>0.40258101851851852</v>
      </c>
      <c r="C67" s="145">
        <v>1.3253703703703702E-3</v>
      </c>
    </row>
    <row r="68" spans="1:3" x14ac:dyDescent="0.2">
      <c r="A68" s="141">
        <v>12</v>
      </c>
      <c r="B68" s="140">
        <v>0.60988425925925926</v>
      </c>
      <c r="C68" s="145">
        <v>1.2080092592592591E-3</v>
      </c>
    </row>
    <row r="69" spans="1:3" x14ac:dyDescent="0.2">
      <c r="A69" s="141">
        <v>13</v>
      </c>
      <c r="B69" s="140">
        <v>0.43153935185185183</v>
      </c>
      <c r="C69" s="145">
        <v>1.1685879629629631E-3</v>
      </c>
    </row>
    <row r="70" spans="1:3" x14ac:dyDescent="0.2">
      <c r="A70" s="141">
        <v>14</v>
      </c>
      <c r="B70" s="140">
        <v>0.43503472222222223</v>
      </c>
      <c r="C70" s="145">
        <v>7.9434027777777782E-4</v>
      </c>
    </row>
    <row r="71" spans="1:3" x14ac:dyDescent="0.2">
      <c r="A71" s="141">
        <v>15</v>
      </c>
      <c r="B71" s="140">
        <v>0.71920138888888896</v>
      </c>
      <c r="C71" s="145">
        <v>7.201736111111111E-4</v>
      </c>
    </row>
    <row r="72" spans="1:3" x14ac:dyDescent="0.2">
      <c r="A72" s="141">
        <v>16</v>
      </c>
      <c r="B72" s="140">
        <v>0.66870370370370369</v>
      </c>
      <c r="C72" s="145">
        <v>6.0636574074074076E-4</v>
      </c>
    </row>
    <row r="73" spans="1:3" x14ac:dyDescent="0.2">
      <c r="A73" s="141">
        <v>17</v>
      </c>
      <c r="B73" s="140">
        <v>0.49534722222222222</v>
      </c>
      <c r="C73" s="145">
        <v>5.7832175925925922E-4</v>
      </c>
    </row>
    <row r="74" spans="1:3" x14ac:dyDescent="0.2">
      <c r="A74" s="141">
        <v>18</v>
      </c>
      <c r="B74" s="140">
        <v>0.44843749999999999</v>
      </c>
      <c r="C74" s="145">
        <v>5.7745370370370372E-4</v>
      </c>
    </row>
    <row r="75" spans="1:3" x14ac:dyDescent="0.2">
      <c r="A75" s="141">
        <v>19</v>
      </c>
      <c r="B75" s="140">
        <v>0.3228125</v>
      </c>
      <c r="C75" s="145">
        <v>5.4150462962962974E-4</v>
      </c>
    </row>
    <row r="76" spans="1:3" x14ac:dyDescent="0.2">
      <c r="A76" s="141">
        <v>20</v>
      </c>
      <c r="B76" s="140">
        <v>0.3222800925925926</v>
      </c>
      <c r="C76" s="145">
        <v>3.8652777777777774E-4</v>
      </c>
    </row>
    <row r="77" spans="1:3" x14ac:dyDescent="0.2">
      <c r="A77" s="141">
        <v>21</v>
      </c>
      <c r="B77" s="140">
        <v>0.48217592592592595</v>
      </c>
      <c r="C77" s="145">
        <v>3.7184027777777785E-4</v>
      </c>
    </row>
    <row r="78" spans="1:3" x14ac:dyDescent="0.2">
      <c r="A78" s="141">
        <v>22</v>
      </c>
      <c r="B78" s="140">
        <v>0.32194444444444442</v>
      </c>
      <c r="C78" s="145">
        <v>3.2384259259259258E-4</v>
      </c>
    </row>
    <row r="79" spans="1:3" x14ac:dyDescent="0.2">
      <c r="A79" s="141">
        <v>23</v>
      </c>
      <c r="B79" s="140">
        <v>0.32145833333333335</v>
      </c>
      <c r="C79" s="145">
        <v>3.1159722222222222E-4</v>
      </c>
    </row>
    <row r="80" spans="1:3" x14ac:dyDescent="0.2">
      <c r="A80" s="141">
        <v>24</v>
      </c>
      <c r="B80" s="140">
        <v>0.43127314814814816</v>
      </c>
      <c r="C80" s="145">
        <v>2.5009259259259261E-4</v>
      </c>
    </row>
    <row r="81" spans="1:3" x14ac:dyDescent="0.2">
      <c r="A81" s="141">
        <v>25</v>
      </c>
      <c r="B81" s="140">
        <v>0.49475694444444446</v>
      </c>
      <c r="C81" s="145">
        <v>2.4554398148148146E-4</v>
      </c>
    </row>
    <row r="82" spans="1:3" x14ac:dyDescent="0.2">
      <c r="A82" s="141">
        <v>26</v>
      </c>
      <c r="B82" s="140">
        <v>0.43710648148148151</v>
      </c>
      <c r="C82" s="145">
        <v>2.3776620370370369E-4</v>
      </c>
    </row>
    <row r="83" spans="1:3" x14ac:dyDescent="0.2">
      <c r="A83" s="141">
        <v>27</v>
      </c>
      <c r="B83" s="140">
        <v>0.35297453703703702</v>
      </c>
      <c r="C83" s="145">
        <v>2.2281250000000003E-4</v>
      </c>
    </row>
    <row r="84" spans="1:3" x14ac:dyDescent="0.2">
      <c r="A84" s="141">
        <v>28</v>
      </c>
      <c r="B84" s="140">
        <v>0.4490277777777778</v>
      </c>
      <c r="C84" s="145">
        <v>2.0337962962962964E-4</v>
      </c>
    </row>
    <row r="85" spans="1:3" x14ac:dyDescent="0.2">
      <c r="A85" s="141">
        <v>29</v>
      </c>
      <c r="B85" s="140">
        <v>0.49782407407407409</v>
      </c>
      <c r="C85" s="145">
        <v>2.0265046296296296E-4</v>
      </c>
    </row>
    <row r="86" spans="1:3" x14ac:dyDescent="0.2">
      <c r="A86" s="141">
        <v>30</v>
      </c>
      <c r="B86" s="140">
        <v>0.49671296296296297</v>
      </c>
      <c r="C86" s="145">
        <v>2.0045138888888887E-4</v>
      </c>
    </row>
    <row r="87" spans="1:3" x14ac:dyDescent="0.2">
      <c r="A87" s="141">
        <v>31</v>
      </c>
      <c r="B87" s="140">
        <v>0.59616898148148145</v>
      </c>
      <c r="C87" s="145">
        <v>1.6041666666666664E-4</v>
      </c>
    </row>
    <row r="88" spans="1:3" x14ac:dyDescent="0.2">
      <c r="A88" s="141">
        <v>32</v>
      </c>
      <c r="B88" s="140">
        <v>0.32178240740740743</v>
      </c>
      <c r="C88" s="145">
        <v>1.462037037037037E-4</v>
      </c>
    </row>
    <row r="89" spans="1:3" x14ac:dyDescent="0.2">
      <c r="A89" s="141">
        <v>33</v>
      </c>
      <c r="B89" s="140">
        <v>0.49328703703703702</v>
      </c>
      <c r="C89" s="145">
        <v>1.4221064814814817E-4</v>
      </c>
    </row>
    <row r="90" spans="1:3" x14ac:dyDescent="0.2">
      <c r="A90" s="141">
        <v>34</v>
      </c>
      <c r="B90" s="140">
        <v>0.32267361111111109</v>
      </c>
      <c r="C90" s="145">
        <v>1.3048611111111111E-4</v>
      </c>
    </row>
    <row r="91" spans="1:3" x14ac:dyDescent="0.2">
      <c r="A91" s="141">
        <v>35</v>
      </c>
      <c r="B91" s="140">
        <v>0.43912037037037038</v>
      </c>
      <c r="C91" s="145">
        <v>1.1988425925925926E-4</v>
      </c>
    </row>
    <row r="92" spans="1:3" x14ac:dyDescent="0.2">
      <c r="A92" s="141">
        <v>36</v>
      </c>
      <c r="B92" s="140">
        <v>0.61329861111111106</v>
      </c>
      <c r="C92" s="145">
        <v>7.9282407407407402E-5</v>
      </c>
    </row>
    <row r="93" spans="1:3" x14ac:dyDescent="0.2">
      <c r="A93" s="141">
        <v>37</v>
      </c>
      <c r="B93" s="140">
        <v>0.43109953703703702</v>
      </c>
      <c r="C93" s="145">
        <v>7.0405092592592598E-5</v>
      </c>
    </row>
    <row r="94" spans="1:3" x14ac:dyDescent="0.2">
      <c r="A94" s="141">
        <v>38</v>
      </c>
      <c r="B94" s="140">
        <v>0.56469907407407405</v>
      </c>
      <c r="C94" s="145">
        <v>4.136574074074074E-5</v>
      </c>
    </row>
    <row r="95" spans="1:3" x14ac:dyDescent="0.2">
      <c r="A95" s="141">
        <v>39</v>
      </c>
      <c r="B95" s="140">
        <v>0.49775462962962963</v>
      </c>
      <c r="C95" s="145">
        <v>4.1111111111111116E-5</v>
      </c>
    </row>
    <row r="96" spans="1:3" x14ac:dyDescent="0.2">
      <c r="A96" s="141">
        <v>40</v>
      </c>
      <c r="B96" s="140">
        <v>0.48289351851851853</v>
      </c>
      <c r="C96" s="145">
        <v>3.6701388888888885E-5</v>
      </c>
    </row>
    <row r="97" spans="1:6" x14ac:dyDescent="0.2">
      <c r="A97" s="141">
        <v>41</v>
      </c>
      <c r="B97" s="140">
        <v>0.4025347222222222</v>
      </c>
      <c r="C97" s="145">
        <v>2.2002314814814815E-5</v>
      </c>
    </row>
    <row r="98" spans="1:6" x14ac:dyDescent="0.2">
      <c r="A98" s="141">
        <v>42</v>
      </c>
      <c r="B98" s="140">
        <v>0.48509259259259258</v>
      </c>
      <c r="C98" s="145">
        <v>0</v>
      </c>
    </row>
    <row r="100" spans="1:6" x14ac:dyDescent="0.2">
      <c r="A100" s="11" t="s">
        <v>140</v>
      </c>
      <c r="B100" s="12"/>
      <c r="C100" s="12"/>
      <c r="D100" s="13"/>
      <c r="E100" s="16">
        <v>36</v>
      </c>
      <c r="F100" s="144">
        <v>0.10366297453703703</v>
      </c>
    </row>
    <row r="101" spans="1:6" x14ac:dyDescent="0.2">
      <c r="A101" s="16" t="s">
        <v>138</v>
      </c>
      <c r="B101" s="16" t="s">
        <v>122</v>
      </c>
      <c r="C101" s="16" t="s">
        <v>124</v>
      </c>
    </row>
    <row r="102" spans="1:6" x14ac:dyDescent="0.2">
      <c r="A102" s="141">
        <v>1</v>
      </c>
      <c r="B102" s="140">
        <v>0.49918981481481484</v>
      </c>
      <c r="C102" s="145">
        <v>6.2206712962962964E-2</v>
      </c>
    </row>
    <row r="103" spans="1:6" x14ac:dyDescent="0.2">
      <c r="A103" s="141">
        <v>2</v>
      </c>
      <c r="B103" s="140">
        <v>0.44188657407407406</v>
      </c>
      <c r="C103" s="145">
        <v>7.4190856481481486E-3</v>
      </c>
    </row>
    <row r="104" spans="1:6" x14ac:dyDescent="0.2">
      <c r="A104" s="141">
        <v>3</v>
      </c>
      <c r="B104" s="140">
        <v>0.41060185185185188</v>
      </c>
      <c r="C104" s="145">
        <v>5.1107523148148154E-3</v>
      </c>
    </row>
    <row r="105" spans="1:6" x14ac:dyDescent="0.2">
      <c r="A105" s="141">
        <v>4</v>
      </c>
      <c r="B105" s="140">
        <v>0.39061342592592596</v>
      </c>
      <c r="C105" s="145">
        <v>4.9648263888888893E-3</v>
      </c>
    </row>
    <row r="106" spans="1:6" x14ac:dyDescent="0.2">
      <c r="A106" s="141">
        <v>5</v>
      </c>
      <c r="B106" s="140">
        <v>0.34785879629629629</v>
      </c>
      <c r="C106" s="145">
        <v>4.8949768518518517E-3</v>
      </c>
    </row>
    <row r="107" spans="1:6" x14ac:dyDescent="0.2">
      <c r="A107" s="141">
        <v>6</v>
      </c>
      <c r="B107" s="140">
        <v>0.63688657407407401</v>
      </c>
      <c r="C107" s="145">
        <v>3.7409953703703702E-3</v>
      </c>
    </row>
    <row r="108" spans="1:6" x14ac:dyDescent="0.2">
      <c r="A108" s="141">
        <v>7</v>
      </c>
      <c r="B108" s="140">
        <v>0.43136574074074074</v>
      </c>
      <c r="C108" s="145">
        <v>3.3160300925925922E-3</v>
      </c>
    </row>
    <row r="109" spans="1:6" x14ac:dyDescent="0.2">
      <c r="A109" s="141">
        <v>8</v>
      </c>
      <c r="B109" s="140">
        <v>0.40388888888888891</v>
      </c>
      <c r="C109" s="145">
        <v>3.0683449074074072E-3</v>
      </c>
    </row>
    <row r="110" spans="1:6" x14ac:dyDescent="0.2">
      <c r="A110" s="141">
        <v>9</v>
      </c>
      <c r="B110" s="140">
        <v>0.59660879629629626</v>
      </c>
      <c r="C110" s="145">
        <v>1.304363425925926E-3</v>
      </c>
    </row>
    <row r="111" spans="1:6" x14ac:dyDescent="0.2">
      <c r="A111" s="141">
        <v>10</v>
      </c>
      <c r="B111" s="140">
        <v>0.49152777777777779</v>
      </c>
      <c r="C111" s="145">
        <v>1.2680902777777777E-3</v>
      </c>
    </row>
    <row r="112" spans="1:6" x14ac:dyDescent="0.2">
      <c r="A112" s="141">
        <v>11</v>
      </c>
      <c r="B112" s="140">
        <v>0.43474537037037037</v>
      </c>
      <c r="C112" s="145">
        <v>1.0885069444444445E-3</v>
      </c>
    </row>
    <row r="113" spans="1:3" x14ac:dyDescent="0.2">
      <c r="A113" s="141">
        <v>12</v>
      </c>
      <c r="B113" s="140">
        <v>0.45055555555555554</v>
      </c>
      <c r="C113" s="145">
        <v>8.9696759259259254E-4</v>
      </c>
    </row>
    <row r="114" spans="1:3" x14ac:dyDescent="0.2">
      <c r="A114" s="141">
        <v>13</v>
      </c>
      <c r="B114" s="140">
        <v>0.65371527777777783</v>
      </c>
      <c r="C114" s="145">
        <v>8.9679398148148149E-4</v>
      </c>
    </row>
    <row r="115" spans="1:3" x14ac:dyDescent="0.2">
      <c r="A115" s="141">
        <v>14</v>
      </c>
      <c r="B115" s="140">
        <v>0.57468750000000002</v>
      </c>
      <c r="C115" s="145">
        <v>4.7870370370370368E-4</v>
      </c>
    </row>
    <row r="116" spans="1:3" x14ac:dyDescent="0.2">
      <c r="A116" s="141">
        <v>15</v>
      </c>
      <c r="B116" s="140">
        <v>0.56478009259259265</v>
      </c>
      <c r="C116" s="145">
        <v>4.2879629629629631E-4</v>
      </c>
    </row>
    <row r="117" spans="1:3" x14ac:dyDescent="0.2">
      <c r="A117" s="141">
        <v>16</v>
      </c>
      <c r="B117" s="140">
        <v>0.60810185185185184</v>
      </c>
      <c r="C117" s="145">
        <v>3.6839120370370368E-4</v>
      </c>
    </row>
    <row r="118" spans="1:3" x14ac:dyDescent="0.2">
      <c r="A118" s="141">
        <v>17</v>
      </c>
      <c r="B118" s="140">
        <v>0.32557870370370373</v>
      </c>
      <c r="C118" s="145">
        <v>3.4142361111111108E-4</v>
      </c>
    </row>
    <row r="119" spans="1:3" x14ac:dyDescent="0.2">
      <c r="A119" s="141">
        <v>18</v>
      </c>
      <c r="B119" s="140">
        <v>0.4494097222222222</v>
      </c>
      <c r="C119" s="145">
        <v>2.5789351851851852E-4</v>
      </c>
    </row>
    <row r="120" spans="1:3" x14ac:dyDescent="0.2">
      <c r="A120" s="141">
        <v>19</v>
      </c>
      <c r="B120" s="140">
        <v>0.49410879629629628</v>
      </c>
      <c r="C120" s="145">
        <v>2.226736111111111E-4</v>
      </c>
    </row>
    <row r="121" spans="1:3" x14ac:dyDescent="0.2">
      <c r="A121" s="141">
        <v>20</v>
      </c>
      <c r="B121" s="140">
        <v>0.66371527777777783</v>
      </c>
      <c r="C121" s="145">
        <v>2.0833333333333335E-4</v>
      </c>
    </row>
    <row r="122" spans="1:3" x14ac:dyDescent="0.2">
      <c r="A122" s="141">
        <v>21</v>
      </c>
      <c r="B122" s="140">
        <v>0.49046296296296293</v>
      </c>
      <c r="C122" s="145">
        <v>1.2383101851851851E-4</v>
      </c>
    </row>
    <row r="123" spans="1:3" x14ac:dyDescent="0.2">
      <c r="A123" s="141">
        <v>22</v>
      </c>
      <c r="B123" s="140">
        <v>0.60782407407407402</v>
      </c>
      <c r="C123" s="145">
        <v>1.1789351851851853E-4</v>
      </c>
    </row>
    <row r="124" spans="1:3" x14ac:dyDescent="0.2">
      <c r="A124" s="141">
        <v>23</v>
      </c>
      <c r="B124" s="140">
        <v>0.40168981481481486</v>
      </c>
      <c r="C124" s="145">
        <v>1.1260416666666665E-4</v>
      </c>
    </row>
    <row r="125" spans="1:3" x14ac:dyDescent="0.2">
      <c r="A125" s="141">
        <v>24</v>
      </c>
      <c r="B125" s="140">
        <v>0.60853009259259261</v>
      </c>
      <c r="C125" s="145">
        <v>1.0671296296296297E-4</v>
      </c>
    </row>
    <row r="126" spans="1:3" x14ac:dyDescent="0.2">
      <c r="A126" s="141">
        <v>25</v>
      </c>
      <c r="B126" s="140">
        <v>0.59962962962962962</v>
      </c>
      <c r="C126" s="145">
        <v>9.5034722222222225E-5</v>
      </c>
    </row>
    <row r="127" spans="1:3" x14ac:dyDescent="0.2">
      <c r="A127" s="141">
        <v>26</v>
      </c>
      <c r="B127" s="140">
        <v>0.40134259259259258</v>
      </c>
      <c r="C127" s="145">
        <v>8.7037037037037039E-5</v>
      </c>
    </row>
    <row r="128" spans="1:3" x14ac:dyDescent="0.2">
      <c r="A128" s="141">
        <v>27</v>
      </c>
      <c r="B128" s="140">
        <v>0.33947916666666672</v>
      </c>
      <c r="C128" s="145">
        <v>8.1238425925925928E-5</v>
      </c>
    </row>
    <row r="129" spans="1:6" x14ac:dyDescent="0.2">
      <c r="A129" s="141">
        <v>28</v>
      </c>
      <c r="B129" s="140">
        <v>0.49754629629629626</v>
      </c>
      <c r="C129" s="145">
        <v>7.5694444444444447E-5</v>
      </c>
    </row>
    <row r="130" spans="1:6" x14ac:dyDescent="0.2">
      <c r="A130" s="141">
        <v>29</v>
      </c>
      <c r="B130" s="140">
        <v>0.32629629629629631</v>
      </c>
      <c r="C130" s="145">
        <v>7.4606481481481472E-5</v>
      </c>
    </row>
    <row r="131" spans="1:6" x14ac:dyDescent="0.2">
      <c r="A131" s="141">
        <v>30</v>
      </c>
      <c r="B131" s="140">
        <v>0.42659722222222224</v>
      </c>
      <c r="C131" s="145">
        <v>6.2951388888888879E-5</v>
      </c>
    </row>
    <row r="132" spans="1:6" x14ac:dyDescent="0.2">
      <c r="A132" s="141">
        <v>31</v>
      </c>
      <c r="B132" s="140">
        <v>0.34673611111111113</v>
      </c>
      <c r="C132" s="145">
        <v>5.7233796296296296E-5</v>
      </c>
    </row>
    <row r="133" spans="1:6" x14ac:dyDescent="0.2">
      <c r="A133" s="141">
        <v>32</v>
      </c>
      <c r="B133" s="140">
        <v>0.40246527777777774</v>
      </c>
      <c r="C133" s="145">
        <v>4.958333333333333E-5</v>
      </c>
    </row>
    <row r="134" spans="1:6" x14ac:dyDescent="0.2">
      <c r="A134" s="141">
        <v>33</v>
      </c>
      <c r="B134" s="140">
        <v>0.59996527777777775</v>
      </c>
      <c r="C134" s="145">
        <v>4.9062500000000007E-5</v>
      </c>
    </row>
    <row r="135" spans="1:6" x14ac:dyDescent="0.2">
      <c r="A135" s="141">
        <v>34</v>
      </c>
      <c r="B135" s="140">
        <v>0.33986111111111111</v>
      </c>
      <c r="C135" s="145">
        <v>4.6192129629629636E-5</v>
      </c>
    </row>
    <row r="136" spans="1:6" x14ac:dyDescent="0.2">
      <c r="A136" s="141">
        <v>35</v>
      </c>
      <c r="B136" s="140">
        <v>0.34484953703703702</v>
      </c>
      <c r="C136" s="145">
        <v>2.6134259259259258E-5</v>
      </c>
    </row>
    <row r="137" spans="1:6" x14ac:dyDescent="0.2">
      <c r="A137" s="141">
        <v>36</v>
      </c>
      <c r="B137" s="140">
        <v>0.32664351851851853</v>
      </c>
      <c r="C137" s="145">
        <v>1.4490740740740739E-5</v>
      </c>
    </row>
    <row r="139" spans="1:6" x14ac:dyDescent="0.2">
      <c r="A139" s="11" t="s">
        <v>141</v>
      </c>
      <c r="B139" s="12"/>
      <c r="C139" s="12"/>
      <c r="D139" s="13"/>
      <c r="E139" s="16">
        <v>3</v>
      </c>
      <c r="F139" s="144">
        <v>1.4781041666666668E-2</v>
      </c>
    </row>
    <row r="140" spans="1:6" x14ac:dyDescent="0.2">
      <c r="A140" s="16" t="s">
        <v>138</v>
      </c>
      <c r="B140" s="16" t="s">
        <v>122</v>
      </c>
      <c r="C140" s="16" t="s">
        <v>124</v>
      </c>
    </row>
    <row r="141" spans="1:6" x14ac:dyDescent="0.2">
      <c r="A141" s="141">
        <v>1</v>
      </c>
      <c r="B141" s="140">
        <v>0.4409837962962963</v>
      </c>
      <c r="C141" s="145">
        <v>8.8281365740740733E-3</v>
      </c>
    </row>
    <row r="142" spans="1:6" x14ac:dyDescent="0.2">
      <c r="A142" s="141">
        <v>2</v>
      </c>
      <c r="B142" s="140">
        <v>0.3473148148148148</v>
      </c>
      <c r="C142" s="145">
        <v>5.9269212962962956E-3</v>
      </c>
    </row>
    <row r="143" spans="1:6" x14ac:dyDescent="0.2">
      <c r="A143" s="141">
        <v>3</v>
      </c>
      <c r="B143" s="140">
        <v>0.33339120370370368</v>
      </c>
      <c r="C143" s="145">
        <v>2.5983796296296298E-5</v>
      </c>
    </row>
    <row r="145" spans="1:6" x14ac:dyDescent="0.2">
      <c r="A145" s="11" t="s">
        <v>142</v>
      </c>
      <c r="B145" s="12"/>
      <c r="C145" s="12"/>
      <c r="D145" s="13"/>
      <c r="E145" s="16">
        <v>7</v>
      </c>
      <c r="F145" s="144">
        <v>9.1273495370370362E-3</v>
      </c>
    </row>
    <row r="146" spans="1:6" x14ac:dyDescent="0.2">
      <c r="A146" s="16" t="s">
        <v>138</v>
      </c>
      <c r="B146" s="16" t="s">
        <v>122</v>
      </c>
      <c r="C146" s="16" t="s">
        <v>124</v>
      </c>
    </row>
    <row r="147" spans="1:6" x14ac:dyDescent="0.2">
      <c r="A147" s="141">
        <v>1</v>
      </c>
      <c r="B147" s="140">
        <v>0.39179398148148148</v>
      </c>
      <c r="C147" s="145">
        <v>3.7088078703703706E-3</v>
      </c>
    </row>
    <row r="148" spans="1:6" x14ac:dyDescent="0.2">
      <c r="A148" s="141">
        <v>2</v>
      </c>
      <c r="B148" s="140">
        <v>0.7088310185185186</v>
      </c>
      <c r="C148" s="145">
        <v>2.7772685185185188E-3</v>
      </c>
    </row>
    <row r="149" spans="1:6" x14ac:dyDescent="0.2">
      <c r="A149" s="141">
        <v>3</v>
      </c>
      <c r="B149" s="140">
        <v>0.66792824074074064</v>
      </c>
      <c r="C149" s="145">
        <v>1.0007407407407408E-3</v>
      </c>
    </row>
    <row r="150" spans="1:6" x14ac:dyDescent="0.2">
      <c r="A150" s="141">
        <v>4</v>
      </c>
      <c r="B150" s="140">
        <v>0.68671296296296302</v>
      </c>
      <c r="C150" s="145">
        <v>9.0829861111111103E-4</v>
      </c>
    </row>
    <row r="151" spans="1:6" x14ac:dyDescent="0.2">
      <c r="A151" s="141">
        <v>5</v>
      </c>
      <c r="B151" s="140">
        <v>0.4263657407407408</v>
      </c>
      <c r="C151" s="145">
        <v>6.8333333333333343E-4</v>
      </c>
    </row>
    <row r="152" spans="1:6" x14ac:dyDescent="0.2">
      <c r="A152" s="141">
        <v>6</v>
      </c>
      <c r="B152" s="140">
        <v>0.39622685185185186</v>
      </c>
      <c r="C152" s="145">
        <v>4.8900462962962958E-5</v>
      </c>
    </row>
    <row r="153" spans="1:6" x14ac:dyDescent="0.2">
      <c r="A153" s="141">
        <v>7</v>
      </c>
      <c r="B153" s="140">
        <v>0.70734953703703696</v>
      </c>
      <c r="C153" s="145">
        <v>0</v>
      </c>
    </row>
    <row r="155" spans="1:6" x14ac:dyDescent="0.2">
      <c r="A155" s="11" t="s">
        <v>143</v>
      </c>
      <c r="B155" s="12"/>
      <c r="C155" s="12"/>
      <c r="D155" s="13"/>
      <c r="E155" s="16">
        <v>0</v>
      </c>
      <c r="F155" s="144">
        <v>0</v>
      </c>
    </row>
    <row r="156" spans="1:6" x14ac:dyDescent="0.2">
      <c r="A156" s="16" t="s">
        <v>138</v>
      </c>
      <c r="B156" s="16" t="s">
        <v>122</v>
      </c>
      <c r="C156" s="16" t="s">
        <v>124</v>
      </c>
    </row>
    <row r="158" spans="1:6" x14ac:dyDescent="0.2">
      <c r="A158" s="11" t="s">
        <v>144</v>
      </c>
      <c r="B158" s="12"/>
      <c r="C158" s="12"/>
      <c r="D158" s="13"/>
      <c r="E158" s="16">
        <v>0</v>
      </c>
      <c r="F158" s="144">
        <v>0</v>
      </c>
    </row>
    <row r="159" spans="1:6" x14ac:dyDescent="0.2">
      <c r="A159" s="16" t="s">
        <v>138</v>
      </c>
      <c r="B159" s="16" t="s">
        <v>122</v>
      </c>
      <c r="C159" s="16" t="s">
        <v>124</v>
      </c>
    </row>
  </sheetData>
  <mergeCells count="9">
    <mergeCell ref="A145:D145"/>
    <mergeCell ref="A155:D155"/>
    <mergeCell ref="A158:D158"/>
    <mergeCell ref="A1:B1"/>
    <mergeCell ref="C1:D1"/>
    <mergeCell ref="A3:D3"/>
    <mergeCell ref="A55:D55"/>
    <mergeCell ref="A100:D100"/>
    <mergeCell ref="A139:D1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/>
  </sheetViews>
  <sheetFormatPr baseColWidth="10" defaultRowHeight="12.75" x14ac:dyDescent="0.2"/>
  <cols>
    <col min="1" max="2" width="18.7109375" customWidth="1"/>
    <col min="3" max="14" width="22.7109375" customWidth="1"/>
  </cols>
  <sheetData>
    <row r="1" spans="1:14" x14ac:dyDescent="0.2">
      <c r="A1" s="3" t="s">
        <v>0</v>
      </c>
      <c r="B1" s="5"/>
      <c r="C1" s="7">
        <v>43801</v>
      </c>
      <c r="D1" s="8"/>
    </row>
    <row r="3" spans="1:14" ht="39.950000000000003" customHeight="1" x14ac:dyDescent="0.2">
      <c r="A3" s="16" t="s">
        <v>138</v>
      </c>
      <c r="B3" s="16" t="s">
        <v>122</v>
      </c>
      <c r="C3" s="16" t="s">
        <v>123</v>
      </c>
      <c r="D3" s="16" t="s">
        <v>124</v>
      </c>
      <c r="E3" s="16" t="s">
        <v>145</v>
      </c>
      <c r="F3" s="16" t="s">
        <v>146</v>
      </c>
      <c r="G3" s="16" t="s">
        <v>147</v>
      </c>
      <c r="H3" s="17" t="s">
        <v>148</v>
      </c>
      <c r="I3" s="17" t="s">
        <v>149</v>
      </c>
      <c r="J3" s="17" t="s">
        <v>150</v>
      </c>
      <c r="K3" s="17" t="s">
        <v>151</v>
      </c>
      <c r="L3" s="17" t="s">
        <v>152</v>
      </c>
      <c r="M3" s="17" t="s">
        <v>153</v>
      </c>
      <c r="N3" s="17" t="s">
        <v>154</v>
      </c>
    </row>
    <row r="4" spans="1:14" x14ac:dyDescent="0.2">
      <c r="A4" s="98">
        <v>1</v>
      </c>
      <c r="B4" s="146">
        <v>0.32145833333333335</v>
      </c>
      <c r="C4" s="146">
        <v>0.32177083333333334</v>
      </c>
      <c r="D4" s="146">
        <v>3.0092592592592595E-4</v>
      </c>
      <c r="E4" s="98"/>
      <c r="F4" s="98"/>
      <c r="G4" s="98">
        <v>2</v>
      </c>
      <c r="H4" s="146">
        <v>2.7777777777777778E-4</v>
      </c>
      <c r="I4" s="146">
        <v>3.0092592592592595E-4</v>
      </c>
      <c r="J4" s="98"/>
      <c r="K4" s="98"/>
      <c r="L4" s="98"/>
      <c r="M4" s="98"/>
      <c r="N4" s="98"/>
    </row>
    <row r="5" spans="1:14" x14ac:dyDescent="0.2">
      <c r="A5" s="98">
        <v>2</v>
      </c>
      <c r="B5" s="146">
        <v>0.32178240740740743</v>
      </c>
      <c r="C5" s="146">
        <v>0.32193287037037038</v>
      </c>
      <c r="D5" s="146">
        <v>1.3888888888888889E-4</v>
      </c>
      <c r="E5" s="98"/>
      <c r="F5" s="98"/>
      <c r="G5" s="98">
        <v>2</v>
      </c>
      <c r="H5" s="146">
        <v>1.273148148148148E-4</v>
      </c>
      <c r="I5" s="146">
        <v>1.3888888888888889E-4</v>
      </c>
      <c r="J5" s="98"/>
      <c r="K5" s="98"/>
      <c r="L5" s="98"/>
      <c r="M5" s="98"/>
      <c r="N5" s="98"/>
    </row>
    <row r="6" spans="1:14" x14ac:dyDescent="0.2">
      <c r="A6" s="98">
        <v>3</v>
      </c>
      <c r="B6" s="146">
        <v>0.32194444444444442</v>
      </c>
      <c r="C6" s="146">
        <v>0.32226851851851851</v>
      </c>
      <c r="D6" s="146">
        <v>3.1250000000000001E-4</v>
      </c>
      <c r="E6" s="98"/>
      <c r="F6" s="98"/>
      <c r="G6" s="98">
        <v>2</v>
      </c>
      <c r="H6" s="146">
        <v>3.1250000000000001E-4</v>
      </c>
      <c r="I6" s="146">
        <v>3.1250000000000001E-4</v>
      </c>
      <c r="J6" s="98"/>
      <c r="K6" s="98"/>
      <c r="L6" s="98"/>
      <c r="M6" s="98"/>
      <c r="N6" s="98"/>
    </row>
    <row r="7" spans="1:14" x14ac:dyDescent="0.2">
      <c r="A7" s="98">
        <v>4</v>
      </c>
      <c r="B7" s="146">
        <v>0.3222800925925926</v>
      </c>
      <c r="C7" s="146">
        <v>0.32266203703703705</v>
      </c>
      <c r="D7" s="146">
        <v>3.8194444444444446E-4</v>
      </c>
      <c r="E7" s="98"/>
      <c r="F7" s="98"/>
      <c r="G7" s="98">
        <v>2</v>
      </c>
      <c r="H7" s="146">
        <v>3.7037037037037035E-4</v>
      </c>
      <c r="I7" s="146">
        <v>3.8194444444444446E-4</v>
      </c>
      <c r="J7" s="98"/>
      <c r="K7" s="98"/>
      <c r="L7" s="98"/>
      <c r="M7" s="98"/>
      <c r="N7" s="98"/>
    </row>
    <row r="8" spans="1:14" x14ac:dyDescent="0.2">
      <c r="A8" s="98">
        <v>5</v>
      </c>
      <c r="B8" s="146">
        <v>0.32267361111111109</v>
      </c>
      <c r="C8" s="146">
        <v>0.32280092592592591</v>
      </c>
      <c r="D8" s="146">
        <v>1.273148148148148E-4</v>
      </c>
      <c r="E8" s="98"/>
      <c r="F8" s="98"/>
      <c r="G8" s="98">
        <v>2</v>
      </c>
      <c r="H8" s="146">
        <v>1.1574074074074073E-4</v>
      </c>
      <c r="I8" s="146">
        <v>1.273148148148148E-4</v>
      </c>
      <c r="J8" s="98"/>
      <c r="K8" s="98"/>
      <c r="L8" s="98"/>
      <c r="M8" s="98"/>
      <c r="N8" s="98"/>
    </row>
    <row r="9" spans="1:14" x14ac:dyDescent="0.2">
      <c r="A9" s="98">
        <v>6</v>
      </c>
      <c r="B9" s="146">
        <v>0.3228125</v>
      </c>
      <c r="C9" s="146">
        <v>0.32335648148148149</v>
      </c>
      <c r="D9" s="146">
        <v>5.3240740740740744E-4</v>
      </c>
      <c r="E9" s="98"/>
      <c r="F9" s="98"/>
      <c r="G9" s="98">
        <v>2</v>
      </c>
      <c r="H9" s="146">
        <v>5.2083333333333333E-4</v>
      </c>
      <c r="I9" s="146">
        <v>5.3240740740740744E-4</v>
      </c>
      <c r="J9" s="98"/>
      <c r="K9" s="98"/>
      <c r="L9" s="98"/>
      <c r="M9" s="98"/>
      <c r="N9" s="98"/>
    </row>
    <row r="10" spans="1:14" x14ac:dyDescent="0.2">
      <c r="A10" s="98">
        <v>7</v>
      </c>
      <c r="B10" s="146">
        <v>0.32336805555555553</v>
      </c>
      <c r="C10" s="146">
        <v>0.32527777777777778</v>
      </c>
      <c r="D10" s="146">
        <v>1.8981481481481482E-3</v>
      </c>
      <c r="E10" s="98"/>
      <c r="F10" s="98"/>
      <c r="G10" s="98">
        <v>2</v>
      </c>
      <c r="H10" s="146">
        <v>1.6782407407407406E-3</v>
      </c>
      <c r="I10" s="146">
        <v>1.8981481481481482E-3</v>
      </c>
      <c r="J10" s="98"/>
      <c r="K10" s="98"/>
      <c r="L10" s="98"/>
      <c r="M10" s="98"/>
      <c r="N10" s="98"/>
    </row>
    <row r="11" spans="1:14" x14ac:dyDescent="0.2">
      <c r="A11" s="98">
        <v>8</v>
      </c>
      <c r="B11" s="146">
        <v>0.32506944444444447</v>
      </c>
      <c r="C11" s="146">
        <v>0.32512731481481483</v>
      </c>
      <c r="D11" s="146">
        <v>5.7870370370370366E-5</v>
      </c>
      <c r="E11" s="98"/>
      <c r="F11" s="98"/>
      <c r="G11" s="98">
        <v>1</v>
      </c>
      <c r="H11" s="146">
        <v>5.7870370370370366E-5</v>
      </c>
      <c r="I11" s="98"/>
      <c r="J11" s="98"/>
      <c r="K11" s="98"/>
      <c r="L11" s="98"/>
      <c r="M11" s="98"/>
      <c r="N11" s="98"/>
    </row>
    <row r="12" spans="1:14" x14ac:dyDescent="0.2">
      <c r="A12" s="98">
        <v>9</v>
      </c>
      <c r="B12" s="146">
        <v>0.3253240740740741</v>
      </c>
      <c r="C12" s="146">
        <v>0.32534722222222223</v>
      </c>
      <c r="D12" s="146">
        <v>1.1574074074074073E-5</v>
      </c>
      <c r="E12" s="98"/>
      <c r="F12" s="98"/>
      <c r="G12" s="98">
        <v>1</v>
      </c>
      <c r="H12" s="146">
        <v>1.1574074074074073E-5</v>
      </c>
      <c r="I12" s="98"/>
      <c r="J12" s="98"/>
      <c r="K12" s="98"/>
      <c r="L12" s="98"/>
      <c r="M12" s="98"/>
      <c r="N12" s="98"/>
    </row>
    <row r="13" spans="1:14" x14ac:dyDescent="0.2">
      <c r="A13" s="98">
        <v>10</v>
      </c>
      <c r="B13" s="146">
        <v>0.32557870370370373</v>
      </c>
      <c r="C13" s="146">
        <v>0.32591435185185186</v>
      </c>
      <c r="D13" s="146">
        <v>3.3564814814814812E-4</v>
      </c>
      <c r="E13" s="98"/>
      <c r="F13" s="98"/>
      <c r="G13" s="98">
        <v>1</v>
      </c>
      <c r="H13" s="98"/>
      <c r="I13" s="98"/>
      <c r="J13" s="146">
        <v>3.3564814814814812E-4</v>
      </c>
      <c r="K13" s="98"/>
      <c r="L13" s="98"/>
      <c r="M13" s="98"/>
      <c r="N13" s="98"/>
    </row>
    <row r="14" spans="1:14" x14ac:dyDescent="0.2">
      <c r="A14" s="98">
        <v>11</v>
      </c>
      <c r="B14" s="146">
        <v>0.32629629629629631</v>
      </c>
      <c r="C14" s="146">
        <v>0.3263773148148148</v>
      </c>
      <c r="D14" s="146">
        <v>6.9444444444444444E-5</v>
      </c>
      <c r="E14" s="98"/>
      <c r="F14" s="98"/>
      <c r="G14" s="98">
        <v>1</v>
      </c>
      <c r="H14" s="98"/>
      <c r="I14" s="98"/>
      <c r="J14" s="146">
        <v>6.9444444444444444E-5</v>
      </c>
      <c r="K14" s="98"/>
      <c r="L14" s="98"/>
      <c r="M14" s="98"/>
      <c r="N14" s="98"/>
    </row>
    <row r="15" spans="1:14" x14ac:dyDescent="0.2">
      <c r="A15" s="98">
        <v>12</v>
      </c>
      <c r="B15" s="146">
        <v>0.32664351851851853</v>
      </c>
      <c r="C15" s="146">
        <v>0.32665509259259257</v>
      </c>
      <c r="D15" s="146">
        <v>1.1574074074074073E-5</v>
      </c>
      <c r="E15" s="98"/>
      <c r="F15" s="98"/>
      <c r="G15" s="98">
        <v>1</v>
      </c>
      <c r="H15" s="98"/>
      <c r="I15" s="98"/>
      <c r="J15" s="146">
        <v>1.1574074074074073E-5</v>
      </c>
      <c r="K15" s="98"/>
      <c r="L15" s="98"/>
      <c r="M15" s="98"/>
      <c r="N15" s="98"/>
    </row>
    <row r="16" spans="1:14" x14ac:dyDescent="0.2">
      <c r="A16" s="98">
        <v>13</v>
      </c>
      <c r="B16" s="146">
        <v>0.33339120370370368</v>
      </c>
      <c r="C16" s="146">
        <v>0.33341435185185181</v>
      </c>
      <c r="D16" s="146">
        <v>2.3148148148148147E-5</v>
      </c>
      <c r="E16" s="98"/>
      <c r="F16" s="98"/>
      <c r="G16" s="98">
        <v>1</v>
      </c>
      <c r="H16" s="98"/>
      <c r="I16" s="98"/>
      <c r="J16" s="98"/>
      <c r="K16" s="146">
        <v>2.3148148148148147E-5</v>
      </c>
      <c r="L16" s="98"/>
      <c r="M16" s="98"/>
      <c r="N16" s="98"/>
    </row>
    <row r="17" spans="1:14" x14ac:dyDescent="0.2">
      <c r="A17" s="98">
        <v>14</v>
      </c>
      <c r="B17" s="146">
        <v>0.33947916666666672</v>
      </c>
      <c r="C17" s="146">
        <v>0.33956018518518521</v>
      </c>
      <c r="D17" s="146">
        <v>8.1018518518518516E-5</v>
      </c>
      <c r="E17" s="98"/>
      <c r="F17" s="98"/>
      <c r="G17" s="98">
        <v>1</v>
      </c>
      <c r="H17" s="98"/>
      <c r="I17" s="98"/>
      <c r="J17" s="146">
        <v>8.1018518518518516E-5</v>
      </c>
      <c r="K17" s="98"/>
      <c r="L17" s="98"/>
      <c r="M17" s="98"/>
      <c r="N17" s="98"/>
    </row>
    <row r="18" spans="1:14" x14ac:dyDescent="0.2">
      <c r="A18" s="98">
        <v>15</v>
      </c>
      <c r="B18" s="146">
        <v>0.33986111111111111</v>
      </c>
      <c r="C18" s="146">
        <v>0.33990740740740738</v>
      </c>
      <c r="D18" s="146">
        <v>3.4722222222222222E-5</v>
      </c>
      <c r="E18" s="98"/>
      <c r="F18" s="98"/>
      <c r="G18" s="98">
        <v>1</v>
      </c>
      <c r="H18" s="98"/>
      <c r="I18" s="98"/>
      <c r="J18" s="146">
        <v>3.4722222222222222E-5</v>
      </c>
      <c r="K18" s="98"/>
      <c r="L18" s="98"/>
      <c r="M18" s="98"/>
      <c r="N18" s="98"/>
    </row>
    <row r="19" spans="1:14" x14ac:dyDescent="0.2">
      <c r="A19" s="98">
        <v>16</v>
      </c>
      <c r="B19" s="146">
        <v>0.34484953703703702</v>
      </c>
      <c r="C19" s="146">
        <v>0.34487268518518516</v>
      </c>
      <c r="D19" s="146">
        <v>2.3148148148148147E-5</v>
      </c>
      <c r="E19" s="98"/>
      <c r="F19" s="98"/>
      <c r="G19" s="98">
        <v>1</v>
      </c>
      <c r="H19" s="98"/>
      <c r="I19" s="98"/>
      <c r="J19" s="146">
        <v>2.3148148148148147E-5</v>
      </c>
      <c r="K19" s="98"/>
      <c r="L19" s="98"/>
      <c r="M19" s="98"/>
      <c r="N19" s="98"/>
    </row>
    <row r="20" spans="1:14" x14ac:dyDescent="0.2">
      <c r="A20" s="98">
        <v>17</v>
      </c>
      <c r="B20" s="146">
        <v>0.34673611111111113</v>
      </c>
      <c r="C20" s="146">
        <v>0.34679398148148149</v>
      </c>
      <c r="D20" s="146">
        <v>4.6296296296296294E-5</v>
      </c>
      <c r="E20" s="98"/>
      <c r="F20" s="98"/>
      <c r="G20" s="98">
        <v>1</v>
      </c>
      <c r="H20" s="98"/>
      <c r="I20" s="98"/>
      <c r="J20" s="146">
        <v>4.6296296296296294E-5</v>
      </c>
      <c r="K20" s="98"/>
      <c r="L20" s="98"/>
      <c r="M20" s="98"/>
      <c r="N20" s="98"/>
    </row>
    <row r="21" spans="1:14" x14ac:dyDescent="0.2">
      <c r="A21" s="98">
        <v>18</v>
      </c>
      <c r="B21" s="146">
        <v>0.3473148148148148</v>
      </c>
      <c r="C21" s="146">
        <v>0.35324074074074074</v>
      </c>
      <c r="D21" s="146">
        <v>5.9259259259259256E-3</v>
      </c>
      <c r="E21" s="98"/>
      <c r="F21" s="98"/>
      <c r="G21" s="98">
        <v>4</v>
      </c>
      <c r="H21" s="146">
        <v>5.3587962962962964E-3</v>
      </c>
      <c r="I21" s="146">
        <v>5.37037037037037E-3</v>
      </c>
      <c r="J21" s="146">
        <v>4.8842592592592592E-3</v>
      </c>
      <c r="K21" s="146">
        <v>5.9259259259259256E-3</v>
      </c>
      <c r="L21" s="98"/>
      <c r="M21" s="98"/>
      <c r="N21" s="98"/>
    </row>
    <row r="22" spans="1:14" x14ac:dyDescent="0.2">
      <c r="A22" s="98">
        <v>19</v>
      </c>
      <c r="B22" s="146">
        <v>0.35297453703703702</v>
      </c>
      <c r="C22" s="146">
        <v>0.35319444444444442</v>
      </c>
      <c r="D22" s="146">
        <v>2.199074074074074E-4</v>
      </c>
      <c r="E22" s="98"/>
      <c r="F22" s="98"/>
      <c r="G22" s="98">
        <v>2</v>
      </c>
      <c r="H22" s="146">
        <v>2.0833333333333335E-4</v>
      </c>
      <c r="I22" s="146">
        <v>2.199074074074074E-4</v>
      </c>
      <c r="J22" s="98"/>
      <c r="K22" s="98"/>
      <c r="L22" s="98"/>
      <c r="M22" s="98"/>
      <c r="N22" s="98"/>
    </row>
    <row r="23" spans="1:14" x14ac:dyDescent="0.2">
      <c r="A23" s="98">
        <v>20</v>
      </c>
      <c r="B23" s="146">
        <v>0.39061342592592596</v>
      </c>
      <c r="C23" s="146">
        <v>0.39557870370370374</v>
      </c>
      <c r="D23" s="146">
        <v>4.9537037037037041E-3</v>
      </c>
      <c r="E23" s="98"/>
      <c r="F23" s="98"/>
      <c r="G23" s="98">
        <v>3</v>
      </c>
      <c r="H23" s="146">
        <v>4.9074074074074072E-3</v>
      </c>
      <c r="I23" s="98"/>
      <c r="J23" s="146">
        <v>4.9537037037037041E-3</v>
      </c>
      <c r="K23" s="98"/>
      <c r="L23" s="146">
        <v>3.7037037037037034E-3</v>
      </c>
      <c r="M23" s="98"/>
      <c r="N23" s="98"/>
    </row>
    <row r="24" spans="1:14" x14ac:dyDescent="0.2">
      <c r="A24" s="98">
        <v>21</v>
      </c>
      <c r="B24" s="146">
        <v>0.39622685185185186</v>
      </c>
      <c r="C24" s="146">
        <v>0.39627314814814812</v>
      </c>
      <c r="D24" s="146">
        <v>4.6296296296296294E-5</v>
      </c>
      <c r="E24" s="98"/>
      <c r="F24" s="98"/>
      <c r="G24" s="98">
        <v>1</v>
      </c>
      <c r="H24" s="98"/>
      <c r="I24" s="98"/>
      <c r="J24" s="98"/>
      <c r="K24" s="98"/>
      <c r="L24" s="146">
        <v>4.6296296296296294E-5</v>
      </c>
      <c r="M24" s="98"/>
      <c r="N24" s="98"/>
    </row>
    <row r="25" spans="1:14" x14ac:dyDescent="0.2">
      <c r="A25" s="98">
        <v>22</v>
      </c>
      <c r="B25" s="146">
        <v>0.40134259259259258</v>
      </c>
      <c r="C25" s="146">
        <v>0.40142361111111113</v>
      </c>
      <c r="D25" s="146">
        <v>8.1018518518518516E-5</v>
      </c>
      <c r="E25" s="98"/>
      <c r="F25" s="98"/>
      <c r="G25" s="98">
        <v>1</v>
      </c>
      <c r="H25" s="98"/>
      <c r="I25" s="98"/>
      <c r="J25" s="146">
        <v>8.1018518518518516E-5</v>
      </c>
      <c r="K25" s="98"/>
      <c r="L25" s="98"/>
      <c r="M25" s="98"/>
      <c r="N25" s="98"/>
    </row>
    <row r="26" spans="1:14" x14ac:dyDescent="0.2">
      <c r="A26" s="98">
        <v>23</v>
      </c>
      <c r="B26" s="146">
        <v>0.40168981481481486</v>
      </c>
      <c r="C26" s="146">
        <v>0.40180555555555553</v>
      </c>
      <c r="D26" s="146">
        <v>1.0416666666666667E-4</v>
      </c>
      <c r="E26" s="98"/>
      <c r="F26" s="98"/>
      <c r="G26" s="98">
        <v>1</v>
      </c>
      <c r="H26" s="98"/>
      <c r="I26" s="98"/>
      <c r="J26" s="146">
        <v>1.0416666666666667E-4</v>
      </c>
      <c r="K26" s="98"/>
      <c r="L26" s="98"/>
      <c r="M26" s="98"/>
      <c r="N26" s="98"/>
    </row>
    <row r="27" spans="1:14" x14ac:dyDescent="0.2">
      <c r="A27" s="98">
        <v>24</v>
      </c>
      <c r="B27" s="146">
        <v>0.40246527777777774</v>
      </c>
      <c r="C27" s="146">
        <v>0.40252314814814816</v>
      </c>
      <c r="D27" s="146">
        <v>4.6296296296296294E-5</v>
      </c>
      <c r="E27" s="98"/>
      <c r="F27" s="98"/>
      <c r="G27" s="98">
        <v>1</v>
      </c>
      <c r="H27" s="98"/>
      <c r="I27" s="98"/>
      <c r="J27" s="146">
        <v>4.6296296296296294E-5</v>
      </c>
      <c r="K27" s="98"/>
      <c r="L27" s="98"/>
      <c r="M27" s="98"/>
      <c r="N27" s="98"/>
    </row>
    <row r="28" spans="1:14" x14ac:dyDescent="0.2">
      <c r="A28" s="98">
        <v>25</v>
      </c>
      <c r="B28" s="146">
        <v>0.4025347222222222</v>
      </c>
      <c r="C28" s="146">
        <v>0.40255787037037033</v>
      </c>
      <c r="D28" s="146">
        <v>1.1574074074074073E-5</v>
      </c>
      <c r="E28" s="98"/>
      <c r="F28" s="98"/>
      <c r="G28" s="98">
        <v>2</v>
      </c>
      <c r="H28" s="146">
        <v>0</v>
      </c>
      <c r="I28" s="146">
        <v>1.1574074074074073E-5</v>
      </c>
      <c r="J28" s="98"/>
      <c r="K28" s="98"/>
      <c r="L28" s="98"/>
      <c r="M28" s="98"/>
      <c r="N28" s="98"/>
    </row>
    <row r="29" spans="1:14" x14ac:dyDescent="0.2">
      <c r="A29" s="98">
        <v>26</v>
      </c>
      <c r="B29" s="146">
        <v>0.40258101851851852</v>
      </c>
      <c r="C29" s="146">
        <v>0.40695601851851854</v>
      </c>
      <c r="D29" s="146">
        <v>4.3749999999999995E-3</v>
      </c>
      <c r="E29" s="98"/>
      <c r="F29" s="98"/>
      <c r="G29" s="98">
        <v>3</v>
      </c>
      <c r="H29" s="146">
        <v>1.3078703703703705E-3</v>
      </c>
      <c r="I29" s="146">
        <v>1.3194444444444443E-3</v>
      </c>
      <c r="J29" s="146">
        <v>3.0671296296296297E-3</v>
      </c>
      <c r="K29" s="98"/>
      <c r="L29" s="98"/>
      <c r="M29" s="98"/>
      <c r="N29" s="98"/>
    </row>
    <row r="30" spans="1:14" x14ac:dyDescent="0.2">
      <c r="A30" s="98">
        <v>27</v>
      </c>
      <c r="B30" s="146">
        <v>0.40532407407407406</v>
      </c>
      <c r="C30" s="146">
        <v>0.40774305555555551</v>
      </c>
      <c r="D30" s="146">
        <v>2.4074074074074076E-3</v>
      </c>
      <c r="E30" s="98"/>
      <c r="F30" s="98"/>
      <c r="G30" s="98">
        <v>2</v>
      </c>
      <c r="H30" s="146">
        <v>2.3958333333333336E-3</v>
      </c>
      <c r="I30" s="146">
        <v>2.4074074074074076E-3</v>
      </c>
      <c r="J30" s="98"/>
      <c r="K30" s="98"/>
      <c r="L30" s="98"/>
      <c r="M30" s="98"/>
      <c r="N30" s="98"/>
    </row>
    <row r="31" spans="1:14" x14ac:dyDescent="0.2">
      <c r="A31" s="147">
        <v>28</v>
      </c>
      <c r="B31" s="148">
        <v>0.41060185185185188</v>
      </c>
      <c r="C31" s="148">
        <v>0.42450231481481482</v>
      </c>
      <c r="D31" s="148">
        <v>1.3900462962962962E-2</v>
      </c>
      <c r="E31" s="147" t="s">
        <v>127</v>
      </c>
      <c r="F31" s="147" t="s">
        <v>127</v>
      </c>
      <c r="G31" s="147">
        <v>2</v>
      </c>
      <c r="H31" s="148">
        <v>8.3796296296296292E-3</v>
      </c>
      <c r="I31" s="148">
        <v>8.3912037037037045E-3</v>
      </c>
      <c r="J31" s="147"/>
      <c r="K31" s="147"/>
      <c r="L31" s="147"/>
      <c r="M31" s="147"/>
      <c r="N31" s="147"/>
    </row>
    <row r="32" spans="1:14" x14ac:dyDescent="0.2">
      <c r="A32" s="98">
        <v>29</v>
      </c>
      <c r="B32" s="146">
        <v>0.4263657407407408</v>
      </c>
      <c r="C32" s="146">
        <v>0.42704861111111114</v>
      </c>
      <c r="D32" s="146">
        <v>6.8287037037037025E-4</v>
      </c>
      <c r="E32" s="98"/>
      <c r="F32" s="98"/>
      <c r="G32" s="98">
        <v>2</v>
      </c>
      <c r="H32" s="98"/>
      <c r="I32" s="98"/>
      <c r="J32" s="146">
        <v>5.7870370370370366E-5</v>
      </c>
      <c r="K32" s="98"/>
      <c r="L32" s="146">
        <v>6.8287037037037025E-4</v>
      </c>
      <c r="M32" s="98"/>
      <c r="N32" s="98"/>
    </row>
    <row r="33" spans="1:14" x14ac:dyDescent="0.2">
      <c r="A33" s="98">
        <v>30</v>
      </c>
      <c r="B33" s="146">
        <v>0.43109953703703702</v>
      </c>
      <c r="C33" s="146">
        <v>0.43118055555555551</v>
      </c>
      <c r="D33" s="146">
        <v>6.9444444444444444E-5</v>
      </c>
      <c r="E33" s="98"/>
      <c r="F33" s="98"/>
      <c r="G33" s="98">
        <v>2</v>
      </c>
      <c r="H33" s="146">
        <v>4.6296296296296294E-5</v>
      </c>
      <c r="I33" s="146">
        <v>6.9444444444444444E-5</v>
      </c>
      <c r="J33" s="98"/>
      <c r="K33" s="98"/>
      <c r="L33" s="98"/>
      <c r="M33" s="98"/>
      <c r="N33" s="98"/>
    </row>
    <row r="34" spans="1:14" x14ac:dyDescent="0.2">
      <c r="A34" s="98">
        <v>31</v>
      </c>
      <c r="B34" s="146">
        <v>0.43127314814814816</v>
      </c>
      <c r="C34" s="146">
        <v>0.43467592592592591</v>
      </c>
      <c r="D34" s="146">
        <v>3.4027777777777784E-3</v>
      </c>
      <c r="E34" s="98"/>
      <c r="F34" s="98"/>
      <c r="G34" s="98">
        <v>3</v>
      </c>
      <c r="H34" s="146">
        <v>2.3148148148148146E-4</v>
      </c>
      <c r="I34" s="146">
        <v>2.4305555555555552E-4</v>
      </c>
      <c r="J34" s="146">
        <v>3.3101851851851851E-3</v>
      </c>
      <c r="K34" s="98"/>
      <c r="L34" s="98"/>
      <c r="M34" s="98"/>
      <c r="N34" s="98"/>
    </row>
    <row r="35" spans="1:14" x14ac:dyDescent="0.2">
      <c r="A35" s="98">
        <v>32</v>
      </c>
      <c r="B35" s="146">
        <v>0.43153935185185183</v>
      </c>
      <c r="C35" s="146">
        <v>0.43270833333333331</v>
      </c>
      <c r="D35" s="146">
        <v>1.1574074074074073E-3</v>
      </c>
      <c r="E35" s="98"/>
      <c r="F35" s="98"/>
      <c r="G35" s="98">
        <v>2</v>
      </c>
      <c r="H35" s="146">
        <v>1.1458333333333333E-3</v>
      </c>
      <c r="I35" s="146">
        <v>1.1574074074074073E-3</v>
      </c>
      <c r="J35" s="98"/>
      <c r="K35" s="98"/>
      <c r="L35" s="98"/>
      <c r="M35" s="98"/>
      <c r="N35" s="98"/>
    </row>
    <row r="36" spans="1:14" x14ac:dyDescent="0.2">
      <c r="A36" s="98">
        <v>33</v>
      </c>
      <c r="B36" s="146">
        <v>0.43304398148148149</v>
      </c>
      <c r="C36" s="146">
        <v>0.43583333333333335</v>
      </c>
      <c r="D36" s="146">
        <v>2.7893518518518519E-3</v>
      </c>
      <c r="E36" s="98"/>
      <c r="F36" s="98"/>
      <c r="G36" s="98">
        <v>3</v>
      </c>
      <c r="H36" s="146">
        <v>1.9560185185185184E-3</v>
      </c>
      <c r="I36" s="146">
        <v>1.9675925925925928E-3</v>
      </c>
      <c r="J36" s="146">
        <v>1.0879629629629629E-3</v>
      </c>
      <c r="K36" s="98"/>
      <c r="L36" s="98"/>
      <c r="M36" s="98"/>
      <c r="N36" s="98"/>
    </row>
    <row r="37" spans="1:14" x14ac:dyDescent="0.2">
      <c r="A37" s="98">
        <v>34</v>
      </c>
      <c r="B37" s="146">
        <v>0.43503472222222223</v>
      </c>
      <c r="C37" s="146">
        <v>0.43582175925925926</v>
      </c>
      <c r="D37" s="146">
        <v>7.8703703703703705E-4</v>
      </c>
      <c r="E37" s="98"/>
      <c r="F37" s="98"/>
      <c r="G37" s="98">
        <v>2</v>
      </c>
      <c r="H37" s="146">
        <v>7.7546296296296304E-4</v>
      </c>
      <c r="I37" s="146">
        <v>7.8703703703703705E-4</v>
      </c>
      <c r="J37" s="98"/>
      <c r="K37" s="98"/>
      <c r="L37" s="98"/>
      <c r="M37" s="98"/>
      <c r="N37" s="98"/>
    </row>
    <row r="38" spans="1:14" x14ac:dyDescent="0.2">
      <c r="A38" s="98">
        <v>35</v>
      </c>
      <c r="B38" s="146">
        <v>0.43710648148148151</v>
      </c>
      <c r="C38" s="146">
        <v>0.43734953703703705</v>
      </c>
      <c r="D38" s="146">
        <v>2.3148148148148146E-4</v>
      </c>
      <c r="E38" s="98"/>
      <c r="F38" s="98"/>
      <c r="G38" s="98">
        <v>2</v>
      </c>
      <c r="H38" s="146">
        <v>2.199074074074074E-4</v>
      </c>
      <c r="I38" s="146">
        <v>2.3148148148148146E-4</v>
      </c>
      <c r="J38" s="98"/>
      <c r="K38" s="98"/>
      <c r="L38" s="98"/>
      <c r="M38" s="98"/>
      <c r="N38" s="98"/>
    </row>
    <row r="39" spans="1:14" x14ac:dyDescent="0.2">
      <c r="A39" s="98">
        <v>36</v>
      </c>
      <c r="B39" s="146">
        <v>0.43912037037037038</v>
      </c>
      <c r="C39" s="146">
        <v>0.4392476851851852</v>
      </c>
      <c r="D39" s="146">
        <v>1.1574074074074073E-4</v>
      </c>
      <c r="E39" s="98"/>
      <c r="F39" s="98"/>
      <c r="G39" s="98">
        <v>2</v>
      </c>
      <c r="H39" s="146">
        <v>9.2592592592592588E-5</v>
      </c>
      <c r="I39" s="146">
        <v>1.1574074074074073E-4</v>
      </c>
      <c r="J39" s="98"/>
      <c r="K39" s="98"/>
      <c r="L39" s="98"/>
      <c r="M39" s="98"/>
      <c r="N39" s="98"/>
    </row>
    <row r="40" spans="1:14" x14ac:dyDescent="0.2">
      <c r="A40" s="98">
        <v>37</v>
      </c>
      <c r="B40" s="146">
        <v>0.4409837962962963</v>
      </c>
      <c r="C40" s="146">
        <v>0.44981481481481483</v>
      </c>
      <c r="D40" s="146">
        <v>8.819444444444444E-3</v>
      </c>
      <c r="E40" s="98"/>
      <c r="F40" s="98"/>
      <c r="G40" s="98">
        <v>4</v>
      </c>
      <c r="H40" s="146">
        <v>7.1296296296296307E-3</v>
      </c>
      <c r="I40" s="146">
        <v>7.1412037037037043E-3</v>
      </c>
      <c r="J40" s="146">
        <v>7.4189814814814813E-3</v>
      </c>
      <c r="K40" s="146">
        <v>8.819444444444444E-3</v>
      </c>
      <c r="L40" s="98"/>
      <c r="M40" s="98"/>
      <c r="N40" s="98"/>
    </row>
    <row r="41" spans="1:14" x14ac:dyDescent="0.2">
      <c r="A41" s="98">
        <v>38</v>
      </c>
      <c r="B41" s="146">
        <v>0.44843749999999999</v>
      </c>
      <c r="C41" s="146">
        <v>0.44901620370370371</v>
      </c>
      <c r="D41" s="146">
        <v>5.6712962962962956E-4</v>
      </c>
      <c r="E41" s="98"/>
      <c r="F41" s="98"/>
      <c r="G41" s="98">
        <v>2</v>
      </c>
      <c r="H41" s="146">
        <v>3.7037037037037035E-4</v>
      </c>
      <c r="I41" s="146">
        <v>5.6712962962962956E-4</v>
      </c>
      <c r="J41" s="98"/>
      <c r="K41" s="98"/>
      <c r="L41" s="98"/>
      <c r="M41" s="98"/>
      <c r="N41" s="98"/>
    </row>
    <row r="42" spans="1:14" x14ac:dyDescent="0.2">
      <c r="A42" s="98">
        <v>39</v>
      </c>
      <c r="B42" s="146">
        <v>0.4490277777777778</v>
      </c>
      <c r="C42" s="146">
        <v>0.44922453703703707</v>
      </c>
      <c r="D42" s="146">
        <v>1.9675925925925926E-4</v>
      </c>
      <c r="E42" s="98"/>
      <c r="F42" s="98"/>
      <c r="G42" s="98">
        <v>2</v>
      </c>
      <c r="H42" s="146">
        <v>1.8518518518518518E-4</v>
      </c>
      <c r="I42" s="146">
        <v>1.9675925925925926E-4</v>
      </c>
      <c r="J42" s="98"/>
      <c r="K42" s="98"/>
      <c r="L42" s="98"/>
      <c r="M42" s="98"/>
      <c r="N42" s="98"/>
    </row>
    <row r="43" spans="1:14" x14ac:dyDescent="0.2">
      <c r="A43" s="98">
        <v>40</v>
      </c>
      <c r="B43" s="146">
        <v>0.4494097222222222</v>
      </c>
      <c r="C43" s="146">
        <v>0.44966435185185188</v>
      </c>
      <c r="D43" s="146">
        <v>2.5462962962962961E-4</v>
      </c>
      <c r="E43" s="98"/>
      <c r="F43" s="98"/>
      <c r="G43" s="98">
        <v>1</v>
      </c>
      <c r="H43" s="98"/>
      <c r="I43" s="98"/>
      <c r="J43" s="146">
        <v>2.5462962962962961E-4</v>
      </c>
      <c r="K43" s="98"/>
      <c r="L43" s="98"/>
      <c r="M43" s="98"/>
      <c r="N43" s="98"/>
    </row>
    <row r="44" spans="1:14" x14ac:dyDescent="0.2">
      <c r="A44" s="98">
        <v>41</v>
      </c>
      <c r="B44" s="146">
        <v>0.45055555555555554</v>
      </c>
      <c r="C44" s="146">
        <v>0.45145833333333335</v>
      </c>
      <c r="D44" s="146">
        <v>8.9120370370370362E-4</v>
      </c>
      <c r="E44" s="98"/>
      <c r="F44" s="98"/>
      <c r="G44" s="98">
        <v>1</v>
      </c>
      <c r="H44" s="98"/>
      <c r="I44" s="98"/>
      <c r="J44" s="146">
        <v>8.9120370370370362E-4</v>
      </c>
      <c r="K44" s="98"/>
      <c r="L44" s="98"/>
      <c r="M44" s="98"/>
      <c r="N44" s="98"/>
    </row>
    <row r="45" spans="1:14" x14ac:dyDescent="0.2">
      <c r="A45" s="98">
        <v>42</v>
      </c>
      <c r="B45" s="146">
        <v>0.46549768518518514</v>
      </c>
      <c r="C45" s="146">
        <v>0.46556712962962959</v>
      </c>
      <c r="D45" s="146">
        <v>6.9444444444444444E-5</v>
      </c>
      <c r="E45" s="98"/>
      <c r="F45" s="98"/>
      <c r="G45" s="98">
        <v>1</v>
      </c>
      <c r="H45" s="146">
        <v>6.9444444444444444E-5</v>
      </c>
      <c r="I45" s="98"/>
      <c r="J45" s="98"/>
      <c r="K45" s="98"/>
      <c r="L45" s="98"/>
      <c r="M45" s="98"/>
      <c r="N45" s="98"/>
    </row>
    <row r="46" spans="1:14" x14ac:dyDescent="0.2">
      <c r="A46" s="98">
        <v>43</v>
      </c>
      <c r="B46" s="146">
        <v>0.46574074074074073</v>
      </c>
      <c r="C46" s="146">
        <v>0.465787037037037</v>
      </c>
      <c r="D46" s="146">
        <v>4.6296296296296294E-5</v>
      </c>
      <c r="E46" s="98"/>
      <c r="F46" s="98"/>
      <c r="G46" s="98">
        <v>1</v>
      </c>
      <c r="H46" s="146">
        <v>4.6296296296296294E-5</v>
      </c>
      <c r="I46" s="98"/>
      <c r="J46" s="98"/>
      <c r="K46" s="98"/>
      <c r="L46" s="98"/>
      <c r="M46" s="98"/>
      <c r="N46" s="98"/>
    </row>
    <row r="47" spans="1:14" x14ac:dyDescent="0.2">
      <c r="A47" s="98">
        <v>44</v>
      </c>
      <c r="B47" s="146">
        <v>0.48217592592592595</v>
      </c>
      <c r="C47" s="146">
        <v>0.48254629629629631</v>
      </c>
      <c r="D47" s="146">
        <v>3.7037037037037035E-4</v>
      </c>
      <c r="E47" s="98"/>
      <c r="F47" s="98"/>
      <c r="G47" s="98">
        <v>2</v>
      </c>
      <c r="H47" s="146">
        <v>3.4722222222222224E-4</v>
      </c>
      <c r="I47" s="146">
        <v>3.7037037037037035E-4</v>
      </c>
      <c r="J47" s="98"/>
      <c r="K47" s="98"/>
      <c r="L47" s="98"/>
      <c r="M47" s="98"/>
      <c r="N47" s="98"/>
    </row>
    <row r="48" spans="1:14" x14ac:dyDescent="0.2">
      <c r="A48" s="98">
        <v>45</v>
      </c>
      <c r="B48" s="146">
        <v>0.48289351851851853</v>
      </c>
      <c r="C48" s="146">
        <v>0.48292824074074076</v>
      </c>
      <c r="D48" s="146">
        <v>3.4722222222222222E-5</v>
      </c>
      <c r="E48" s="98"/>
      <c r="F48" s="98"/>
      <c r="G48" s="98">
        <v>2</v>
      </c>
      <c r="H48" s="146">
        <v>0</v>
      </c>
      <c r="I48" s="146">
        <v>3.4722222222222222E-5</v>
      </c>
      <c r="J48" s="98"/>
      <c r="K48" s="98"/>
      <c r="L48" s="98"/>
      <c r="M48" s="98"/>
      <c r="N48" s="98"/>
    </row>
    <row r="49" spans="1:14" x14ac:dyDescent="0.2">
      <c r="A49" s="98">
        <v>46</v>
      </c>
      <c r="B49" s="146">
        <v>0.4850694444444445</v>
      </c>
      <c r="C49" s="146">
        <v>0.4850694444444445</v>
      </c>
      <c r="D49" s="146">
        <v>0</v>
      </c>
      <c r="E49" s="98"/>
      <c r="F49" s="98"/>
      <c r="G49" s="98">
        <v>1</v>
      </c>
      <c r="H49" s="146">
        <v>0</v>
      </c>
      <c r="I49" s="98"/>
      <c r="J49" s="98"/>
      <c r="K49" s="98"/>
      <c r="L49" s="98"/>
      <c r="M49" s="98"/>
      <c r="N49" s="98"/>
    </row>
    <row r="50" spans="1:14" x14ac:dyDescent="0.2">
      <c r="A50" s="98">
        <v>47</v>
      </c>
      <c r="B50" s="146">
        <v>0.48509259259259258</v>
      </c>
      <c r="C50" s="146">
        <v>0.48509259259259258</v>
      </c>
      <c r="D50" s="146">
        <v>0</v>
      </c>
      <c r="E50" s="98"/>
      <c r="F50" s="98"/>
      <c r="G50" s="98">
        <v>1</v>
      </c>
      <c r="H50" s="98"/>
      <c r="I50" s="146">
        <v>0</v>
      </c>
      <c r="J50" s="98"/>
      <c r="K50" s="98"/>
      <c r="L50" s="98"/>
      <c r="M50" s="98"/>
      <c r="N50" s="98"/>
    </row>
    <row r="51" spans="1:14" x14ac:dyDescent="0.2">
      <c r="A51" s="98">
        <v>48</v>
      </c>
      <c r="B51" s="146">
        <v>0.49046296296296293</v>
      </c>
      <c r="C51" s="146">
        <v>0.49057870370370371</v>
      </c>
      <c r="D51" s="146">
        <v>1.1574074074074073E-4</v>
      </c>
      <c r="E51" s="98"/>
      <c r="F51" s="98"/>
      <c r="G51" s="98">
        <v>1</v>
      </c>
      <c r="H51" s="98"/>
      <c r="I51" s="98"/>
      <c r="J51" s="146">
        <v>1.1574074074074073E-4</v>
      </c>
      <c r="K51" s="98"/>
      <c r="L51" s="98"/>
      <c r="M51" s="98"/>
      <c r="N51" s="98"/>
    </row>
    <row r="52" spans="1:14" x14ac:dyDescent="0.2">
      <c r="A52" s="98">
        <v>49</v>
      </c>
      <c r="B52" s="146">
        <v>0.49152777777777779</v>
      </c>
      <c r="C52" s="146">
        <v>0.49280092592592589</v>
      </c>
      <c r="D52" s="146">
        <v>1.261574074074074E-3</v>
      </c>
      <c r="E52" s="98"/>
      <c r="F52" s="98"/>
      <c r="G52" s="98">
        <v>1</v>
      </c>
      <c r="H52" s="98"/>
      <c r="I52" s="98"/>
      <c r="J52" s="146">
        <v>1.261574074074074E-3</v>
      </c>
      <c r="K52" s="98"/>
      <c r="L52" s="98"/>
      <c r="M52" s="98"/>
      <c r="N52" s="98"/>
    </row>
    <row r="53" spans="1:14" x14ac:dyDescent="0.2">
      <c r="A53" s="98">
        <v>50</v>
      </c>
      <c r="B53" s="146">
        <v>0.49328703703703702</v>
      </c>
      <c r="C53" s="146">
        <v>0.49343749999999997</v>
      </c>
      <c r="D53" s="146">
        <v>1.3888888888888889E-4</v>
      </c>
      <c r="E53" s="98"/>
      <c r="F53" s="98"/>
      <c r="G53" s="98">
        <v>2</v>
      </c>
      <c r="H53" s="146">
        <v>1.1574074074074073E-4</v>
      </c>
      <c r="I53" s="146">
        <v>1.3888888888888889E-4</v>
      </c>
      <c r="J53" s="98"/>
      <c r="K53" s="98"/>
      <c r="L53" s="98"/>
      <c r="M53" s="98"/>
      <c r="N53" s="98"/>
    </row>
    <row r="54" spans="1:14" x14ac:dyDescent="0.2">
      <c r="A54" s="98">
        <v>51</v>
      </c>
      <c r="B54" s="146">
        <v>0.49410879629629628</v>
      </c>
      <c r="C54" s="146">
        <v>0.49432870370370369</v>
      </c>
      <c r="D54" s="146">
        <v>2.199074074074074E-4</v>
      </c>
      <c r="E54" s="98"/>
      <c r="F54" s="98"/>
      <c r="G54" s="98">
        <v>1</v>
      </c>
      <c r="H54" s="98"/>
      <c r="I54" s="98"/>
      <c r="J54" s="146">
        <v>2.199074074074074E-4</v>
      </c>
      <c r="K54" s="98"/>
      <c r="L54" s="98"/>
      <c r="M54" s="98"/>
      <c r="N54" s="98"/>
    </row>
    <row r="55" spans="1:14" x14ac:dyDescent="0.2">
      <c r="A55" s="98">
        <v>52</v>
      </c>
      <c r="B55" s="146">
        <v>0.49475694444444446</v>
      </c>
      <c r="C55" s="146">
        <v>0.49500000000000005</v>
      </c>
      <c r="D55" s="146">
        <v>2.4305555555555552E-4</v>
      </c>
      <c r="E55" s="98"/>
      <c r="F55" s="98"/>
      <c r="G55" s="98">
        <v>2</v>
      </c>
      <c r="H55" s="146">
        <v>2.199074074074074E-4</v>
      </c>
      <c r="I55" s="146">
        <v>2.4305555555555552E-4</v>
      </c>
      <c r="J55" s="98"/>
      <c r="K55" s="98"/>
      <c r="L55" s="98"/>
      <c r="M55" s="98"/>
      <c r="N55" s="98"/>
    </row>
    <row r="56" spans="1:14" x14ac:dyDescent="0.2">
      <c r="A56" s="98">
        <v>53</v>
      </c>
      <c r="B56" s="146">
        <v>0.49534722222222222</v>
      </c>
      <c r="C56" s="146">
        <v>0.49592592592592594</v>
      </c>
      <c r="D56" s="146">
        <v>5.6712962962962956E-4</v>
      </c>
      <c r="E56" s="98"/>
      <c r="F56" s="98"/>
      <c r="G56" s="98">
        <v>2</v>
      </c>
      <c r="H56" s="146">
        <v>5.4398148148148144E-4</v>
      </c>
      <c r="I56" s="146">
        <v>5.6712962962962956E-4</v>
      </c>
      <c r="J56" s="98"/>
      <c r="K56" s="98"/>
      <c r="L56" s="98"/>
      <c r="M56" s="98"/>
      <c r="N56" s="98"/>
    </row>
    <row r="57" spans="1:14" x14ac:dyDescent="0.2">
      <c r="A57" s="98">
        <v>54</v>
      </c>
      <c r="B57" s="146">
        <v>0.49671296296296297</v>
      </c>
      <c r="C57" s="146">
        <v>0.49690972222222224</v>
      </c>
      <c r="D57" s="146">
        <v>1.9675925925925926E-4</v>
      </c>
      <c r="E57" s="98"/>
      <c r="F57" s="98"/>
      <c r="G57" s="98">
        <v>2</v>
      </c>
      <c r="H57" s="146">
        <v>1.7361111111111112E-4</v>
      </c>
      <c r="I57" s="146">
        <v>1.9675925925925926E-4</v>
      </c>
      <c r="J57" s="98"/>
      <c r="K57" s="98"/>
      <c r="L57" s="98"/>
      <c r="M57" s="98"/>
      <c r="N57" s="98"/>
    </row>
    <row r="58" spans="1:14" x14ac:dyDescent="0.2">
      <c r="A58" s="98">
        <v>55</v>
      </c>
      <c r="B58" s="146">
        <v>0.49754629629629626</v>
      </c>
      <c r="C58" s="146">
        <v>0.49762731481481487</v>
      </c>
      <c r="D58" s="146">
        <v>6.9444444444444444E-5</v>
      </c>
      <c r="E58" s="98"/>
      <c r="F58" s="98"/>
      <c r="G58" s="98">
        <v>1</v>
      </c>
      <c r="H58" s="98"/>
      <c r="I58" s="98"/>
      <c r="J58" s="146">
        <v>6.9444444444444444E-5</v>
      </c>
      <c r="K58" s="98"/>
      <c r="L58" s="98"/>
      <c r="M58" s="98"/>
      <c r="N58" s="98"/>
    </row>
    <row r="59" spans="1:14" x14ac:dyDescent="0.2">
      <c r="A59" s="147">
        <v>56</v>
      </c>
      <c r="B59" s="148">
        <v>0.49775462962962963</v>
      </c>
      <c r="C59" s="148">
        <v>0.56140046296296298</v>
      </c>
      <c r="D59" s="148">
        <v>6.3634259259259265E-2</v>
      </c>
      <c r="E59" s="147" t="s">
        <v>127</v>
      </c>
      <c r="F59" s="147" t="s">
        <v>127</v>
      </c>
      <c r="G59" s="147">
        <v>2</v>
      </c>
      <c r="H59" s="148">
        <v>1.1574074074074073E-5</v>
      </c>
      <c r="I59" s="148">
        <v>3.4722222222222222E-5</v>
      </c>
      <c r="J59" s="147"/>
      <c r="K59" s="147"/>
      <c r="L59" s="147"/>
      <c r="M59" s="147"/>
      <c r="N59" s="147"/>
    </row>
    <row r="60" spans="1:14" x14ac:dyDescent="0.2">
      <c r="A60" s="98">
        <v>57</v>
      </c>
      <c r="B60" s="146">
        <v>0.56469907407407405</v>
      </c>
      <c r="C60" s="146">
        <v>0.56474537037037031</v>
      </c>
      <c r="D60" s="146">
        <v>3.4722222222222222E-5</v>
      </c>
      <c r="E60" s="98"/>
      <c r="F60" s="98"/>
      <c r="G60" s="98">
        <v>2</v>
      </c>
      <c r="H60" s="146">
        <v>1.1574074074074073E-5</v>
      </c>
      <c r="I60" s="146">
        <v>3.4722222222222222E-5</v>
      </c>
      <c r="J60" s="98"/>
      <c r="K60" s="98"/>
      <c r="L60" s="98"/>
      <c r="M60" s="98"/>
      <c r="N60" s="98"/>
    </row>
    <row r="61" spans="1:14" x14ac:dyDescent="0.2">
      <c r="A61" s="98">
        <v>58</v>
      </c>
      <c r="B61" s="146">
        <v>0.56478009259259265</v>
      </c>
      <c r="C61" s="146">
        <v>0.56520833333333331</v>
      </c>
      <c r="D61" s="146">
        <v>4.2824074074074075E-4</v>
      </c>
      <c r="E61" s="98"/>
      <c r="F61" s="98"/>
      <c r="G61" s="98">
        <v>1</v>
      </c>
      <c r="H61" s="98"/>
      <c r="I61" s="98"/>
      <c r="J61" s="146">
        <v>4.2824074074074075E-4</v>
      </c>
      <c r="K61" s="98"/>
      <c r="L61" s="98"/>
      <c r="M61" s="98"/>
      <c r="N61" s="98"/>
    </row>
    <row r="62" spans="1:14" x14ac:dyDescent="0.2">
      <c r="A62" s="98">
        <v>59</v>
      </c>
      <c r="B62" s="146">
        <v>0.57468750000000002</v>
      </c>
      <c r="C62" s="146">
        <v>0.57517361111111109</v>
      </c>
      <c r="D62" s="146">
        <v>4.7453703703703704E-4</v>
      </c>
      <c r="E62" s="98"/>
      <c r="F62" s="98"/>
      <c r="G62" s="98">
        <v>1</v>
      </c>
      <c r="H62" s="98"/>
      <c r="I62" s="98"/>
      <c r="J62" s="146">
        <v>4.7453703703703704E-4</v>
      </c>
      <c r="K62" s="98"/>
      <c r="L62" s="98"/>
      <c r="M62" s="98"/>
      <c r="N62" s="98"/>
    </row>
    <row r="63" spans="1:14" x14ac:dyDescent="0.2">
      <c r="A63" s="98">
        <v>60</v>
      </c>
      <c r="B63" s="146">
        <v>0.59616898148148145</v>
      </c>
      <c r="C63" s="146">
        <v>0.59633101851851855</v>
      </c>
      <c r="D63" s="146">
        <v>1.5046296296296297E-4</v>
      </c>
      <c r="E63" s="98"/>
      <c r="F63" s="98"/>
      <c r="G63" s="98">
        <v>2</v>
      </c>
      <c r="H63" s="146">
        <v>1.1574074074074073E-4</v>
      </c>
      <c r="I63" s="146">
        <v>1.5046296296296297E-4</v>
      </c>
      <c r="J63" s="98"/>
      <c r="K63" s="98"/>
      <c r="L63" s="98"/>
      <c r="M63" s="98"/>
      <c r="N63" s="98"/>
    </row>
    <row r="64" spans="1:14" x14ac:dyDescent="0.2">
      <c r="A64" s="98">
        <v>61</v>
      </c>
      <c r="B64" s="146">
        <v>0.59660879629629626</v>
      </c>
      <c r="C64" s="146">
        <v>0.59790509259259261</v>
      </c>
      <c r="D64" s="146">
        <v>1.2962962962962963E-3</v>
      </c>
      <c r="E64" s="98"/>
      <c r="F64" s="98"/>
      <c r="G64" s="98">
        <v>1</v>
      </c>
      <c r="H64" s="98"/>
      <c r="I64" s="98"/>
      <c r="J64" s="146">
        <v>1.2962962962962963E-3</v>
      </c>
      <c r="K64" s="98"/>
      <c r="L64" s="98"/>
      <c r="M64" s="98"/>
      <c r="N64" s="98"/>
    </row>
    <row r="65" spans="1:14" x14ac:dyDescent="0.2">
      <c r="A65" s="98">
        <v>62</v>
      </c>
      <c r="B65" s="146">
        <v>0.59962962962962962</v>
      </c>
      <c r="C65" s="146">
        <v>0.59972222222222216</v>
      </c>
      <c r="D65" s="146">
        <v>9.2592592592592588E-5</v>
      </c>
      <c r="E65" s="98"/>
      <c r="F65" s="98"/>
      <c r="G65" s="98">
        <v>1</v>
      </c>
      <c r="H65" s="98"/>
      <c r="I65" s="98"/>
      <c r="J65" s="146">
        <v>9.2592592592592588E-5</v>
      </c>
      <c r="K65" s="98"/>
      <c r="L65" s="98"/>
      <c r="M65" s="98"/>
      <c r="N65" s="98"/>
    </row>
    <row r="66" spans="1:14" x14ac:dyDescent="0.2">
      <c r="A66" s="98">
        <v>63</v>
      </c>
      <c r="B66" s="146">
        <v>0.59996527777777775</v>
      </c>
      <c r="C66" s="146">
        <v>0.60001157407407402</v>
      </c>
      <c r="D66" s="146">
        <v>4.6296296296296294E-5</v>
      </c>
      <c r="E66" s="98"/>
      <c r="F66" s="98"/>
      <c r="G66" s="98">
        <v>1</v>
      </c>
      <c r="H66" s="98"/>
      <c r="I66" s="98"/>
      <c r="J66" s="146">
        <v>4.6296296296296294E-5</v>
      </c>
      <c r="K66" s="98"/>
      <c r="L66" s="98"/>
      <c r="M66" s="98"/>
      <c r="N66" s="98"/>
    </row>
    <row r="67" spans="1:14" x14ac:dyDescent="0.2">
      <c r="A67" s="98">
        <v>64</v>
      </c>
      <c r="B67" s="146">
        <v>0.60782407407407402</v>
      </c>
      <c r="C67" s="146">
        <v>0.60793981481481485</v>
      </c>
      <c r="D67" s="146">
        <v>1.1574074074074073E-4</v>
      </c>
      <c r="E67" s="98"/>
      <c r="F67" s="98"/>
      <c r="G67" s="98">
        <v>1</v>
      </c>
      <c r="H67" s="98"/>
      <c r="I67" s="98"/>
      <c r="J67" s="146">
        <v>1.1574074074074073E-4</v>
      </c>
      <c r="K67" s="98"/>
      <c r="L67" s="98"/>
      <c r="M67" s="98"/>
      <c r="N67" s="98"/>
    </row>
    <row r="68" spans="1:14" x14ac:dyDescent="0.2">
      <c r="A68" s="98">
        <v>65</v>
      </c>
      <c r="B68" s="146">
        <v>0.60810185185185184</v>
      </c>
      <c r="C68" s="146">
        <v>0.60847222222222219</v>
      </c>
      <c r="D68" s="146">
        <v>3.5879629629629635E-4</v>
      </c>
      <c r="E68" s="98"/>
      <c r="F68" s="98"/>
      <c r="G68" s="98">
        <v>1</v>
      </c>
      <c r="H68" s="98"/>
      <c r="I68" s="98"/>
      <c r="J68" s="146">
        <v>3.5879629629629635E-4</v>
      </c>
      <c r="K68" s="98"/>
      <c r="L68" s="98"/>
      <c r="M68" s="98"/>
      <c r="N68" s="98"/>
    </row>
    <row r="69" spans="1:14" x14ac:dyDescent="0.2">
      <c r="A69" s="98">
        <v>66</v>
      </c>
      <c r="B69" s="146">
        <v>0.60853009259259261</v>
      </c>
      <c r="C69" s="146">
        <v>0.60863425925925929</v>
      </c>
      <c r="D69" s="146">
        <v>1.0416666666666667E-4</v>
      </c>
      <c r="E69" s="98"/>
      <c r="F69" s="98"/>
      <c r="G69" s="98">
        <v>1</v>
      </c>
      <c r="H69" s="98"/>
      <c r="I69" s="98"/>
      <c r="J69" s="146">
        <v>1.0416666666666667E-4</v>
      </c>
      <c r="K69" s="98"/>
      <c r="L69" s="98"/>
      <c r="M69" s="98"/>
      <c r="N69" s="98"/>
    </row>
    <row r="70" spans="1:14" x14ac:dyDescent="0.2">
      <c r="A70" s="98">
        <v>67</v>
      </c>
      <c r="B70" s="146">
        <v>0.60988425925925926</v>
      </c>
      <c r="C70" s="146">
        <v>0.61108796296296297</v>
      </c>
      <c r="D70" s="146">
        <v>1.2037037037037038E-3</v>
      </c>
      <c r="E70" s="98"/>
      <c r="F70" s="98"/>
      <c r="G70" s="98">
        <v>2</v>
      </c>
      <c r="H70" s="146">
        <v>1.1689814814814816E-3</v>
      </c>
      <c r="I70" s="146">
        <v>1.2037037037037038E-3</v>
      </c>
      <c r="J70" s="98"/>
      <c r="K70" s="98"/>
      <c r="L70" s="98"/>
      <c r="M70" s="98"/>
      <c r="N70" s="98"/>
    </row>
    <row r="71" spans="1:14" x14ac:dyDescent="0.2">
      <c r="A71" s="98">
        <v>68</v>
      </c>
      <c r="B71" s="146">
        <v>0.61329861111111106</v>
      </c>
      <c r="C71" s="146">
        <v>0.61337962962962966</v>
      </c>
      <c r="D71" s="146">
        <v>6.9444444444444444E-5</v>
      </c>
      <c r="E71" s="98"/>
      <c r="F71" s="98"/>
      <c r="G71" s="98">
        <v>2</v>
      </c>
      <c r="H71" s="146">
        <v>4.6296296296296294E-5</v>
      </c>
      <c r="I71" s="146">
        <v>6.9444444444444444E-5</v>
      </c>
      <c r="J71" s="98"/>
      <c r="K71" s="98"/>
      <c r="L71" s="98"/>
      <c r="M71" s="98"/>
      <c r="N71" s="98"/>
    </row>
    <row r="72" spans="1:14" x14ac:dyDescent="0.2">
      <c r="A72" s="98">
        <v>69</v>
      </c>
      <c r="B72" s="146">
        <v>0.61486111111111108</v>
      </c>
      <c r="C72" s="146">
        <v>0.61630787037037038</v>
      </c>
      <c r="D72" s="146">
        <v>1.4351851851851854E-3</v>
      </c>
      <c r="E72" s="98"/>
      <c r="F72" s="98"/>
      <c r="G72" s="98">
        <v>2</v>
      </c>
      <c r="H72" s="146">
        <v>1.4004629629629629E-3</v>
      </c>
      <c r="I72" s="146">
        <v>1.4351851851851854E-3</v>
      </c>
      <c r="J72" s="98"/>
      <c r="K72" s="98"/>
      <c r="L72" s="98"/>
      <c r="M72" s="98"/>
      <c r="N72" s="98"/>
    </row>
    <row r="73" spans="1:14" x14ac:dyDescent="0.2">
      <c r="A73" s="98">
        <v>70</v>
      </c>
      <c r="B73" s="146">
        <v>0.6337962962962963</v>
      </c>
      <c r="C73" s="146">
        <v>0.63559027777777777</v>
      </c>
      <c r="D73" s="146">
        <v>1.7939814814814815E-3</v>
      </c>
      <c r="E73" s="98"/>
      <c r="F73" s="98"/>
      <c r="G73" s="98">
        <v>2</v>
      </c>
      <c r="H73" s="146">
        <v>1.7476851851851852E-3</v>
      </c>
      <c r="I73" s="146">
        <v>1.7939814814814815E-3</v>
      </c>
      <c r="J73" s="98"/>
      <c r="K73" s="98"/>
      <c r="L73" s="98"/>
      <c r="M73" s="98"/>
      <c r="N73" s="98"/>
    </row>
    <row r="74" spans="1:14" x14ac:dyDescent="0.2">
      <c r="A74" s="98">
        <v>71</v>
      </c>
      <c r="B74" s="146">
        <v>0.63688657407407401</v>
      </c>
      <c r="C74" s="146">
        <v>0.640625</v>
      </c>
      <c r="D74" s="146">
        <v>3.7384259259259263E-3</v>
      </c>
      <c r="E74" s="98"/>
      <c r="F74" s="98"/>
      <c r="G74" s="98">
        <v>2</v>
      </c>
      <c r="H74" s="146">
        <v>3.0092592592592595E-4</v>
      </c>
      <c r="I74" s="98"/>
      <c r="J74" s="146">
        <v>3.7384259259259263E-3</v>
      </c>
      <c r="K74" s="98"/>
      <c r="L74" s="98"/>
      <c r="M74" s="98"/>
      <c r="N74" s="98"/>
    </row>
    <row r="75" spans="1:14" x14ac:dyDescent="0.2">
      <c r="A75" s="147">
        <v>72</v>
      </c>
      <c r="B75" s="148">
        <v>0.64500000000000002</v>
      </c>
      <c r="C75" s="148">
        <v>0.65363425925925933</v>
      </c>
      <c r="D75" s="148">
        <v>8.6226851851851846E-3</v>
      </c>
      <c r="E75" s="147" t="s">
        <v>127</v>
      </c>
      <c r="F75" s="147" t="s">
        <v>127</v>
      </c>
      <c r="G75" s="147">
        <v>2</v>
      </c>
      <c r="H75" s="148">
        <v>8.5879629629629622E-3</v>
      </c>
      <c r="I75" s="148">
        <v>8.6226851851851846E-3</v>
      </c>
      <c r="J75" s="147"/>
      <c r="K75" s="147"/>
      <c r="L75" s="147"/>
      <c r="M75" s="147"/>
      <c r="N75" s="147"/>
    </row>
    <row r="76" spans="1:14" x14ac:dyDescent="0.2">
      <c r="A76" s="98">
        <v>73</v>
      </c>
      <c r="B76" s="146">
        <v>0.65371527777777783</v>
      </c>
      <c r="C76" s="146">
        <v>0.65460648148148148</v>
      </c>
      <c r="D76" s="146">
        <v>8.9120370370370362E-4</v>
      </c>
      <c r="E76" s="98"/>
      <c r="F76" s="98"/>
      <c r="G76" s="98">
        <v>1</v>
      </c>
      <c r="H76" s="98"/>
      <c r="I76" s="98"/>
      <c r="J76" s="146">
        <v>8.9120370370370362E-4</v>
      </c>
      <c r="K76" s="98"/>
      <c r="L76" s="98"/>
      <c r="M76" s="98"/>
      <c r="N76" s="98"/>
    </row>
    <row r="77" spans="1:14" x14ac:dyDescent="0.2">
      <c r="A77" s="98">
        <v>74</v>
      </c>
      <c r="B77" s="146">
        <v>0.66371527777777783</v>
      </c>
      <c r="C77" s="146">
        <v>0.66392361111111109</v>
      </c>
      <c r="D77" s="146">
        <v>2.0833333333333335E-4</v>
      </c>
      <c r="E77" s="98"/>
      <c r="F77" s="98"/>
      <c r="G77" s="98">
        <v>1</v>
      </c>
      <c r="H77" s="98"/>
      <c r="I77" s="98"/>
      <c r="J77" s="146">
        <v>2.0833333333333335E-4</v>
      </c>
      <c r="K77" s="98"/>
      <c r="L77" s="98"/>
      <c r="M77" s="98"/>
      <c r="N77" s="98"/>
    </row>
    <row r="78" spans="1:14" x14ac:dyDescent="0.2">
      <c r="A78" s="98">
        <v>75</v>
      </c>
      <c r="B78" s="146">
        <v>0.66792824074074064</v>
      </c>
      <c r="C78" s="146">
        <v>0.66931712962962964</v>
      </c>
      <c r="D78" s="146">
        <v>1.3773148148148147E-3</v>
      </c>
      <c r="E78" s="98"/>
      <c r="F78" s="98"/>
      <c r="G78" s="98">
        <v>3</v>
      </c>
      <c r="H78" s="146">
        <v>5.6712962962962956E-4</v>
      </c>
      <c r="I78" s="146">
        <v>6.018518518518519E-4</v>
      </c>
      <c r="J78" s="98"/>
      <c r="K78" s="98"/>
      <c r="L78" s="146">
        <v>9.9537037037037042E-4</v>
      </c>
      <c r="M78" s="98"/>
      <c r="N78" s="98"/>
    </row>
    <row r="79" spans="1:14" x14ac:dyDescent="0.2">
      <c r="A79" s="98">
        <v>76</v>
      </c>
      <c r="B79" s="146">
        <v>0.67858796296296298</v>
      </c>
      <c r="C79" s="146">
        <v>0.67869212962962966</v>
      </c>
      <c r="D79" s="146">
        <v>9.2592592592592588E-5</v>
      </c>
      <c r="E79" s="98"/>
      <c r="F79" s="98"/>
      <c r="G79" s="98">
        <v>1</v>
      </c>
      <c r="H79" s="146">
        <v>9.2592592592592588E-5</v>
      </c>
      <c r="I79" s="98"/>
      <c r="J79" s="98"/>
      <c r="K79" s="98"/>
      <c r="L79" s="98"/>
      <c r="M79" s="98"/>
      <c r="N79" s="98"/>
    </row>
    <row r="80" spans="1:14" x14ac:dyDescent="0.2">
      <c r="A80" s="98">
        <v>77</v>
      </c>
      <c r="B80" s="146">
        <v>0.68671296296296302</v>
      </c>
      <c r="C80" s="146">
        <v>0.68761574074074072</v>
      </c>
      <c r="D80" s="146">
        <v>9.0277777777777784E-4</v>
      </c>
      <c r="E80" s="98"/>
      <c r="F80" s="98"/>
      <c r="G80" s="98">
        <v>1</v>
      </c>
      <c r="H80" s="98"/>
      <c r="I80" s="98"/>
      <c r="J80" s="98"/>
      <c r="K80" s="98"/>
      <c r="L80" s="146">
        <v>9.0277777777777784E-4</v>
      </c>
      <c r="M80" s="98"/>
      <c r="N80" s="98"/>
    </row>
    <row r="81" spans="1:14" x14ac:dyDescent="0.2">
      <c r="A81" s="98">
        <v>78</v>
      </c>
      <c r="B81" s="146">
        <v>0.70734953703703696</v>
      </c>
      <c r="C81" s="146">
        <v>0.70734953703703696</v>
      </c>
      <c r="D81" s="146">
        <v>0</v>
      </c>
      <c r="E81" s="98"/>
      <c r="F81" s="98"/>
      <c r="G81" s="98">
        <v>1</v>
      </c>
      <c r="H81" s="98"/>
      <c r="I81" s="98"/>
      <c r="J81" s="98"/>
      <c r="K81" s="98"/>
      <c r="L81" s="146">
        <v>0</v>
      </c>
      <c r="M81" s="98"/>
      <c r="N81" s="98"/>
    </row>
    <row r="82" spans="1:14" x14ac:dyDescent="0.2">
      <c r="A82" s="98">
        <v>79</v>
      </c>
      <c r="B82" s="146">
        <v>0.7088310185185186</v>
      </c>
      <c r="C82" s="146">
        <v>0.71160879629629636</v>
      </c>
      <c r="D82" s="146">
        <v>2.7662037037037034E-3</v>
      </c>
      <c r="E82" s="98"/>
      <c r="F82" s="98"/>
      <c r="G82" s="98">
        <v>1</v>
      </c>
      <c r="H82" s="98"/>
      <c r="I82" s="98"/>
      <c r="J82" s="98"/>
      <c r="K82" s="98"/>
      <c r="L82" s="146">
        <v>2.7662037037037034E-3</v>
      </c>
      <c r="M82" s="98"/>
      <c r="N82" s="98"/>
    </row>
    <row r="83" spans="1:14" x14ac:dyDescent="0.2">
      <c r="A83" s="98">
        <v>80</v>
      </c>
      <c r="B83" s="146">
        <v>0.71920138888888896</v>
      </c>
      <c r="C83" s="146">
        <v>0.71991898148148159</v>
      </c>
      <c r="D83" s="146">
        <v>7.175925925925927E-4</v>
      </c>
      <c r="E83" s="98"/>
      <c r="F83" s="98"/>
      <c r="G83" s="98">
        <v>2</v>
      </c>
      <c r="H83" s="146">
        <v>6.8287037037037025E-4</v>
      </c>
      <c r="I83" s="146">
        <v>7.175925925925927E-4</v>
      </c>
      <c r="J83" s="98"/>
      <c r="K83" s="98"/>
      <c r="L83" s="98"/>
      <c r="M83" s="98"/>
      <c r="N83" s="98"/>
    </row>
    <row r="84" spans="1:14" x14ac:dyDescent="0.2">
      <c r="C84" s="20" t="s">
        <v>155</v>
      </c>
      <c r="D84" s="149">
        <v>6.4548611111111112E-2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"/>
  <sheetViews>
    <sheetView tabSelected="1" workbookViewId="0">
      <selection sqref="A1:B1"/>
    </sheetView>
  </sheetViews>
  <sheetFormatPr baseColWidth="10" defaultRowHeight="12.75" x14ac:dyDescent="0.2"/>
  <cols>
    <col min="1" max="2" width="18.7109375" customWidth="1"/>
    <col min="3" max="3" width="22.7109375" customWidth="1"/>
  </cols>
  <sheetData>
    <row r="1" spans="1:4" x14ac:dyDescent="0.2">
      <c r="A1" s="3" t="s">
        <v>0</v>
      </c>
      <c r="B1" s="5"/>
      <c r="C1" s="7">
        <v>43801</v>
      </c>
      <c r="D1" s="8"/>
    </row>
    <row r="3" spans="1:4" x14ac:dyDescent="0.2">
      <c r="A3" s="16" t="s">
        <v>156</v>
      </c>
      <c r="B3" s="16" t="s">
        <v>127</v>
      </c>
      <c r="C3" s="16" t="s">
        <v>157</v>
      </c>
    </row>
    <row r="4" spans="1:4" x14ac:dyDescent="0.2">
      <c r="A4" s="150">
        <v>0.31666666666666665</v>
      </c>
      <c r="B4" s="98">
        <v>0</v>
      </c>
      <c r="C4" s="98">
        <v>0</v>
      </c>
    </row>
    <row r="5" spans="1:4" x14ac:dyDescent="0.2">
      <c r="A5" s="150">
        <v>0.31805555555555554</v>
      </c>
      <c r="B5" s="98">
        <v>0</v>
      </c>
      <c r="C5" s="98">
        <v>0</v>
      </c>
    </row>
    <row r="6" spans="1:4" x14ac:dyDescent="0.2">
      <c r="A6" s="150">
        <v>0.31944444444444448</v>
      </c>
      <c r="B6" s="98">
        <v>0</v>
      </c>
      <c r="C6" s="98">
        <v>0</v>
      </c>
    </row>
    <row r="7" spans="1:4" x14ac:dyDescent="0.2">
      <c r="A7" s="150">
        <v>0.32083333333333336</v>
      </c>
      <c r="B7" s="98">
        <v>0</v>
      </c>
      <c r="C7" s="98">
        <v>0</v>
      </c>
    </row>
    <row r="8" spans="1:4" x14ac:dyDescent="0.2">
      <c r="A8" s="150">
        <v>0.32222222222222224</v>
      </c>
      <c r="B8" s="98">
        <v>0</v>
      </c>
      <c r="C8" s="98">
        <v>0</v>
      </c>
    </row>
    <row r="9" spans="1:4" x14ac:dyDescent="0.2">
      <c r="A9" s="150">
        <v>0.32361111111111113</v>
      </c>
      <c r="B9" s="98">
        <v>0</v>
      </c>
      <c r="C9" s="98">
        <v>0</v>
      </c>
    </row>
    <row r="10" spans="1:4" x14ac:dyDescent="0.2">
      <c r="A10" s="150">
        <v>0.32500000000000001</v>
      </c>
      <c r="B10" s="98">
        <v>0</v>
      </c>
      <c r="C10" s="98">
        <v>0</v>
      </c>
    </row>
    <row r="11" spans="1:4" x14ac:dyDescent="0.2">
      <c r="A11" s="150">
        <v>0.3263888888888889</v>
      </c>
      <c r="B11" s="98">
        <v>0</v>
      </c>
      <c r="C11" s="98">
        <v>0</v>
      </c>
    </row>
    <row r="12" spans="1:4" x14ac:dyDescent="0.2">
      <c r="A12" s="150">
        <v>0.32777777777777778</v>
      </c>
      <c r="B12" s="98">
        <v>0</v>
      </c>
      <c r="C12" s="98">
        <v>0</v>
      </c>
    </row>
    <row r="13" spans="1:4" x14ac:dyDescent="0.2">
      <c r="A13" s="150">
        <v>0.32916666666666666</v>
      </c>
      <c r="B13" s="98">
        <v>0</v>
      </c>
      <c r="C13" s="98">
        <v>0</v>
      </c>
    </row>
    <row r="14" spans="1:4" x14ac:dyDescent="0.2">
      <c r="A14" s="150">
        <v>0.33055555555555555</v>
      </c>
      <c r="B14" s="98">
        <v>0</v>
      </c>
      <c r="C14" s="98">
        <v>0</v>
      </c>
    </row>
    <row r="15" spans="1:4" x14ac:dyDescent="0.2">
      <c r="A15" s="150">
        <v>0.33194444444444443</v>
      </c>
      <c r="B15" s="98">
        <v>0</v>
      </c>
      <c r="C15" s="98">
        <v>0</v>
      </c>
    </row>
    <row r="16" spans="1:4" x14ac:dyDescent="0.2">
      <c r="A16" s="150">
        <v>0.33333333333333331</v>
      </c>
      <c r="B16" s="98">
        <v>0</v>
      </c>
      <c r="C16" s="98">
        <v>0</v>
      </c>
    </row>
    <row r="17" spans="1:3" x14ac:dyDescent="0.2">
      <c r="A17" s="150">
        <v>0.3347222222222222</v>
      </c>
      <c r="B17" s="98">
        <v>0</v>
      </c>
      <c r="C17" s="98">
        <v>0</v>
      </c>
    </row>
    <row r="18" spans="1:3" x14ac:dyDescent="0.2">
      <c r="A18" s="150">
        <v>0.33611111111111108</v>
      </c>
      <c r="B18" s="98">
        <v>0</v>
      </c>
      <c r="C18" s="98">
        <v>0</v>
      </c>
    </row>
    <row r="19" spans="1:3" x14ac:dyDescent="0.2">
      <c r="A19" s="150">
        <v>0.33749999999999997</v>
      </c>
      <c r="B19" s="98">
        <v>0</v>
      </c>
      <c r="C19" s="98">
        <v>0</v>
      </c>
    </row>
    <row r="20" spans="1:3" x14ac:dyDescent="0.2">
      <c r="A20" s="150">
        <v>0.33888888888888885</v>
      </c>
      <c r="B20" s="98">
        <v>0</v>
      </c>
      <c r="C20" s="98">
        <v>0</v>
      </c>
    </row>
    <row r="21" spans="1:3" x14ac:dyDescent="0.2">
      <c r="A21" s="150">
        <v>0.34027777777777773</v>
      </c>
      <c r="B21" s="98">
        <v>0</v>
      </c>
      <c r="C21" s="98">
        <v>0</v>
      </c>
    </row>
    <row r="22" spans="1:3" x14ac:dyDescent="0.2">
      <c r="A22" s="150">
        <v>0.34166666666666662</v>
      </c>
      <c r="B22" s="98">
        <v>0</v>
      </c>
      <c r="C22" s="98">
        <v>0</v>
      </c>
    </row>
    <row r="23" spans="1:3" x14ac:dyDescent="0.2">
      <c r="A23" s="150">
        <v>0.3430555555555555</v>
      </c>
      <c r="B23" s="98">
        <v>0</v>
      </c>
      <c r="C23" s="98">
        <v>0</v>
      </c>
    </row>
    <row r="24" spans="1:3" x14ac:dyDescent="0.2">
      <c r="A24" s="150">
        <v>0.3444444444444445</v>
      </c>
      <c r="B24" s="98">
        <v>0</v>
      </c>
      <c r="C24" s="98">
        <v>0</v>
      </c>
    </row>
    <row r="25" spans="1:3" x14ac:dyDescent="0.2">
      <c r="A25" s="150">
        <v>0.34583333333333338</v>
      </c>
      <c r="B25" s="98">
        <v>0</v>
      </c>
      <c r="C25" s="98">
        <v>0</v>
      </c>
    </row>
    <row r="26" spans="1:3" x14ac:dyDescent="0.2">
      <c r="A26" s="150">
        <v>0.34722222222222227</v>
      </c>
      <c r="B26" s="98">
        <v>0</v>
      </c>
      <c r="C26" s="98">
        <v>0</v>
      </c>
    </row>
    <row r="27" spans="1:3" x14ac:dyDescent="0.2">
      <c r="A27" s="150">
        <v>0.34861111111111115</v>
      </c>
      <c r="B27" s="98">
        <v>0</v>
      </c>
      <c r="C27" s="98">
        <v>0</v>
      </c>
    </row>
    <row r="28" spans="1:3" x14ac:dyDescent="0.2">
      <c r="A28" s="150">
        <v>0.35000000000000003</v>
      </c>
      <c r="B28" s="98">
        <v>0</v>
      </c>
      <c r="C28" s="98">
        <v>0</v>
      </c>
    </row>
    <row r="29" spans="1:3" x14ac:dyDescent="0.2">
      <c r="A29" s="150">
        <v>0.35138888888888892</v>
      </c>
      <c r="B29" s="98">
        <v>0</v>
      </c>
      <c r="C29" s="98">
        <v>0</v>
      </c>
    </row>
    <row r="30" spans="1:3" x14ac:dyDescent="0.2">
      <c r="A30" s="150">
        <v>0.3527777777777778</v>
      </c>
      <c r="B30" s="98">
        <v>0</v>
      </c>
      <c r="C30" s="98">
        <v>0</v>
      </c>
    </row>
    <row r="31" spans="1:3" x14ac:dyDescent="0.2">
      <c r="A31" s="150">
        <v>0.35416666666666669</v>
      </c>
      <c r="B31" s="98">
        <v>0</v>
      </c>
      <c r="C31" s="98">
        <v>0</v>
      </c>
    </row>
    <row r="32" spans="1:3" x14ac:dyDescent="0.2">
      <c r="A32" s="150">
        <v>0.35555555555555557</v>
      </c>
      <c r="B32" s="98">
        <v>0</v>
      </c>
      <c r="C32" s="98">
        <v>0</v>
      </c>
    </row>
    <row r="33" spans="1:3" x14ac:dyDescent="0.2">
      <c r="A33" s="150">
        <v>0.35694444444444445</v>
      </c>
      <c r="B33" s="98">
        <v>0</v>
      </c>
      <c r="C33" s="98">
        <v>0</v>
      </c>
    </row>
    <row r="34" spans="1:3" x14ac:dyDescent="0.2">
      <c r="A34" s="150">
        <v>0.35833333333333334</v>
      </c>
      <c r="B34" s="98">
        <v>0</v>
      </c>
      <c r="C34" s="98">
        <v>0</v>
      </c>
    </row>
    <row r="35" spans="1:3" x14ac:dyDescent="0.2">
      <c r="A35" s="150">
        <v>0.35972222222222222</v>
      </c>
      <c r="B35" s="98">
        <v>0</v>
      </c>
      <c r="C35" s="98">
        <v>0</v>
      </c>
    </row>
    <row r="36" spans="1:3" x14ac:dyDescent="0.2">
      <c r="A36" s="150">
        <v>0.3611111111111111</v>
      </c>
      <c r="B36" s="98">
        <v>0</v>
      </c>
      <c r="C36" s="98">
        <v>0</v>
      </c>
    </row>
    <row r="37" spans="1:3" x14ac:dyDescent="0.2">
      <c r="A37" s="150">
        <v>0.36249999999999999</v>
      </c>
      <c r="B37" s="98">
        <v>0</v>
      </c>
      <c r="C37" s="98">
        <v>0</v>
      </c>
    </row>
    <row r="38" spans="1:3" x14ac:dyDescent="0.2">
      <c r="A38" s="150">
        <v>0.36388888888888887</v>
      </c>
      <c r="B38" s="98">
        <v>0</v>
      </c>
      <c r="C38" s="98">
        <v>0</v>
      </c>
    </row>
    <row r="39" spans="1:3" x14ac:dyDescent="0.2">
      <c r="A39" s="150">
        <v>0.36527777777777781</v>
      </c>
      <c r="B39" s="98">
        <v>0</v>
      </c>
      <c r="C39" s="98">
        <v>0</v>
      </c>
    </row>
    <row r="40" spans="1:3" x14ac:dyDescent="0.2">
      <c r="A40" s="150">
        <v>0.3666666666666667</v>
      </c>
      <c r="B40" s="98">
        <v>0</v>
      </c>
      <c r="C40" s="98">
        <v>0</v>
      </c>
    </row>
    <row r="41" spans="1:3" x14ac:dyDescent="0.2">
      <c r="A41" s="150">
        <v>0.36805555555555558</v>
      </c>
      <c r="B41" s="98">
        <v>0</v>
      </c>
      <c r="C41" s="98">
        <v>0</v>
      </c>
    </row>
    <row r="42" spans="1:3" x14ac:dyDescent="0.2">
      <c r="A42" s="150">
        <v>0.36944444444444446</v>
      </c>
      <c r="B42" s="98">
        <v>0</v>
      </c>
      <c r="C42" s="98">
        <v>0</v>
      </c>
    </row>
    <row r="43" spans="1:3" x14ac:dyDescent="0.2">
      <c r="A43" s="150">
        <v>0.37083333333333335</v>
      </c>
      <c r="B43" s="98">
        <v>0</v>
      </c>
      <c r="C43" s="98">
        <v>0</v>
      </c>
    </row>
    <row r="44" spans="1:3" x14ac:dyDescent="0.2">
      <c r="A44" s="150">
        <v>0.37222222222222223</v>
      </c>
      <c r="B44" s="98">
        <v>0</v>
      </c>
      <c r="C44" s="98">
        <v>0</v>
      </c>
    </row>
    <row r="45" spans="1:3" x14ac:dyDescent="0.2">
      <c r="A45" s="150">
        <v>0.37361111111111112</v>
      </c>
      <c r="B45" s="98">
        <v>0</v>
      </c>
      <c r="C45" s="98">
        <v>0</v>
      </c>
    </row>
    <row r="46" spans="1:3" x14ac:dyDescent="0.2">
      <c r="A46" s="150">
        <v>0.375</v>
      </c>
      <c r="B46" s="98">
        <v>0</v>
      </c>
      <c r="C46" s="98">
        <v>0</v>
      </c>
    </row>
    <row r="47" spans="1:3" x14ac:dyDescent="0.2">
      <c r="A47" s="150">
        <v>0.37638888888888888</v>
      </c>
      <c r="B47" s="98">
        <v>0</v>
      </c>
      <c r="C47" s="98">
        <v>0</v>
      </c>
    </row>
    <row r="48" spans="1:3" x14ac:dyDescent="0.2">
      <c r="A48" s="150">
        <v>0.37777777777777777</v>
      </c>
      <c r="B48" s="98">
        <v>0</v>
      </c>
      <c r="C48" s="98">
        <v>0</v>
      </c>
    </row>
    <row r="49" spans="1:3" x14ac:dyDescent="0.2">
      <c r="A49" s="150">
        <v>0.37916666666666665</v>
      </c>
      <c r="B49" s="98">
        <v>0</v>
      </c>
      <c r="C49" s="98">
        <v>0</v>
      </c>
    </row>
    <row r="50" spans="1:3" x14ac:dyDescent="0.2">
      <c r="A50" s="150">
        <v>0.38055555555555554</v>
      </c>
      <c r="B50" s="98">
        <v>0</v>
      </c>
      <c r="C50" s="98">
        <v>0</v>
      </c>
    </row>
    <row r="51" spans="1:3" x14ac:dyDescent="0.2">
      <c r="A51" s="150">
        <v>0.38194444444444442</v>
      </c>
      <c r="B51" s="98">
        <v>0</v>
      </c>
      <c r="C51" s="98">
        <v>0</v>
      </c>
    </row>
    <row r="52" spans="1:3" x14ac:dyDescent="0.2">
      <c r="A52" s="150">
        <v>0.3833333333333333</v>
      </c>
      <c r="B52" s="98">
        <v>0</v>
      </c>
      <c r="C52" s="98">
        <v>0</v>
      </c>
    </row>
    <row r="53" spans="1:3" x14ac:dyDescent="0.2">
      <c r="A53" s="150">
        <v>0.38472222222222219</v>
      </c>
      <c r="B53" s="98">
        <v>0</v>
      </c>
      <c r="C53" s="98">
        <v>0</v>
      </c>
    </row>
    <row r="54" spans="1:3" x14ac:dyDescent="0.2">
      <c r="A54" s="150">
        <v>0.38611111111111113</v>
      </c>
      <c r="B54" s="98">
        <v>0</v>
      </c>
      <c r="C54" s="98">
        <v>0</v>
      </c>
    </row>
    <row r="55" spans="1:3" x14ac:dyDescent="0.2">
      <c r="A55" s="150">
        <v>0.38750000000000001</v>
      </c>
      <c r="B55" s="98">
        <v>0</v>
      </c>
      <c r="C55" s="98">
        <v>0</v>
      </c>
    </row>
    <row r="56" spans="1:3" x14ac:dyDescent="0.2">
      <c r="A56" s="150">
        <v>0.3888888888888889</v>
      </c>
      <c r="B56" s="98">
        <v>0</v>
      </c>
      <c r="C56" s="98">
        <v>0</v>
      </c>
    </row>
    <row r="57" spans="1:3" x14ac:dyDescent="0.2">
      <c r="A57" s="150">
        <v>0.39027777777777778</v>
      </c>
      <c r="B57" s="98">
        <v>0</v>
      </c>
      <c r="C57" s="98">
        <v>0</v>
      </c>
    </row>
    <row r="58" spans="1:3" x14ac:dyDescent="0.2">
      <c r="A58" s="150">
        <v>0.39166666666666666</v>
      </c>
      <c r="B58" s="98">
        <v>0</v>
      </c>
      <c r="C58" s="98">
        <v>0</v>
      </c>
    </row>
    <row r="59" spans="1:3" x14ac:dyDescent="0.2">
      <c r="A59" s="150">
        <v>0.39305555555555555</v>
      </c>
      <c r="B59" s="98">
        <v>0</v>
      </c>
      <c r="C59" s="98">
        <v>0</v>
      </c>
    </row>
    <row r="60" spans="1:3" x14ac:dyDescent="0.2">
      <c r="A60" s="150">
        <v>0.39444444444444443</v>
      </c>
      <c r="B60" s="98">
        <v>0</v>
      </c>
      <c r="C60" s="98">
        <v>0</v>
      </c>
    </row>
    <row r="61" spans="1:3" x14ac:dyDescent="0.2">
      <c r="A61" s="150">
        <v>0.39583333333333331</v>
      </c>
      <c r="B61" s="98">
        <v>0</v>
      </c>
      <c r="C61" s="98">
        <v>0</v>
      </c>
    </row>
    <row r="62" spans="1:3" x14ac:dyDescent="0.2">
      <c r="A62" s="150">
        <v>0.3972222222222222</v>
      </c>
      <c r="B62" s="98">
        <v>0</v>
      </c>
      <c r="C62" s="98">
        <v>0</v>
      </c>
    </row>
    <row r="63" spans="1:3" x14ac:dyDescent="0.2">
      <c r="A63" s="150">
        <v>0.39861111111111108</v>
      </c>
      <c r="B63" s="98">
        <v>0</v>
      </c>
      <c r="C63" s="98">
        <v>0</v>
      </c>
    </row>
    <row r="64" spans="1:3" x14ac:dyDescent="0.2">
      <c r="A64" s="150">
        <v>0.39999999999999997</v>
      </c>
      <c r="B64" s="98">
        <v>0</v>
      </c>
      <c r="C64" s="98">
        <v>0</v>
      </c>
    </row>
    <row r="65" spans="1:3" x14ac:dyDescent="0.2">
      <c r="A65" s="150">
        <v>0.40138888888888885</v>
      </c>
      <c r="B65" s="98">
        <v>0</v>
      </c>
      <c r="C65" s="98">
        <v>0</v>
      </c>
    </row>
    <row r="66" spans="1:3" x14ac:dyDescent="0.2">
      <c r="A66" s="150">
        <v>0.40277777777777773</v>
      </c>
      <c r="B66" s="98">
        <v>0</v>
      </c>
      <c r="C66" s="98">
        <v>0</v>
      </c>
    </row>
    <row r="67" spans="1:3" x14ac:dyDescent="0.2">
      <c r="A67" s="150">
        <v>0.40416666666666662</v>
      </c>
      <c r="B67" s="98">
        <v>0</v>
      </c>
      <c r="C67" s="98">
        <v>0</v>
      </c>
    </row>
    <row r="68" spans="1:3" x14ac:dyDescent="0.2">
      <c r="A68" s="150">
        <v>0.4055555555555555</v>
      </c>
      <c r="B68" s="98">
        <v>0</v>
      </c>
      <c r="C68" s="98">
        <v>0</v>
      </c>
    </row>
    <row r="69" spans="1:3" x14ac:dyDescent="0.2">
      <c r="A69" s="150">
        <v>0.4069444444444445</v>
      </c>
      <c r="B69" s="98">
        <v>0</v>
      </c>
      <c r="C69" s="98">
        <v>0</v>
      </c>
    </row>
    <row r="70" spans="1:3" x14ac:dyDescent="0.2">
      <c r="A70" s="150">
        <v>0.40833333333333338</v>
      </c>
      <c r="B70" s="98">
        <v>1</v>
      </c>
      <c r="C70" s="98">
        <v>0</v>
      </c>
    </row>
    <row r="71" spans="1:3" x14ac:dyDescent="0.2">
      <c r="A71" s="150">
        <v>0.40972222222222227</v>
      </c>
      <c r="B71" s="98">
        <v>1</v>
      </c>
      <c r="C71" s="98">
        <v>0</v>
      </c>
    </row>
    <row r="72" spans="1:3" x14ac:dyDescent="0.2">
      <c r="A72" s="150">
        <v>0.41111111111111115</v>
      </c>
      <c r="B72" s="98">
        <v>1</v>
      </c>
      <c r="C72" s="98">
        <v>0</v>
      </c>
    </row>
    <row r="73" spans="1:3" x14ac:dyDescent="0.2">
      <c r="A73" s="150">
        <v>0.41250000000000003</v>
      </c>
      <c r="B73" s="98">
        <v>1</v>
      </c>
      <c r="C73" s="98">
        <v>0</v>
      </c>
    </row>
    <row r="74" spans="1:3" x14ac:dyDescent="0.2">
      <c r="A74" s="150">
        <v>0.41388888888888892</v>
      </c>
      <c r="B74" s="98">
        <v>1</v>
      </c>
      <c r="C74" s="98">
        <v>0</v>
      </c>
    </row>
    <row r="75" spans="1:3" x14ac:dyDescent="0.2">
      <c r="A75" s="150">
        <v>0.4152777777777778</v>
      </c>
      <c r="B75" s="98">
        <v>1</v>
      </c>
      <c r="C75" s="98">
        <v>0</v>
      </c>
    </row>
    <row r="76" spans="1:3" x14ac:dyDescent="0.2">
      <c r="A76" s="150">
        <v>0.41666666666666669</v>
      </c>
      <c r="B76" s="98">
        <v>1</v>
      </c>
      <c r="C76" s="98">
        <v>0</v>
      </c>
    </row>
    <row r="77" spans="1:3" x14ac:dyDescent="0.2">
      <c r="A77" s="150">
        <v>0.41805555555555557</v>
      </c>
      <c r="B77" s="98">
        <v>1</v>
      </c>
      <c r="C77" s="98">
        <v>0</v>
      </c>
    </row>
    <row r="78" spans="1:3" x14ac:dyDescent="0.2">
      <c r="A78" s="150">
        <v>0.41944444444444445</v>
      </c>
      <c r="B78" s="98">
        <v>1</v>
      </c>
      <c r="C78" s="98">
        <v>0</v>
      </c>
    </row>
    <row r="79" spans="1:3" x14ac:dyDescent="0.2">
      <c r="A79" s="150">
        <v>0.42083333333333334</v>
      </c>
      <c r="B79" s="98">
        <v>1</v>
      </c>
      <c r="C79" s="98">
        <v>0</v>
      </c>
    </row>
    <row r="80" spans="1:3" x14ac:dyDescent="0.2">
      <c r="A80" s="150">
        <v>0.42222222222222222</v>
      </c>
      <c r="B80" s="98">
        <v>1</v>
      </c>
      <c r="C80" s="98">
        <v>0</v>
      </c>
    </row>
    <row r="81" spans="1:3" x14ac:dyDescent="0.2">
      <c r="A81" s="150">
        <v>0.4236111111111111</v>
      </c>
      <c r="B81" s="98">
        <v>1</v>
      </c>
      <c r="C81" s="98">
        <v>0</v>
      </c>
    </row>
    <row r="82" spans="1:3" x14ac:dyDescent="0.2">
      <c r="A82" s="150">
        <v>0.42499999999999999</v>
      </c>
      <c r="B82" s="98">
        <v>0</v>
      </c>
      <c r="C82" s="98">
        <v>0</v>
      </c>
    </row>
    <row r="83" spans="1:3" x14ac:dyDescent="0.2">
      <c r="A83" s="150">
        <v>0.42638888888888887</v>
      </c>
      <c r="B83" s="98">
        <v>0</v>
      </c>
      <c r="C83" s="98">
        <v>0</v>
      </c>
    </row>
    <row r="84" spans="1:3" x14ac:dyDescent="0.2">
      <c r="A84" s="150">
        <v>0.42777777777777781</v>
      </c>
      <c r="B84" s="98">
        <v>0</v>
      </c>
      <c r="C84" s="98">
        <v>0</v>
      </c>
    </row>
    <row r="85" spans="1:3" x14ac:dyDescent="0.2">
      <c r="A85" s="150">
        <v>0.4291666666666667</v>
      </c>
      <c r="B85" s="98">
        <v>0</v>
      </c>
      <c r="C85" s="98">
        <v>0</v>
      </c>
    </row>
    <row r="86" spans="1:3" x14ac:dyDescent="0.2">
      <c r="A86" s="150">
        <v>0.43055555555555558</v>
      </c>
      <c r="B86" s="98">
        <v>0</v>
      </c>
      <c r="C86" s="98">
        <v>0</v>
      </c>
    </row>
    <row r="87" spans="1:3" x14ac:dyDescent="0.2">
      <c r="A87" s="150">
        <v>0.43194444444444446</v>
      </c>
      <c r="B87" s="98">
        <v>0</v>
      </c>
      <c r="C87" s="98">
        <v>0</v>
      </c>
    </row>
    <row r="88" spans="1:3" x14ac:dyDescent="0.2">
      <c r="A88" s="150">
        <v>0.43333333333333335</v>
      </c>
      <c r="B88" s="98">
        <v>0</v>
      </c>
      <c r="C88" s="98">
        <v>0</v>
      </c>
    </row>
    <row r="89" spans="1:3" x14ac:dyDescent="0.2">
      <c r="A89" s="150">
        <v>0.43472222222222223</v>
      </c>
      <c r="B89" s="98">
        <v>0</v>
      </c>
      <c r="C89" s="98">
        <v>0</v>
      </c>
    </row>
    <row r="90" spans="1:3" x14ac:dyDescent="0.2">
      <c r="A90" s="150">
        <v>0.43611111111111112</v>
      </c>
      <c r="B90" s="98">
        <v>0</v>
      </c>
      <c r="C90" s="98">
        <v>0</v>
      </c>
    </row>
    <row r="91" spans="1:3" x14ac:dyDescent="0.2">
      <c r="A91" s="150">
        <v>0.4375</v>
      </c>
      <c r="B91" s="98">
        <v>0</v>
      </c>
      <c r="C91" s="98">
        <v>0</v>
      </c>
    </row>
    <row r="92" spans="1:3" x14ac:dyDescent="0.2">
      <c r="A92" s="150">
        <v>0.43888888888888888</v>
      </c>
      <c r="B92" s="98">
        <v>0</v>
      </c>
      <c r="C92" s="98">
        <v>0</v>
      </c>
    </row>
    <row r="93" spans="1:3" x14ac:dyDescent="0.2">
      <c r="A93" s="150">
        <v>0.44027777777777777</v>
      </c>
      <c r="B93" s="98">
        <v>0</v>
      </c>
      <c r="C93" s="98">
        <v>0</v>
      </c>
    </row>
    <row r="94" spans="1:3" x14ac:dyDescent="0.2">
      <c r="A94" s="150">
        <v>0.44166666666666665</v>
      </c>
      <c r="B94" s="98">
        <v>0</v>
      </c>
      <c r="C94" s="98">
        <v>0</v>
      </c>
    </row>
    <row r="95" spans="1:3" x14ac:dyDescent="0.2">
      <c r="A95" s="150">
        <v>0.44305555555555554</v>
      </c>
      <c r="B95" s="98">
        <v>0</v>
      </c>
      <c r="C95" s="98">
        <v>0</v>
      </c>
    </row>
    <row r="96" spans="1:3" x14ac:dyDescent="0.2">
      <c r="A96" s="150">
        <v>0.44444444444444442</v>
      </c>
      <c r="B96" s="98">
        <v>0</v>
      </c>
      <c r="C96" s="98">
        <v>0</v>
      </c>
    </row>
    <row r="97" spans="1:3" x14ac:dyDescent="0.2">
      <c r="A97" s="150">
        <v>0.4458333333333333</v>
      </c>
      <c r="B97" s="98">
        <v>0</v>
      </c>
      <c r="C97" s="98">
        <v>0</v>
      </c>
    </row>
    <row r="98" spans="1:3" x14ac:dyDescent="0.2">
      <c r="A98" s="150">
        <v>0.44722222222222219</v>
      </c>
      <c r="B98" s="98">
        <v>0</v>
      </c>
      <c r="C98" s="98">
        <v>0</v>
      </c>
    </row>
    <row r="99" spans="1:3" x14ac:dyDescent="0.2">
      <c r="A99" s="150">
        <v>0.44861111111111113</v>
      </c>
      <c r="B99" s="98">
        <v>0</v>
      </c>
      <c r="C99" s="98">
        <v>0</v>
      </c>
    </row>
    <row r="100" spans="1:3" x14ac:dyDescent="0.2">
      <c r="A100" s="150">
        <v>0.45</v>
      </c>
      <c r="B100" s="98">
        <v>0</v>
      </c>
      <c r="C100" s="98">
        <v>0</v>
      </c>
    </row>
    <row r="101" spans="1:3" x14ac:dyDescent="0.2">
      <c r="A101" s="150">
        <v>0.4513888888888889</v>
      </c>
      <c r="B101" s="98">
        <v>0</v>
      </c>
      <c r="C101" s="98">
        <v>0</v>
      </c>
    </row>
    <row r="102" spans="1:3" x14ac:dyDescent="0.2">
      <c r="A102" s="150">
        <v>0.45277777777777778</v>
      </c>
      <c r="B102" s="98">
        <v>0</v>
      </c>
      <c r="C102" s="98">
        <v>0</v>
      </c>
    </row>
    <row r="103" spans="1:3" x14ac:dyDescent="0.2">
      <c r="A103" s="150">
        <v>0.45416666666666666</v>
      </c>
      <c r="B103" s="98">
        <v>0</v>
      </c>
      <c r="C103" s="98">
        <v>0</v>
      </c>
    </row>
    <row r="104" spans="1:3" x14ac:dyDescent="0.2">
      <c r="A104" s="150">
        <v>0.45555555555555555</v>
      </c>
      <c r="B104" s="98">
        <v>0</v>
      </c>
      <c r="C104" s="98">
        <v>0</v>
      </c>
    </row>
    <row r="105" spans="1:3" x14ac:dyDescent="0.2">
      <c r="A105" s="150">
        <v>0.45694444444444443</v>
      </c>
      <c r="B105" s="98">
        <v>0</v>
      </c>
      <c r="C105" s="98">
        <v>0</v>
      </c>
    </row>
    <row r="106" spans="1:3" x14ac:dyDescent="0.2">
      <c r="A106" s="150">
        <v>0.45833333333333331</v>
      </c>
      <c r="B106" s="98">
        <v>0</v>
      </c>
      <c r="C106" s="98">
        <v>0</v>
      </c>
    </row>
    <row r="107" spans="1:3" x14ac:dyDescent="0.2">
      <c r="A107" s="150">
        <v>0.4597222222222222</v>
      </c>
      <c r="B107" s="98">
        <v>0</v>
      </c>
      <c r="C107" s="98">
        <v>0</v>
      </c>
    </row>
    <row r="108" spans="1:3" x14ac:dyDescent="0.2">
      <c r="A108" s="150">
        <v>0.46111111111111108</v>
      </c>
      <c r="B108" s="98">
        <v>0</v>
      </c>
      <c r="C108" s="98">
        <v>0</v>
      </c>
    </row>
    <row r="109" spans="1:3" x14ac:dyDescent="0.2">
      <c r="A109" s="150">
        <v>0.46249999999999997</v>
      </c>
      <c r="B109" s="98">
        <v>0</v>
      </c>
      <c r="C109" s="98">
        <v>0</v>
      </c>
    </row>
    <row r="110" spans="1:3" x14ac:dyDescent="0.2">
      <c r="A110" s="150">
        <v>0.46388888888888885</v>
      </c>
      <c r="B110" s="98">
        <v>0</v>
      </c>
      <c r="C110" s="98">
        <v>0</v>
      </c>
    </row>
    <row r="111" spans="1:3" x14ac:dyDescent="0.2">
      <c r="A111" s="150">
        <v>0.46527777777777773</v>
      </c>
      <c r="B111" s="98">
        <v>0</v>
      </c>
      <c r="C111" s="98">
        <v>0</v>
      </c>
    </row>
    <row r="112" spans="1:3" x14ac:dyDescent="0.2">
      <c r="A112" s="150">
        <v>0.46666666666666662</v>
      </c>
      <c r="B112" s="98">
        <v>0</v>
      </c>
      <c r="C112" s="98">
        <v>0</v>
      </c>
    </row>
    <row r="113" spans="1:3" x14ac:dyDescent="0.2">
      <c r="A113" s="150">
        <v>0.4680555555555555</v>
      </c>
      <c r="B113" s="98">
        <v>0</v>
      </c>
      <c r="C113" s="98">
        <v>0</v>
      </c>
    </row>
    <row r="114" spans="1:3" x14ac:dyDescent="0.2">
      <c r="A114" s="150">
        <v>0.4694444444444445</v>
      </c>
      <c r="B114" s="98">
        <v>0</v>
      </c>
      <c r="C114" s="98">
        <v>0</v>
      </c>
    </row>
    <row r="115" spans="1:3" x14ac:dyDescent="0.2">
      <c r="A115" s="150">
        <v>0.47083333333333338</v>
      </c>
      <c r="B115" s="98">
        <v>0</v>
      </c>
      <c r="C115" s="98">
        <v>0</v>
      </c>
    </row>
    <row r="116" spans="1:3" x14ac:dyDescent="0.2">
      <c r="A116" s="150">
        <v>0.47222222222222227</v>
      </c>
      <c r="B116" s="98">
        <v>0</v>
      </c>
      <c r="C116" s="98">
        <v>0</v>
      </c>
    </row>
    <row r="117" spans="1:3" x14ac:dyDescent="0.2">
      <c r="A117" s="150">
        <v>0.47361111111111115</v>
      </c>
      <c r="B117" s="98">
        <v>0</v>
      </c>
      <c r="C117" s="98">
        <v>0</v>
      </c>
    </row>
    <row r="118" spans="1:3" x14ac:dyDescent="0.2">
      <c r="A118" s="150">
        <v>0.47500000000000003</v>
      </c>
      <c r="B118" s="98">
        <v>0</v>
      </c>
      <c r="C118" s="98">
        <v>0</v>
      </c>
    </row>
    <row r="119" spans="1:3" x14ac:dyDescent="0.2">
      <c r="A119" s="150">
        <v>0.47638888888888892</v>
      </c>
      <c r="B119" s="98">
        <v>0</v>
      </c>
      <c r="C119" s="98">
        <v>0</v>
      </c>
    </row>
    <row r="120" spans="1:3" x14ac:dyDescent="0.2">
      <c r="A120" s="150">
        <v>0.4777777777777778</v>
      </c>
      <c r="B120" s="98">
        <v>0</v>
      </c>
      <c r="C120" s="98">
        <v>0</v>
      </c>
    </row>
    <row r="121" spans="1:3" x14ac:dyDescent="0.2">
      <c r="A121" s="150">
        <v>0.47916666666666669</v>
      </c>
      <c r="B121" s="98">
        <v>0</v>
      </c>
      <c r="C121" s="98">
        <v>0</v>
      </c>
    </row>
    <row r="122" spans="1:3" x14ac:dyDescent="0.2">
      <c r="A122" s="150">
        <v>0.48055555555555557</v>
      </c>
      <c r="B122" s="98">
        <v>0</v>
      </c>
      <c r="C122" s="98">
        <v>0</v>
      </c>
    </row>
    <row r="123" spans="1:3" x14ac:dyDescent="0.2">
      <c r="A123" s="150">
        <v>0.48194444444444445</v>
      </c>
      <c r="B123" s="98">
        <v>0</v>
      </c>
      <c r="C123" s="98">
        <v>0</v>
      </c>
    </row>
    <row r="124" spans="1:3" x14ac:dyDescent="0.2">
      <c r="A124" s="150">
        <v>0.48333333333333334</v>
      </c>
      <c r="B124" s="98">
        <v>0</v>
      </c>
      <c r="C124" s="98">
        <v>0</v>
      </c>
    </row>
    <row r="125" spans="1:3" x14ac:dyDescent="0.2">
      <c r="A125" s="150">
        <v>0.48472222222222222</v>
      </c>
      <c r="B125" s="98">
        <v>0</v>
      </c>
      <c r="C125" s="98">
        <v>0</v>
      </c>
    </row>
    <row r="126" spans="1:3" x14ac:dyDescent="0.2">
      <c r="A126" s="150">
        <v>0.4861111111111111</v>
      </c>
      <c r="B126" s="98">
        <v>0</v>
      </c>
      <c r="C126" s="98">
        <v>0</v>
      </c>
    </row>
    <row r="127" spans="1:3" x14ac:dyDescent="0.2">
      <c r="A127" s="150">
        <v>0.48749999999999999</v>
      </c>
      <c r="B127" s="98">
        <v>0</v>
      </c>
      <c r="C127" s="98">
        <v>0</v>
      </c>
    </row>
    <row r="128" spans="1:3" x14ac:dyDescent="0.2">
      <c r="A128" s="150">
        <v>0.48888888888888887</v>
      </c>
      <c r="B128" s="98">
        <v>0</v>
      </c>
      <c r="C128" s="98">
        <v>0</v>
      </c>
    </row>
    <row r="129" spans="1:3" x14ac:dyDescent="0.2">
      <c r="A129" s="150">
        <v>0.49027777777777781</v>
      </c>
      <c r="B129" s="98">
        <v>0</v>
      </c>
      <c r="C129" s="98">
        <v>0</v>
      </c>
    </row>
    <row r="130" spans="1:3" x14ac:dyDescent="0.2">
      <c r="A130" s="150">
        <v>0.4916666666666667</v>
      </c>
      <c r="B130" s="98">
        <v>0</v>
      </c>
      <c r="C130" s="98">
        <v>0</v>
      </c>
    </row>
    <row r="131" spans="1:3" x14ac:dyDescent="0.2">
      <c r="A131" s="150">
        <v>0.49305555555555558</v>
      </c>
      <c r="B131" s="98">
        <v>0</v>
      </c>
      <c r="C131" s="98">
        <v>0</v>
      </c>
    </row>
    <row r="132" spans="1:3" x14ac:dyDescent="0.2">
      <c r="A132" s="150">
        <v>0.49444444444444446</v>
      </c>
      <c r="B132" s="98">
        <v>0</v>
      </c>
      <c r="C132" s="98">
        <v>0</v>
      </c>
    </row>
    <row r="133" spans="1:3" x14ac:dyDescent="0.2">
      <c r="A133" s="150">
        <v>0.49583333333333335</v>
      </c>
      <c r="B133" s="98">
        <v>0</v>
      </c>
      <c r="C133" s="98">
        <v>0</v>
      </c>
    </row>
    <row r="134" spans="1:3" x14ac:dyDescent="0.2">
      <c r="A134" s="150">
        <v>0.49722222222222223</v>
      </c>
      <c r="B134" s="98">
        <v>1</v>
      </c>
      <c r="C134" s="98">
        <v>0</v>
      </c>
    </row>
    <row r="135" spans="1:3" x14ac:dyDescent="0.2">
      <c r="A135" s="150">
        <v>0.49861111111111112</v>
      </c>
      <c r="B135" s="98">
        <v>1</v>
      </c>
      <c r="C135" s="98">
        <v>0</v>
      </c>
    </row>
    <row r="136" spans="1:3" x14ac:dyDescent="0.2">
      <c r="A136" s="150">
        <v>0.5</v>
      </c>
      <c r="B136" s="98">
        <v>1</v>
      </c>
      <c r="C136" s="98">
        <v>0</v>
      </c>
    </row>
    <row r="137" spans="1:3" x14ac:dyDescent="0.2">
      <c r="A137" s="150">
        <v>0.50138888888888888</v>
      </c>
      <c r="B137" s="98">
        <v>1</v>
      </c>
      <c r="C137" s="98">
        <v>0</v>
      </c>
    </row>
    <row r="138" spans="1:3" x14ac:dyDescent="0.2">
      <c r="A138" s="150">
        <v>0.50277777777777777</v>
      </c>
      <c r="B138" s="98">
        <v>1</v>
      </c>
      <c r="C138" s="98">
        <v>0</v>
      </c>
    </row>
    <row r="139" spans="1:3" x14ac:dyDescent="0.2">
      <c r="A139" s="150">
        <v>0.50416666666666665</v>
      </c>
      <c r="B139" s="98">
        <v>1</v>
      </c>
      <c r="C139" s="98">
        <v>0</v>
      </c>
    </row>
    <row r="140" spans="1:3" x14ac:dyDescent="0.2">
      <c r="A140" s="150">
        <v>0.50555555555555554</v>
      </c>
      <c r="B140" s="98">
        <v>1</v>
      </c>
      <c r="C140" s="98">
        <v>0</v>
      </c>
    </row>
    <row r="141" spans="1:3" x14ac:dyDescent="0.2">
      <c r="A141" s="150">
        <v>0.50694444444444442</v>
      </c>
      <c r="B141" s="98">
        <v>1</v>
      </c>
      <c r="C141" s="98">
        <v>0</v>
      </c>
    </row>
    <row r="142" spans="1:3" x14ac:dyDescent="0.2">
      <c r="A142" s="150">
        <v>0.5083333333333333</v>
      </c>
      <c r="B142" s="98">
        <v>1</v>
      </c>
      <c r="C142" s="98">
        <v>0</v>
      </c>
    </row>
    <row r="143" spans="1:3" x14ac:dyDescent="0.2">
      <c r="A143" s="150">
        <v>0.50972222222222219</v>
      </c>
      <c r="B143" s="98">
        <v>1</v>
      </c>
      <c r="C143" s="98">
        <v>0</v>
      </c>
    </row>
    <row r="144" spans="1:3" x14ac:dyDescent="0.2">
      <c r="A144" s="150">
        <v>0.51111111111111118</v>
      </c>
      <c r="B144" s="98">
        <v>1</v>
      </c>
      <c r="C144" s="98">
        <v>0</v>
      </c>
    </row>
    <row r="145" spans="1:3" x14ac:dyDescent="0.2">
      <c r="A145" s="150">
        <v>0.51250000000000007</v>
      </c>
      <c r="B145" s="98">
        <v>1</v>
      </c>
      <c r="C145" s="98">
        <v>0</v>
      </c>
    </row>
    <row r="146" spans="1:3" x14ac:dyDescent="0.2">
      <c r="A146" s="150">
        <v>0.51388888888888895</v>
      </c>
      <c r="B146" s="98">
        <v>1</v>
      </c>
      <c r="C146" s="98">
        <v>0</v>
      </c>
    </row>
    <row r="147" spans="1:3" x14ac:dyDescent="0.2">
      <c r="A147" s="150">
        <v>0.51527777777777783</v>
      </c>
      <c r="B147" s="98">
        <v>1</v>
      </c>
      <c r="C147" s="98">
        <v>0</v>
      </c>
    </row>
    <row r="148" spans="1:3" x14ac:dyDescent="0.2">
      <c r="A148" s="150">
        <v>0.51666666666666672</v>
      </c>
      <c r="B148" s="98">
        <v>1</v>
      </c>
      <c r="C148" s="98">
        <v>0</v>
      </c>
    </row>
    <row r="149" spans="1:3" x14ac:dyDescent="0.2">
      <c r="A149" s="150">
        <v>0.5180555555555556</v>
      </c>
      <c r="B149" s="98">
        <v>1</v>
      </c>
      <c r="C149" s="98">
        <v>0</v>
      </c>
    </row>
    <row r="150" spans="1:3" x14ac:dyDescent="0.2">
      <c r="A150" s="150">
        <v>0.51944444444444449</v>
      </c>
      <c r="B150" s="98">
        <v>1</v>
      </c>
      <c r="C150" s="98">
        <v>0</v>
      </c>
    </row>
    <row r="151" spans="1:3" x14ac:dyDescent="0.2">
      <c r="A151" s="150">
        <v>0.52083333333333337</v>
      </c>
      <c r="B151" s="98">
        <v>1</v>
      </c>
      <c r="C151" s="98">
        <v>0</v>
      </c>
    </row>
    <row r="152" spans="1:3" x14ac:dyDescent="0.2">
      <c r="A152" s="150">
        <v>0.52222222222222225</v>
      </c>
      <c r="B152" s="98">
        <v>1</v>
      </c>
      <c r="C152" s="98">
        <v>0</v>
      </c>
    </row>
    <row r="153" spans="1:3" x14ac:dyDescent="0.2">
      <c r="A153" s="150">
        <v>0.52361111111111114</v>
      </c>
      <c r="B153" s="98">
        <v>1</v>
      </c>
      <c r="C153" s="98">
        <v>0</v>
      </c>
    </row>
    <row r="154" spans="1:3" x14ac:dyDescent="0.2">
      <c r="A154" s="150">
        <v>0.52500000000000002</v>
      </c>
      <c r="B154" s="98">
        <v>1</v>
      </c>
      <c r="C154" s="98">
        <v>0</v>
      </c>
    </row>
    <row r="155" spans="1:3" x14ac:dyDescent="0.2">
      <c r="A155" s="150">
        <v>0.52638888888888891</v>
      </c>
      <c r="B155" s="98">
        <v>1</v>
      </c>
      <c r="C155" s="98">
        <v>0</v>
      </c>
    </row>
    <row r="156" spans="1:3" x14ac:dyDescent="0.2">
      <c r="A156" s="150">
        <v>0.52777777777777779</v>
      </c>
      <c r="B156" s="98">
        <v>1</v>
      </c>
      <c r="C156" s="98">
        <v>0</v>
      </c>
    </row>
    <row r="157" spans="1:3" x14ac:dyDescent="0.2">
      <c r="A157" s="150">
        <v>0.52916666666666667</v>
      </c>
      <c r="B157" s="98">
        <v>1</v>
      </c>
      <c r="C157" s="98">
        <v>0</v>
      </c>
    </row>
    <row r="158" spans="1:3" x14ac:dyDescent="0.2">
      <c r="A158" s="150">
        <v>0.53055555555555556</v>
      </c>
      <c r="B158" s="98">
        <v>1</v>
      </c>
      <c r="C158" s="98">
        <v>0</v>
      </c>
    </row>
    <row r="159" spans="1:3" x14ac:dyDescent="0.2">
      <c r="A159" s="150">
        <v>0.53194444444444444</v>
      </c>
      <c r="B159" s="98">
        <v>1</v>
      </c>
      <c r="C159" s="98">
        <v>0</v>
      </c>
    </row>
    <row r="160" spans="1:3" x14ac:dyDescent="0.2">
      <c r="A160" s="150">
        <v>0.53333333333333333</v>
      </c>
      <c r="B160" s="98">
        <v>1</v>
      </c>
      <c r="C160" s="98">
        <v>0</v>
      </c>
    </row>
    <row r="161" spans="1:3" x14ac:dyDescent="0.2">
      <c r="A161" s="150">
        <v>0.53472222222222221</v>
      </c>
      <c r="B161" s="98">
        <v>1</v>
      </c>
      <c r="C161" s="98">
        <v>0</v>
      </c>
    </row>
    <row r="162" spans="1:3" x14ac:dyDescent="0.2">
      <c r="A162" s="150">
        <v>0.53611111111111109</v>
      </c>
      <c r="B162" s="98">
        <v>1</v>
      </c>
      <c r="C162" s="98">
        <v>0</v>
      </c>
    </row>
    <row r="163" spans="1:3" x14ac:dyDescent="0.2">
      <c r="A163" s="150">
        <v>0.53749999999999998</v>
      </c>
      <c r="B163" s="98">
        <v>1</v>
      </c>
      <c r="C163" s="98">
        <v>0</v>
      </c>
    </row>
    <row r="164" spans="1:3" x14ac:dyDescent="0.2">
      <c r="A164" s="150">
        <v>0.53888888888888886</v>
      </c>
      <c r="B164" s="98">
        <v>1</v>
      </c>
      <c r="C164" s="98">
        <v>0</v>
      </c>
    </row>
    <row r="165" spans="1:3" x14ac:dyDescent="0.2">
      <c r="A165" s="150">
        <v>0.54027777777777775</v>
      </c>
      <c r="B165" s="98">
        <v>1</v>
      </c>
      <c r="C165" s="98">
        <v>0</v>
      </c>
    </row>
    <row r="166" spans="1:3" x14ac:dyDescent="0.2">
      <c r="A166" s="150">
        <v>0.54166666666666663</v>
      </c>
      <c r="B166" s="98">
        <v>1</v>
      </c>
      <c r="C166" s="98">
        <v>0</v>
      </c>
    </row>
    <row r="167" spans="1:3" x14ac:dyDescent="0.2">
      <c r="A167" s="150">
        <v>0.54305555555555551</v>
      </c>
      <c r="B167" s="98">
        <v>1</v>
      </c>
      <c r="C167" s="98">
        <v>0</v>
      </c>
    </row>
    <row r="168" spans="1:3" x14ac:dyDescent="0.2">
      <c r="A168" s="150">
        <v>0.5444444444444444</v>
      </c>
      <c r="B168" s="98">
        <v>1</v>
      </c>
      <c r="C168" s="98">
        <v>0</v>
      </c>
    </row>
    <row r="169" spans="1:3" x14ac:dyDescent="0.2">
      <c r="A169" s="150">
        <v>0.54583333333333328</v>
      </c>
      <c r="B169" s="98">
        <v>1</v>
      </c>
      <c r="C169" s="98">
        <v>0</v>
      </c>
    </row>
    <row r="170" spans="1:3" x14ac:dyDescent="0.2">
      <c r="A170" s="150">
        <v>0.54722222222222217</v>
      </c>
      <c r="B170" s="98">
        <v>1</v>
      </c>
      <c r="C170" s="98">
        <v>0</v>
      </c>
    </row>
    <row r="171" spans="1:3" x14ac:dyDescent="0.2">
      <c r="A171" s="150">
        <v>0.54861111111111105</v>
      </c>
      <c r="B171" s="98">
        <v>1</v>
      </c>
      <c r="C171" s="98">
        <v>0</v>
      </c>
    </row>
    <row r="172" spans="1:3" x14ac:dyDescent="0.2">
      <c r="A172" s="150">
        <v>0.54999999999999993</v>
      </c>
      <c r="B172" s="98">
        <v>1</v>
      </c>
      <c r="C172" s="98">
        <v>0</v>
      </c>
    </row>
    <row r="173" spans="1:3" x14ac:dyDescent="0.2">
      <c r="A173" s="150">
        <v>0.55138888888888882</v>
      </c>
      <c r="B173" s="98">
        <v>1</v>
      </c>
      <c r="C173" s="98">
        <v>0</v>
      </c>
    </row>
    <row r="174" spans="1:3" x14ac:dyDescent="0.2">
      <c r="A174" s="150">
        <v>0.55277777777777781</v>
      </c>
      <c r="B174" s="98">
        <v>1</v>
      </c>
      <c r="C174" s="98">
        <v>0</v>
      </c>
    </row>
    <row r="175" spans="1:3" x14ac:dyDescent="0.2">
      <c r="A175" s="150">
        <v>0.5541666666666667</v>
      </c>
      <c r="B175" s="98">
        <v>1</v>
      </c>
      <c r="C175" s="98">
        <v>0</v>
      </c>
    </row>
    <row r="176" spans="1:3" x14ac:dyDescent="0.2">
      <c r="A176" s="150">
        <v>0.55555555555555558</v>
      </c>
      <c r="B176" s="98">
        <v>1</v>
      </c>
      <c r="C176" s="98">
        <v>0</v>
      </c>
    </row>
    <row r="177" spans="1:3" x14ac:dyDescent="0.2">
      <c r="A177" s="150">
        <v>0.55694444444444446</v>
      </c>
      <c r="B177" s="98">
        <v>1</v>
      </c>
      <c r="C177" s="98">
        <v>0</v>
      </c>
    </row>
    <row r="178" spans="1:3" x14ac:dyDescent="0.2">
      <c r="A178" s="150">
        <v>0.55833333333333335</v>
      </c>
      <c r="B178" s="98">
        <v>1</v>
      </c>
      <c r="C178" s="98">
        <v>0</v>
      </c>
    </row>
    <row r="179" spans="1:3" x14ac:dyDescent="0.2">
      <c r="A179" s="150">
        <v>0.55972222222222223</v>
      </c>
      <c r="B179" s="98">
        <v>1</v>
      </c>
      <c r="C179" s="98">
        <v>0</v>
      </c>
    </row>
    <row r="180" spans="1:3" x14ac:dyDescent="0.2">
      <c r="A180" s="150">
        <v>0.56111111111111112</v>
      </c>
      <c r="B180" s="98">
        <v>0</v>
      </c>
      <c r="C180" s="98">
        <v>0</v>
      </c>
    </row>
    <row r="181" spans="1:3" x14ac:dyDescent="0.2">
      <c r="A181" s="150">
        <v>0.5625</v>
      </c>
      <c r="B181" s="98">
        <v>0</v>
      </c>
      <c r="C181" s="98">
        <v>0</v>
      </c>
    </row>
    <row r="182" spans="1:3" x14ac:dyDescent="0.2">
      <c r="A182" s="150">
        <v>0.56388888888888888</v>
      </c>
      <c r="B182" s="98">
        <v>0</v>
      </c>
      <c r="C182" s="98">
        <v>0</v>
      </c>
    </row>
    <row r="183" spans="1:3" x14ac:dyDescent="0.2">
      <c r="A183" s="150">
        <v>0.56527777777777777</v>
      </c>
      <c r="B183" s="98">
        <v>0</v>
      </c>
      <c r="C183" s="98">
        <v>0</v>
      </c>
    </row>
    <row r="184" spans="1:3" x14ac:dyDescent="0.2">
      <c r="A184" s="150">
        <v>0.56666666666666665</v>
      </c>
      <c r="B184" s="98">
        <v>0</v>
      </c>
      <c r="C184" s="98">
        <v>0</v>
      </c>
    </row>
    <row r="185" spans="1:3" x14ac:dyDescent="0.2">
      <c r="A185" s="150">
        <v>0.56805555555555554</v>
      </c>
      <c r="B185" s="98">
        <v>0</v>
      </c>
      <c r="C185" s="98">
        <v>0</v>
      </c>
    </row>
    <row r="186" spans="1:3" x14ac:dyDescent="0.2">
      <c r="A186" s="150">
        <v>0.56944444444444442</v>
      </c>
      <c r="B186" s="98">
        <v>0</v>
      </c>
      <c r="C186" s="98">
        <v>0</v>
      </c>
    </row>
    <row r="187" spans="1:3" x14ac:dyDescent="0.2">
      <c r="A187" s="150">
        <v>0.5708333333333333</v>
      </c>
      <c r="B187" s="98">
        <v>0</v>
      </c>
      <c r="C187" s="98">
        <v>0</v>
      </c>
    </row>
    <row r="188" spans="1:3" x14ac:dyDescent="0.2">
      <c r="A188" s="150">
        <v>0.57222222222222219</v>
      </c>
      <c r="B188" s="98">
        <v>0</v>
      </c>
      <c r="C188" s="98">
        <v>0</v>
      </c>
    </row>
    <row r="189" spans="1:3" x14ac:dyDescent="0.2">
      <c r="A189" s="150">
        <v>0.57361111111111118</v>
      </c>
      <c r="B189" s="98">
        <v>0</v>
      </c>
      <c r="C189" s="98">
        <v>0</v>
      </c>
    </row>
    <row r="190" spans="1:3" x14ac:dyDescent="0.2">
      <c r="A190" s="150">
        <v>0.57500000000000007</v>
      </c>
      <c r="B190" s="98">
        <v>0</v>
      </c>
      <c r="C190" s="98">
        <v>0</v>
      </c>
    </row>
    <row r="191" spans="1:3" x14ac:dyDescent="0.2">
      <c r="A191" s="150">
        <v>0.57638888888888895</v>
      </c>
      <c r="B191" s="98">
        <v>0</v>
      </c>
      <c r="C191" s="98">
        <v>0</v>
      </c>
    </row>
    <row r="192" spans="1:3" x14ac:dyDescent="0.2">
      <c r="A192" s="150">
        <v>0.57777777777777783</v>
      </c>
      <c r="B192" s="98">
        <v>0</v>
      </c>
      <c r="C192" s="98">
        <v>0</v>
      </c>
    </row>
    <row r="193" spans="1:3" x14ac:dyDescent="0.2">
      <c r="A193" s="150">
        <v>0.57916666666666672</v>
      </c>
      <c r="B193" s="98">
        <v>0</v>
      </c>
      <c r="C193" s="98">
        <v>0</v>
      </c>
    </row>
    <row r="194" spans="1:3" x14ac:dyDescent="0.2">
      <c r="A194" s="150">
        <v>0.5805555555555556</v>
      </c>
      <c r="B194" s="98">
        <v>0</v>
      </c>
      <c r="C194" s="98">
        <v>0</v>
      </c>
    </row>
    <row r="195" spans="1:3" x14ac:dyDescent="0.2">
      <c r="A195" s="150">
        <v>0.58194444444444449</v>
      </c>
      <c r="B195" s="98">
        <v>0</v>
      </c>
      <c r="C195" s="98">
        <v>0</v>
      </c>
    </row>
    <row r="196" spans="1:3" x14ac:dyDescent="0.2">
      <c r="A196" s="150">
        <v>0.58333333333333337</v>
      </c>
      <c r="B196" s="98">
        <v>0</v>
      </c>
      <c r="C196" s="98">
        <v>0</v>
      </c>
    </row>
    <row r="197" spans="1:3" x14ac:dyDescent="0.2">
      <c r="A197" s="150">
        <v>0.58472222222222225</v>
      </c>
      <c r="B197" s="98">
        <v>0</v>
      </c>
      <c r="C197" s="98">
        <v>0</v>
      </c>
    </row>
    <row r="198" spans="1:3" x14ac:dyDescent="0.2">
      <c r="A198" s="150">
        <v>0.58611111111111114</v>
      </c>
      <c r="B198" s="98">
        <v>0</v>
      </c>
      <c r="C198" s="98">
        <v>0</v>
      </c>
    </row>
    <row r="199" spans="1:3" x14ac:dyDescent="0.2">
      <c r="A199" s="150">
        <v>0.58750000000000002</v>
      </c>
      <c r="B199" s="98">
        <v>0</v>
      </c>
      <c r="C199" s="98">
        <v>0</v>
      </c>
    </row>
    <row r="200" spans="1:3" x14ac:dyDescent="0.2">
      <c r="A200" s="150">
        <v>0.58888888888888891</v>
      </c>
      <c r="B200" s="98">
        <v>0</v>
      </c>
      <c r="C200" s="98">
        <v>0</v>
      </c>
    </row>
    <row r="201" spans="1:3" x14ac:dyDescent="0.2">
      <c r="A201" s="150">
        <v>0.59027777777777779</v>
      </c>
      <c r="B201" s="98">
        <v>0</v>
      </c>
      <c r="C201" s="98">
        <v>0</v>
      </c>
    </row>
    <row r="202" spans="1:3" x14ac:dyDescent="0.2">
      <c r="A202" s="150">
        <v>0.59166666666666667</v>
      </c>
      <c r="B202" s="98">
        <v>0</v>
      </c>
      <c r="C202" s="98">
        <v>0</v>
      </c>
    </row>
    <row r="203" spans="1:3" x14ac:dyDescent="0.2">
      <c r="A203" s="150">
        <v>0.59305555555555556</v>
      </c>
      <c r="B203" s="98">
        <v>0</v>
      </c>
      <c r="C203" s="98">
        <v>0</v>
      </c>
    </row>
    <row r="204" spans="1:3" x14ac:dyDescent="0.2">
      <c r="A204" s="150">
        <v>0.59444444444444444</v>
      </c>
      <c r="B204" s="98">
        <v>0</v>
      </c>
      <c r="C204" s="98">
        <v>0</v>
      </c>
    </row>
    <row r="205" spans="1:3" x14ac:dyDescent="0.2">
      <c r="A205" s="150">
        <v>0.59583333333333333</v>
      </c>
      <c r="B205" s="98">
        <v>0</v>
      </c>
      <c r="C205" s="98">
        <v>0</v>
      </c>
    </row>
    <row r="206" spans="1:3" x14ac:dyDescent="0.2">
      <c r="A206" s="150">
        <v>0.59722222222222221</v>
      </c>
      <c r="B206" s="98">
        <v>0</v>
      </c>
      <c r="C206" s="98">
        <v>0</v>
      </c>
    </row>
    <row r="207" spans="1:3" x14ac:dyDescent="0.2">
      <c r="A207" s="150">
        <v>0.59861111111111109</v>
      </c>
      <c r="B207" s="98">
        <v>0</v>
      </c>
      <c r="C207" s="98">
        <v>0</v>
      </c>
    </row>
    <row r="208" spans="1:3" x14ac:dyDescent="0.2">
      <c r="A208" s="150">
        <v>0.6</v>
      </c>
      <c r="B208" s="98">
        <v>0</v>
      </c>
      <c r="C208" s="98">
        <v>0</v>
      </c>
    </row>
    <row r="209" spans="1:3" x14ac:dyDescent="0.2">
      <c r="A209" s="150">
        <v>0.60138888888888886</v>
      </c>
      <c r="B209" s="98">
        <v>0</v>
      </c>
      <c r="C209" s="98">
        <v>0</v>
      </c>
    </row>
    <row r="210" spans="1:3" x14ac:dyDescent="0.2">
      <c r="A210" s="150">
        <v>0.60277777777777775</v>
      </c>
      <c r="B210" s="98">
        <v>0</v>
      </c>
      <c r="C210" s="98">
        <v>0</v>
      </c>
    </row>
    <row r="211" spans="1:3" x14ac:dyDescent="0.2">
      <c r="A211" s="150">
        <v>0.60416666666666663</v>
      </c>
      <c r="B211" s="98">
        <v>0</v>
      </c>
      <c r="C211" s="98">
        <v>0</v>
      </c>
    </row>
    <row r="212" spans="1:3" x14ac:dyDescent="0.2">
      <c r="A212" s="150">
        <v>0.60555555555555551</v>
      </c>
      <c r="B212" s="98">
        <v>0</v>
      </c>
      <c r="C212" s="98">
        <v>0</v>
      </c>
    </row>
    <row r="213" spans="1:3" x14ac:dyDescent="0.2">
      <c r="A213" s="150">
        <v>0.6069444444444444</v>
      </c>
      <c r="B213" s="98">
        <v>0</v>
      </c>
      <c r="C213" s="98">
        <v>0</v>
      </c>
    </row>
    <row r="214" spans="1:3" x14ac:dyDescent="0.2">
      <c r="A214" s="150">
        <v>0.60833333333333328</v>
      </c>
      <c r="B214" s="98">
        <v>0</v>
      </c>
      <c r="C214" s="98">
        <v>0</v>
      </c>
    </row>
    <row r="215" spans="1:3" x14ac:dyDescent="0.2">
      <c r="A215" s="150">
        <v>0.60972222222222217</v>
      </c>
      <c r="B215" s="98">
        <v>0</v>
      </c>
      <c r="C215" s="98">
        <v>0</v>
      </c>
    </row>
    <row r="216" spans="1:3" x14ac:dyDescent="0.2">
      <c r="A216" s="150">
        <v>0.61111111111111105</v>
      </c>
      <c r="B216" s="98">
        <v>0</v>
      </c>
      <c r="C216" s="98">
        <v>0</v>
      </c>
    </row>
    <row r="217" spans="1:3" x14ac:dyDescent="0.2">
      <c r="A217" s="150">
        <v>0.61249999999999993</v>
      </c>
      <c r="B217" s="98">
        <v>0</v>
      </c>
      <c r="C217" s="98">
        <v>0</v>
      </c>
    </row>
    <row r="218" spans="1:3" x14ac:dyDescent="0.2">
      <c r="A218" s="150">
        <v>0.61388888888888882</v>
      </c>
      <c r="B218" s="98">
        <v>0</v>
      </c>
      <c r="C218" s="98">
        <v>0</v>
      </c>
    </row>
    <row r="219" spans="1:3" x14ac:dyDescent="0.2">
      <c r="A219" s="150">
        <v>0.61527777777777781</v>
      </c>
      <c r="B219" s="98">
        <v>0</v>
      </c>
      <c r="C219" s="98">
        <v>0</v>
      </c>
    </row>
    <row r="220" spans="1:3" x14ac:dyDescent="0.2">
      <c r="A220" s="150">
        <v>0.6166666666666667</v>
      </c>
      <c r="B220" s="98">
        <v>0</v>
      </c>
      <c r="C220" s="98">
        <v>0</v>
      </c>
    </row>
    <row r="221" spans="1:3" x14ac:dyDescent="0.2">
      <c r="A221" s="150">
        <v>0.61805555555555558</v>
      </c>
      <c r="B221" s="98">
        <v>0</v>
      </c>
      <c r="C221" s="98">
        <v>0</v>
      </c>
    </row>
    <row r="222" spans="1:3" x14ac:dyDescent="0.2">
      <c r="A222" s="150">
        <v>0.61944444444444446</v>
      </c>
      <c r="B222" s="98">
        <v>0</v>
      </c>
      <c r="C222" s="98">
        <v>0</v>
      </c>
    </row>
    <row r="223" spans="1:3" x14ac:dyDescent="0.2">
      <c r="A223" s="150">
        <v>0.62083333333333335</v>
      </c>
      <c r="B223" s="98">
        <v>0</v>
      </c>
      <c r="C223" s="98">
        <v>0</v>
      </c>
    </row>
    <row r="224" spans="1:3" x14ac:dyDescent="0.2">
      <c r="A224" s="150">
        <v>0.62222222222222223</v>
      </c>
      <c r="B224" s="98">
        <v>0</v>
      </c>
      <c r="C224" s="98">
        <v>0</v>
      </c>
    </row>
    <row r="225" spans="1:3" x14ac:dyDescent="0.2">
      <c r="A225" s="150">
        <v>0.62361111111111112</v>
      </c>
      <c r="B225" s="98">
        <v>0</v>
      </c>
      <c r="C225" s="98">
        <v>0</v>
      </c>
    </row>
    <row r="226" spans="1:3" x14ac:dyDescent="0.2">
      <c r="A226" s="150">
        <v>0.625</v>
      </c>
      <c r="B226" s="98">
        <v>0</v>
      </c>
      <c r="C226" s="98">
        <v>0</v>
      </c>
    </row>
    <row r="227" spans="1:3" x14ac:dyDescent="0.2">
      <c r="A227" s="150">
        <v>0.62638888888888888</v>
      </c>
      <c r="B227" s="98">
        <v>0</v>
      </c>
      <c r="C227" s="98">
        <v>0</v>
      </c>
    </row>
    <row r="228" spans="1:3" x14ac:dyDescent="0.2">
      <c r="A228" s="150">
        <v>0.62777777777777777</v>
      </c>
      <c r="B228" s="98">
        <v>0</v>
      </c>
      <c r="C228" s="98">
        <v>0</v>
      </c>
    </row>
    <row r="229" spans="1:3" x14ac:dyDescent="0.2">
      <c r="A229" s="150">
        <v>0.62916666666666665</v>
      </c>
      <c r="B229" s="98">
        <v>0</v>
      </c>
      <c r="C229" s="98">
        <v>0</v>
      </c>
    </row>
    <row r="230" spans="1:3" x14ac:dyDescent="0.2">
      <c r="A230" s="150">
        <v>0.63055555555555554</v>
      </c>
      <c r="B230" s="98">
        <v>0</v>
      </c>
      <c r="C230" s="98">
        <v>0</v>
      </c>
    </row>
    <row r="231" spans="1:3" x14ac:dyDescent="0.2">
      <c r="A231" s="150">
        <v>0.63194444444444442</v>
      </c>
      <c r="B231" s="98">
        <v>0</v>
      </c>
      <c r="C231" s="98">
        <v>0</v>
      </c>
    </row>
    <row r="232" spans="1:3" x14ac:dyDescent="0.2">
      <c r="A232" s="150">
        <v>0.6333333333333333</v>
      </c>
      <c r="B232" s="98">
        <v>0</v>
      </c>
      <c r="C232" s="98">
        <v>0</v>
      </c>
    </row>
    <row r="233" spans="1:3" x14ac:dyDescent="0.2">
      <c r="A233" s="150">
        <v>0.63472222222222219</v>
      </c>
      <c r="B233" s="98">
        <v>0</v>
      </c>
      <c r="C233" s="98">
        <v>0</v>
      </c>
    </row>
    <row r="234" spans="1:3" x14ac:dyDescent="0.2">
      <c r="A234" s="150">
        <v>0.63611111111111118</v>
      </c>
      <c r="B234" s="98">
        <v>0</v>
      </c>
      <c r="C234" s="98">
        <v>0</v>
      </c>
    </row>
    <row r="235" spans="1:3" x14ac:dyDescent="0.2">
      <c r="A235" s="150">
        <v>0.63750000000000007</v>
      </c>
      <c r="B235" s="98">
        <v>0</v>
      </c>
      <c r="C235" s="98">
        <v>0</v>
      </c>
    </row>
    <row r="236" spans="1:3" x14ac:dyDescent="0.2">
      <c r="A236" s="150">
        <v>0.63888888888888895</v>
      </c>
      <c r="B236" s="98">
        <v>0</v>
      </c>
      <c r="C236" s="98">
        <v>0</v>
      </c>
    </row>
    <row r="237" spans="1:3" x14ac:dyDescent="0.2">
      <c r="A237" s="150">
        <v>0.64027777777777783</v>
      </c>
      <c r="B237" s="98">
        <v>0</v>
      </c>
      <c r="C237" s="98">
        <v>0</v>
      </c>
    </row>
    <row r="238" spans="1:3" x14ac:dyDescent="0.2">
      <c r="A238" s="150">
        <v>0.64166666666666672</v>
      </c>
      <c r="B238" s="98">
        <v>0</v>
      </c>
      <c r="C238" s="98">
        <v>0</v>
      </c>
    </row>
    <row r="239" spans="1:3" x14ac:dyDescent="0.2">
      <c r="A239" s="150">
        <v>0.6430555555555556</v>
      </c>
      <c r="B239" s="98">
        <v>1</v>
      </c>
      <c r="C239" s="98">
        <v>0</v>
      </c>
    </row>
    <row r="240" spans="1:3" x14ac:dyDescent="0.2">
      <c r="A240" s="150">
        <v>0.64444444444444449</v>
      </c>
      <c r="B240" s="98">
        <v>1</v>
      </c>
      <c r="C240" s="98">
        <v>0</v>
      </c>
    </row>
    <row r="241" spans="1:3" x14ac:dyDescent="0.2">
      <c r="A241" s="150">
        <v>0.64583333333333337</v>
      </c>
      <c r="B241" s="98">
        <v>1</v>
      </c>
      <c r="C241" s="98">
        <v>0</v>
      </c>
    </row>
    <row r="242" spans="1:3" x14ac:dyDescent="0.2">
      <c r="A242" s="150">
        <v>0.64722222222222225</v>
      </c>
      <c r="B242" s="98">
        <v>1</v>
      </c>
      <c r="C242" s="98">
        <v>0</v>
      </c>
    </row>
    <row r="243" spans="1:3" x14ac:dyDescent="0.2">
      <c r="A243" s="150">
        <v>0.64861111111111114</v>
      </c>
      <c r="B243" s="98">
        <v>1</v>
      </c>
      <c r="C243" s="98">
        <v>0</v>
      </c>
    </row>
    <row r="244" spans="1:3" x14ac:dyDescent="0.2">
      <c r="A244" s="150">
        <v>0.65</v>
      </c>
      <c r="B244" s="98">
        <v>1</v>
      </c>
      <c r="C244" s="98">
        <v>0</v>
      </c>
    </row>
    <row r="245" spans="1:3" x14ac:dyDescent="0.2">
      <c r="A245" s="150">
        <v>0.65138888888888891</v>
      </c>
      <c r="B245" s="98">
        <v>1</v>
      </c>
      <c r="C245" s="98">
        <v>0</v>
      </c>
    </row>
    <row r="246" spans="1:3" x14ac:dyDescent="0.2">
      <c r="A246" s="150">
        <v>0.65277777777777779</v>
      </c>
      <c r="B246" s="98">
        <v>1</v>
      </c>
      <c r="C246" s="98">
        <v>0</v>
      </c>
    </row>
    <row r="247" spans="1:3" x14ac:dyDescent="0.2">
      <c r="A247" s="150">
        <v>0.65416666666666667</v>
      </c>
      <c r="B247" s="98">
        <v>0</v>
      </c>
      <c r="C247" s="98">
        <v>0</v>
      </c>
    </row>
    <row r="248" spans="1:3" x14ac:dyDescent="0.2">
      <c r="A248" s="150">
        <v>0.65555555555555556</v>
      </c>
      <c r="B248" s="98">
        <v>0</v>
      </c>
      <c r="C248" s="98">
        <v>0</v>
      </c>
    </row>
    <row r="249" spans="1:3" x14ac:dyDescent="0.2">
      <c r="A249" s="150">
        <v>0.65694444444444444</v>
      </c>
      <c r="B249" s="98">
        <v>0</v>
      </c>
      <c r="C249" s="98">
        <v>0</v>
      </c>
    </row>
    <row r="250" spans="1:3" x14ac:dyDescent="0.2">
      <c r="A250" s="150">
        <v>0.65833333333333333</v>
      </c>
      <c r="B250" s="98">
        <v>0</v>
      </c>
      <c r="C250" s="98">
        <v>0</v>
      </c>
    </row>
    <row r="251" spans="1:3" x14ac:dyDescent="0.2">
      <c r="A251" s="150">
        <v>0.65972222222222221</v>
      </c>
      <c r="B251" s="98">
        <v>0</v>
      </c>
      <c r="C251" s="98">
        <v>0</v>
      </c>
    </row>
    <row r="252" spans="1:3" x14ac:dyDescent="0.2">
      <c r="A252" s="150">
        <v>0.66111111111111109</v>
      </c>
      <c r="B252" s="98">
        <v>0</v>
      </c>
      <c r="C252" s="98">
        <v>0</v>
      </c>
    </row>
    <row r="253" spans="1:3" x14ac:dyDescent="0.2">
      <c r="A253" s="150">
        <v>0.66249999999999998</v>
      </c>
      <c r="B253" s="98">
        <v>0</v>
      </c>
      <c r="C253" s="98">
        <v>0</v>
      </c>
    </row>
    <row r="254" spans="1:3" x14ac:dyDescent="0.2">
      <c r="A254" s="150">
        <v>0.66388888888888886</v>
      </c>
      <c r="B254" s="98">
        <v>0</v>
      </c>
      <c r="C254" s="98">
        <v>0</v>
      </c>
    </row>
    <row r="255" spans="1:3" x14ac:dyDescent="0.2">
      <c r="A255" s="150">
        <v>0.66527777777777775</v>
      </c>
      <c r="B255" s="98">
        <v>0</v>
      </c>
      <c r="C255" s="98">
        <v>0</v>
      </c>
    </row>
    <row r="256" spans="1:3" x14ac:dyDescent="0.2">
      <c r="A256" s="150">
        <v>0.66666666666666663</v>
      </c>
      <c r="B256" s="98">
        <v>0</v>
      </c>
      <c r="C256" s="98">
        <v>0</v>
      </c>
    </row>
    <row r="257" spans="1:3" x14ac:dyDescent="0.2">
      <c r="A257" s="150">
        <v>0.66805555555555562</v>
      </c>
      <c r="B257" s="98">
        <v>0</v>
      </c>
      <c r="C257" s="98">
        <v>0</v>
      </c>
    </row>
    <row r="258" spans="1:3" x14ac:dyDescent="0.2">
      <c r="A258" s="150">
        <v>0.6694444444444444</v>
      </c>
      <c r="B258" s="98">
        <v>0</v>
      </c>
      <c r="C258" s="98">
        <v>0</v>
      </c>
    </row>
    <row r="259" spans="1:3" x14ac:dyDescent="0.2">
      <c r="A259" s="150">
        <v>0.67083333333333339</v>
      </c>
      <c r="B259" s="98">
        <v>0</v>
      </c>
      <c r="C259" s="98">
        <v>0</v>
      </c>
    </row>
    <row r="260" spans="1:3" x14ac:dyDescent="0.2">
      <c r="A260" s="150">
        <v>0.67222222222222217</v>
      </c>
      <c r="B260" s="98">
        <v>0</v>
      </c>
      <c r="C260" s="98">
        <v>0</v>
      </c>
    </row>
    <row r="261" spans="1:3" x14ac:dyDescent="0.2">
      <c r="A261" s="150">
        <v>0.67361111111111116</v>
      </c>
      <c r="B261" s="98">
        <v>0</v>
      </c>
      <c r="C261" s="98">
        <v>0</v>
      </c>
    </row>
    <row r="262" spans="1:3" x14ac:dyDescent="0.2">
      <c r="A262" s="150">
        <v>0.67499999999999993</v>
      </c>
      <c r="B262" s="98">
        <v>0</v>
      </c>
      <c r="C262" s="98">
        <v>0</v>
      </c>
    </row>
    <row r="263" spans="1:3" x14ac:dyDescent="0.2">
      <c r="A263" s="150">
        <v>0.67638888888888893</v>
      </c>
      <c r="B263" s="98">
        <v>0</v>
      </c>
      <c r="C263" s="98">
        <v>0</v>
      </c>
    </row>
    <row r="264" spans="1:3" x14ac:dyDescent="0.2">
      <c r="A264" s="150">
        <v>0.6777777777777777</v>
      </c>
      <c r="B264" s="98">
        <v>0</v>
      </c>
      <c r="C264" s="98">
        <v>1.1000000000000001</v>
      </c>
    </row>
    <row r="265" spans="1:3" x14ac:dyDescent="0.2">
      <c r="A265" s="150">
        <v>0.6791666666666667</v>
      </c>
      <c r="B265" s="98">
        <v>0</v>
      </c>
      <c r="C265" s="98">
        <v>1.1000000000000001</v>
      </c>
    </row>
    <row r="266" spans="1:3" x14ac:dyDescent="0.2">
      <c r="A266" s="150">
        <v>0.68055555555555547</v>
      </c>
      <c r="B266" s="98">
        <v>0</v>
      </c>
      <c r="C266" s="98">
        <v>1.1000000000000001</v>
      </c>
    </row>
    <row r="267" spans="1:3" x14ac:dyDescent="0.2">
      <c r="A267" s="150">
        <v>0.68194444444444446</v>
      </c>
      <c r="B267" s="98">
        <v>0</v>
      </c>
      <c r="C267" s="98">
        <v>1.1000000000000001</v>
      </c>
    </row>
    <row r="268" spans="1:3" x14ac:dyDescent="0.2">
      <c r="A268" s="150">
        <v>0.68333333333333324</v>
      </c>
      <c r="B268" s="98">
        <v>0</v>
      </c>
      <c r="C268" s="98">
        <v>1.1000000000000001</v>
      </c>
    </row>
    <row r="269" spans="1:3" x14ac:dyDescent="0.2">
      <c r="A269" s="150">
        <v>0.68472222222222223</v>
      </c>
      <c r="B269" s="98">
        <v>0</v>
      </c>
      <c r="C269" s="98">
        <v>0</v>
      </c>
    </row>
    <row r="270" spans="1:3" x14ac:dyDescent="0.2">
      <c r="A270" s="150">
        <v>0.68611111111111101</v>
      </c>
      <c r="B270" s="98">
        <v>0</v>
      </c>
      <c r="C270" s="98">
        <v>0</v>
      </c>
    </row>
    <row r="271" spans="1:3" x14ac:dyDescent="0.2">
      <c r="A271" s="150">
        <v>0.6875</v>
      </c>
      <c r="B271" s="98">
        <v>0</v>
      </c>
      <c r="C271" s="98">
        <v>0</v>
      </c>
    </row>
    <row r="272" spans="1:3" x14ac:dyDescent="0.2">
      <c r="A272" s="150">
        <v>0.68888888888888899</v>
      </c>
      <c r="B272" s="98">
        <v>0</v>
      </c>
      <c r="C272" s="98">
        <v>0</v>
      </c>
    </row>
    <row r="273" spans="1:3" x14ac:dyDescent="0.2">
      <c r="A273" s="150">
        <v>0.69027777777777777</v>
      </c>
      <c r="B273" s="98">
        <v>0</v>
      </c>
      <c r="C273" s="98">
        <v>0</v>
      </c>
    </row>
    <row r="274" spans="1:3" x14ac:dyDescent="0.2">
      <c r="A274" s="150">
        <v>0.69166666666666676</v>
      </c>
      <c r="B274" s="98">
        <v>0</v>
      </c>
      <c r="C274" s="98">
        <v>0</v>
      </c>
    </row>
    <row r="275" spans="1:3" x14ac:dyDescent="0.2">
      <c r="A275" s="150">
        <v>0.69305555555555554</v>
      </c>
      <c r="B275" s="98">
        <v>0</v>
      </c>
      <c r="C275" s="98">
        <v>0</v>
      </c>
    </row>
    <row r="276" spans="1:3" x14ac:dyDescent="0.2">
      <c r="A276" s="150">
        <v>0.69444444444444453</v>
      </c>
      <c r="B276" s="98">
        <v>0</v>
      </c>
      <c r="C276" s="98">
        <v>0</v>
      </c>
    </row>
    <row r="277" spans="1:3" x14ac:dyDescent="0.2">
      <c r="A277" s="150">
        <v>0.6958333333333333</v>
      </c>
      <c r="B277" s="98">
        <v>0</v>
      </c>
      <c r="C277" s="98">
        <v>0</v>
      </c>
    </row>
    <row r="278" spans="1:3" x14ac:dyDescent="0.2">
      <c r="A278" s="150">
        <v>0.6972222222222223</v>
      </c>
      <c r="B278" s="98">
        <v>0</v>
      </c>
      <c r="C278" s="98">
        <v>0</v>
      </c>
    </row>
    <row r="279" spans="1:3" x14ac:dyDescent="0.2">
      <c r="A279" s="150">
        <v>0.69861111111111107</v>
      </c>
      <c r="B279" s="98">
        <v>0</v>
      </c>
      <c r="C279" s="98">
        <v>0</v>
      </c>
    </row>
    <row r="280" spans="1:3" x14ac:dyDescent="0.2">
      <c r="A280" s="150">
        <v>0.70000000000000007</v>
      </c>
      <c r="B280" s="98">
        <v>0</v>
      </c>
      <c r="C280" s="98">
        <v>0</v>
      </c>
    </row>
    <row r="281" spans="1:3" x14ac:dyDescent="0.2">
      <c r="A281" s="150">
        <v>0.70138888888888884</v>
      </c>
      <c r="B281" s="98">
        <v>0</v>
      </c>
      <c r="C281" s="98">
        <v>0</v>
      </c>
    </row>
    <row r="282" spans="1:3" x14ac:dyDescent="0.2">
      <c r="A282" s="150">
        <v>0.70277777777777783</v>
      </c>
      <c r="B282" s="98">
        <v>0</v>
      </c>
      <c r="C282" s="98">
        <v>0</v>
      </c>
    </row>
    <row r="283" spans="1:3" x14ac:dyDescent="0.2">
      <c r="A283" s="150">
        <v>0.70416666666666661</v>
      </c>
      <c r="B283" s="98">
        <v>0</v>
      </c>
      <c r="C283" s="98">
        <v>0</v>
      </c>
    </row>
    <row r="284" spans="1:3" x14ac:dyDescent="0.2">
      <c r="A284" s="150">
        <v>0.7055555555555556</v>
      </c>
      <c r="B284" s="98">
        <v>0</v>
      </c>
      <c r="C284" s="98">
        <v>0</v>
      </c>
    </row>
    <row r="285" spans="1:3" x14ac:dyDescent="0.2">
      <c r="A285" s="150">
        <v>0.70694444444444438</v>
      </c>
      <c r="B285" s="98">
        <v>0</v>
      </c>
      <c r="C285" s="98">
        <v>0</v>
      </c>
    </row>
    <row r="286" spans="1:3" x14ac:dyDescent="0.2">
      <c r="A286" s="150">
        <v>0.70833333333333337</v>
      </c>
      <c r="B286" s="98">
        <v>0</v>
      </c>
      <c r="C286" s="98">
        <v>0</v>
      </c>
    </row>
    <row r="287" spans="1:3" x14ac:dyDescent="0.2">
      <c r="A287" s="150">
        <v>0.70972222222222225</v>
      </c>
      <c r="B287" s="98">
        <v>0</v>
      </c>
      <c r="C287" s="98">
        <v>0</v>
      </c>
    </row>
    <row r="288" spans="1:3" x14ac:dyDescent="0.2">
      <c r="A288" s="150">
        <v>0.71111111111111114</v>
      </c>
      <c r="B288" s="98">
        <v>0</v>
      </c>
      <c r="C288" s="98">
        <v>0</v>
      </c>
    </row>
    <row r="289" spans="1:3" x14ac:dyDescent="0.2">
      <c r="A289" s="150">
        <v>0.71250000000000002</v>
      </c>
      <c r="B289" s="98">
        <v>0</v>
      </c>
      <c r="C289" s="98">
        <v>0</v>
      </c>
    </row>
    <row r="290" spans="1:3" x14ac:dyDescent="0.2">
      <c r="A290" s="150">
        <v>0.71388888888888891</v>
      </c>
      <c r="B290" s="98">
        <v>0</v>
      </c>
      <c r="C290" s="98">
        <v>0</v>
      </c>
    </row>
    <row r="291" spans="1:3" x14ac:dyDescent="0.2">
      <c r="A291" s="150">
        <v>0.71527777777777779</v>
      </c>
      <c r="B291" s="98">
        <v>0</v>
      </c>
      <c r="C291" s="98">
        <v>0</v>
      </c>
    </row>
    <row r="292" spans="1:3" x14ac:dyDescent="0.2">
      <c r="A292" s="150">
        <v>0.71666666666666667</v>
      </c>
      <c r="B292" s="98">
        <v>0</v>
      </c>
      <c r="C292" s="98">
        <v>0</v>
      </c>
    </row>
    <row r="293" spans="1:3" x14ac:dyDescent="0.2">
      <c r="A293" s="150">
        <v>0.71805555555555556</v>
      </c>
      <c r="B293" s="98">
        <v>0</v>
      </c>
      <c r="C293" s="98">
        <v>0</v>
      </c>
    </row>
    <row r="294" spans="1:3" x14ac:dyDescent="0.2">
      <c r="A294" s="150">
        <v>0.71944444444444444</v>
      </c>
      <c r="B294" s="98">
        <v>0</v>
      </c>
      <c r="C294" s="98">
        <v>0</v>
      </c>
    </row>
    <row r="295" spans="1:3" x14ac:dyDescent="0.2">
      <c r="A295" s="150">
        <v>0.72083333333333333</v>
      </c>
      <c r="B295" s="98">
        <v>0</v>
      </c>
      <c r="C295" s="98">
        <v>0</v>
      </c>
    </row>
    <row r="296" spans="1:3" x14ac:dyDescent="0.2">
      <c r="A296" s="150">
        <v>0.72222222222222221</v>
      </c>
      <c r="B296" s="98">
        <v>0</v>
      </c>
      <c r="C296" s="98">
        <v>0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Entrée machine</vt:lpstr>
      <vt:lpstr>Temps de sciage</vt:lpstr>
      <vt:lpstr>Nb. Produits</vt:lpstr>
      <vt:lpstr>Vol. Produits</vt:lpstr>
      <vt:lpstr>Déroulement de la journée</vt:lpstr>
      <vt:lpstr>Interruptions</vt:lpstr>
      <vt:lpstr>Synthèse Interruptions</vt:lpstr>
      <vt:lpstr>Chronogramme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ECP300</dc:creator>
  <cp:lastModifiedBy>ECP300</cp:lastModifiedBy>
  <dcterms:created xsi:type="dcterms:W3CDTF">2019-12-02T17:00:23Z</dcterms:created>
  <dcterms:modified xsi:type="dcterms:W3CDTF">2019-12-02T17:08:16Z</dcterms:modified>
</cp:coreProperties>
</file>