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<sst xmlns="http://schemas.openxmlformats.org/spreadsheetml/2006/main" count="23" uniqueCount="23">
  <si>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</si>
  <si>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</si>
  <si>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</si>
  <si>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</si>
  <si>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</si>
  <si>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Data update : 30/01/2024</t>
  </si>
  <si>
    <t>Tanggal</t>
  </si>
  <si>
    <t>Jam dan Menit</t>
  </si>
  <si>
    <t>Kondisi Air Cooling</t>
  </si>
  <si>
    <t>Action</t>
  </si>
  <si>
    <r>
      <rPr>
        <b/>
        <sz val="11"/>
        <color theme="1"/>
        <rFont val="Calibri"/>
        <charset val="1"/>
        <scheme val="minor"/>
      </rPr>
      <t>KET :</t>
    </r>
    <r>
      <rPr>
        <sz val="11"/>
        <color theme="1"/>
        <rFont val="Calibri"/>
        <charset val="1"/>
        <scheme val="minor"/>
      </rPr>
      <t xml:space="preserve">
GOOD : Air cooling mengalir dengan baik
NOT GOOD : Air cooling tidak mengalir 
</t>
    </r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</si>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</sst>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[$-421]dddd;@"/>
    <numFmt numFmtId="181" formatCode="hh:mm:ss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2" applyNumberFormat="0" applyAlignment="0" applyProtection="0">
      <alignment vertical="center"/>
    </xf>
    <xf numFmtId="0" fontId="17" fillId="5" borderId="33" applyNumberFormat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4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78" fontId="6" fillId="0" borderId="18" xfId="0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80" fontId="6" fillId="0" borderId="17" xfId="0" applyNumberFormat="1" applyFont="1" applyFill="1" applyBorder="1" applyAlignment="1">
      <alignment horizontal="center" vertical="center"/>
    </xf>
    <xf numFmtId="179" fontId="6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78" fontId="6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181" fontId="7" fillId="0" borderId="0" xfId="0" applyNumberFormat="1" applyFont="1"/>
    <xf numFmtId="0" fontId="6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1" fontId="2" fillId="0" borderId="15" xfId="0" applyNumberFormat="1" applyFont="1" applyFill="1" applyBorder="1" applyAlignment="1">
      <alignment horizontal="center" vertical="center"/>
    </xf>
    <xf numFmtId="181" fontId="2" fillId="0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1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Border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121285</xdr:colOff>
      <xdr:row>1</xdr:row>
      <xdr:rowOff>25400</xdr:rowOff>
    </xdr:from>
    <xdr:to>
      <xdr:col>1</xdr:col>
      <xdr:colOff>416560</xdr:colOff>
      <xdr:row>2</xdr:row>
      <xdr:rowOff>180975</xdr:rowOff>
    </xdr:to>
    <xdr:pic>
      <xdr:nvPicPr>
        <xdr:cNvPr id="3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285" y="2095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workbookViewId="0">
      <selection activeCell="K35" sqref="K35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5" t="s">
        <v>1</v>
      </c>
    </row>
    <row r="5" ht="15.5" spans="1:10">
      <c r="A5" s="6" t="s">
        <v>2</v>
      </c>
      <c r="B5" s="7"/>
      <c r="C5" s="7"/>
      <c r="D5" s="7"/>
      <c r="E5" s="7"/>
      <c r="F5" s="7"/>
      <c r="G5" s="7"/>
      <c r="H5" s="7"/>
      <c r="I5" s="56"/>
      <c r="J5" s="57"/>
    </row>
    <row r="6" ht="15.5" spans="1:10">
      <c r="A6" s="8"/>
      <c r="B6" s="9"/>
      <c r="C6" s="9"/>
      <c r="D6" s="9"/>
      <c r="E6" s="9"/>
      <c r="F6" s="9"/>
      <c r="G6" s="9"/>
      <c r="H6" s="9"/>
      <c r="I6" s="58"/>
      <c r="J6" s="57"/>
    </row>
    <row r="7" spans="1:1">
      <c r="A7" t="s">
        <v>3</v>
      </c>
    </row>
    <row r="8" spans="1:2">
      <c r="A8" t="s">
        <v>4</v>
      </c>
      <c r="B8">
        <f>RawData!G3</f>
        <v>0</v>
      </c>
    </row>
    <row r="9" spans="1:1">
      <c r="A9" t="s">
        <v>5</v>
      </c>
    </row>
    <row r="10" ht="15.25"/>
    <row r="11" ht="28.8" customHeight="1" spans="1:9">
      <c r="A11" s="10" t="s">
        <v>6</v>
      </c>
      <c r="B11" s="11" t="s">
        <v>7</v>
      </c>
      <c r="C11" s="12"/>
      <c r="D11" s="13" t="s">
        <v>8</v>
      </c>
      <c r="E11" s="14"/>
      <c r="F11" s="15" t="s">
        <v>9</v>
      </c>
      <c r="G11" s="16" t="s">
        <v>10</v>
      </c>
      <c r="H11" s="17"/>
      <c r="I11" s="59"/>
    </row>
    <row r="12" ht="15.25" spans="1:9">
      <c r="A12" s="18"/>
      <c r="B12" s="19" t="s">
        <v>11</v>
      </c>
      <c r="C12" s="19" t="s">
        <v>12</v>
      </c>
      <c r="D12" s="20"/>
      <c r="E12" s="21"/>
      <c r="F12" s="22"/>
      <c r="G12" s="23"/>
      <c r="H12" s="24"/>
      <c r="I12" s="60"/>
    </row>
    <row r="13" ht="15.25" spans="1:9">
      <c r="A13" s="25" t="str">
        <f>RawData!F3</f>
        <v/>
      </c>
      <c r="B13" s="26">
        <f>_xlfn.MINIFS(RawData!$B$3:$B$6000,RawData!$B$3:$B$6000,"&gt;="&amp;A13,RawData!$B$3:$B$6000,"&lt;"&amp;A13+1,RawData!$D$3:$D$6000,"="&amp;B8)</f>
        <v>0</v>
      </c>
      <c r="C13" s="26">
        <f>IF(ISNUMBER(B13),IF(_xlfn.MINIFS(RawData!$B$3:$B$6000,RawData!$B$3:$B$6000,"&gt;="&amp;$B13,RawData!$C$3:$C$6000,"&lt;&gt;"&amp;G15,RawData!$B$3:$B$6000,"&lt;"&amp;A$13+1,RawData!$D$3:$D$6000,"="&amp;B$8)&lt;&gt;0,_xlfn.MINIFS(RawData!$B$3:$B$6000,RawData!$B$3:$B$6000,"&gt;="&amp;$B13,RawData!$C$3:$C$6000,"&lt;&gt;"&amp;G15,RawData!$B$3:$B$6000,"&lt;"&amp;A$13+1,RawData!$D$3:$D$6000,"="&amp;B$8),MROUND(B$13,1)+1),"")</f>
        <v>1</v>
      </c>
      <c r="D13" s="27" t="str">
        <f>IF(ISNUMBER(G15),IF(G15=1,"GOOD","NOT GOOD"),"")</f>
        <v/>
      </c>
      <c r="E13" s="28"/>
      <c r="F13" s="27"/>
      <c r="G13" s="23"/>
      <c r="H13" s="24"/>
      <c r="I13" s="60"/>
    </row>
    <row r="14" ht="17" customHeight="1" spans="1:9">
      <c r="A14" s="29" t="str">
        <f>A13</f>
        <v/>
      </c>
      <c r="B14" s="30" t="str">
        <f t="shared" ref="B14:B27" si="0">IF(C13&lt;MROUND(B$13,1)+1,C13,"")</f>
        <v/>
      </c>
      <c r="C14" s="26" t="str">
        <f>IF(ISNUMBER(B14),IF(_xlfn.MINIFS(RawData!$B$3:$B$6000,RawData!$B$3:$B$6000,"&gt;="&amp;$B14,RawData!$C$3:$C$6000,"&lt;&gt;"&amp;G16,RawData!$B$3:$B$6000,"&lt;"&amp;A$13+1,RawData!$D$3:$D$6000,"="&amp;B$8)&lt;&gt;0,_xlfn.MINIFS(RawData!$B$3:$B$6000,RawData!$B$3:$B$6000,"&gt;="&amp;$B14,RawData!$C$3:$C$6000,"&lt;&gt;"&amp;G16,RawData!$B$3:$B$6000,"&lt;"&amp;A$13+1,RawData!$D$3:$D$6000,"="&amp;B$8),MROUND(B$13,1)+1),"")</f>
        <v/>
      </c>
      <c r="D14" s="27" t="str">
        <f>IF(ISNUMBER(G16),IF(G16=1,"GOOD","NOT GOOD"),"")</f>
        <v/>
      </c>
      <c r="E14" s="28"/>
      <c r="F14" s="31"/>
      <c r="G14" s="32"/>
      <c r="H14" s="33"/>
      <c r="I14" s="61"/>
    </row>
    <row r="15" spans="1:9">
      <c r="A15" s="34"/>
      <c r="B15" s="30" t="str">
        <f t="shared" si="0"/>
        <v/>
      </c>
      <c r="C15" s="26" t="str">
        <f>IF(ISNUMBER(B15),IF(_xlfn.MINIFS(RawData!$B$3:$B$6000,RawData!$B$3:$B$6000,"&gt;="&amp;$B15,RawData!$C$3:$C$6000,"&lt;&gt;"&amp;G17,RawData!$B$3:$B$6000,"&lt;"&amp;A$13+1,RawData!$D$3:$D$6000,"="&amp;B$8)&lt;&gt;0,_xlfn.MINIFS(RawData!$B$3:$B$6000,RawData!$B$3:$B$6000,"&gt;="&amp;$B15,RawData!$C$3:$C$6000,"&lt;&gt;"&amp;G17,RawData!$B$3:$B$6000,"&lt;"&amp;A$13+1,RawData!$D$3:$D$6000,"="&amp;B$8),MROUND(B$13,1)+1),"")</f>
        <v/>
      </c>
      <c r="D15" s="27" t="str">
        <f t="shared" ref="D15:D35" si="1">IF(ISNUMBER(G17),IF(G17=1,"GOOD","NOT GOOD"),"")</f>
        <v/>
      </c>
      <c r="E15" s="28"/>
      <c r="F15" s="35"/>
      <c r="G15" s="36" t="e">
        <f>IF(ISNUMBER(B13),VLOOKUP(B13,RawData!$B$3:$D$6000,2,TRUE),"")</f>
        <v>#N/A</v>
      </c>
      <c r="H15" s="37">
        <f t="shared" ref="H15:H37" si="2">IF(ISNUMBER(C13),C13-B13,0)</f>
        <v>1</v>
      </c>
      <c r="I15" s="62"/>
    </row>
    <row r="16" spans="1:9">
      <c r="A16" s="38"/>
      <c r="B16" s="30" t="str">
        <f t="shared" si="0"/>
        <v/>
      </c>
      <c r="C16" s="26" t="str">
        <f>IF(ISNUMBER(B16),IF(_xlfn.MINIFS(RawData!$B$3:$B$6000,RawData!$B$3:$B$6000,"&gt;="&amp;$B16,RawData!$C$3:$C$6000,"&lt;&gt;"&amp;G18,RawData!$B$3:$B$6000,"&lt;"&amp;A$13+1,RawData!$D$3:$D$6000,"="&amp;B$8)&lt;&gt;0,_xlfn.MINIFS(RawData!$B$3:$B$6000,RawData!$B$3:$B$6000,"&gt;="&amp;$B16,RawData!$C$3:$C$6000,"&lt;&gt;"&amp;G18,RawData!$B$3:$B$6000,"&lt;"&amp;A$13+1,RawData!$D$3:$D$6000,"="&amp;B$8),MROUND(B$13,1)+1),"")</f>
        <v/>
      </c>
      <c r="D16" s="27" t="str">
        <f t="shared" si="1"/>
        <v/>
      </c>
      <c r="E16" s="28"/>
      <c r="F16" s="39"/>
      <c r="G16" s="36" t="str">
        <f>IF(ISNUMBER(B14),VLOOKUP(B14,RawData!$B$3:$D$6000,2,TRUE),"")</f>
        <v/>
      </c>
      <c r="H16" s="37">
        <f t="shared" si="2"/>
        <v>0</v>
      </c>
      <c r="I16" s="62"/>
    </row>
    <row r="17" spans="1:9">
      <c r="A17" s="38"/>
      <c r="B17" s="30" t="str">
        <f t="shared" si="0"/>
        <v/>
      </c>
      <c r="C17" s="26" t="str">
        <f>IF(ISNUMBER(B17),IF(_xlfn.MINIFS(RawData!$B$3:$B$6000,RawData!$B$3:$B$6000,"&gt;="&amp;$B17,RawData!$C$3:$C$6000,"&lt;&gt;"&amp;G19,RawData!$B$3:$B$6000,"&lt;"&amp;A$13+1,RawData!$D$3:$D$6000,"="&amp;B$8)&lt;&gt;0,_xlfn.MINIFS(RawData!$B$3:$B$6000,RawData!$B$3:$B$6000,"&gt;="&amp;$B17,RawData!$C$3:$C$6000,"&lt;&gt;"&amp;G19,RawData!$B$3:$B$6000,"&lt;"&amp;A$13+1,RawData!$D$3:$D$6000,"="&amp;B$8),MROUND(B$13,1)+1),"")</f>
        <v/>
      </c>
      <c r="D17" s="27" t="str">
        <f t="shared" si="1"/>
        <v/>
      </c>
      <c r="E17" s="28"/>
      <c r="F17" s="39"/>
      <c r="G17" s="36" t="str">
        <f>IF(ISNUMBER(B15),VLOOKUP(B15,RawData!$B$3:$D$6000,2,TRUE),"")</f>
        <v/>
      </c>
      <c r="H17" s="37">
        <f t="shared" si="2"/>
        <v>0</v>
      </c>
      <c r="I17" s="62"/>
    </row>
    <row r="18" spans="1:9">
      <c r="A18" s="38"/>
      <c r="B18" s="30" t="str">
        <f t="shared" si="0"/>
        <v/>
      </c>
      <c r="C18" s="26" t="str">
        <f>IF(ISNUMBER(B18),IF(_xlfn.MINIFS(RawData!$B$3:$B$6000,RawData!$B$3:$B$6000,"&gt;="&amp;$B18,RawData!$C$3:$C$6000,"&lt;&gt;"&amp;G20,RawData!$B$3:$B$6000,"&lt;"&amp;A$13+1,RawData!$D$3:$D$6000,"="&amp;B$8)&lt;&gt;0,_xlfn.MINIFS(RawData!$B$3:$B$6000,RawData!$B$3:$B$6000,"&gt;="&amp;$B18,RawData!$C$3:$C$6000,"&lt;&gt;"&amp;G20,RawData!$B$3:$B$6000,"&lt;"&amp;A$13+1,RawData!$D$3:$D$6000,"="&amp;B$8),MROUND(B$13,1)+1),"")</f>
        <v/>
      </c>
      <c r="D18" s="27" t="str">
        <f t="shared" si="1"/>
        <v/>
      </c>
      <c r="E18" s="28"/>
      <c r="F18" s="39"/>
      <c r="G18" s="36" t="str">
        <f>IF(ISNUMBER(B16),VLOOKUP(B16,RawData!$B$3:$D$6000,2,TRUE),"")</f>
        <v/>
      </c>
      <c r="H18" s="37">
        <f t="shared" si="2"/>
        <v>0</v>
      </c>
      <c r="I18" s="62"/>
    </row>
    <row r="19" spans="1:8">
      <c r="A19" s="38"/>
      <c r="B19" s="30" t="str">
        <f t="shared" si="0"/>
        <v/>
      </c>
      <c r="C19" s="26" t="str">
        <f>IF(ISNUMBER(B19),IF(_xlfn.MINIFS(RawData!$B$3:$B$6000,RawData!$B$3:$B$6000,"&gt;="&amp;$B19,RawData!$C$3:$C$6000,"&lt;&gt;"&amp;G21,RawData!$B$3:$B$6000,"&lt;"&amp;A$13+1,RawData!$D$3:$D$6000,"="&amp;B$8)&lt;&gt;0,_xlfn.MINIFS(RawData!$B$3:$B$6000,RawData!$B$3:$B$6000,"&gt;="&amp;$B19,RawData!$C$3:$C$6000,"&lt;&gt;"&amp;G21,RawData!$B$3:$B$6000,"&lt;"&amp;A$13+1,RawData!$D$3:$D$6000,"="&amp;B$8),MROUND(B$13,1)+1),"")</f>
        <v/>
      </c>
      <c r="D19" s="27" t="str">
        <f t="shared" si="1"/>
        <v/>
      </c>
      <c r="E19" s="28"/>
      <c r="F19" s="39"/>
      <c r="G19" s="36" t="str">
        <f>IF(ISNUMBER(B17),VLOOKUP(B17,RawData!$B$3:$D$6000,2,TRUE),"")</f>
        <v/>
      </c>
      <c r="H19" s="37">
        <f t="shared" si="2"/>
        <v>0</v>
      </c>
    </row>
    <row r="20" spans="1:9">
      <c r="A20" s="38"/>
      <c r="B20" s="30" t="str">
        <f t="shared" si="0"/>
        <v/>
      </c>
      <c r="C20" s="26" t="str">
        <f>IF(ISNUMBER(B20),IF(_xlfn.MINIFS(RawData!$B$3:$B$6000,RawData!$B$3:$B$6000,"&gt;="&amp;$B20,RawData!$C$3:$C$6000,"&lt;&gt;"&amp;G22,RawData!$B$3:$B$6000,"&lt;"&amp;A$13+1,RawData!$D$3:$D$6000,"="&amp;B$8)&lt;&gt;0,_xlfn.MINIFS(RawData!$B$3:$B$6000,RawData!$B$3:$B$6000,"&gt;="&amp;$B20,RawData!$C$3:$C$6000,"&lt;&gt;"&amp;G22,RawData!$B$3:$B$6000,"&lt;"&amp;A$13+1,RawData!$D$3:$D$6000,"="&amp;B$8),MROUND(B$13,1)+1),"")</f>
        <v/>
      </c>
      <c r="D20" s="27" t="str">
        <f t="shared" si="1"/>
        <v/>
      </c>
      <c r="E20" s="28"/>
      <c r="F20" s="39"/>
      <c r="G20" s="36" t="str">
        <f>IF(ISNUMBER(B18),VLOOKUP(B18,RawData!$B$3:$D$6000,2,TRUE),"")</f>
        <v/>
      </c>
      <c r="H20" s="37">
        <f t="shared" si="2"/>
        <v>0</v>
      </c>
      <c r="I20" s="62"/>
    </row>
    <row r="21" spans="1:9">
      <c r="A21" s="38"/>
      <c r="B21" s="30" t="str">
        <f t="shared" si="0"/>
        <v/>
      </c>
      <c r="C21" s="26" t="str">
        <f>IF(ISNUMBER(B21),IF(_xlfn.MINIFS(RawData!$B$3:$B$6000,RawData!$B$3:$B$6000,"&gt;="&amp;$B21,RawData!$C$3:$C$6000,"&lt;&gt;"&amp;G23,RawData!$B$3:$B$6000,"&lt;"&amp;A$13+1,RawData!$D$3:$D$6000,"="&amp;B$8)&lt;&gt;0,_xlfn.MINIFS(RawData!$B$3:$B$6000,RawData!$B$3:$B$6000,"&gt;="&amp;$B21,RawData!$C$3:$C$6000,"&lt;&gt;"&amp;G23,RawData!$B$3:$B$6000,"&lt;"&amp;A$13+1,RawData!$D$3:$D$6000,"="&amp;B$8),MROUND(B$13,1)+1),"")</f>
        <v/>
      </c>
      <c r="D21" s="27" t="str">
        <f t="shared" si="1"/>
        <v/>
      </c>
      <c r="E21" s="28"/>
      <c r="F21" s="39"/>
      <c r="G21" s="36" t="str">
        <f>IF(ISNUMBER(B19),VLOOKUP(B19,RawData!$B$3:$D$6000,2,TRUE),"")</f>
        <v/>
      </c>
      <c r="H21" s="37">
        <f t="shared" si="2"/>
        <v>0</v>
      </c>
      <c r="I21" s="62"/>
    </row>
    <row r="22" spans="1:9">
      <c r="A22" s="38"/>
      <c r="B22" s="30" t="str">
        <f t="shared" si="0"/>
        <v/>
      </c>
      <c r="C22" s="26" t="str">
        <f>IF(ISNUMBER(B22),IF(_xlfn.MINIFS(RawData!$B$3:$B$6000,RawData!$B$3:$B$6000,"&gt;="&amp;$B22,RawData!$C$3:$C$6000,"&lt;&gt;"&amp;G24,RawData!$B$3:$B$6000,"&lt;"&amp;A$13+1,RawData!$D$3:$D$6000,"="&amp;B$8)&lt;&gt;0,_xlfn.MINIFS(RawData!$B$3:$B$6000,RawData!$B$3:$B$6000,"&gt;="&amp;$B22,RawData!$C$3:$C$6000,"&lt;&gt;"&amp;G24,RawData!$B$3:$B$6000,"&lt;"&amp;A$13+1,RawData!$D$3:$D$6000,"="&amp;B$8),MROUND(B$13,1)+1),"")</f>
        <v/>
      </c>
      <c r="D22" s="27" t="str">
        <f t="shared" si="1"/>
        <v/>
      </c>
      <c r="E22" s="28"/>
      <c r="F22" s="39"/>
      <c r="G22" s="36" t="str">
        <f>IF(ISNUMBER(B20),VLOOKUP(B20,RawData!$B$3:$D$6000,2,TRUE),"")</f>
        <v/>
      </c>
      <c r="H22" s="37">
        <f t="shared" si="2"/>
        <v>0</v>
      </c>
      <c r="I22" s="62"/>
    </row>
    <row r="23" spans="1:9">
      <c r="A23" s="38"/>
      <c r="B23" s="30" t="str">
        <f t="shared" si="0"/>
        <v/>
      </c>
      <c r="C23" s="26" t="str">
        <f>IF(ISNUMBER(B23),IF(_xlfn.MINIFS(RawData!$B$3:$B$6000,RawData!$B$3:$B$6000,"&gt;="&amp;$B23,RawData!$C$3:$C$6000,"&lt;&gt;"&amp;G25,RawData!$B$3:$B$6000,"&lt;"&amp;A$13+1,RawData!$D$3:$D$6000,"="&amp;B$8)&lt;&gt;0,_xlfn.MINIFS(RawData!$B$3:$B$6000,RawData!$B$3:$B$6000,"&gt;="&amp;$B23,RawData!$C$3:$C$6000,"&lt;&gt;"&amp;G25,RawData!$B$3:$B$6000,"&lt;"&amp;A$13+1,RawData!$D$3:$D$6000,"="&amp;B$8),MROUND(B$13,1)+1),"")</f>
        <v/>
      </c>
      <c r="D23" s="27" t="str">
        <f t="shared" si="1"/>
        <v/>
      </c>
      <c r="E23" s="28"/>
      <c r="F23" s="39"/>
      <c r="G23" s="36" t="str">
        <f>IF(ISNUMBER(B21),VLOOKUP(B21,RawData!$B$3:$D$6000,2,TRUE),"")</f>
        <v/>
      </c>
      <c r="H23" s="37">
        <f t="shared" si="2"/>
        <v>0</v>
      </c>
      <c r="I23" s="62"/>
    </row>
    <row r="24" spans="1:9">
      <c r="A24" s="38"/>
      <c r="B24" s="30" t="str">
        <f t="shared" si="0"/>
        <v/>
      </c>
      <c r="C24" s="26" t="str">
        <f>IF(ISNUMBER(B24),IF(_xlfn.MINIFS(RawData!$B$3:$B$6000,RawData!$B$3:$B$6000,"&gt;="&amp;$B24,RawData!$C$3:$C$6000,"&lt;&gt;"&amp;G26,RawData!$B$3:$B$6000,"&lt;"&amp;A$13+1,RawData!$D$3:$D$6000,"="&amp;B$8)&lt;&gt;0,_xlfn.MINIFS(RawData!$B$3:$B$6000,RawData!$B$3:$B$6000,"&gt;="&amp;$B24,RawData!$C$3:$C$6000,"&lt;&gt;"&amp;G26,RawData!$B$3:$B$6000,"&lt;"&amp;A$13+1,RawData!$D$3:$D$6000,"="&amp;B$8),MROUND(B$13,1)+1),"")</f>
        <v/>
      </c>
      <c r="D24" s="27" t="str">
        <f t="shared" si="1"/>
        <v/>
      </c>
      <c r="E24" s="28"/>
      <c r="F24" s="39"/>
      <c r="G24" s="36" t="str">
        <f>IF(ISNUMBER(B22),VLOOKUP(B22,RawData!$B$3:$D$6000,2,TRUE),"")</f>
        <v/>
      </c>
      <c r="H24" s="37">
        <f t="shared" si="2"/>
        <v>0</v>
      </c>
      <c r="I24" s="62"/>
    </row>
    <row r="25" spans="1:9">
      <c r="A25" s="38"/>
      <c r="B25" s="30" t="str">
        <f t="shared" si="0"/>
        <v/>
      </c>
      <c r="C25" s="26" t="str">
        <f>IF(ISNUMBER(B25),IF(_xlfn.MINIFS(RawData!$B$3:$B$6000,RawData!$B$3:$B$6000,"&gt;="&amp;$B25,RawData!$C$3:$C$6000,"&lt;&gt;"&amp;G27,RawData!$B$3:$B$6000,"&lt;"&amp;A$13+1,RawData!$D$3:$D$6000,"="&amp;B$8)&lt;&gt;0,_xlfn.MINIFS(RawData!$B$3:$B$6000,RawData!$B$3:$B$6000,"&gt;="&amp;$B25,RawData!$C$3:$C$6000,"&lt;&gt;"&amp;G27,RawData!$B$3:$B$6000,"&lt;"&amp;A$13+1,RawData!$D$3:$D$6000,"="&amp;B$8),MROUND(B$13,1)+1),"")</f>
        <v/>
      </c>
      <c r="D25" s="27" t="str">
        <f t="shared" si="1"/>
        <v/>
      </c>
      <c r="E25" s="28"/>
      <c r="F25" s="39"/>
      <c r="G25" s="36" t="str">
        <f>IF(ISNUMBER(B23),VLOOKUP(B23,RawData!$B$3:$D$6000,2,TRUE),"")</f>
        <v/>
      </c>
      <c r="H25" s="37">
        <f t="shared" si="2"/>
        <v>0</v>
      </c>
      <c r="I25" s="62"/>
    </row>
    <row r="26" spans="1:8">
      <c r="A26" s="38"/>
      <c r="B26" s="30" t="str">
        <f t="shared" si="0"/>
        <v/>
      </c>
      <c r="C26" s="26" t="str">
        <f>IF(ISNUMBER(B26),IF(_xlfn.MINIFS(RawData!$B$3:$B$6000,RawData!$B$3:$B$6000,"&gt;="&amp;$B26,RawData!$C$3:$C$6000,"&lt;&gt;"&amp;G28,RawData!$B$3:$B$6000,"&lt;"&amp;A$13+1,RawData!$D$3:$D$6000,"="&amp;B$8)&lt;&gt;0,_xlfn.MINIFS(RawData!$B$3:$B$6000,RawData!$B$3:$B$6000,"&gt;="&amp;$B26,RawData!$C$3:$C$6000,"&lt;&gt;"&amp;G28,RawData!$B$3:$B$6000,"&lt;"&amp;A$13+1,RawData!$D$3:$D$6000,"="&amp;B$8),MROUND(B$13,1)+1),"")</f>
        <v/>
      </c>
      <c r="D26" s="27" t="str">
        <f t="shared" si="1"/>
        <v/>
      </c>
      <c r="E26" s="28"/>
      <c r="F26" s="39"/>
      <c r="G26" s="36" t="str">
        <f>IF(ISNUMBER(B24),VLOOKUP(B24,RawData!$B$3:$D$6000,2,TRUE),"")</f>
        <v/>
      </c>
      <c r="H26" s="37">
        <f t="shared" si="2"/>
        <v>0</v>
      </c>
    </row>
    <row r="27" spans="1:8">
      <c r="A27" s="38"/>
      <c r="B27" s="30" t="str">
        <f t="shared" si="0"/>
        <v/>
      </c>
      <c r="C27" s="26" t="str">
        <f>IF(ISNUMBER(B27),IF(_xlfn.MINIFS(RawData!$B$3:$B$6000,RawData!$B$3:$B$6000,"&gt;="&amp;$B27,RawData!$C$3:$C$6000,"&lt;&gt;"&amp;G29,RawData!$B$3:$B$6000,"&lt;"&amp;A$13+1,RawData!$D$3:$D$6000,"="&amp;B$8)&lt;&gt;0,_xlfn.MINIFS(RawData!$B$3:$B$6000,RawData!$B$3:$B$6000,"&gt;="&amp;$B27,RawData!$C$3:$C$6000,"&lt;&gt;"&amp;G29,RawData!$B$3:$B$6000,"&lt;"&amp;A$13+1,RawData!$D$3:$D$6000,"="&amp;B$8),MROUND(B$13,1)+1),"")</f>
        <v/>
      </c>
      <c r="D27" s="27" t="str">
        <f t="shared" si="1"/>
        <v/>
      </c>
      <c r="E27" s="28"/>
      <c r="F27" s="39"/>
      <c r="G27" s="36" t="str">
        <f>IF(ISNUMBER(B25),VLOOKUP(B25,RawData!$B$3:$D$6000,2,TRUE),"")</f>
        <v/>
      </c>
      <c r="H27" s="37">
        <f t="shared" si="2"/>
        <v>0</v>
      </c>
    </row>
    <row r="28" spans="1:8">
      <c r="A28" s="38"/>
      <c r="B28" s="30" t="str">
        <f t="shared" ref="B28:B35" si="3">IF(C27&lt;MROUND(B$13,1)+1,C27,"")</f>
        <v/>
      </c>
      <c r="C28" s="26" t="str">
        <f>IF(ISNUMBER(B28),IF(_xlfn.MINIFS(RawData!$B$3:$B$6000,RawData!$B$3:$B$6000,"&gt;="&amp;$B28,RawData!$C$3:$C$6000,"&lt;&gt;"&amp;G30,RawData!$B$3:$B$6000,"&lt;"&amp;A$13+1,RawData!$D$3:$D$6000,"="&amp;B$8)&lt;&gt;0,_xlfn.MINIFS(RawData!$B$3:$B$6000,RawData!$B$3:$B$6000,"&gt;="&amp;$B28,RawData!$C$3:$C$6000,"&lt;&gt;"&amp;G30,RawData!$B$3:$B$6000,"&lt;"&amp;A$13+1,RawData!$D$3:$D$6000,"="&amp;B$8),MROUND(B$13,1)+1),"")</f>
        <v/>
      </c>
      <c r="D28" s="27" t="str">
        <f t="shared" si="1"/>
        <v/>
      </c>
      <c r="E28" s="28"/>
      <c r="F28" s="39"/>
      <c r="G28" s="36" t="str">
        <f>IF(ISNUMBER(B26),VLOOKUP(B26,RawData!$B$3:$D$6000,2,TRUE),"")</f>
        <v/>
      </c>
      <c r="H28" s="37">
        <f t="shared" si="2"/>
        <v>0</v>
      </c>
    </row>
    <row r="29" spans="1:8">
      <c r="A29" s="40"/>
      <c r="B29" s="30" t="str">
        <f t="shared" si="3"/>
        <v/>
      </c>
      <c r="C29" s="26" t="str">
        <f>IF(ISNUMBER(B29),IF(_xlfn.MINIFS(RawData!$B$3:$B$6000,RawData!$B$3:$B$6000,"&gt;="&amp;$B29,RawData!$C$3:$C$6000,"&lt;&gt;"&amp;G31,RawData!$B$3:$B$6000,"&lt;"&amp;A$13+1,RawData!$D$3:$D$6000,"="&amp;B$8)&lt;&gt;0,_xlfn.MINIFS(RawData!$B$3:$B$6000,RawData!$B$3:$B$6000,"&gt;="&amp;$B29,RawData!$C$3:$C$6000,"&lt;&gt;"&amp;G31,RawData!$B$3:$B$6000,"&lt;"&amp;A$13+1,RawData!$D$3:$D$6000,"="&amp;B$8),MROUND(B$13,1)+1),"")</f>
        <v/>
      </c>
      <c r="D29" s="27" t="str">
        <f t="shared" si="1"/>
        <v/>
      </c>
      <c r="E29" s="28"/>
      <c r="F29" s="41"/>
      <c r="G29" s="36" t="str">
        <f>IF(ISNUMBER(B27),VLOOKUP(B27,RawData!$B$3:$D$6000,2,TRUE),"")</f>
        <v/>
      </c>
      <c r="H29" s="37">
        <f t="shared" si="2"/>
        <v>0</v>
      </c>
    </row>
    <row r="30" spans="1:8">
      <c r="A30" s="40"/>
      <c r="B30" s="30" t="str">
        <f t="shared" si="3"/>
        <v/>
      </c>
      <c r="C30" s="26" t="str">
        <f>IF(ISNUMBER(B30),IF(_xlfn.MINIFS(RawData!$B$3:$B$6000,RawData!$B$3:$B$6000,"&gt;="&amp;$B30,RawData!$C$3:$C$6000,"&lt;&gt;"&amp;G32,RawData!$B$3:$B$6000,"&lt;"&amp;A$13+1,RawData!$D$3:$D$6000,"="&amp;B$8)&lt;&gt;0,_xlfn.MINIFS(RawData!$B$3:$B$6000,RawData!$B$3:$B$6000,"&gt;="&amp;$B30,RawData!$C$3:$C$6000,"&lt;&gt;"&amp;G32,RawData!$B$3:$B$6000,"&lt;"&amp;A$13+1,RawData!$D$3:$D$6000,"="&amp;B$8),MROUND(B$13,1)+1),"")</f>
        <v/>
      </c>
      <c r="D30" s="27" t="str">
        <f t="shared" si="1"/>
        <v/>
      </c>
      <c r="E30" s="28"/>
      <c r="F30" s="41"/>
      <c r="G30" s="36" t="str">
        <f>IF(ISNUMBER(B28),VLOOKUP(B28,RawData!$B$3:$D$6000,2,TRUE),"")</f>
        <v/>
      </c>
      <c r="H30" s="37">
        <f t="shared" si="2"/>
        <v>0</v>
      </c>
    </row>
    <row r="31" spans="1:8">
      <c r="A31" s="40"/>
      <c r="B31" s="30" t="str">
        <f t="shared" si="3"/>
        <v/>
      </c>
      <c r="C31" s="26" t="str">
        <f>IF(ISNUMBER(B31),IF(_xlfn.MINIFS(RawData!$B$3:$B$6000,RawData!$B$3:$B$6000,"&gt;="&amp;$B31,RawData!$C$3:$C$6000,"&lt;&gt;"&amp;G33,RawData!$B$3:$B$6000,"&lt;"&amp;A$13+1,RawData!$D$3:$D$6000,"="&amp;B$8)&lt;&gt;0,_xlfn.MINIFS(RawData!$B$3:$B$6000,RawData!$B$3:$B$6000,"&gt;="&amp;$B31,RawData!$C$3:$C$6000,"&lt;&gt;"&amp;G33,RawData!$B$3:$B$6000,"&lt;"&amp;A$13+1,RawData!$D$3:$D$6000,"="&amp;B$8),MROUND(B$13,1)+1),"")</f>
        <v/>
      </c>
      <c r="D31" s="27" t="str">
        <f t="shared" si="1"/>
        <v/>
      </c>
      <c r="E31" s="28"/>
      <c r="F31" s="41"/>
      <c r="G31" s="36" t="str">
        <f>IF(ISNUMBER(B29),VLOOKUP(B29,RawData!$B$3:$D$6000,2,TRUE),"")</f>
        <v/>
      </c>
      <c r="H31" s="37">
        <f t="shared" si="2"/>
        <v>0</v>
      </c>
    </row>
    <row r="32" spans="1:8">
      <c r="A32" s="40"/>
      <c r="B32" s="30" t="str">
        <f t="shared" si="3"/>
        <v/>
      </c>
      <c r="C32" s="26" t="str">
        <f>IF(ISNUMBER(B32),IF(_xlfn.MINIFS(RawData!$B$3:$B$6000,RawData!$B$3:$B$6000,"&gt;="&amp;$B32,RawData!$C$3:$C$6000,"&lt;&gt;"&amp;G34,RawData!$B$3:$B$6000,"&lt;"&amp;A$13+1,RawData!$D$3:$D$6000,"="&amp;B$8)&lt;&gt;0,_xlfn.MINIFS(RawData!$B$3:$B$6000,RawData!$B$3:$B$6000,"&gt;="&amp;$B32,RawData!$C$3:$C$6000,"&lt;&gt;"&amp;G34,RawData!$B$3:$B$6000,"&lt;"&amp;A$13+1,RawData!$D$3:$D$6000,"="&amp;B$8),MROUND(B$13,1)+1),"")</f>
        <v/>
      </c>
      <c r="D32" s="27" t="str">
        <f t="shared" si="1"/>
        <v/>
      </c>
      <c r="E32" s="28"/>
      <c r="F32" s="41"/>
      <c r="G32" s="36" t="str">
        <f>IF(ISNUMBER(B30),VLOOKUP(B30,RawData!$B$3:$D$6000,2,TRUE),"")</f>
        <v/>
      </c>
      <c r="H32" s="37">
        <f t="shared" si="2"/>
        <v>0</v>
      </c>
    </row>
    <row r="33" spans="1:8">
      <c r="A33" s="40"/>
      <c r="B33" s="30" t="str">
        <f t="shared" si="3"/>
        <v/>
      </c>
      <c r="C33" s="26" t="str">
        <f>IF(ISNUMBER(B33),IF(_xlfn.MINIFS(RawData!$B$3:$B$6000,RawData!$B$3:$B$6000,"&gt;="&amp;$B33,RawData!$C$3:$C$6000,"&lt;&gt;"&amp;G35,RawData!$B$3:$B$6000,"&lt;"&amp;A$13+1,RawData!$D$3:$D$6000,"="&amp;B$8)&lt;&gt;0,_xlfn.MINIFS(RawData!$B$3:$B$6000,RawData!$B$3:$B$6000,"&gt;="&amp;$B33,RawData!$C$3:$C$6000,"&lt;&gt;"&amp;G35,RawData!$B$3:$B$6000,"&lt;"&amp;A$13+1,RawData!$D$3:$D$6000,"="&amp;B$8),MROUND(B$13,1)+1),"")</f>
        <v/>
      </c>
      <c r="D33" s="27" t="str">
        <f t="shared" si="1"/>
        <v/>
      </c>
      <c r="E33" s="28"/>
      <c r="F33" s="41"/>
      <c r="G33" s="36" t="str">
        <f>IF(ISNUMBER(B31),VLOOKUP(B31,RawData!$B$3:$D$6000,2,TRUE),"")</f>
        <v/>
      </c>
      <c r="H33" s="37">
        <f t="shared" si="2"/>
        <v>0</v>
      </c>
    </row>
    <row r="34" spans="1:8">
      <c r="A34" s="40"/>
      <c r="B34" s="30" t="str">
        <f t="shared" si="3"/>
        <v/>
      </c>
      <c r="C34" s="26" t="str">
        <f>IF(ISNUMBER(B34),IF(_xlfn.MINIFS(RawData!$B$3:$B$6000,RawData!$B$3:$B$6000,"&gt;="&amp;$B34,RawData!$C$3:$C$6000,"&lt;&gt;"&amp;G36,RawData!$B$3:$B$6000,"&lt;"&amp;A$13+1,RawData!$D$3:$D$6000,"="&amp;B$8)&lt;&gt;0,_xlfn.MINIFS(RawData!$B$3:$B$6000,RawData!$B$3:$B$6000,"&gt;="&amp;$B34,RawData!$C$3:$C$6000,"&lt;&gt;"&amp;G36,RawData!$B$3:$B$6000,"&lt;"&amp;A$13+1,RawData!$D$3:$D$6000,"="&amp;B$8),MROUND(B$13,1)+1),"")</f>
        <v/>
      </c>
      <c r="D34" s="27" t="str">
        <f t="shared" si="1"/>
        <v/>
      </c>
      <c r="E34" s="28"/>
      <c r="F34" s="41"/>
      <c r="G34" s="36" t="str">
        <f>IF(ISNUMBER(B32),VLOOKUP(B32,RawData!$B$3:$D$6000,2,TRUE),"")</f>
        <v/>
      </c>
      <c r="H34" s="37">
        <f t="shared" si="2"/>
        <v>0</v>
      </c>
    </row>
    <row r="35" spans="1:8">
      <c r="A35" s="38"/>
      <c r="B35" s="30" t="str">
        <f t="shared" si="3"/>
        <v/>
      </c>
      <c r="C35" s="26" t="str">
        <f>IF(ISNUMBER(B35),IF(_xlfn.MINIFS(RawData!$B$3:$B$6000,RawData!$B$3:$B$6000,"&gt;="&amp;$B35,RawData!$C$3:$C$6000,"&lt;&gt;"&amp;G37,RawData!$B$3:$B$6000,"&lt;"&amp;A$13+1,RawData!$D$3:$D$6000,"="&amp;B$8)&lt;&gt;0,_xlfn.MINIFS(RawData!$B$3:$B$6000,RawData!$B$3:$B$6000,"&gt;="&amp;$B35,RawData!$C$3:$C$6000,"&lt;&gt;"&amp;G37,RawData!$B$3:$B$6000,"&lt;"&amp;A$13+1,RawData!$D$3:$D$6000,"="&amp;B$8),MROUND(B$13,1)+1),"")</f>
        <v/>
      </c>
      <c r="D35" s="27" t="str">
        <f t="shared" si="1"/>
        <v/>
      </c>
      <c r="E35" s="28"/>
      <c r="F35" s="39"/>
      <c r="G35" s="36" t="str">
        <f>IF(ISNUMBER(B33),VLOOKUP(B33,RawData!$B$3:$D$6000,2,TRUE),"")</f>
        <v/>
      </c>
      <c r="H35" s="37">
        <f t="shared" si="2"/>
        <v>0</v>
      </c>
    </row>
    <row r="36" ht="16" customHeight="1" spans="7:11">
      <c r="G36" s="36" t="str">
        <f>IF(ISNUMBER(B34),VLOOKUP(B34,RawData!$B$3:$D$6000,2,TRUE),"")</f>
        <v/>
      </c>
      <c r="H36" s="37">
        <f t="shared" si="2"/>
        <v>0</v>
      </c>
      <c r="J36" s="54"/>
      <c r="K36" s="63"/>
    </row>
    <row r="37" ht="12" customHeight="1" spans="1:10">
      <c r="A37" s="42" t="s">
        <v>13</v>
      </c>
      <c r="B37" s="43"/>
      <c r="C37" s="44"/>
      <c r="D37" s="45" t="s">
        <v>14</v>
      </c>
      <c r="E37" s="45"/>
      <c r="G37" s="36" t="str">
        <f>IF(ISNUMBER(B35),VLOOKUP(B35,RawData!$B$3:$D$6000,2,TRUE),"")</f>
        <v/>
      </c>
      <c r="H37" s="37">
        <f t="shared" si="2"/>
        <v>0</v>
      </c>
      <c r="J37" s="54"/>
    </row>
    <row r="38" ht="17" customHeight="1" spans="1:10">
      <c r="A38" s="46"/>
      <c r="B38" s="47"/>
      <c r="C38" s="48"/>
      <c r="D38" s="49" t="s">
        <v>15</v>
      </c>
      <c r="E38" s="50"/>
      <c r="J38" s="54"/>
    </row>
    <row r="39" spans="1:10">
      <c r="A39" s="51" t="s">
        <v>16</v>
      </c>
      <c r="B39" s="51"/>
      <c r="C39" s="51"/>
      <c r="D39" s="52">
        <f>SUMIFS(H15:H37,G15:G37,1)</f>
        <v>0</v>
      </c>
      <c r="E39" s="52"/>
      <c r="F39" s="53"/>
      <c r="J39" s="54"/>
    </row>
    <row r="40" spans="1:10">
      <c r="A40" s="51" t="s">
        <v>17</v>
      </c>
      <c r="B40" s="51"/>
      <c r="C40" s="51"/>
      <c r="D40" s="52">
        <f>SUMIFS(H15:H37,G15:G37,2)</f>
        <v>0</v>
      </c>
      <c r="E40" s="52"/>
      <c r="F40" s="53"/>
      <c r="J40" s="54"/>
    </row>
    <row r="41" spans="10:10">
      <c r="J41" s="54"/>
    </row>
    <row r="42" spans="1:10">
      <c r="A42" s="54"/>
      <c r="B42" s="54"/>
      <c r="C42" s="54"/>
      <c r="D42" s="54"/>
      <c r="E42" s="54"/>
      <c r="F42" s="54"/>
      <c r="G42" s="54"/>
      <c r="H42" s="54"/>
      <c r="I42" s="54"/>
      <c r="J42" s="54"/>
    </row>
    <row r="43" spans="1:10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>
      <c r="A44" s="54"/>
      <c r="B44" s="54"/>
      <c r="C44" s="54"/>
      <c r="D44" s="54"/>
      <c r="E44" s="54"/>
      <c r="F44" s="54"/>
      <c r="G44" s="54"/>
      <c r="H44" s="54"/>
      <c r="I44" s="54"/>
      <c r="J44" s="54"/>
    </row>
    <row r="45" spans="1:9">
      <c r="A45" s="54"/>
      <c r="B45" s="54"/>
      <c r="C45" s="54"/>
      <c r="D45" s="54"/>
      <c r="E45" s="54"/>
      <c r="F45" s="54"/>
      <c r="G45" s="54"/>
      <c r="H45" s="54"/>
      <c r="I45" s="54"/>
    </row>
    <row r="46" spans="1:9">
      <c r="A46" s="54"/>
      <c r="B46" s="54"/>
      <c r="C46" s="54"/>
      <c r="D46" s="54"/>
      <c r="E46" s="54"/>
      <c r="F46" s="54"/>
      <c r="G46" s="54"/>
      <c r="H46" s="54"/>
      <c r="I46" s="54"/>
    </row>
    <row r="47" spans="1:9">
      <c r="A47" s="54"/>
      <c r="B47" s="54"/>
      <c r="C47" s="54"/>
      <c r="D47" s="54"/>
      <c r="E47" s="54"/>
      <c r="F47" s="54"/>
      <c r="G47" s="54"/>
      <c r="H47" s="54"/>
      <c r="I47" s="54"/>
    </row>
    <row r="48" spans="1:9">
      <c r="A48" s="54"/>
      <c r="B48" s="54"/>
      <c r="C48" s="54"/>
      <c r="D48" s="54"/>
      <c r="E48" s="54"/>
      <c r="F48" s="54"/>
      <c r="G48" s="54"/>
      <c r="H48" s="54"/>
      <c r="I48" s="54"/>
    </row>
    <row r="49" spans="1:9">
      <c r="A49" s="54"/>
      <c r="B49" s="54"/>
      <c r="C49" s="54"/>
      <c r="D49" s="54"/>
      <c r="E49" s="54"/>
      <c r="F49" s="54"/>
      <c r="G49" s="54"/>
      <c r="H49" s="54"/>
      <c r="I49" s="54"/>
    </row>
    <row r="50" spans="1:9">
      <c r="A50" s="54"/>
      <c r="B50" s="54"/>
      <c r="C50" s="54"/>
      <c r="D50" s="54"/>
      <c r="E50" s="54"/>
      <c r="F50" s="54"/>
      <c r="G50" s="54"/>
      <c r="H50" s="54"/>
      <c r="I50" s="54"/>
    </row>
    <row r="51" spans="1:9">
      <c r="A51" s="54"/>
      <c r="B51" s="54"/>
      <c r="C51" s="54"/>
      <c r="D51" s="54"/>
      <c r="E51" s="54"/>
      <c r="F51" s="54"/>
      <c r="G51" s="54"/>
      <c r="H51" s="54"/>
      <c r="I51" s="54"/>
    </row>
    <row r="52" spans="1:9">
      <c r="A52" s="54"/>
      <c r="B52" s="54"/>
      <c r="C52" s="54"/>
      <c r="D52" s="54"/>
      <c r="E52" s="54"/>
      <c r="F52" s="54"/>
      <c r="G52" s="54"/>
      <c r="H52" s="54"/>
      <c r="I52" s="54"/>
    </row>
    <row r="54" spans="6:6">
      <c r="F54" s="55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37:C38"/>
    <mergeCell ref="G11:I14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workbookViewId="0">
      <selection activeCell="G3" sqref="G3:G11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18</v>
      </c>
      <c r="C2" t="s">
        <v>19</v>
      </c>
      <c r="D2" t="s">
        <v>20</v>
      </c>
      <c r="F2" t="s">
        <v>21</v>
      </c>
      <c r="G2" t="s">
        <v>22</v>
      </c>
    </row>
    <row r="3" spans="2:8">
      <c r="B3" s="1"/>
      <c r="C3" s="2"/>
      <c r="D3" s="2"/>
      <c r="F3" s="3" t="str">
        <f>IF(ISNUMBER(MROUND(LARGE(B3:B6000,1),1)),MROUND(LARGE(B3:B6000,1),1),"")</f>
        <v/>
      </c>
      <c r="G3" s="2"/>
      <c r="H3" s="3"/>
    </row>
    <row r="4" spans="2:7">
      <c r="B4" s="1"/>
      <c r="C4" s="2"/>
      <c r="D4" s="2"/>
      <c r="F4" s="3" t="str">
        <f>IF(ISNUMBER(F3),IF((F3)&gt;SMALL($B$3:$B$6000,1),(F3-1),""),"")</f>
        <v/>
      </c>
      <c r="G4" s="2"/>
    </row>
    <row r="5" spans="2:7">
      <c r="B5" s="1"/>
      <c r="C5" s="2"/>
      <c r="D5" s="2"/>
      <c r="F5" s="3" t="str">
        <f t="shared" ref="F5:F12" si="0">IF(ISNUMBER(F4),IF((F4)&gt;SMALL($B$3:$B$6000,1),(F4-1),""),"")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7">
      <c r="B9" s="1"/>
      <c r="C9" s="2"/>
      <c r="D9" s="2"/>
      <c r="F9" s="3" t="str">
        <f t="shared" si="0"/>
        <v/>
      </c>
      <c r="G9" s="2"/>
    </row>
    <row r="10" spans="2:7">
      <c r="B10" s="1"/>
      <c r="C10" s="2"/>
      <c r="D10" s="2"/>
      <c r="F10" s="3" t="str">
        <f t="shared" si="0"/>
        <v/>
      </c>
      <c r="G10" s="2"/>
    </row>
    <row r="11" spans="2:7">
      <c r="B11" s="1"/>
      <c r="C11" s="2"/>
      <c r="D11" s="2"/>
      <c r="F11" s="3" t="str">
        <f t="shared" si="0"/>
        <v/>
      </c>
      <c r="G11" s="2"/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ref="F8:F17" si="1">IF(ISNUMBER(F12),IF((F12-1)&gt;SMALL($B$3:$B$6000,1),(F12-1),""),"")</f>
        <v/>
      </c>
    </row>
    <row r="14" spans="2:6">
      <c r="B14" s="1"/>
      <c r="C14" s="2"/>
      <c r="D14" s="2"/>
      <c r="F14" s="3" t="str">
        <f t="shared" si="1"/>
        <v/>
      </c>
    </row>
    <row r="15" spans="2:6">
      <c r="B15" s="1"/>
      <c r="C15" s="2"/>
      <c r="D15" s="2"/>
      <c r="F15" s="3" t="str">
        <f t="shared" si="1"/>
        <v/>
      </c>
    </row>
    <row r="16" spans="2:6">
      <c r="B16" s="1"/>
      <c r="C16" s="2"/>
      <c r="D16" s="2"/>
      <c r="F16" s="3" t="str">
        <f t="shared" si="1"/>
        <v/>
      </c>
    </row>
    <row r="17" spans="2:6">
      <c r="B17" s="1"/>
      <c r="C17" s="2"/>
      <c r="D17" s="2"/>
      <c r="F17" s="3" t="str">
        <f t="shared" si="1"/>
        <v/>
      </c>
    </row>
    <row r="18" spans="2:6">
      <c r="B18" s="1"/>
      <c r="C18" s="2"/>
      <c r="D18" s="2"/>
      <c r="F18" s="3" t="str">
        <f t="shared" ref="F8:F34" si="2">IF(ISNUMBER(F17),IF((F17-1)&gt;MROUND(SMALL($B$3:$B$6000,1),2),(F17-1),""),"")</f>
        <v/>
      </c>
    </row>
    <row r="19" spans="2:6">
      <c r="B19" s="1"/>
      <c r="C19" s="2"/>
      <c r="D19" s="2"/>
      <c r="F19" s="3" t="str">
        <f t="shared" si="2"/>
        <v/>
      </c>
    </row>
    <row r="20" spans="2:6">
      <c r="B20" s="1"/>
      <c r="C20" s="2"/>
      <c r="D20" s="2"/>
      <c r="F20" s="3" t="str">
        <f t="shared" si="2"/>
        <v/>
      </c>
    </row>
    <row r="21" spans="2:6">
      <c r="B21" s="1"/>
      <c r="C21" s="2"/>
      <c r="D21" s="2"/>
      <c r="F21" s="3" t="str">
        <f t="shared" si="2"/>
        <v/>
      </c>
    </row>
    <row r="22" spans="2:6">
      <c r="B22" s="1"/>
      <c r="C22" s="2"/>
      <c r="D22" s="2"/>
      <c r="F22" s="3" t="str">
        <f t="shared" si="2"/>
        <v/>
      </c>
    </row>
    <row r="23" spans="2:6">
      <c r="B23" s="1"/>
      <c r="C23" s="2"/>
      <c r="D23" s="2"/>
      <c r="F23" s="3" t="str">
        <f t="shared" si="2"/>
        <v/>
      </c>
    </row>
    <row r="24" spans="2:6">
      <c r="B24" s="1"/>
      <c r="C24" s="2"/>
      <c r="D24" s="2"/>
      <c r="F24" s="3" t="str">
        <f t="shared" si="2"/>
        <v/>
      </c>
    </row>
    <row r="25" spans="2:6">
      <c r="B25" s="1"/>
      <c r="C25" s="2"/>
      <c r="D25" s="2"/>
      <c r="F25" s="3" t="str">
        <f t="shared" si="2"/>
        <v/>
      </c>
    </row>
    <row r="26" spans="2:6">
      <c r="B26" s="1"/>
      <c r="C26" s="2"/>
      <c r="D26" s="2"/>
      <c r="F26" s="3" t="str">
        <f t="shared" si="2"/>
        <v/>
      </c>
    </row>
    <row r="27" spans="2:6">
      <c r="B27" s="1"/>
      <c r="C27" s="2"/>
      <c r="D27" s="2"/>
      <c r="F27" s="3" t="str">
        <f t="shared" si="2"/>
        <v/>
      </c>
    </row>
    <row r="28" spans="2:6">
      <c r="B28" s="1"/>
      <c r="C28" s="2"/>
      <c r="D28" s="2"/>
      <c r="F28" s="3" t="str">
        <f t="shared" si="2"/>
        <v/>
      </c>
    </row>
    <row r="29" spans="2:6">
      <c r="B29" s="1"/>
      <c r="C29" s="2"/>
      <c r="D29" s="2"/>
      <c r="F29" s="3" t="str">
        <f t="shared" si="2"/>
        <v/>
      </c>
    </row>
    <row r="30" spans="2:6">
      <c r="B30" s="1"/>
      <c r="C30" s="2"/>
      <c r="D30" s="2"/>
      <c r="F30" s="3" t="str">
        <f t="shared" si="2"/>
        <v/>
      </c>
    </row>
    <row r="31" spans="2:6">
      <c r="B31" s="1"/>
      <c r="C31" s="2"/>
      <c r="D31" s="2"/>
      <c r="F31" s="3" t="str">
        <f t="shared" si="2"/>
        <v/>
      </c>
    </row>
    <row r="32" spans="2:6">
      <c r="B32" s="1"/>
      <c r="C32" s="2"/>
      <c r="D32" s="2"/>
      <c r="F32" s="3" t="str">
        <f t="shared" si="2"/>
        <v/>
      </c>
    </row>
    <row r="33" spans="2:6">
      <c r="B33" s="1"/>
      <c r="C33" s="2"/>
      <c r="D33" s="2"/>
      <c r="F33" s="3" t="str">
        <f t="shared" si="2"/>
        <v/>
      </c>
    </row>
    <row r="34" spans="2:6">
      <c r="B34" s="1"/>
      <c r="C34" s="2"/>
      <c r="D34" s="2"/>
      <c r="F34" s="3" t="str">
        <f t="shared" si="2"/>
        <v/>
      </c>
    </row>
    <row r="35" spans="2:4">
      <c r="B35" s="1"/>
      <c r="C35" s="2"/>
      <c r="D35" s="2"/>
    </row>
    <row r="36" spans="2:4">
      <c r="B36" s="1"/>
      <c r="C36" s="2"/>
      <c r="D36" s="2"/>
    </row>
    <row r="37" spans="2:4">
      <c r="B37" s="1"/>
      <c r="C37" s="2"/>
      <c r="D37" s="2"/>
    </row>
    <row r="38" spans="2:4">
      <c r="B38" s="1"/>
      <c r="C38" s="2"/>
      <c r="D38" s="2"/>
    </row>
    <row r="39" spans="2:4">
      <c r="B39" s="1"/>
      <c r="C39" s="2"/>
      <c r="D39" s="2"/>
    </row>
    <row r="40" spans="2:4">
      <c r="B40" s="1"/>
      <c r="C40" s="2"/>
      <c r="D40" s="2"/>
    </row>
    <row r="41" spans="2:4">
      <c r="B41" s="1"/>
      <c r="C41" s="2"/>
      <c r="D41" s="2"/>
    </row>
    <row r="42" spans="2:4">
      <c r="B42" s="1"/>
      <c r="C42" s="2"/>
      <c r="D42" s="2"/>
    </row>
    <row r="43" spans="2:4">
      <c r="B43" s="1"/>
      <c r="C43" s="2"/>
      <c r="D43" s="2"/>
    </row>
    <row r="44" spans="2:4">
      <c r="B44" s="1"/>
      <c r="C44" s="2"/>
      <c r="D44" s="2"/>
    </row>
    <row r="45" spans="2:4">
      <c r="B45" s="1"/>
      <c r="C45" s="2"/>
      <c r="D45" s="2"/>
    </row>
    <row r="46" spans="2:4">
      <c r="B46" s="1"/>
      <c r="C46" s="2"/>
      <c r="D46" s="2"/>
    </row>
    <row r="47" spans="2:4">
      <c r="B47" s="1"/>
      <c r="C47" s="2"/>
      <c r="D47" s="2"/>
    </row>
    <row r="48" spans="2:4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2024-03-30T15:20:03Z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1033-12.2.0.13489</vt:lpwstr>
  </property>
</Properties>
</file>