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6" r:id="rId1"/>
    <sheet name="RawData" sheetId="7" r:id="rId2"/>
  </sheets>
  <calcPr calcId="144525"/>
</workbook>
</file>

<file path=xl/sharedStrings.xml><?xml version="1.0" encoding="utf-8"?>
<sst xmlns="http://schemas.openxmlformats.org/spreadsheetml/2006/main" count="23" uniqueCount="23">
  <si>
    <t xml:space="preserve">PT. KANSAI PRAKARSA COATINGS </t>
  </si>
  <si>
    <t>ENGINEERING UNIT CAT</t>
  </si>
  <si>
    <t>LAPORAN KONDISI AIR COOLING BALL MILL</t>
  </si>
  <si>
    <t>Nama Mesin : Ball Mill 600</t>
  </si>
  <si>
    <t>Kode Mesin  : Mil - BM 1</t>
  </si>
  <si>
    <t>Data update : 30/01/2024</t>
  </si>
  <si>
    <t>Tanggal</t>
  </si>
  <si>
    <t>Jam dan Menit</t>
  </si>
  <si>
    <t>Kondisi Air Cooling</t>
  </si>
  <si>
    <t>Action</t>
  </si>
  <si>
    <r>
      <rPr>
        <b/>
        <sz val="11"/>
        <color theme="1"/>
        <rFont val="Calibri"/>
        <charset val="1"/>
        <scheme val="minor"/>
      </rPr>
      <t>KET :</t>
    </r>
    <r>
      <rPr>
        <sz val="11"/>
        <color theme="1"/>
        <rFont val="Calibri"/>
        <charset val="1"/>
        <scheme val="minor"/>
      </rPr>
      <t xml:space="preserve">
GOOD : Air cooling mengalir dengan baik
NOT GOOD : Air cooling tidak mengalir 
</t>
    </r>
  </si>
  <si>
    <t>FROM</t>
  </si>
  <si>
    <t>TO</t>
  </si>
  <si>
    <t>REKAP</t>
  </si>
  <si>
    <t xml:space="preserve">Durasi </t>
  </si>
  <si>
    <t>(jam : menit : detik)</t>
  </si>
  <si>
    <t>GOOD</t>
  </si>
  <si>
    <t>NOT GOOD</t>
  </si>
  <si>
    <t>Time</t>
  </si>
  <si>
    <t>Condition</t>
  </si>
  <si>
    <t>item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</si>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</sst>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[$-421]dddd;@"/>
    <numFmt numFmtId="181" formatCode="hh:mm:ss;@"/>
  </numFmts>
  <fonts count="27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2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32" applyNumberFormat="0" applyAlignment="0" applyProtection="0">
      <alignment vertical="center"/>
    </xf>
    <xf numFmtId="0" fontId="17" fillId="5" borderId="33" applyNumberFormat="0" applyAlignment="0" applyProtection="0">
      <alignment vertical="center"/>
    </xf>
    <xf numFmtId="0" fontId="18" fillId="5" borderId="32" applyNumberFormat="0" applyAlignment="0" applyProtection="0">
      <alignment vertical="center"/>
    </xf>
    <xf numFmtId="0" fontId="19" fillId="6" borderId="34" applyNumberFormat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64">
    <xf numFmtId="0" fontId="0" fillId="0" borderId="0" xfId="0"/>
    <xf numFmtId="178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78" fontId="6" fillId="0" borderId="18" xfId="0" applyNumberFormat="1" applyFont="1" applyFill="1" applyBorder="1" applyAlignment="1">
      <alignment horizontal="center" vertical="center"/>
    </xf>
    <xf numFmtId="179" fontId="6" fillId="0" borderId="18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180" fontId="6" fillId="0" borderId="17" xfId="0" applyNumberFormat="1" applyFont="1" applyFill="1" applyBorder="1" applyAlignment="1">
      <alignment horizontal="center" vertical="center"/>
    </xf>
    <xf numFmtId="179" fontId="6" fillId="0" borderId="17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178" fontId="6" fillId="0" borderId="17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7" fillId="0" borderId="0" xfId="0" applyFont="1" applyBorder="1" applyAlignment="1"/>
    <xf numFmtId="181" fontId="7" fillId="0" borderId="0" xfId="0" applyNumberFormat="1" applyFont="1"/>
    <xf numFmtId="0" fontId="6" fillId="0" borderId="17" xfId="0" applyFont="1" applyFill="1" applyBorder="1" applyAlignment="1">
      <alignment horizontal="center" vertical="center"/>
    </xf>
    <xf numFmtId="0" fontId="0" fillId="0" borderId="17" xfId="0" applyBorder="1"/>
    <xf numFmtId="0" fontId="6" fillId="0" borderId="22" xfId="0" applyFont="1" applyFill="1" applyBorder="1" applyAlignment="1">
      <alignment horizontal="center" vertical="center"/>
    </xf>
    <xf numFmtId="0" fontId="0" fillId="0" borderId="22" xfId="0" applyBorder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81" fontId="2" fillId="0" borderId="15" xfId="0" applyNumberFormat="1" applyFont="1" applyFill="1" applyBorder="1" applyAlignment="1">
      <alignment horizontal="center" vertical="center"/>
    </xf>
    <xf numFmtId="181" fontId="2" fillId="0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81" fontId="2" fillId="2" borderId="17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Fill="1" applyAlignment="1"/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0" xfId="0" applyBorder="1" applyAlignme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00FB55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121285</xdr:colOff>
      <xdr:row>1</xdr:row>
      <xdr:rowOff>25400</xdr:rowOff>
    </xdr:from>
    <xdr:to>
      <xdr:col>1</xdr:col>
      <xdr:colOff>416560</xdr:colOff>
      <xdr:row>2</xdr:row>
      <xdr:rowOff>180975</xdr:rowOff>
    </xdr:to>
    <xdr:pic>
      <xdr:nvPicPr>
        <xdr:cNvPr id="3" name="Picture 4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285" y="209550"/>
          <a:ext cx="1102360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tabSelected="1" workbookViewId="0">
      <selection activeCell="K17" sqref="K17"/>
    </sheetView>
  </sheetViews>
  <sheetFormatPr defaultColWidth="9" defaultRowHeight="14.5"/>
  <cols>
    <col min="1" max="1" width="11.5545454545455" customWidth="1"/>
    <col min="5" max="5" width="9.36363636363636" customWidth="1"/>
    <col min="6" max="6" width="11.1090909090909" customWidth="1"/>
    <col min="10" max="10" width="12.8181818181818"/>
    <col min="11" max="11" width="18.7272727272727"/>
  </cols>
  <sheetData>
    <row r="2" spans="3:3">
      <c r="C2" t="s">
        <v>0</v>
      </c>
    </row>
    <row r="3" spans="3:3">
      <c r="C3" s="5" t="s">
        <v>1</v>
      </c>
    </row>
    <row r="5" ht="15.5" spans="1:10">
      <c r="A5" s="6" t="s">
        <v>2</v>
      </c>
      <c r="B5" s="7"/>
      <c r="C5" s="7"/>
      <c r="D5" s="7"/>
      <c r="E5" s="7"/>
      <c r="F5" s="7"/>
      <c r="G5" s="7"/>
      <c r="H5" s="7"/>
      <c r="I5" s="56"/>
      <c r="J5" s="57"/>
    </row>
    <row r="6" ht="15.5" spans="1:10">
      <c r="A6" s="8"/>
      <c r="B6" s="9"/>
      <c r="C6" s="9"/>
      <c r="D6" s="9"/>
      <c r="E6" s="9"/>
      <c r="F6" s="9"/>
      <c r="G6" s="9"/>
      <c r="H6" s="9"/>
      <c r="I6" s="58"/>
      <c r="J6" s="57"/>
    </row>
    <row r="7" spans="1:1">
      <c r="A7" t="s">
        <v>3</v>
      </c>
    </row>
    <row r="8" spans="1:2">
      <c r="A8" t="s">
        <v>4</v>
      </c>
      <c r="B8">
        <f>RawData!G3</f>
        <v>0</v>
      </c>
    </row>
    <row r="9" spans="1:1">
      <c r="A9" t="s">
        <v>5</v>
      </c>
    </row>
    <row r="10" ht="15.25"/>
    <row r="11" ht="28.8" customHeight="1" spans="1:9">
      <c r="A11" s="10" t="s">
        <v>6</v>
      </c>
      <c r="B11" s="11" t="s">
        <v>7</v>
      </c>
      <c r="C11" s="12"/>
      <c r="D11" s="13" t="s">
        <v>8</v>
      </c>
      <c r="E11" s="14"/>
      <c r="F11" s="15" t="s">
        <v>9</v>
      </c>
      <c r="G11" s="16" t="s">
        <v>10</v>
      </c>
      <c r="H11" s="17"/>
      <c r="I11" s="59"/>
    </row>
    <row r="12" ht="15.25" spans="1:9">
      <c r="A12" s="18"/>
      <c r="B12" s="19" t="s">
        <v>11</v>
      </c>
      <c r="C12" s="19" t="s">
        <v>12</v>
      </c>
      <c r="D12" s="20"/>
      <c r="E12" s="21"/>
      <c r="F12" s="22"/>
      <c r="G12" s="23"/>
      <c r="H12" s="24"/>
      <c r="I12" s="60"/>
    </row>
    <row r="13" ht="15.25" spans="1:9">
      <c r="A13" s="25" t="str">
        <f>RawData!F3</f>
        <v/>
      </c>
      <c r="B13" s="26">
        <f>_xlfn.MINIFS(RawData!$B$3:$B$6000,RawData!$B$3:$B$6000,"&gt;="&amp;A13,RawData!$B$3:$B$6000,"&lt;"&amp;A13+1,RawData!$D$3:$D$6000,"="&amp;B8)</f>
        <v>0</v>
      </c>
      <c r="C13" s="26">
        <f>IF(ISNUMBER(B13),IF(_xlfn.MINIFS(RawData!$B$3:$B$6000,RawData!$B$3:$B$6000,"&gt;="&amp;$B13,RawData!$C$3:$C$6000,"&lt;&gt;"&amp;G15,RawData!$B$3:$B$6000,"&lt;"&amp;A$13+1,RawData!$D$3:$D$6000,"="&amp;B$8)&lt;&gt;0,_xlfn.MINIFS(RawData!$B$3:$B$6000,RawData!$B$3:$B$6000,"&gt;="&amp;$B13,RawData!$C$3:$C$6000,"&lt;&gt;"&amp;G15,RawData!$B$3:$B$6000,"&lt;"&amp;A$13+1,RawData!$D$3:$D$6000,"="&amp;B$8),MROUND(B$13,1)+1),"")</f>
        <v>1</v>
      </c>
      <c r="D13" s="27" t="str">
        <f>IF(ISNUMBER(G15),IF(G15=1,"GOOD","NOT GOOD"),"")</f>
        <v/>
      </c>
      <c r="E13" s="28"/>
      <c r="F13" s="27"/>
      <c r="G13" s="23"/>
      <c r="H13" s="24"/>
      <c r="I13" s="60"/>
    </row>
    <row r="14" ht="17" customHeight="1" spans="1:9">
      <c r="A14" s="29" t="str">
        <f>A13</f>
        <v/>
      </c>
      <c r="B14" s="30" t="str">
        <f t="shared" ref="B14:B27" si="0">IF(C13&lt;MROUND(B$13,1)+1,C13,"")</f>
        <v/>
      </c>
      <c r="C14" s="26" t="str">
        <f>IF(ISNUMBER(B14),IF(_xlfn.MINIFS(RawData!$B$3:$B$6000,RawData!$B$3:$B$6000,"&gt;="&amp;$B14,RawData!$C$3:$C$6000,"&lt;&gt;"&amp;G16,RawData!$B$3:$B$6000,"&lt;"&amp;A$13+1,RawData!$D$3:$D$6000,"="&amp;B$8)&lt;&gt;0,_xlfn.MINIFS(RawData!$B$3:$B$6000,RawData!$B$3:$B$6000,"&gt;="&amp;$B14,RawData!$C$3:$C$6000,"&lt;&gt;"&amp;G16,RawData!$B$3:$B$6000,"&lt;"&amp;A$13+1,RawData!$D$3:$D$6000,"="&amp;B$8),MROUND(B$13,1)+1),"")</f>
        <v/>
      </c>
      <c r="D14" s="27" t="str">
        <f>IF(ISNUMBER(G16),IF(G16=1,"GOOD","NOT GOOD"),"")</f>
        <v/>
      </c>
      <c r="E14" s="28"/>
      <c r="F14" s="31"/>
      <c r="G14" s="32"/>
      <c r="H14" s="33"/>
      <c r="I14" s="61"/>
    </row>
    <row r="15" spans="1:9">
      <c r="A15" s="34"/>
      <c r="B15" s="30" t="str">
        <f t="shared" si="0"/>
        <v/>
      </c>
      <c r="C15" s="26" t="str">
        <f>IF(ISNUMBER(B15),IF(_xlfn.MINIFS(RawData!$B$3:$B$6000,RawData!$B$3:$B$6000,"&gt;="&amp;$B15,RawData!$C$3:$C$6000,"&lt;&gt;"&amp;G17,RawData!$B$3:$B$6000,"&lt;"&amp;A$13+1,RawData!$D$3:$D$6000,"="&amp;B$8)&lt;&gt;0,_xlfn.MINIFS(RawData!$B$3:$B$6000,RawData!$B$3:$B$6000,"&gt;="&amp;$B15,RawData!$C$3:$C$6000,"&lt;&gt;"&amp;G17,RawData!$B$3:$B$6000,"&lt;"&amp;A$13+1,RawData!$D$3:$D$6000,"="&amp;B$8),MROUND(B$13,1)+1),"")</f>
        <v/>
      </c>
      <c r="D15" s="27" t="str">
        <f t="shared" ref="D15:D35" si="1">IF(ISNUMBER(G17),IF(G17=1,"GOOD","NOT GOOD"),"")</f>
        <v/>
      </c>
      <c r="E15" s="28"/>
      <c r="F15" s="35"/>
      <c r="G15" s="36" t="e">
        <f>IF(ISNUMBER(B13),VLOOKUP(B13,RawData!$B$3:$D$6000,2,FALSE),"")</f>
        <v>#N/A</v>
      </c>
      <c r="H15" s="37">
        <f t="shared" ref="H15:H37" si="2">IF(ISNUMBER(C13),C13-B13,0)</f>
        <v>1</v>
      </c>
      <c r="I15" s="62"/>
    </row>
    <row r="16" spans="1:9">
      <c r="A16" s="38"/>
      <c r="B16" s="30" t="str">
        <f t="shared" si="0"/>
        <v/>
      </c>
      <c r="C16" s="26" t="str">
        <f>IF(ISNUMBER(B16),IF(_xlfn.MINIFS(RawData!$B$3:$B$6000,RawData!$B$3:$B$6000,"&gt;="&amp;$B16,RawData!$C$3:$C$6000,"&lt;&gt;"&amp;G18,RawData!$B$3:$B$6000,"&lt;"&amp;A$13+1,RawData!$D$3:$D$6000,"="&amp;B$8)&lt;&gt;0,_xlfn.MINIFS(RawData!$B$3:$B$6000,RawData!$B$3:$B$6000,"&gt;="&amp;$B16,RawData!$C$3:$C$6000,"&lt;&gt;"&amp;G18,RawData!$B$3:$B$6000,"&lt;"&amp;A$13+1,RawData!$D$3:$D$6000,"="&amp;B$8),MROUND(B$13,1)+1),"")</f>
        <v/>
      </c>
      <c r="D16" s="27" t="str">
        <f t="shared" si="1"/>
        <v/>
      </c>
      <c r="E16" s="28"/>
      <c r="F16" s="39"/>
      <c r="G16" s="36" t="str">
        <f>IF(ISNUMBER(B14),VLOOKUP(B14,RawData!$B$3:$D$6000,2,FALSE),"")</f>
        <v/>
      </c>
      <c r="H16" s="37">
        <f t="shared" si="2"/>
        <v>0</v>
      </c>
      <c r="I16" s="62"/>
    </row>
    <row r="17" spans="1:9">
      <c r="A17" s="38"/>
      <c r="B17" s="30" t="str">
        <f t="shared" si="0"/>
        <v/>
      </c>
      <c r="C17" s="26" t="str">
        <f>IF(ISNUMBER(B17),IF(_xlfn.MINIFS(RawData!$B$3:$B$6000,RawData!$B$3:$B$6000,"&gt;="&amp;$B17,RawData!$C$3:$C$6000,"&lt;&gt;"&amp;G19,RawData!$B$3:$B$6000,"&lt;"&amp;A$13+1,RawData!$D$3:$D$6000,"="&amp;B$8)&lt;&gt;0,_xlfn.MINIFS(RawData!$B$3:$B$6000,RawData!$B$3:$B$6000,"&gt;="&amp;$B17,RawData!$C$3:$C$6000,"&lt;&gt;"&amp;G19,RawData!$B$3:$B$6000,"&lt;"&amp;A$13+1,RawData!$D$3:$D$6000,"="&amp;B$8),MROUND(B$13,1)+1),"")</f>
        <v/>
      </c>
      <c r="D17" s="27" t="str">
        <f t="shared" si="1"/>
        <v/>
      </c>
      <c r="E17" s="28"/>
      <c r="F17" s="39"/>
      <c r="G17" s="36" t="str">
        <f>IF(ISNUMBER(B15),VLOOKUP(B15,RawData!$B$3:$D$6000,2,FALSE),"")</f>
        <v/>
      </c>
      <c r="H17" s="37">
        <f t="shared" si="2"/>
        <v>0</v>
      </c>
      <c r="I17" s="62"/>
    </row>
    <row r="18" spans="1:9">
      <c r="A18" s="38"/>
      <c r="B18" s="30" t="str">
        <f t="shared" si="0"/>
        <v/>
      </c>
      <c r="C18" s="26" t="str">
        <f>IF(ISNUMBER(B18),IF(_xlfn.MINIFS(RawData!$B$3:$B$6000,RawData!$B$3:$B$6000,"&gt;="&amp;$B18,RawData!$C$3:$C$6000,"&lt;&gt;"&amp;G20,RawData!$B$3:$B$6000,"&lt;"&amp;A$13+1,RawData!$D$3:$D$6000,"="&amp;B$8)&lt;&gt;0,_xlfn.MINIFS(RawData!$B$3:$B$6000,RawData!$B$3:$B$6000,"&gt;="&amp;$B18,RawData!$C$3:$C$6000,"&lt;&gt;"&amp;G20,RawData!$B$3:$B$6000,"&lt;"&amp;A$13+1,RawData!$D$3:$D$6000,"="&amp;B$8),MROUND(B$13,1)+1),"")</f>
        <v/>
      </c>
      <c r="D18" s="27" t="str">
        <f t="shared" si="1"/>
        <v/>
      </c>
      <c r="E18" s="28"/>
      <c r="F18" s="39"/>
      <c r="G18" s="36" t="str">
        <f>IF(ISNUMBER(B16),VLOOKUP(B16,RawData!$B$3:$D$6000,2,FALSE),"")</f>
        <v/>
      </c>
      <c r="H18" s="37">
        <f t="shared" si="2"/>
        <v>0</v>
      </c>
      <c r="I18" s="62"/>
    </row>
    <row r="19" spans="1:8">
      <c r="A19" s="38"/>
      <c r="B19" s="30" t="str">
        <f t="shared" si="0"/>
        <v/>
      </c>
      <c r="C19" s="26" t="str">
        <f>IF(ISNUMBER(B19),IF(_xlfn.MINIFS(RawData!$B$3:$B$6000,RawData!$B$3:$B$6000,"&gt;="&amp;$B19,RawData!$C$3:$C$6000,"&lt;&gt;"&amp;G21,RawData!$B$3:$B$6000,"&lt;"&amp;A$13+1,RawData!$D$3:$D$6000,"="&amp;B$8)&lt;&gt;0,_xlfn.MINIFS(RawData!$B$3:$B$6000,RawData!$B$3:$B$6000,"&gt;="&amp;$B19,RawData!$C$3:$C$6000,"&lt;&gt;"&amp;G21,RawData!$B$3:$B$6000,"&lt;"&amp;A$13+1,RawData!$D$3:$D$6000,"="&amp;B$8),MROUND(B$13,1)+1),"")</f>
        <v/>
      </c>
      <c r="D19" s="27" t="str">
        <f t="shared" si="1"/>
        <v/>
      </c>
      <c r="E19" s="28"/>
      <c r="F19" s="39"/>
      <c r="G19" s="36" t="str">
        <f>IF(ISNUMBER(B17),VLOOKUP(B17,RawData!$B$3:$D$6000,2,FALSE),"")</f>
        <v/>
      </c>
      <c r="H19" s="37">
        <f t="shared" si="2"/>
        <v>0</v>
      </c>
    </row>
    <row r="20" spans="1:9">
      <c r="A20" s="38"/>
      <c r="B20" s="30" t="str">
        <f t="shared" si="0"/>
        <v/>
      </c>
      <c r="C20" s="26" t="str">
        <f>IF(ISNUMBER(B20),IF(_xlfn.MINIFS(RawData!$B$3:$B$6000,RawData!$B$3:$B$6000,"&gt;="&amp;$B20,RawData!$C$3:$C$6000,"&lt;&gt;"&amp;G22,RawData!$B$3:$B$6000,"&lt;"&amp;A$13+1,RawData!$D$3:$D$6000,"="&amp;B$8)&lt;&gt;0,_xlfn.MINIFS(RawData!$B$3:$B$6000,RawData!$B$3:$B$6000,"&gt;="&amp;$B20,RawData!$C$3:$C$6000,"&lt;&gt;"&amp;G22,RawData!$B$3:$B$6000,"&lt;"&amp;A$13+1,RawData!$D$3:$D$6000,"="&amp;B$8),MROUND(B$13,1)+1),"")</f>
        <v/>
      </c>
      <c r="D20" s="27" t="str">
        <f t="shared" si="1"/>
        <v/>
      </c>
      <c r="E20" s="28"/>
      <c r="F20" s="39"/>
      <c r="G20" s="36" t="str">
        <f>IF(ISNUMBER(B18),VLOOKUP(B18,RawData!$B$3:$D$6000,2,FALSE),"")</f>
        <v/>
      </c>
      <c r="H20" s="37">
        <f t="shared" si="2"/>
        <v>0</v>
      </c>
      <c r="I20" s="62"/>
    </row>
    <row r="21" spans="1:9">
      <c r="A21" s="38"/>
      <c r="B21" s="30" t="str">
        <f t="shared" si="0"/>
        <v/>
      </c>
      <c r="C21" s="26" t="str">
        <f>IF(ISNUMBER(B21),IF(_xlfn.MINIFS(RawData!$B$3:$B$6000,RawData!$B$3:$B$6000,"&gt;="&amp;$B21,RawData!$C$3:$C$6000,"&lt;&gt;"&amp;G23,RawData!$B$3:$B$6000,"&lt;"&amp;A$13+1,RawData!$D$3:$D$6000,"="&amp;B$8)&lt;&gt;0,_xlfn.MINIFS(RawData!$B$3:$B$6000,RawData!$B$3:$B$6000,"&gt;="&amp;$B21,RawData!$C$3:$C$6000,"&lt;&gt;"&amp;G23,RawData!$B$3:$B$6000,"&lt;"&amp;A$13+1,RawData!$D$3:$D$6000,"="&amp;B$8),MROUND(B$13,1)+1),"")</f>
        <v/>
      </c>
      <c r="D21" s="27" t="str">
        <f t="shared" si="1"/>
        <v/>
      </c>
      <c r="E21" s="28"/>
      <c r="F21" s="39"/>
      <c r="G21" s="36" t="str">
        <f>IF(ISNUMBER(B19),VLOOKUP(B19,RawData!$B$3:$D$6000,2,FALSE),"")</f>
        <v/>
      </c>
      <c r="H21" s="37">
        <f t="shared" si="2"/>
        <v>0</v>
      </c>
      <c r="I21" s="62"/>
    </row>
    <row r="22" spans="1:9">
      <c r="A22" s="38"/>
      <c r="B22" s="30" t="str">
        <f t="shared" si="0"/>
        <v/>
      </c>
      <c r="C22" s="26" t="str">
        <f>IF(ISNUMBER(B22),IF(_xlfn.MINIFS(RawData!$B$3:$B$6000,RawData!$B$3:$B$6000,"&gt;="&amp;$B22,RawData!$C$3:$C$6000,"&lt;&gt;"&amp;G24,RawData!$B$3:$B$6000,"&lt;"&amp;A$13+1,RawData!$D$3:$D$6000,"="&amp;B$8)&lt;&gt;0,_xlfn.MINIFS(RawData!$B$3:$B$6000,RawData!$B$3:$B$6000,"&gt;="&amp;$B22,RawData!$C$3:$C$6000,"&lt;&gt;"&amp;G24,RawData!$B$3:$B$6000,"&lt;"&amp;A$13+1,RawData!$D$3:$D$6000,"="&amp;B$8),MROUND(B$13,1)+1),"")</f>
        <v/>
      </c>
      <c r="D22" s="27" t="str">
        <f t="shared" si="1"/>
        <v/>
      </c>
      <c r="E22" s="28"/>
      <c r="F22" s="39"/>
      <c r="G22" s="36" t="str">
        <f>IF(ISNUMBER(B20),VLOOKUP(B20,RawData!$B$3:$D$6000,2,FALSE),"")</f>
        <v/>
      </c>
      <c r="H22" s="37">
        <f t="shared" si="2"/>
        <v>0</v>
      </c>
      <c r="I22" s="62"/>
    </row>
    <row r="23" spans="1:9">
      <c r="A23" s="38"/>
      <c r="B23" s="30" t="str">
        <f t="shared" si="0"/>
        <v/>
      </c>
      <c r="C23" s="26" t="str">
        <f>IF(ISNUMBER(B23),IF(_xlfn.MINIFS(RawData!$B$3:$B$6000,RawData!$B$3:$B$6000,"&gt;="&amp;$B23,RawData!$C$3:$C$6000,"&lt;&gt;"&amp;G25,RawData!$B$3:$B$6000,"&lt;"&amp;A$13+1,RawData!$D$3:$D$6000,"="&amp;B$8)&lt;&gt;0,_xlfn.MINIFS(RawData!$B$3:$B$6000,RawData!$B$3:$B$6000,"&gt;="&amp;$B23,RawData!$C$3:$C$6000,"&lt;&gt;"&amp;G25,RawData!$B$3:$B$6000,"&lt;"&amp;A$13+1,RawData!$D$3:$D$6000,"="&amp;B$8),MROUND(B$13,1)+1),"")</f>
        <v/>
      </c>
      <c r="D23" s="27" t="str">
        <f t="shared" si="1"/>
        <v/>
      </c>
      <c r="E23" s="28"/>
      <c r="F23" s="39"/>
      <c r="G23" s="36" t="str">
        <f>IF(ISNUMBER(B21),VLOOKUP(B21,RawData!$B$3:$D$6000,2,FALSE),"")</f>
        <v/>
      </c>
      <c r="H23" s="37">
        <f t="shared" si="2"/>
        <v>0</v>
      </c>
      <c r="I23" s="62"/>
    </row>
    <row r="24" spans="1:9">
      <c r="A24" s="38"/>
      <c r="B24" s="30" t="str">
        <f t="shared" si="0"/>
        <v/>
      </c>
      <c r="C24" s="26" t="str">
        <f>IF(ISNUMBER(B24),IF(_xlfn.MINIFS(RawData!$B$3:$B$6000,RawData!$B$3:$B$6000,"&gt;="&amp;$B24,RawData!$C$3:$C$6000,"&lt;&gt;"&amp;G26,RawData!$B$3:$B$6000,"&lt;"&amp;A$13+1,RawData!$D$3:$D$6000,"="&amp;B$8)&lt;&gt;0,_xlfn.MINIFS(RawData!$B$3:$B$6000,RawData!$B$3:$B$6000,"&gt;="&amp;$B24,RawData!$C$3:$C$6000,"&lt;&gt;"&amp;G26,RawData!$B$3:$B$6000,"&lt;"&amp;A$13+1,RawData!$D$3:$D$6000,"="&amp;B$8),MROUND(B$13,1)+1),"")</f>
        <v/>
      </c>
      <c r="D24" s="27" t="str">
        <f t="shared" si="1"/>
        <v/>
      </c>
      <c r="E24" s="28"/>
      <c r="F24" s="39"/>
      <c r="G24" s="36" t="str">
        <f>IF(ISNUMBER(B22),VLOOKUP(B22,RawData!$B$3:$D$6000,2,FALSE),"")</f>
        <v/>
      </c>
      <c r="H24" s="37">
        <f t="shared" si="2"/>
        <v>0</v>
      </c>
      <c r="I24" s="62"/>
    </row>
    <row r="25" spans="1:9">
      <c r="A25" s="38"/>
      <c r="B25" s="30" t="str">
        <f t="shared" si="0"/>
        <v/>
      </c>
      <c r="C25" s="26" t="str">
        <f>IF(ISNUMBER(B25),IF(_xlfn.MINIFS(RawData!$B$3:$B$6000,RawData!$B$3:$B$6000,"&gt;="&amp;$B25,RawData!$C$3:$C$6000,"&lt;&gt;"&amp;G27,RawData!$B$3:$B$6000,"&lt;"&amp;A$13+1,RawData!$D$3:$D$6000,"="&amp;B$8)&lt;&gt;0,_xlfn.MINIFS(RawData!$B$3:$B$6000,RawData!$B$3:$B$6000,"&gt;="&amp;$B25,RawData!$C$3:$C$6000,"&lt;&gt;"&amp;G27,RawData!$B$3:$B$6000,"&lt;"&amp;A$13+1,RawData!$D$3:$D$6000,"="&amp;B$8),MROUND(B$13,1)+1),"")</f>
        <v/>
      </c>
      <c r="D25" s="27" t="str">
        <f t="shared" si="1"/>
        <v/>
      </c>
      <c r="E25" s="28"/>
      <c r="F25" s="39"/>
      <c r="G25" s="36" t="str">
        <f>IF(ISNUMBER(B23),VLOOKUP(B23,RawData!$B$3:$D$6000,2,FALSE),"")</f>
        <v/>
      </c>
      <c r="H25" s="37">
        <f t="shared" si="2"/>
        <v>0</v>
      </c>
      <c r="I25" s="62"/>
    </row>
    <row r="26" spans="1:8">
      <c r="A26" s="38"/>
      <c r="B26" s="30" t="str">
        <f t="shared" si="0"/>
        <v/>
      </c>
      <c r="C26" s="26" t="str">
        <f>IF(ISNUMBER(B26),IF(_xlfn.MINIFS(RawData!$B$3:$B$6000,RawData!$B$3:$B$6000,"&gt;="&amp;$B26,RawData!$C$3:$C$6000,"&lt;&gt;"&amp;G28,RawData!$B$3:$B$6000,"&lt;"&amp;A$13+1,RawData!$D$3:$D$6000,"="&amp;B$8)&lt;&gt;0,_xlfn.MINIFS(RawData!$B$3:$B$6000,RawData!$B$3:$B$6000,"&gt;="&amp;$B26,RawData!$C$3:$C$6000,"&lt;&gt;"&amp;G28,RawData!$B$3:$B$6000,"&lt;"&amp;A$13+1,RawData!$D$3:$D$6000,"="&amp;B$8),MROUND(B$13,1)+1),"")</f>
        <v/>
      </c>
      <c r="D26" s="27" t="str">
        <f t="shared" si="1"/>
        <v/>
      </c>
      <c r="E26" s="28"/>
      <c r="F26" s="39"/>
      <c r="G26" s="36" t="str">
        <f>IF(ISNUMBER(B24),VLOOKUP(B24,RawData!$B$3:$D$6000,2,FALSE),"")</f>
        <v/>
      </c>
      <c r="H26" s="37">
        <f t="shared" si="2"/>
        <v>0</v>
      </c>
    </row>
    <row r="27" spans="1:8">
      <c r="A27" s="38"/>
      <c r="B27" s="30" t="str">
        <f t="shared" si="0"/>
        <v/>
      </c>
      <c r="C27" s="26" t="str">
        <f>IF(ISNUMBER(B27),IF(_xlfn.MINIFS(RawData!$B$3:$B$6000,RawData!$B$3:$B$6000,"&gt;="&amp;$B27,RawData!$C$3:$C$6000,"&lt;&gt;"&amp;G29,RawData!$B$3:$B$6000,"&lt;"&amp;A$13+1,RawData!$D$3:$D$6000,"="&amp;B$8)&lt;&gt;0,_xlfn.MINIFS(RawData!$B$3:$B$6000,RawData!$B$3:$B$6000,"&gt;="&amp;$B27,RawData!$C$3:$C$6000,"&lt;&gt;"&amp;G29,RawData!$B$3:$B$6000,"&lt;"&amp;A$13+1,RawData!$D$3:$D$6000,"="&amp;B$8),MROUND(B$13,1)+1),"")</f>
        <v/>
      </c>
      <c r="D27" s="27" t="str">
        <f t="shared" si="1"/>
        <v/>
      </c>
      <c r="E27" s="28"/>
      <c r="F27" s="39"/>
      <c r="G27" s="36" t="str">
        <f>IF(ISNUMBER(B25),VLOOKUP(B25,RawData!$B$3:$D$6000,2,FALSE),"")</f>
        <v/>
      </c>
      <c r="H27" s="37">
        <f t="shared" si="2"/>
        <v>0</v>
      </c>
    </row>
    <row r="28" spans="1:8">
      <c r="A28" s="38"/>
      <c r="B28" s="30" t="str">
        <f t="shared" ref="B28:B35" si="3">IF(C27&lt;MROUND(B$13,1)+1,C27,"")</f>
        <v/>
      </c>
      <c r="C28" s="26" t="str">
        <f>IF(ISNUMBER(B28),IF(_xlfn.MINIFS(RawData!$B$3:$B$6000,RawData!$B$3:$B$6000,"&gt;="&amp;$B28,RawData!$C$3:$C$6000,"&lt;&gt;"&amp;G30,RawData!$B$3:$B$6000,"&lt;"&amp;A$13+1,RawData!$D$3:$D$6000,"="&amp;B$8)&lt;&gt;0,_xlfn.MINIFS(RawData!$B$3:$B$6000,RawData!$B$3:$B$6000,"&gt;="&amp;$B28,RawData!$C$3:$C$6000,"&lt;&gt;"&amp;G30,RawData!$B$3:$B$6000,"&lt;"&amp;A$13+1,RawData!$D$3:$D$6000,"="&amp;B$8),MROUND(B$13,1)+1),"")</f>
        <v/>
      </c>
      <c r="D28" s="27" t="str">
        <f t="shared" si="1"/>
        <v/>
      </c>
      <c r="E28" s="28"/>
      <c r="F28" s="39"/>
      <c r="G28" s="36" t="str">
        <f>IF(ISNUMBER(B26),VLOOKUP(B26,RawData!$B$3:$D$6000,2,FALSE),"")</f>
        <v/>
      </c>
      <c r="H28" s="37">
        <f t="shared" si="2"/>
        <v>0</v>
      </c>
    </row>
    <row r="29" spans="1:8">
      <c r="A29" s="40"/>
      <c r="B29" s="30" t="str">
        <f t="shared" si="3"/>
        <v/>
      </c>
      <c r="C29" s="26" t="str">
        <f>IF(ISNUMBER(B29),IF(_xlfn.MINIFS(RawData!$B$3:$B$6000,RawData!$B$3:$B$6000,"&gt;="&amp;$B29,RawData!$C$3:$C$6000,"&lt;&gt;"&amp;G31,RawData!$B$3:$B$6000,"&lt;"&amp;A$13+1,RawData!$D$3:$D$6000,"="&amp;B$8)&lt;&gt;0,_xlfn.MINIFS(RawData!$B$3:$B$6000,RawData!$B$3:$B$6000,"&gt;="&amp;$B29,RawData!$C$3:$C$6000,"&lt;&gt;"&amp;G31,RawData!$B$3:$B$6000,"&lt;"&amp;A$13+1,RawData!$D$3:$D$6000,"="&amp;B$8),MROUND(B$13,1)+1),"")</f>
        <v/>
      </c>
      <c r="D29" s="27" t="str">
        <f t="shared" si="1"/>
        <v/>
      </c>
      <c r="E29" s="28"/>
      <c r="F29" s="41"/>
      <c r="G29" s="36" t="str">
        <f>IF(ISNUMBER(B27),VLOOKUP(B27,RawData!$B$3:$D$6000,2,FALSE),"")</f>
        <v/>
      </c>
      <c r="H29" s="37">
        <f t="shared" si="2"/>
        <v>0</v>
      </c>
    </row>
    <row r="30" spans="1:8">
      <c r="A30" s="40"/>
      <c r="B30" s="30" t="str">
        <f t="shared" si="3"/>
        <v/>
      </c>
      <c r="C30" s="26" t="str">
        <f>IF(ISNUMBER(B30),IF(_xlfn.MINIFS(RawData!$B$3:$B$6000,RawData!$B$3:$B$6000,"&gt;="&amp;$B30,RawData!$C$3:$C$6000,"&lt;&gt;"&amp;G32,RawData!$B$3:$B$6000,"&lt;"&amp;A$13+1,RawData!$D$3:$D$6000,"="&amp;B$8)&lt;&gt;0,_xlfn.MINIFS(RawData!$B$3:$B$6000,RawData!$B$3:$B$6000,"&gt;="&amp;$B30,RawData!$C$3:$C$6000,"&lt;&gt;"&amp;G32,RawData!$B$3:$B$6000,"&lt;"&amp;A$13+1,RawData!$D$3:$D$6000,"="&amp;B$8),MROUND(B$13,1)+1),"")</f>
        <v/>
      </c>
      <c r="D30" s="27" t="str">
        <f t="shared" si="1"/>
        <v/>
      </c>
      <c r="E30" s="28"/>
      <c r="F30" s="41"/>
      <c r="G30" s="36" t="str">
        <f>IF(ISNUMBER(B28),VLOOKUP(B28,RawData!$B$3:$D$6000,2,FALSE),"")</f>
        <v/>
      </c>
      <c r="H30" s="37">
        <f t="shared" si="2"/>
        <v>0</v>
      </c>
    </row>
    <row r="31" spans="1:8">
      <c r="A31" s="40"/>
      <c r="B31" s="30" t="str">
        <f t="shared" si="3"/>
        <v/>
      </c>
      <c r="C31" s="26" t="str">
        <f>IF(ISNUMBER(B31),IF(_xlfn.MINIFS(RawData!$B$3:$B$6000,RawData!$B$3:$B$6000,"&gt;="&amp;$B31,RawData!$C$3:$C$6000,"&lt;&gt;"&amp;G33,RawData!$B$3:$B$6000,"&lt;"&amp;A$13+1,RawData!$D$3:$D$6000,"="&amp;B$8)&lt;&gt;0,_xlfn.MINIFS(RawData!$B$3:$B$6000,RawData!$B$3:$B$6000,"&gt;="&amp;$B31,RawData!$C$3:$C$6000,"&lt;&gt;"&amp;G33,RawData!$B$3:$B$6000,"&lt;"&amp;A$13+1,RawData!$D$3:$D$6000,"="&amp;B$8),MROUND(B$13,1)+1),"")</f>
        <v/>
      </c>
      <c r="D31" s="27" t="str">
        <f t="shared" si="1"/>
        <v/>
      </c>
      <c r="E31" s="28"/>
      <c r="F31" s="41"/>
      <c r="G31" s="36" t="str">
        <f>IF(ISNUMBER(B29),VLOOKUP(B29,RawData!$B$3:$D$6000,2,FALSE),"")</f>
        <v/>
      </c>
      <c r="H31" s="37">
        <f t="shared" si="2"/>
        <v>0</v>
      </c>
    </row>
    <row r="32" spans="1:8">
      <c r="A32" s="40"/>
      <c r="B32" s="30" t="str">
        <f t="shared" si="3"/>
        <v/>
      </c>
      <c r="C32" s="26" t="str">
        <f>IF(ISNUMBER(B32),IF(_xlfn.MINIFS(RawData!$B$3:$B$6000,RawData!$B$3:$B$6000,"&gt;="&amp;$B32,RawData!$C$3:$C$6000,"&lt;&gt;"&amp;G34,RawData!$B$3:$B$6000,"&lt;"&amp;A$13+1,RawData!$D$3:$D$6000,"="&amp;B$8)&lt;&gt;0,_xlfn.MINIFS(RawData!$B$3:$B$6000,RawData!$B$3:$B$6000,"&gt;="&amp;$B32,RawData!$C$3:$C$6000,"&lt;&gt;"&amp;G34,RawData!$B$3:$B$6000,"&lt;"&amp;A$13+1,RawData!$D$3:$D$6000,"="&amp;B$8),MROUND(B$13,1)+1),"")</f>
        <v/>
      </c>
      <c r="D32" s="27" t="str">
        <f t="shared" si="1"/>
        <v/>
      </c>
      <c r="E32" s="28"/>
      <c r="F32" s="41"/>
      <c r="G32" s="36" t="str">
        <f>IF(ISNUMBER(B30),VLOOKUP(B30,RawData!$B$3:$D$6000,2,FALSE),"")</f>
        <v/>
      </c>
      <c r="H32" s="37">
        <f t="shared" si="2"/>
        <v>0</v>
      </c>
    </row>
    <row r="33" spans="1:8">
      <c r="A33" s="40"/>
      <c r="B33" s="30" t="str">
        <f t="shared" si="3"/>
        <v/>
      </c>
      <c r="C33" s="26" t="str">
        <f>IF(ISNUMBER(B33),IF(_xlfn.MINIFS(RawData!$B$3:$B$6000,RawData!$B$3:$B$6000,"&gt;="&amp;$B33,RawData!$C$3:$C$6000,"&lt;&gt;"&amp;G35,RawData!$B$3:$B$6000,"&lt;"&amp;A$13+1,RawData!$D$3:$D$6000,"="&amp;B$8)&lt;&gt;0,_xlfn.MINIFS(RawData!$B$3:$B$6000,RawData!$B$3:$B$6000,"&gt;="&amp;$B33,RawData!$C$3:$C$6000,"&lt;&gt;"&amp;G35,RawData!$B$3:$B$6000,"&lt;"&amp;A$13+1,RawData!$D$3:$D$6000,"="&amp;B$8),MROUND(B$13,1)+1),"")</f>
        <v/>
      </c>
      <c r="D33" s="27" t="str">
        <f t="shared" si="1"/>
        <v/>
      </c>
      <c r="E33" s="28"/>
      <c r="F33" s="41"/>
      <c r="G33" s="36" t="str">
        <f>IF(ISNUMBER(B31),VLOOKUP(B31,RawData!$B$3:$D$6000,2,FALSE),"")</f>
        <v/>
      </c>
      <c r="H33" s="37">
        <f t="shared" si="2"/>
        <v>0</v>
      </c>
    </row>
    <row r="34" spans="1:8">
      <c r="A34" s="40"/>
      <c r="B34" s="30" t="str">
        <f t="shared" si="3"/>
        <v/>
      </c>
      <c r="C34" s="26" t="str">
        <f>IF(ISNUMBER(B34),IF(_xlfn.MINIFS(RawData!$B$3:$B$6000,RawData!$B$3:$B$6000,"&gt;="&amp;$B34,RawData!$C$3:$C$6000,"&lt;&gt;"&amp;G36,RawData!$B$3:$B$6000,"&lt;"&amp;A$13+1,RawData!$D$3:$D$6000,"="&amp;B$8)&lt;&gt;0,_xlfn.MINIFS(RawData!$B$3:$B$6000,RawData!$B$3:$B$6000,"&gt;="&amp;$B34,RawData!$C$3:$C$6000,"&lt;&gt;"&amp;G36,RawData!$B$3:$B$6000,"&lt;"&amp;A$13+1,RawData!$D$3:$D$6000,"="&amp;B$8),MROUND(B$13,1)+1),"")</f>
        <v/>
      </c>
      <c r="D34" s="27" t="str">
        <f t="shared" si="1"/>
        <v/>
      </c>
      <c r="E34" s="28"/>
      <c r="F34" s="41"/>
      <c r="G34" s="36" t="str">
        <f>IF(ISNUMBER(B32),VLOOKUP(B32,RawData!$B$3:$D$6000,2,FALSE),"")</f>
        <v/>
      </c>
      <c r="H34" s="37">
        <f t="shared" si="2"/>
        <v>0</v>
      </c>
    </row>
    <row r="35" spans="1:8">
      <c r="A35" s="38"/>
      <c r="B35" s="30" t="str">
        <f t="shared" si="3"/>
        <v/>
      </c>
      <c r="C35" s="26" t="str">
        <f>IF(ISNUMBER(B35),IF(_xlfn.MINIFS(RawData!$B$3:$B$6000,RawData!$B$3:$B$6000,"&gt;="&amp;$B35,RawData!$C$3:$C$6000,"&lt;&gt;"&amp;G37,RawData!$B$3:$B$6000,"&lt;"&amp;A$13+1,RawData!$D$3:$D$6000,"="&amp;B$8)&lt;&gt;0,_xlfn.MINIFS(RawData!$B$3:$B$6000,RawData!$B$3:$B$6000,"&gt;="&amp;$B35,RawData!$C$3:$C$6000,"&lt;&gt;"&amp;G37,RawData!$B$3:$B$6000,"&lt;"&amp;A$13+1,RawData!$D$3:$D$6000,"="&amp;B$8),MROUND(B$13,1)+1),"")</f>
        <v/>
      </c>
      <c r="D35" s="27" t="str">
        <f t="shared" si="1"/>
        <v/>
      </c>
      <c r="E35" s="28"/>
      <c r="F35" s="39"/>
      <c r="G35" s="36" t="str">
        <f>IF(ISNUMBER(B33),VLOOKUP(B33,RawData!$B$3:$D$6000,2,FALSE),"")</f>
        <v/>
      </c>
      <c r="H35" s="37">
        <f t="shared" si="2"/>
        <v>0</v>
      </c>
    </row>
    <row r="36" ht="16" customHeight="1" spans="7:11">
      <c r="G36" s="36" t="str">
        <f>IF(ISNUMBER(B34),VLOOKUP(B34,RawData!$B$3:$D$6000,2,FALSE),"")</f>
        <v/>
      </c>
      <c r="H36" s="37">
        <f t="shared" si="2"/>
        <v>0</v>
      </c>
      <c r="J36" s="54"/>
      <c r="K36" s="63"/>
    </row>
    <row r="37" ht="12" customHeight="1" spans="1:10">
      <c r="A37" s="42" t="s">
        <v>13</v>
      </c>
      <c r="B37" s="43"/>
      <c r="C37" s="44"/>
      <c r="D37" s="45" t="s">
        <v>14</v>
      </c>
      <c r="E37" s="45"/>
      <c r="G37" s="36" t="str">
        <f>IF(ISNUMBER(B35),VLOOKUP(B35,RawData!$B$3:$D$6000,2,FALSE),"")</f>
        <v/>
      </c>
      <c r="H37" s="37">
        <f t="shared" si="2"/>
        <v>0</v>
      </c>
      <c r="J37" s="54"/>
    </row>
    <row r="38" ht="17" customHeight="1" spans="1:10">
      <c r="A38" s="46"/>
      <c r="B38" s="47"/>
      <c r="C38" s="48"/>
      <c r="D38" s="49" t="s">
        <v>15</v>
      </c>
      <c r="E38" s="50"/>
      <c r="J38" s="54"/>
    </row>
    <row r="39" spans="1:10">
      <c r="A39" s="51" t="s">
        <v>16</v>
      </c>
      <c r="B39" s="51"/>
      <c r="C39" s="51"/>
      <c r="D39" s="52">
        <f>SUMIFS(H15:H37,G15:G37,1)</f>
        <v>0</v>
      </c>
      <c r="E39" s="52"/>
      <c r="F39" s="53"/>
      <c r="J39" s="54"/>
    </row>
    <row r="40" spans="1:10">
      <c r="A40" s="51" t="s">
        <v>17</v>
      </c>
      <c r="B40" s="51"/>
      <c r="C40" s="51"/>
      <c r="D40" s="52">
        <f>SUMIFS(H15:H37,G15:G37,2)</f>
        <v>0</v>
      </c>
      <c r="E40" s="52"/>
      <c r="F40" s="53"/>
      <c r="J40" s="54"/>
    </row>
    <row r="41" spans="10:10">
      <c r="J41" s="54"/>
    </row>
    <row r="42" spans="1:10">
      <c r="A42" s="54"/>
      <c r="B42" s="54"/>
      <c r="C42" s="54"/>
      <c r="D42" s="54"/>
      <c r="E42" s="54"/>
      <c r="F42" s="54"/>
      <c r="G42" s="54"/>
      <c r="H42" s="54"/>
      <c r="I42" s="54"/>
      <c r="J42" s="54"/>
    </row>
    <row r="43" spans="1:10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>
      <c r="A44" s="54"/>
      <c r="B44" s="54"/>
      <c r="C44" s="54"/>
      <c r="D44" s="54"/>
      <c r="E44" s="54"/>
      <c r="F44" s="54"/>
      <c r="G44" s="54"/>
      <c r="H44" s="54"/>
      <c r="I44" s="54"/>
      <c r="J44" s="54"/>
    </row>
    <row r="45" spans="1:9">
      <c r="A45" s="54"/>
      <c r="B45" s="54"/>
      <c r="C45" s="54"/>
      <c r="D45" s="54"/>
      <c r="E45" s="54"/>
      <c r="F45" s="54"/>
      <c r="G45" s="54"/>
      <c r="H45" s="54"/>
      <c r="I45" s="54"/>
    </row>
    <row r="46" spans="1:9">
      <c r="A46" s="54"/>
      <c r="B46" s="54"/>
      <c r="C46" s="54"/>
      <c r="D46" s="54"/>
      <c r="E46" s="54"/>
      <c r="F46" s="54"/>
      <c r="G46" s="54"/>
      <c r="H46" s="54"/>
      <c r="I46" s="54"/>
    </row>
    <row r="47" spans="1:9">
      <c r="A47" s="54"/>
      <c r="B47" s="54"/>
      <c r="C47" s="54"/>
      <c r="D47" s="54"/>
      <c r="E47" s="54"/>
      <c r="F47" s="54"/>
      <c r="G47" s="54"/>
      <c r="H47" s="54"/>
      <c r="I47" s="54"/>
    </row>
    <row r="48" spans="1:9">
      <c r="A48" s="54"/>
      <c r="B48" s="54"/>
      <c r="C48" s="54"/>
      <c r="D48" s="54"/>
      <c r="E48" s="54"/>
      <c r="F48" s="54"/>
      <c r="G48" s="54"/>
      <c r="H48" s="54"/>
      <c r="I48" s="54"/>
    </row>
    <row r="49" spans="1:9">
      <c r="A49" s="54"/>
      <c r="B49" s="54"/>
      <c r="C49" s="54"/>
      <c r="D49" s="54"/>
      <c r="E49" s="54"/>
      <c r="F49" s="54"/>
      <c r="G49" s="54"/>
      <c r="H49" s="54"/>
      <c r="I49" s="54"/>
    </row>
    <row r="50" spans="1:9">
      <c r="A50" s="54"/>
      <c r="B50" s="54"/>
      <c r="C50" s="54"/>
      <c r="D50" s="54"/>
      <c r="E50" s="54"/>
      <c r="F50" s="54"/>
      <c r="G50" s="54"/>
      <c r="H50" s="54"/>
      <c r="I50" s="54"/>
    </row>
    <row r="51" spans="1:9">
      <c r="A51" s="54"/>
      <c r="B51" s="54"/>
      <c r="C51" s="54"/>
      <c r="D51" s="54"/>
      <c r="E51" s="54"/>
      <c r="F51" s="54"/>
      <c r="G51" s="54"/>
      <c r="H51" s="54"/>
      <c r="I51" s="54"/>
    </row>
    <row r="52" spans="1:9">
      <c r="A52" s="54"/>
      <c r="B52" s="54"/>
      <c r="C52" s="54"/>
      <c r="D52" s="54"/>
      <c r="E52" s="54"/>
      <c r="F52" s="54"/>
      <c r="G52" s="54"/>
      <c r="H52" s="54"/>
      <c r="I52" s="54"/>
    </row>
    <row r="54" spans="6:6">
      <c r="F54" s="55"/>
    </row>
  </sheetData>
  <mergeCells count="36">
    <mergeCell ref="B11:C11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A39:C39"/>
    <mergeCell ref="D39:E39"/>
    <mergeCell ref="A40:C40"/>
    <mergeCell ref="D40:E40"/>
    <mergeCell ref="A11:A12"/>
    <mergeCell ref="F11:F12"/>
    <mergeCell ref="A5:I6"/>
    <mergeCell ref="D11:E12"/>
    <mergeCell ref="A37:C38"/>
    <mergeCell ref="G11:I14"/>
  </mergeCells>
  <conditionalFormatting sqref="D13:E35">
    <cfRule type="expression" dxfId="0" priority="1">
      <formula>$D13="NOT GOOD"</formula>
    </cfRule>
  </conditionalFormatting>
  <dataValidations count="2">
    <dataValidation type="list" allowBlank="1" showInputMessage="1" showErrorMessage="1" sqref="B8">
      <formula1>RawData!$G$3:$G$60</formula1>
    </dataValidation>
    <dataValidation type="list" allowBlank="1" showInputMessage="1" showErrorMessage="1" sqref="A13">
      <formula1>RawData!$F$3:$F$60</formula1>
    </dataValidation>
  </dataValidations>
  <pageMargins left="0.700694444444445" right="0.700694444444445" top="0.196527777777778" bottom="0.751388888888889" header="0.298611111111111" footer="0.298611111111111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502"/>
  <sheetViews>
    <sheetView workbookViewId="0">
      <selection activeCell="G3" sqref="G3:G11"/>
    </sheetView>
  </sheetViews>
  <sheetFormatPr defaultColWidth="8.72727272727273" defaultRowHeight="14.5" outlineLevelCol="7"/>
  <cols>
    <col min="2" max="2" width="15.1818181818182" customWidth="1"/>
    <col min="3" max="3" width="11.7272727272727" customWidth="1"/>
    <col min="6" max="6" width="11.3636363636364"/>
    <col min="8" max="8" width="11.3636363636364"/>
  </cols>
  <sheetData>
    <row r="2" spans="2:7">
      <c r="B2" t="s">
        <v>18</v>
      </c>
      <c r="C2" t="s">
        <v>19</v>
      </c>
      <c r="D2" t="s">
        <v>20</v>
      </c>
      <c r="F2" t="s">
        <v>21</v>
      </c>
      <c r="G2" t="s">
        <v>22</v>
      </c>
    </row>
    <row r="3" spans="2:8">
      <c r="B3" s="1"/>
      <c r="C3" s="2"/>
      <c r="D3" s="2"/>
      <c r="F3" s="3" t="str">
        <f>IF(ISNUMBER(MROUND(LARGE(B3:B6000,1),1)),MROUND(LARGE(B3:B6000,1),1),"")</f>
        <v/>
      </c>
      <c r="G3" s="2"/>
      <c r="H3" s="3"/>
    </row>
    <row r="4" spans="2:7">
      <c r="B4" s="1"/>
      <c r="C4" s="2"/>
      <c r="D4" s="2"/>
      <c r="F4" s="3" t="str">
        <f>IF(ISNUMBER(F3),IF((F3)&gt;SMALL($B$3:$B$6000,1),(F3-1),""),"")</f>
        <v/>
      </c>
      <c r="G4" s="2"/>
    </row>
    <row r="5" spans="2:7">
      <c r="B5" s="1"/>
      <c r="C5" s="2"/>
      <c r="D5" s="2"/>
      <c r="F5" s="3" t="str">
        <f t="shared" ref="F5:F12" si="0">IF(ISNUMBER(F4),IF((F4)&gt;SMALL($B$3:$B$6000,1),(F4-1),""),"")</f>
        <v/>
      </c>
      <c r="G5" s="2"/>
    </row>
    <row r="6" spans="2:7">
      <c r="B6" s="1"/>
      <c r="C6" s="2"/>
      <c r="D6" s="2"/>
      <c r="F6" s="3" t="str">
        <f t="shared" si="0"/>
        <v/>
      </c>
      <c r="G6" s="2"/>
    </row>
    <row r="7" spans="2:7">
      <c r="B7" s="1"/>
      <c r="C7" s="2"/>
      <c r="D7" s="2"/>
      <c r="F7" s="3" t="str">
        <f t="shared" si="0"/>
        <v/>
      </c>
      <c r="G7" s="2"/>
    </row>
    <row r="8" spans="2:7">
      <c r="B8" s="1"/>
      <c r="C8" s="2"/>
      <c r="D8" s="2"/>
      <c r="F8" s="3" t="str">
        <f t="shared" si="0"/>
        <v/>
      </c>
      <c r="G8" s="2"/>
    </row>
    <row r="9" spans="2:7">
      <c r="B9" s="1"/>
      <c r="C9" s="2"/>
      <c r="D9" s="2"/>
      <c r="F9" s="3" t="str">
        <f t="shared" si="0"/>
        <v/>
      </c>
      <c r="G9" s="2"/>
    </row>
    <row r="10" spans="2:7">
      <c r="B10" s="1"/>
      <c r="C10" s="2"/>
      <c r="D10" s="2"/>
      <c r="F10" s="3" t="str">
        <f t="shared" si="0"/>
        <v/>
      </c>
      <c r="G10" s="2"/>
    </row>
    <row r="11" spans="2:7">
      <c r="B11" s="1"/>
      <c r="C11" s="2"/>
      <c r="D11" s="2"/>
      <c r="F11" s="3" t="str">
        <f t="shared" si="0"/>
        <v/>
      </c>
      <c r="G11" s="2"/>
    </row>
    <row r="12" spans="2:6">
      <c r="B12" s="1"/>
      <c r="C12" s="2"/>
      <c r="D12" s="2"/>
      <c r="F12" s="3" t="str">
        <f t="shared" si="0"/>
        <v/>
      </c>
    </row>
    <row r="13" spans="2:6">
      <c r="B13" s="1"/>
      <c r="C13" s="2"/>
      <c r="D13" s="2"/>
      <c r="F13" s="3" t="str">
        <f t="shared" ref="F8:F17" si="1">IF(ISNUMBER(F12),IF((F12-1)&gt;SMALL($B$3:$B$6000,1),(F12-1),""),"")</f>
        <v/>
      </c>
    </row>
    <row r="14" spans="2:6">
      <c r="B14" s="1"/>
      <c r="C14" s="2"/>
      <c r="D14" s="2"/>
      <c r="F14" s="3" t="str">
        <f t="shared" si="1"/>
        <v/>
      </c>
    </row>
    <row r="15" spans="2:6">
      <c r="B15" s="1"/>
      <c r="C15" s="2"/>
      <c r="D15" s="2"/>
      <c r="F15" s="3" t="str">
        <f t="shared" si="1"/>
        <v/>
      </c>
    </row>
    <row r="16" spans="2:6">
      <c r="B16" s="1"/>
      <c r="C16" s="2"/>
      <c r="D16" s="2"/>
      <c r="F16" s="3" t="str">
        <f t="shared" si="1"/>
        <v/>
      </c>
    </row>
    <row r="17" spans="2:6">
      <c r="B17" s="1"/>
      <c r="C17" s="2"/>
      <c r="D17" s="2"/>
      <c r="F17" s="3" t="str">
        <f t="shared" si="1"/>
        <v/>
      </c>
    </row>
    <row r="18" spans="2:6">
      <c r="B18" s="1"/>
      <c r="C18" s="2"/>
      <c r="D18" s="2"/>
      <c r="F18" s="3" t="str">
        <f t="shared" ref="F8:F34" si="2">IF(ISNUMBER(F17),IF((F17-1)&gt;MROUND(SMALL($B$3:$B$6000,1),2),(F17-1),""),"")</f>
        <v/>
      </c>
    </row>
    <row r="19" spans="2:6">
      <c r="B19" s="1"/>
      <c r="C19" s="2"/>
      <c r="D19" s="2"/>
      <c r="F19" s="3" t="str">
        <f t="shared" si="2"/>
        <v/>
      </c>
    </row>
    <row r="20" spans="2:6">
      <c r="B20" s="1"/>
      <c r="C20" s="2"/>
      <c r="D20" s="2"/>
      <c r="F20" s="3" t="str">
        <f t="shared" si="2"/>
        <v/>
      </c>
    </row>
    <row r="21" spans="2:6">
      <c r="B21" s="1"/>
      <c r="C21" s="2"/>
      <c r="D21" s="2"/>
      <c r="F21" s="3" t="str">
        <f t="shared" si="2"/>
        <v/>
      </c>
    </row>
    <row r="22" spans="2:6">
      <c r="B22" s="1"/>
      <c r="C22" s="2"/>
      <c r="D22" s="2"/>
      <c r="F22" s="3" t="str">
        <f t="shared" si="2"/>
        <v/>
      </c>
    </row>
    <row r="23" spans="2:6">
      <c r="B23" s="1"/>
      <c r="C23" s="2"/>
      <c r="D23" s="2"/>
      <c r="F23" s="3" t="str">
        <f t="shared" si="2"/>
        <v/>
      </c>
    </row>
    <row r="24" spans="2:6">
      <c r="B24" s="1"/>
      <c r="C24" s="2"/>
      <c r="D24" s="2"/>
      <c r="F24" s="3" t="str">
        <f t="shared" si="2"/>
        <v/>
      </c>
    </row>
    <row r="25" spans="2:6">
      <c r="B25" s="1"/>
      <c r="C25" s="2"/>
      <c r="D25" s="2"/>
      <c r="F25" s="3" t="str">
        <f t="shared" si="2"/>
        <v/>
      </c>
    </row>
    <row r="26" spans="2:6">
      <c r="B26" s="1"/>
      <c r="C26" s="2"/>
      <c r="D26" s="2"/>
      <c r="F26" s="3" t="str">
        <f t="shared" si="2"/>
        <v/>
      </c>
    </row>
    <row r="27" spans="2:6">
      <c r="B27" s="1"/>
      <c r="C27" s="2"/>
      <c r="D27" s="2"/>
      <c r="F27" s="3" t="str">
        <f t="shared" si="2"/>
        <v/>
      </c>
    </row>
    <row r="28" spans="2:6">
      <c r="B28" s="1"/>
      <c r="C28" s="2"/>
      <c r="D28" s="2"/>
      <c r="F28" s="3" t="str">
        <f t="shared" si="2"/>
        <v/>
      </c>
    </row>
    <row r="29" spans="2:6">
      <c r="B29" s="1"/>
      <c r="C29" s="2"/>
      <c r="D29" s="2"/>
      <c r="F29" s="3" t="str">
        <f t="shared" si="2"/>
        <v/>
      </c>
    </row>
    <row r="30" spans="2:6">
      <c r="B30" s="1"/>
      <c r="C30" s="2"/>
      <c r="D30" s="2"/>
      <c r="F30" s="3" t="str">
        <f t="shared" si="2"/>
        <v/>
      </c>
    </row>
    <row r="31" spans="2:6">
      <c r="B31" s="1"/>
      <c r="C31" s="2"/>
      <c r="D31" s="2"/>
      <c r="F31" s="3" t="str">
        <f t="shared" si="2"/>
        <v/>
      </c>
    </row>
    <row r="32" spans="2:6">
      <c r="B32" s="1"/>
      <c r="C32" s="2"/>
      <c r="D32" s="2"/>
      <c r="F32" s="3" t="str">
        <f t="shared" si="2"/>
        <v/>
      </c>
    </row>
    <row r="33" spans="2:6">
      <c r="B33" s="1"/>
      <c r="C33" s="2"/>
      <c r="D33" s="2"/>
      <c r="F33" s="3" t="str">
        <f t="shared" si="2"/>
        <v/>
      </c>
    </row>
    <row r="34" spans="2:6">
      <c r="B34" s="1"/>
      <c r="C34" s="2"/>
      <c r="D34" s="2"/>
      <c r="F34" s="3" t="str">
        <f t="shared" si="2"/>
        <v/>
      </c>
    </row>
    <row r="35" spans="2:4">
      <c r="B35" s="1"/>
      <c r="C35" s="2"/>
      <c r="D35" s="2"/>
    </row>
    <row r="36" spans="2:4">
      <c r="B36" s="1"/>
      <c r="C36" s="2"/>
      <c r="D36" s="2"/>
    </row>
    <row r="37" spans="2:4">
      <c r="B37" s="1"/>
      <c r="C37" s="2"/>
      <c r="D37" s="2"/>
    </row>
    <row r="38" spans="2:4">
      <c r="B38" s="1"/>
      <c r="C38" s="2"/>
      <c r="D38" s="2"/>
    </row>
    <row r="39" spans="2:4">
      <c r="B39" s="1"/>
      <c r="C39" s="2"/>
      <c r="D39" s="2"/>
    </row>
    <row r="40" spans="2:4">
      <c r="B40" s="1"/>
      <c r="C40" s="2"/>
      <c r="D40" s="2"/>
    </row>
    <row r="41" spans="2:4">
      <c r="B41" s="1"/>
      <c r="C41" s="2"/>
      <c r="D41" s="2"/>
    </row>
    <row r="42" spans="2:4">
      <c r="B42" s="1"/>
      <c r="C42" s="2"/>
      <c r="D42" s="2"/>
    </row>
    <row r="43" spans="2:4">
      <c r="B43" s="1"/>
      <c r="C43" s="2"/>
      <c r="D43" s="2"/>
    </row>
    <row r="44" spans="2:4">
      <c r="B44" s="1"/>
      <c r="C44" s="2"/>
      <c r="D44" s="2"/>
    </row>
    <row r="45" spans="2:4">
      <c r="B45" s="1"/>
      <c r="C45" s="2"/>
      <c r="D45" s="2"/>
    </row>
    <row r="46" spans="2:4">
      <c r="B46" s="1"/>
      <c r="C46" s="2"/>
      <c r="D46" s="2"/>
    </row>
    <row r="47" spans="2:4">
      <c r="B47" s="1"/>
      <c r="C47" s="2"/>
      <c r="D47" s="2"/>
    </row>
    <row r="48" spans="2:4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  <row r="69" spans="2:4">
      <c r="B69" s="1"/>
      <c r="C69" s="2"/>
      <c r="D69" s="2"/>
    </row>
    <row r="70" spans="2:4">
      <c r="B70" s="1"/>
      <c r="C70" s="2"/>
      <c r="D70" s="2"/>
    </row>
    <row r="71" spans="2:4">
      <c r="B71" s="1"/>
      <c r="C71" s="2"/>
      <c r="D71" s="2"/>
    </row>
    <row r="72" spans="2:4">
      <c r="B72" s="1"/>
      <c r="C72" s="2"/>
      <c r="D72" s="2"/>
    </row>
    <row r="73" spans="2:4">
      <c r="B73" s="1"/>
      <c r="C73" s="2"/>
      <c r="D73" s="2"/>
    </row>
    <row r="74" spans="2:4">
      <c r="B74" s="1"/>
      <c r="C74" s="2"/>
      <c r="D74" s="2"/>
    </row>
    <row r="75" spans="2:4">
      <c r="B75" s="1"/>
      <c r="C75" s="2"/>
      <c r="D75" s="2"/>
    </row>
    <row r="76" spans="2:4">
      <c r="B76" s="1"/>
      <c r="C76" s="2"/>
      <c r="D76" s="2"/>
    </row>
    <row r="77" spans="2:4">
      <c r="B77" s="1"/>
      <c r="C77" s="2"/>
      <c r="D77" s="2"/>
    </row>
    <row r="78" spans="2:4">
      <c r="B78" s="1"/>
      <c r="C78" s="2"/>
      <c r="D78" s="2"/>
    </row>
    <row r="79" spans="2:4">
      <c r="B79" s="1"/>
      <c r="C79" s="2"/>
      <c r="D79" s="2"/>
    </row>
    <row r="80" spans="2:4">
      <c r="B80" s="1"/>
      <c r="C80" s="2"/>
      <c r="D80" s="2"/>
    </row>
    <row r="81" spans="2:4">
      <c r="B81" s="1"/>
      <c r="C81" s="2"/>
      <c r="D81" s="2"/>
    </row>
    <row r="82" spans="2:4">
      <c r="B82" s="1"/>
      <c r="C82" s="2"/>
      <c r="D82" s="2"/>
    </row>
    <row r="83" spans="2:4">
      <c r="B83" s="1"/>
      <c r="C83" s="2"/>
      <c r="D83" s="2"/>
    </row>
    <row r="84" spans="2:4">
      <c r="B84" s="1"/>
      <c r="C84" s="2"/>
      <c r="D84" s="2"/>
    </row>
    <row r="85" spans="2:4">
      <c r="B85" s="1"/>
      <c r="C85" s="2"/>
      <c r="D85" s="2"/>
    </row>
    <row r="86" spans="2:4">
      <c r="B86" s="1"/>
      <c r="C86" s="2"/>
      <c r="D86" s="2"/>
    </row>
    <row r="87" spans="2:4">
      <c r="B87" s="1"/>
      <c r="C87" s="2"/>
      <c r="D87" s="2"/>
    </row>
    <row r="88" spans="2:4">
      <c r="B88" s="1"/>
      <c r="C88" s="2"/>
      <c r="D88" s="2"/>
    </row>
    <row r="89" spans="2:4">
      <c r="B89" s="1"/>
      <c r="C89" s="2"/>
      <c r="D89" s="2"/>
    </row>
    <row r="90" spans="2:4">
      <c r="B90" s="1"/>
      <c r="C90" s="2"/>
      <c r="D90" s="2"/>
    </row>
    <row r="91" spans="2:4">
      <c r="B91" s="1"/>
      <c r="C91" s="2"/>
      <c r="D91" s="2"/>
    </row>
    <row r="92" spans="2:4">
      <c r="B92" s="1"/>
      <c r="C92" s="2"/>
      <c r="D92" s="2"/>
    </row>
    <row r="93" spans="2:4">
      <c r="B93" s="1"/>
      <c r="C93" s="2"/>
      <c r="D93" s="2"/>
    </row>
    <row r="94" spans="2:4">
      <c r="B94" s="1"/>
      <c r="C94" s="2"/>
      <c r="D94" s="2"/>
    </row>
    <row r="95" spans="2:4">
      <c r="B95" s="1"/>
      <c r="C95" s="2"/>
      <c r="D95" s="2"/>
    </row>
    <row r="96" spans="2:4">
      <c r="B96" s="1"/>
      <c r="C96" s="2"/>
      <c r="D96" s="2"/>
    </row>
    <row r="97" spans="2:4">
      <c r="B97" s="1"/>
      <c r="C97" s="2"/>
      <c r="D97" s="2"/>
    </row>
    <row r="98" spans="2:4">
      <c r="B98" s="1"/>
      <c r="C98" s="2"/>
      <c r="D98" s="2"/>
    </row>
    <row r="99" spans="2:4">
      <c r="B99" s="1"/>
      <c r="C99" s="2"/>
      <c r="D99" s="2"/>
    </row>
    <row r="100" spans="2:4">
      <c r="B100" s="1"/>
      <c r="C100" s="2"/>
      <c r="D100" s="2"/>
    </row>
    <row r="101" spans="2:4">
      <c r="B101" s="1"/>
      <c r="C101" s="2"/>
      <c r="D101" s="2"/>
    </row>
    <row r="102" spans="2:4">
      <c r="B102" s="1"/>
      <c r="C102" s="2"/>
      <c r="D102" s="2"/>
    </row>
    <row r="103" spans="2:4">
      <c r="B103" s="1"/>
      <c r="C103" s="2"/>
      <c r="D103" s="2"/>
    </row>
    <row r="104" spans="2:4">
      <c r="B104" s="1"/>
      <c r="C104" s="2"/>
      <c r="D104" s="2"/>
    </row>
    <row r="105" spans="2:4">
      <c r="B105" s="1"/>
      <c r="C105" s="2"/>
      <c r="D105" s="2"/>
    </row>
    <row r="106" spans="2:4">
      <c r="B106" s="1"/>
      <c r="C106" s="2"/>
      <c r="D106" s="2"/>
    </row>
    <row r="107" spans="2:4">
      <c r="B107" s="1"/>
      <c r="C107" s="2"/>
      <c r="D107" s="2"/>
    </row>
    <row r="108" spans="2:4">
      <c r="B108" s="1"/>
      <c r="C108" s="2"/>
      <c r="D108" s="2"/>
    </row>
    <row r="109" spans="2:4">
      <c r="B109" s="1"/>
      <c r="C109" s="2"/>
      <c r="D109" s="2"/>
    </row>
    <row r="110" spans="2:4">
      <c r="B110" s="1"/>
      <c r="C110" s="2"/>
      <c r="D110" s="2"/>
    </row>
    <row r="111" spans="2:4">
      <c r="B111" s="1"/>
      <c r="C111" s="2"/>
      <c r="D111" s="2"/>
    </row>
    <row r="112" spans="2:4">
      <c r="B112" s="1"/>
      <c r="C112" s="2"/>
      <c r="D112" s="2"/>
    </row>
    <row r="113" spans="2:4">
      <c r="B113" s="1"/>
      <c r="C113" s="2"/>
      <c r="D113" s="2"/>
    </row>
    <row r="114" spans="2:4">
      <c r="B114" s="1"/>
      <c r="C114" s="2"/>
      <c r="D114" s="2"/>
    </row>
    <row r="115" spans="2:4">
      <c r="B115" s="1"/>
      <c r="C115" s="2"/>
      <c r="D115" s="2"/>
    </row>
    <row r="116" spans="2:4">
      <c r="B116" s="1"/>
      <c r="C116" s="2"/>
      <c r="D116" s="2"/>
    </row>
    <row r="117" spans="2:4">
      <c r="B117" s="1"/>
      <c r="C117" s="2"/>
      <c r="D117" s="2"/>
    </row>
    <row r="118" spans="2:4">
      <c r="B118" s="1"/>
      <c r="C118" s="2"/>
      <c r="D118" s="2"/>
    </row>
    <row r="119" spans="2:4">
      <c r="B119" s="1"/>
      <c r="C119" s="2"/>
      <c r="D119" s="2"/>
    </row>
    <row r="120" spans="2:4">
      <c r="B120" s="1"/>
      <c r="C120" s="2"/>
      <c r="D120" s="2"/>
    </row>
    <row r="121" spans="2:4">
      <c r="B121" s="1"/>
      <c r="C121" s="2"/>
      <c r="D121" s="2"/>
    </row>
    <row r="122" spans="2:4">
      <c r="B122" s="1"/>
      <c r="C122" s="2"/>
      <c r="D122" s="2"/>
    </row>
    <row r="123" spans="2:4">
      <c r="B123" s="1"/>
      <c r="C123" s="2"/>
      <c r="D123" s="2"/>
    </row>
    <row r="124" spans="2:4">
      <c r="B124" s="1"/>
      <c r="C124" s="2"/>
      <c r="D124" s="2"/>
    </row>
    <row r="125" spans="2:4">
      <c r="B125" s="1"/>
      <c r="C125" s="2"/>
      <c r="D125" s="2"/>
    </row>
    <row r="126" spans="2:4">
      <c r="B126" s="1"/>
      <c r="C126" s="2"/>
      <c r="D126" s="2"/>
    </row>
    <row r="127" spans="2:4">
      <c r="B127" s="1"/>
      <c r="C127" s="2"/>
      <c r="D127" s="2"/>
    </row>
    <row r="128" spans="2:4">
      <c r="B128" s="1"/>
      <c r="C128" s="2"/>
      <c r="D128" s="2"/>
    </row>
    <row r="129" spans="2:4">
      <c r="B129" s="1"/>
      <c r="C129" s="2"/>
      <c r="D129" s="2"/>
    </row>
    <row r="130" spans="2:4">
      <c r="B130" s="1"/>
      <c r="C130" s="2"/>
      <c r="D130" s="2"/>
    </row>
    <row r="131" spans="2:4">
      <c r="B131" s="1"/>
      <c r="C131" s="2"/>
      <c r="D131" s="2"/>
    </row>
    <row r="132" spans="2:4">
      <c r="B132" s="1"/>
      <c r="C132" s="2"/>
      <c r="D132" s="2"/>
    </row>
    <row r="133" spans="2:4">
      <c r="B133" s="1"/>
      <c r="C133" s="2"/>
      <c r="D133" s="2"/>
    </row>
    <row r="134" spans="2:4">
      <c r="B134" s="1"/>
      <c r="C134" s="2"/>
      <c r="D134" s="2"/>
    </row>
    <row r="135" spans="2:4">
      <c r="B135" s="1"/>
      <c r="C135" s="2"/>
      <c r="D135" s="2"/>
    </row>
    <row r="136" spans="2:4">
      <c r="B136" s="1"/>
      <c r="C136" s="2"/>
      <c r="D136" s="2"/>
    </row>
    <row r="137" spans="2:4">
      <c r="B137" s="1"/>
      <c r="C137" s="2"/>
      <c r="D137" s="2"/>
    </row>
    <row r="138" spans="2:4">
      <c r="B138" s="1"/>
      <c r="C138" s="2"/>
      <c r="D138" s="2"/>
    </row>
    <row r="139" spans="2:4">
      <c r="B139" s="1"/>
      <c r="C139" s="2"/>
      <c r="D139" s="2"/>
    </row>
    <row r="140" spans="2:4">
      <c r="B140" s="1"/>
      <c r="C140" s="2"/>
      <c r="D140" s="2"/>
    </row>
    <row r="141" spans="2:4">
      <c r="B141" s="1"/>
      <c r="C141" s="2"/>
      <c r="D141" s="2"/>
    </row>
    <row r="142" spans="2:4">
      <c r="B142" s="1"/>
      <c r="C142" s="2"/>
      <c r="D142" s="2"/>
    </row>
    <row r="143" spans="2:4">
      <c r="B143" s="1"/>
      <c r="C143" s="2"/>
      <c r="D143" s="2"/>
    </row>
    <row r="144" spans="2:4">
      <c r="B144" s="1"/>
      <c r="C144" s="2"/>
      <c r="D144" s="2"/>
    </row>
    <row r="145" spans="2:4">
      <c r="B145" s="1"/>
      <c r="C145" s="2"/>
      <c r="D145" s="2"/>
    </row>
    <row r="146" spans="2:4">
      <c r="B146" s="1"/>
      <c r="C146" s="2"/>
      <c r="D146" s="2"/>
    </row>
    <row r="147" spans="2:4">
      <c r="B147" s="1"/>
      <c r="C147" s="2"/>
      <c r="D147" s="2"/>
    </row>
    <row r="148" spans="2:4">
      <c r="B148" s="1"/>
      <c r="C148" s="2"/>
      <c r="D148" s="2"/>
    </row>
    <row r="149" spans="2:4">
      <c r="B149" s="1"/>
      <c r="C149" s="2"/>
      <c r="D149" s="2"/>
    </row>
    <row r="150" spans="2:4">
      <c r="B150" s="1"/>
      <c r="C150" s="2"/>
      <c r="D150" s="2"/>
    </row>
    <row r="151" spans="2:4">
      <c r="B151" s="1"/>
      <c r="C151" s="2"/>
      <c r="D151" s="2"/>
    </row>
    <row r="152" spans="2:4">
      <c r="B152" s="1"/>
      <c r="C152" s="2"/>
      <c r="D152" s="2"/>
    </row>
    <row r="153" spans="2:4">
      <c r="B153" s="1"/>
      <c r="C153" s="2"/>
      <c r="D153" s="2"/>
    </row>
    <row r="154" spans="2:4">
      <c r="B154" s="1"/>
      <c r="C154" s="2"/>
      <c r="D154" s="2"/>
    </row>
    <row r="155" spans="2:4">
      <c r="B155" s="1"/>
      <c r="C155" s="2"/>
      <c r="D155" s="2"/>
    </row>
    <row r="156" spans="2:4">
      <c r="B156" s="1"/>
      <c r="C156" s="2"/>
      <c r="D156" s="2"/>
    </row>
    <row r="157" spans="2:4">
      <c r="B157" s="1"/>
      <c r="C157" s="2"/>
      <c r="D157" s="2"/>
    </row>
    <row r="158" spans="2:4">
      <c r="B158" s="1"/>
      <c r="C158" s="2"/>
      <c r="D158" s="2"/>
    </row>
    <row r="159" spans="2:4">
      <c r="B159" s="1"/>
      <c r="C159" s="2"/>
      <c r="D159" s="2"/>
    </row>
    <row r="160" spans="2:4">
      <c r="B160" s="1"/>
      <c r="C160" s="2"/>
      <c r="D160" s="2"/>
    </row>
    <row r="161" spans="2:4">
      <c r="B161" s="1"/>
      <c r="C161" s="2"/>
      <c r="D161" s="2"/>
    </row>
    <row r="162" spans="2:4">
      <c r="B162" s="1"/>
      <c r="C162" s="2"/>
      <c r="D162" s="2"/>
    </row>
    <row r="163" spans="2:4">
      <c r="B163" s="1"/>
      <c r="C163" s="2"/>
      <c r="D163" s="2"/>
    </row>
    <row r="164" spans="2:4">
      <c r="B164" s="1"/>
      <c r="C164" s="2"/>
      <c r="D164" s="2"/>
    </row>
    <row r="165" spans="2:4">
      <c r="B165" s="1"/>
      <c r="C165" s="2"/>
      <c r="D165" s="2"/>
    </row>
    <row r="166" spans="2:4">
      <c r="B166" s="1"/>
      <c r="C166" s="2"/>
      <c r="D166" s="2"/>
    </row>
    <row r="167" spans="2:4">
      <c r="B167" s="1"/>
      <c r="C167" s="2"/>
      <c r="D167" s="2"/>
    </row>
    <row r="168" spans="2:4">
      <c r="B168" s="1"/>
      <c r="C168" s="2"/>
      <c r="D168" s="2"/>
    </row>
    <row r="169" spans="2:4">
      <c r="B169" s="1"/>
      <c r="C169" s="2"/>
      <c r="D169" s="2"/>
    </row>
    <row r="170" spans="2:4">
      <c r="B170" s="1"/>
      <c r="C170" s="2"/>
      <c r="D170" s="2"/>
    </row>
    <row r="171" spans="2:4">
      <c r="B171" s="1"/>
      <c r="C171" s="2"/>
      <c r="D171" s="2"/>
    </row>
    <row r="172" spans="2:4">
      <c r="B172" s="1"/>
      <c r="C172" s="2"/>
      <c r="D172" s="2"/>
    </row>
    <row r="173" spans="2:4">
      <c r="B173" s="1"/>
      <c r="C173" s="2"/>
      <c r="D173" s="2"/>
    </row>
    <row r="174" spans="2:4">
      <c r="B174" s="1"/>
      <c r="C174" s="2"/>
      <c r="D174" s="2"/>
    </row>
    <row r="175" spans="2:4">
      <c r="B175" s="1"/>
      <c r="C175" s="2"/>
      <c r="D175" s="2"/>
    </row>
    <row r="176" spans="2:4">
      <c r="B176" s="1"/>
      <c r="C176" s="2"/>
      <c r="D176" s="2"/>
    </row>
    <row r="177" spans="2:4">
      <c r="B177" s="1"/>
      <c r="C177" s="2"/>
      <c r="D177" s="2"/>
    </row>
    <row r="178" spans="2:4">
      <c r="B178" s="1"/>
      <c r="C178" s="2"/>
      <c r="D178" s="2"/>
    </row>
    <row r="179" spans="2:4">
      <c r="B179" s="1"/>
      <c r="C179" s="2"/>
      <c r="D179" s="2"/>
    </row>
    <row r="180" spans="2:4">
      <c r="B180" s="1"/>
      <c r="C180" s="2"/>
      <c r="D180" s="2"/>
    </row>
    <row r="181" spans="2:4">
      <c r="B181" s="1"/>
      <c r="C181" s="2"/>
      <c r="D181" s="2"/>
    </row>
    <row r="182" spans="2:4">
      <c r="B182" s="1"/>
      <c r="C182" s="2"/>
      <c r="D182" s="2"/>
    </row>
    <row r="183" spans="2:4">
      <c r="B183" s="1"/>
      <c r="C183" s="2"/>
      <c r="D183" s="2"/>
    </row>
    <row r="184" spans="2:4">
      <c r="B184" s="1"/>
      <c r="C184" s="2"/>
      <c r="D184" s="2"/>
    </row>
    <row r="185" spans="2:4">
      <c r="B185" s="1"/>
      <c r="C185" s="2"/>
      <c r="D185" s="2"/>
    </row>
    <row r="186" spans="2:4">
      <c r="B186" s="1"/>
      <c r="C186" s="2"/>
      <c r="D186" s="2"/>
    </row>
    <row r="187" spans="2:4">
      <c r="B187" s="1"/>
      <c r="C187" s="2"/>
      <c r="D187" s="2"/>
    </row>
    <row r="188" spans="2:4">
      <c r="B188" s="1"/>
      <c r="C188" s="2"/>
      <c r="D188" s="2"/>
    </row>
    <row r="189" spans="2:4">
      <c r="B189" s="1"/>
      <c r="C189" s="2"/>
      <c r="D189" s="2"/>
    </row>
    <row r="190" spans="2:4">
      <c r="B190" s="1"/>
      <c r="C190" s="2"/>
      <c r="D190" s="2"/>
    </row>
    <row r="191" spans="2:4">
      <c r="B191" s="1"/>
      <c r="C191" s="2"/>
      <c r="D191" s="2"/>
    </row>
    <row r="192" spans="2:4">
      <c r="B192" s="1"/>
      <c r="C192" s="2"/>
      <c r="D192" s="2"/>
    </row>
    <row r="193" spans="2:4">
      <c r="B193" s="1"/>
      <c r="C193" s="2"/>
      <c r="D193" s="2"/>
    </row>
    <row r="194" spans="2:4">
      <c r="B194" s="1"/>
      <c r="C194" s="2"/>
      <c r="D194" s="2"/>
    </row>
    <row r="195" spans="2:4">
      <c r="B195" s="1"/>
      <c r="C195" s="2"/>
      <c r="D195" s="2"/>
    </row>
    <row r="196" spans="2:4">
      <c r="B196" s="1"/>
      <c r="C196" s="2"/>
      <c r="D196" s="2"/>
    </row>
    <row r="197" spans="2:4">
      <c r="B197" s="1"/>
      <c r="C197" s="2"/>
      <c r="D197" s="2"/>
    </row>
    <row r="198" spans="2:4">
      <c r="B198" s="1"/>
      <c r="C198" s="2"/>
      <c r="D198" s="2"/>
    </row>
    <row r="199" spans="2:4">
      <c r="B199" s="1"/>
      <c r="C199" s="2"/>
      <c r="D199" s="2"/>
    </row>
    <row r="200" spans="2:4">
      <c r="B200" s="1"/>
      <c r="C200" s="2"/>
      <c r="D200" s="2"/>
    </row>
    <row r="201" spans="2:4">
      <c r="B201" s="1"/>
      <c r="C201" s="2"/>
      <c r="D201" s="2"/>
    </row>
    <row r="202" spans="2:4">
      <c r="B202" s="1"/>
      <c r="C202" s="2"/>
      <c r="D202" s="2"/>
    </row>
    <row r="203" spans="2:4">
      <c r="B203" s="1"/>
      <c r="C203" s="2"/>
      <c r="D203" s="2"/>
    </row>
    <row r="204" spans="2:4">
      <c r="B204" s="1"/>
      <c r="C204" s="2"/>
      <c r="D204" s="2"/>
    </row>
    <row r="205" spans="2:4">
      <c r="B205" s="1"/>
      <c r="C205" s="2"/>
      <c r="D205" s="2"/>
    </row>
    <row r="206" spans="2:4">
      <c r="B206" s="1"/>
      <c r="C206" s="2"/>
      <c r="D206" s="2"/>
    </row>
    <row r="207" spans="2:4">
      <c r="B207" s="1"/>
      <c r="C207" s="2"/>
      <c r="D207" s="2"/>
    </row>
    <row r="208" spans="2:4">
      <c r="B208" s="1"/>
      <c r="C208" s="2"/>
      <c r="D208" s="2"/>
    </row>
    <row r="209" spans="2:4">
      <c r="B209" s="1"/>
      <c r="C209" s="2"/>
      <c r="D209" s="2"/>
    </row>
    <row r="210" spans="2:4">
      <c r="B210" s="1"/>
      <c r="C210" s="2"/>
      <c r="D210" s="2"/>
    </row>
    <row r="211" spans="2:4">
      <c r="B211" s="1"/>
      <c r="C211" s="2"/>
      <c r="D211" s="2"/>
    </row>
    <row r="212" spans="2:4">
      <c r="B212" s="1"/>
      <c r="C212" s="2"/>
      <c r="D212" s="2"/>
    </row>
    <row r="213" spans="2:4">
      <c r="B213" s="1"/>
      <c r="C213" s="2"/>
      <c r="D213" s="2"/>
    </row>
    <row r="214" spans="2:4">
      <c r="B214" s="1"/>
      <c r="C214" s="2"/>
      <c r="D214" s="2"/>
    </row>
    <row r="215" spans="2:4">
      <c r="B215" s="1"/>
      <c r="C215" s="2"/>
      <c r="D215" s="2"/>
    </row>
    <row r="216" spans="2:4">
      <c r="B216" s="1"/>
      <c r="C216" s="2"/>
      <c r="D216" s="2"/>
    </row>
    <row r="217" spans="2:4">
      <c r="B217" s="1"/>
      <c r="C217" s="2"/>
      <c r="D217" s="2"/>
    </row>
    <row r="218" spans="2:4">
      <c r="B218" s="1"/>
      <c r="C218" s="2"/>
      <c r="D218" s="2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2024-01-30T02:17:00Z</dcterms:created>
  <dcterms:modified xsi:type="dcterms:W3CDTF">2024-03-19T05:03:47Z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3B2338E363FF4E1085EF2800F58A22C9_12</vt:lpwstr>
  </property>
  <property fmtid="{D5CDD505-2E9C-101B-9397-08002B2CF9AE}" pid="3" name="KSOProductBuildVer">
    <vt:lpwstr>1033-12.2.0.13489</vt:lpwstr>
  </property>
</Properties>
</file>