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96A9A0A-A947-4EB5-B465-3E1A9A8022F4}" xr6:coauthVersionLast="45" xr6:coauthVersionMax="45" xr10:uidLastSave="{00000000-0000-0000-0000-000000000000}"/>
  <workbookProtection workbookAlgorithmName="SHA-512" workbookHashValue="3xc2ditgJD+JKaULGn7GZwh26rlc/c6AU9ZHEGZr0NC5eL9OriPu0BGpKQmBaViAvfH+ZWlBgAnb+Qmtlqlc3Q==" workbookSaltValue="yUdqdYNHtbezlfcCD5bO6w==" workbookSpinCount="100000" lockStructure="1"/>
  <bookViews>
    <workbookView xWindow="-110" yWindow="-110" windowWidth="19420" windowHeight="10300" xr2:uid="{00000000-000D-0000-FFFF-FFFF00000000}"/>
  </bookViews>
  <sheets>
    <sheet name="Module M115" sheetId="10" r:id="rId1"/>
    <sheet name="SN" sheetId="9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0" i="9" l="1"/>
  <c r="B40" i="9"/>
  <c r="C40" i="9"/>
  <c r="D40" i="9"/>
  <c r="E40" i="9"/>
  <c r="A41" i="9"/>
  <c r="B41" i="9"/>
  <c r="C41" i="9"/>
  <c r="D41" i="9"/>
  <c r="E41" i="9"/>
  <c r="A42" i="9"/>
  <c r="B42" i="9"/>
  <c r="C42" i="9"/>
  <c r="D42" i="9"/>
  <c r="E42" i="9"/>
  <c r="F40" i="10"/>
  <c r="F40" i="9" s="1"/>
  <c r="F41" i="10"/>
  <c r="G41" i="10" s="1"/>
  <c r="F42" i="10"/>
  <c r="G42" i="10" s="1"/>
  <c r="F42" i="9" l="1"/>
  <c r="H42" i="10"/>
  <c r="L42" i="10" s="1"/>
  <c r="G42" i="9"/>
  <c r="H41" i="10"/>
  <c r="L41" i="10" s="1"/>
  <c r="G41" i="9"/>
  <c r="G40" i="10"/>
  <c r="F41" i="9"/>
  <c r="I42" i="10"/>
  <c r="M42" i="10" s="1"/>
  <c r="I41" i="10"/>
  <c r="M41" i="10" s="1"/>
  <c r="E7" i="9"/>
  <c r="E6" i="9"/>
  <c r="E11" i="9"/>
  <c r="D11" i="9"/>
  <c r="I11" i="10"/>
  <c r="H11" i="10"/>
  <c r="E4" i="9"/>
  <c r="A5" i="9"/>
  <c r="B7" i="9"/>
  <c r="C5" i="9"/>
  <c r="H40" i="10" l="1"/>
  <c r="L40" i="10" s="1"/>
  <c r="G40" i="9"/>
  <c r="I40" i="10"/>
  <c r="M40" i="10" s="1"/>
  <c r="J41" i="10"/>
  <c r="K41" i="10" s="1"/>
  <c r="J42" i="10"/>
  <c r="K42" i="10" s="1"/>
  <c r="F13" i="10"/>
  <c r="G13" i="10" s="1"/>
  <c r="F14" i="10"/>
  <c r="G14" i="10" s="1"/>
  <c r="F15" i="10"/>
  <c r="G15" i="10" s="1"/>
  <c r="F16" i="10"/>
  <c r="G16" i="10" s="1"/>
  <c r="F17" i="10"/>
  <c r="G17" i="10" s="1"/>
  <c r="F18" i="10"/>
  <c r="G18" i="10" s="1"/>
  <c r="F19" i="10"/>
  <c r="G19" i="10" s="1"/>
  <c r="F20" i="10"/>
  <c r="G20" i="10" s="1"/>
  <c r="F21" i="10"/>
  <c r="G21" i="10" s="1"/>
  <c r="F22" i="10"/>
  <c r="G22" i="10" s="1"/>
  <c r="F23" i="10"/>
  <c r="G23" i="10" s="1"/>
  <c r="F24" i="10"/>
  <c r="G24" i="10" s="1"/>
  <c r="F25" i="10"/>
  <c r="G25" i="10" s="1"/>
  <c r="F26" i="10"/>
  <c r="G26" i="10" s="1"/>
  <c r="F27" i="10"/>
  <c r="G27" i="10" s="1"/>
  <c r="F28" i="10"/>
  <c r="G28" i="10" s="1"/>
  <c r="F29" i="10"/>
  <c r="G29" i="10" s="1"/>
  <c r="F30" i="10"/>
  <c r="G30" i="10" s="1"/>
  <c r="F31" i="10"/>
  <c r="G31" i="10" s="1"/>
  <c r="F32" i="10"/>
  <c r="G32" i="10" s="1"/>
  <c r="F33" i="10"/>
  <c r="G33" i="10" s="1"/>
  <c r="F34" i="10"/>
  <c r="G34" i="10" s="1"/>
  <c r="F35" i="10"/>
  <c r="G35" i="10" s="1"/>
  <c r="F36" i="10"/>
  <c r="G36" i="10" s="1"/>
  <c r="F37" i="10"/>
  <c r="G37" i="10" s="1"/>
  <c r="F38" i="10"/>
  <c r="G38" i="10" s="1"/>
  <c r="F39" i="10"/>
  <c r="G39" i="10" s="1"/>
  <c r="F12" i="10"/>
  <c r="G12" i="10" s="1"/>
  <c r="J40" i="10" l="1"/>
  <c r="K40" i="10" s="1"/>
  <c r="H39" i="10"/>
  <c r="I39" i="10"/>
  <c r="H37" i="10"/>
  <c r="I37" i="10"/>
  <c r="H35" i="10"/>
  <c r="I35" i="10"/>
  <c r="H33" i="10"/>
  <c r="I33" i="10"/>
  <c r="H31" i="10"/>
  <c r="I31" i="10"/>
  <c r="H29" i="10"/>
  <c r="I29" i="10"/>
  <c r="H27" i="10"/>
  <c r="I27" i="10"/>
  <c r="H25" i="10"/>
  <c r="I25" i="10"/>
  <c r="H23" i="10"/>
  <c r="I23" i="10"/>
  <c r="H21" i="10"/>
  <c r="I21" i="10"/>
  <c r="H19" i="10"/>
  <c r="I19" i="10"/>
  <c r="H17" i="10"/>
  <c r="I17" i="10"/>
  <c r="H15" i="10"/>
  <c r="I15" i="10"/>
  <c r="H13" i="10"/>
  <c r="I13" i="10"/>
  <c r="I38" i="10"/>
  <c r="H38" i="10"/>
  <c r="I36" i="10"/>
  <c r="H36" i="10"/>
  <c r="I34" i="10"/>
  <c r="H34" i="10"/>
  <c r="I32" i="10"/>
  <c r="H32" i="10"/>
  <c r="I30" i="10"/>
  <c r="H30" i="10"/>
  <c r="I28" i="10"/>
  <c r="H28" i="10"/>
  <c r="I26" i="10"/>
  <c r="H26" i="10"/>
  <c r="I24" i="10"/>
  <c r="H24" i="10"/>
  <c r="I22" i="10"/>
  <c r="H22" i="10"/>
  <c r="I20" i="10"/>
  <c r="H20" i="10"/>
  <c r="I18" i="10"/>
  <c r="H18" i="10"/>
  <c r="I16" i="10"/>
  <c r="H16" i="10"/>
  <c r="I14" i="10"/>
  <c r="H14" i="10"/>
  <c r="H12" i="10"/>
  <c r="I12" i="10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B12" i="9"/>
  <c r="C12" i="9"/>
  <c r="A12" i="9"/>
  <c r="J14" i="10" l="1"/>
  <c r="K14" i="10" s="1"/>
  <c r="J27" i="10"/>
  <c r="K27" i="10" s="1"/>
  <c r="J35" i="10"/>
  <c r="K35" i="10" s="1"/>
  <c r="J23" i="10"/>
  <c r="K23" i="10" s="1"/>
  <c r="J31" i="10"/>
  <c r="K31" i="10" s="1"/>
  <c r="J39" i="10"/>
  <c r="K39" i="10" s="1"/>
  <c r="J25" i="10"/>
  <c r="K25" i="10" s="1"/>
  <c r="J33" i="10"/>
  <c r="K33" i="10" s="1"/>
  <c r="J29" i="10"/>
  <c r="K29" i="10" s="1"/>
  <c r="J37" i="10"/>
  <c r="K37" i="10" s="1"/>
  <c r="J12" i="10"/>
  <c r="K12" i="10" s="1"/>
  <c r="J13" i="10"/>
  <c r="K13" i="10" s="1"/>
  <c r="J22" i="10"/>
  <c r="K22" i="10" s="1"/>
  <c r="J24" i="10"/>
  <c r="K24" i="10" s="1"/>
  <c r="J26" i="10"/>
  <c r="K26" i="10" s="1"/>
  <c r="J28" i="10"/>
  <c r="K28" i="10" s="1"/>
  <c r="J30" i="10"/>
  <c r="K30" i="10" s="1"/>
  <c r="J32" i="10"/>
  <c r="K32" i="10" s="1"/>
  <c r="J34" i="10"/>
  <c r="K34" i="10" s="1"/>
  <c r="J36" i="10"/>
  <c r="K36" i="10" s="1"/>
  <c r="J38" i="10"/>
  <c r="K38" i="10" s="1"/>
  <c r="J15" i="10"/>
  <c r="K15" i="10" s="1"/>
  <c r="J19" i="10"/>
  <c r="K19" i="10" s="1"/>
  <c r="J21" i="10"/>
  <c r="K21" i="10" s="1"/>
  <c r="J16" i="10"/>
  <c r="K16" i="10" s="1"/>
  <c r="J20" i="10"/>
  <c r="K20" i="10" s="1"/>
  <c r="J18" i="10"/>
  <c r="K18" i="10" s="1"/>
  <c r="J17" i="10"/>
  <c r="K17" i="10" s="1"/>
  <c r="L12" i="10" l="1"/>
  <c r="G14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1" i="9"/>
  <c r="F32" i="9"/>
  <c r="F33" i="9"/>
  <c r="F34" i="9"/>
  <c r="F35" i="9"/>
  <c r="F36" i="9"/>
  <c r="F37" i="9"/>
  <c r="F38" i="9"/>
  <c r="F39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F12" i="9"/>
  <c r="E12" i="9"/>
  <c r="D12" i="9"/>
  <c r="D9" i="9"/>
  <c r="D9" i="10"/>
  <c r="M12" i="10" l="1"/>
  <c r="F30" i="9"/>
  <c r="M13" i="10"/>
  <c r="M14" i="10"/>
  <c r="G39" i="9"/>
  <c r="G37" i="9"/>
  <c r="G35" i="9"/>
  <c r="G33" i="9"/>
  <c r="G31" i="9"/>
  <c r="G29" i="9"/>
  <c r="G27" i="9"/>
  <c r="G25" i="9"/>
  <c r="G23" i="9"/>
  <c r="G21" i="9"/>
  <c r="G18" i="9"/>
  <c r="M38" i="10"/>
  <c r="M36" i="10"/>
  <c r="M34" i="10"/>
  <c r="M32" i="10"/>
  <c r="M30" i="10"/>
  <c r="M28" i="10"/>
  <c r="M26" i="10"/>
  <c r="M24" i="10"/>
  <c r="M22" i="10"/>
  <c r="M20" i="10"/>
  <c r="M19" i="10"/>
  <c r="M17" i="10"/>
  <c r="G16" i="9"/>
  <c r="G13" i="9"/>
  <c r="G12" i="9"/>
  <c r="L35" i="10"/>
  <c r="M37" i="10"/>
  <c r="M33" i="10"/>
  <c r="M29" i="10"/>
  <c r="M25" i="10"/>
  <c r="M21" i="10"/>
  <c r="M18" i="10"/>
  <c r="G38" i="9"/>
  <c r="G36" i="9"/>
  <c r="G34" i="9"/>
  <c r="G32" i="9"/>
  <c r="G30" i="9"/>
  <c r="G28" i="9"/>
  <c r="G26" i="9"/>
  <c r="G24" i="9"/>
  <c r="G22" i="9"/>
  <c r="G20" i="9"/>
  <c r="G19" i="9"/>
  <c r="G17" i="9"/>
  <c r="L27" i="10" l="1"/>
  <c r="L16" i="10"/>
  <c r="L13" i="10"/>
  <c r="L23" i="10"/>
  <c r="L31" i="10"/>
  <c r="L39" i="10"/>
  <c r="L15" i="10"/>
  <c r="G15" i="9"/>
  <c r="M15" i="10"/>
  <c r="L22" i="10"/>
  <c r="L30" i="10"/>
  <c r="L38" i="10"/>
  <c r="M16" i="10"/>
  <c r="L14" i="10"/>
  <c r="L19" i="10"/>
  <c r="L26" i="10"/>
  <c r="L34" i="10"/>
  <c r="L17" i="10"/>
  <c r="L20" i="10"/>
  <c r="L24" i="10"/>
  <c r="L28" i="10"/>
  <c r="L32" i="10"/>
  <c r="L36" i="10"/>
  <c r="M23" i="10"/>
  <c r="M27" i="10"/>
  <c r="M31" i="10"/>
  <c r="M35" i="10"/>
  <c r="M39" i="10"/>
  <c r="L18" i="10"/>
  <c r="L21" i="10"/>
  <c r="L25" i="10"/>
  <c r="L29" i="10"/>
  <c r="L33" i="10"/>
  <c r="L37" i="10"/>
</calcChain>
</file>

<file path=xl/sharedStrings.xml><?xml version="1.0" encoding="utf-8"?>
<sst xmlns="http://schemas.openxmlformats.org/spreadsheetml/2006/main" count="149" uniqueCount="128">
  <si>
    <t>Nom</t>
  </si>
  <si>
    <t>Prénom</t>
  </si>
  <si>
    <t>V/R</t>
  </si>
  <si>
    <t>Module</t>
  </si>
  <si>
    <t>Filière</t>
  </si>
  <si>
    <t>Session</t>
  </si>
  <si>
    <t>Cycle</t>
  </si>
  <si>
    <t>Automne</t>
  </si>
  <si>
    <t>Ecole Nationale des Sciences Appliquées
d'Al Hoceima</t>
  </si>
  <si>
    <t>Enseignant (s)</t>
  </si>
  <si>
    <t>A.U</t>
  </si>
  <si>
    <t>Niveau</t>
  </si>
  <si>
    <t>V/
VAR/
NV</t>
  </si>
  <si>
    <t>Semestre</t>
  </si>
  <si>
    <t>Moyenne</t>
  </si>
  <si>
    <t>Moyenne du Module</t>
  </si>
  <si>
    <r>
      <t xml:space="preserve">SN
</t>
    </r>
    <r>
      <rPr>
        <sz val="10"/>
        <color theme="1"/>
        <rFont val="Arial Narrow"/>
        <family val="2"/>
      </rPr>
      <t>Session Normale</t>
    </r>
  </si>
  <si>
    <r>
      <t xml:space="preserve">Note Finale
</t>
    </r>
    <r>
      <rPr>
        <sz val="10"/>
        <rFont val="Arial Narrow"/>
        <family val="2"/>
      </rPr>
      <t>Notes après Rattrapage</t>
    </r>
  </si>
  <si>
    <t>V</t>
  </si>
  <si>
    <t>Validé</t>
  </si>
  <si>
    <t>VAR</t>
  </si>
  <si>
    <t>Validé après Rattrapage</t>
  </si>
  <si>
    <t>NV</t>
  </si>
  <si>
    <t>Non Validé</t>
  </si>
  <si>
    <t>S1</t>
  </si>
  <si>
    <t>CNE/Massar</t>
  </si>
  <si>
    <t>Ingénieur</t>
  </si>
  <si>
    <t>Université Abdelmalek Essaadi</t>
  </si>
  <si>
    <t>Coordonnateur</t>
  </si>
  <si>
    <t>Architecture des Ordinateurs et Systèmes d'exploitation</t>
  </si>
  <si>
    <t>Architecture des Ordinateurs</t>
  </si>
  <si>
    <t>Systèmes d'exploitation</t>
  </si>
  <si>
    <t>TDIA1</t>
  </si>
  <si>
    <t>TDIA</t>
  </si>
  <si>
    <t>2024/25</t>
  </si>
  <si>
    <t>N14*****40</t>
  </si>
  <si>
    <t>ABS</t>
  </si>
  <si>
    <t>SAAD</t>
  </si>
  <si>
    <t>M13*****37</t>
  </si>
  <si>
    <t>ACHBOUT</t>
  </si>
  <si>
    <t>FATIMA</t>
  </si>
  <si>
    <t>D13*****70</t>
  </si>
  <si>
    <t>AIT ADDI</t>
  </si>
  <si>
    <t>ZAYNAB</t>
  </si>
  <si>
    <t>N13*****02</t>
  </si>
  <si>
    <t>ALAMI HARRAK</t>
  </si>
  <si>
    <t>MAROUA</t>
  </si>
  <si>
    <t>S13*****27</t>
  </si>
  <si>
    <t>ALYASSOUL</t>
  </si>
  <si>
    <t>SIHAM</t>
  </si>
  <si>
    <t>S13*****99</t>
  </si>
  <si>
    <t>ASAHAAD</t>
  </si>
  <si>
    <t>KAOUTAR</t>
  </si>
  <si>
    <t>S13*****06</t>
  </si>
  <si>
    <t>BEL EL YAZID</t>
  </si>
  <si>
    <t>ILYAS</t>
  </si>
  <si>
    <t>N13*****71</t>
  </si>
  <si>
    <t>BOUKAIDI</t>
  </si>
  <si>
    <t>TARIK</t>
  </si>
  <si>
    <t>B13*****37</t>
  </si>
  <si>
    <t>CHAHBA</t>
  </si>
  <si>
    <t>BRAHIM</t>
  </si>
  <si>
    <t>S13*****24</t>
  </si>
  <si>
    <t>DADDA AMAMI</t>
  </si>
  <si>
    <t>AMAL</t>
  </si>
  <si>
    <t>S13*****92</t>
  </si>
  <si>
    <t>DAOUAD</t>
  </si>
  <si>
    <t>ASMAE</t>
  </si>
  <si>
    <t>D14*****97</t>
  </si>
  <si>
    <t>DAOUDI</t>
  </si>
  <si>
    <t>MOAAD</t>
  </si>
  <si>
    <t>G13*****42</t>
  </si>
  <si>
    <t>EL OUAZI</t>
  </si>
  <si>
    <t>HIBA</t>
  </si>
  <si>
    <t>C13*****22</t>
  </si>
  <si>
    <t>ELBALLAOUI</t>
  </si>
  <si>
    <t>HASNAE</t>
  </si>
  <si>
    <t>R13*****73</t>
  </si>
  <si>
    <t>ELHOUARI</t>
  </si>
  <si>
    <t>NOURHANE</t>
  </si>
  <si>
    <t>N13*****74</t>
  </si>
  <si>
    <t>EL-KHAMLICHI</t>
  </si>
  <si>
    <t>NADA</t>
  </si>
  <si>
    <t>N13*****70</t>
  </si>
  <si>
    <t>ELYAZRI</t>
  </si>
  <si>
    <t>HAJAR</t>
  </si>
  <si>
    <t>M13*****30</t>
  </si>
  <si>
    <t>ES-SAIDY</t>
  </si>
  <si>
    <t>NABILA</t>
  </si>
  <si>
    <t>S13*****35</t>
  </si>
  <si>
    <t>ESSOUIRI</t>
  </si>
  <si>
    <t>AYA</t>
  </si>
  <si>
    <t>S13*****31</t>
  </si>
  <si>
    <t>GAAMOUCHE</t>
  </si>
  <si>
    <t>IBTISSAM</t>
  </si>
  <si>
    <t>M13*****23</t>
  </si>
  <si>
    <t>GRINI</t>
  </si>
  <si>
    <t>JALAL</t>
  </si>
  <si>
    <t>R13*****24</t>
  </si>
  <si>
    <t>HAITI</t>
  </si>
  <si>
    <t>L13*****64</t>
  </si>
  <si>
    <t>HAMRI</t>
  </si>
  <si>
    <t>YASSIR</t>
  </si>
  <si>
    <t>N13*****19</t>
  </si>
  <si>
    <t>LAMHANDI</t>
  </si>
  <si>
    <t>TAHA</t>
  </si>
  <si>
    <t>C13*****27</t>
  </si>
  <si>
    <t>MAZGOUT</t>
  </si>
  <si>
    <t>RIM</t>
  </si>
  <si>
    <t>R14*****14</t>
  </si>
  <si>
    <t>MENOUAR</t>
  </si>
  <si>
    <t>CHAIMA</t>
  </si>
  <si>
    <t>Z22*****94</t>
  </si>
  <si>
    <t>NASSIH</t>
  </si>
  <si>
    <t>AYOUB</t>
  </si>
  <si>
    <t>R13*****37</t>
  </si>
  <si>
    <t>NECHDA</t>
  </si>
  <si>
    <t>SALMA</t>
  </si>
  <si>
    <t>M13*****82</t>
  </si>
  <si>
    <t>OUHADI</t>
  </si>
  <si>
    <t>CHAIMAE</t>
  </si>
  <si>
    <t>H11*****24</t>
  </si>
  <si>
    <t>OULHADJ</t>
  </si>
  <si>
    <t>MOHAMMED</t>
  </si>
  <si>
    <t>S13*****62</t>
  </si>
  <si>
    <t>TAOUNI</t>
  </si>
  <si>
    <t>OUIAM</t>
  </si>
  <si>
    <t xml:space="preserve">BOUFASSIL Asmae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</si>
</sst>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11"/>
      <color theme="1"/>
      <name val="Arial Narrow"/>
      <family val="2"/>
    </font>
    <font>
      <sz val="11"/>
      <name val="Arial Narrow"/>
      <family val="2"/>
    </font>
    <font>
      <sz val="12"/>
      <name val="Arial Narrow"/>
      <family val="2"/>
    </font>
    <font>
      <b/>
      <sz val="12"/>
      <color theme="1"/>
      <name val="Arial Narrow"/>
      <family val="2"/>
    </font>
    <font>
      <b/>
      <sz val="11"/>
      <name val="Arial Narrow"/>
      <family val="2"/>
    </font>
    <font>
      <b/>
      <i/>
      <sz val="11"/>
      <color theme="1"/>
      <name val="Arial Narrow"/>
      <family val="2"/>
    </font>
    <font>
      <b/>
      <i/>
      <sz val="11"/>
      <name val="Arial Narrow"/>
      <family val="2"/>
    </font>
    <font>
      <b/>
      <sz val="10"/>
      <name val="Bell Gothic Std Black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Calibri"/>
      <family val="2"/>
      <scheme val="minor"/>
    </font>
    <font>
      <sz val="9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thick">
        <color theme="0"/>
      </right>
      <top/>
      <bottom/>
      <diagonal/>
    </border>
    <border>
      <left style="medium">
        <color theme="0"/>
      </left>
      <right style="thick">
        <color theme="0"/>
      </right>
      <top/>
      <bottom style="medium">
        <color theme="0"/>
      </bottom>
      <diagonal/>
    </border>
    <border>
      <left style="medium">
        <color theme="0"/>
      </left>
      <right style="thick">
        <color theme="0"/>
      </right>
      <top style="medium">
        <color theme="0"/>
      </top>
      <bottom/>
      <diagonal/>
    </border>
    <border>
      <left style="hair">
        <color theme="0"/>
      </left>
      <right/>
      <top/>
      <bottom style="medium">
        <color theme="0"/>
      </bottom>
      <diagonal/>
    </border>
    <border>
      <left style="hair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hair">
        <color theme="0"/>
      </bottom>
      <diagonal/>
    </border>
    <border>
      <left style="thin">
        <color theme="0"/>
      </left>
      <right style="thin">
        <color theme="0"/>
      </right>
      <top style="hair">
        <color theme="0"/>
      </top>
      <bottom style="thin">
        <color theme="0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theme="0"/>
      </left>
      <right style="hair">
        <color theme="0"/>
      </right>
      <top/>
      <bottom/>
      <diagonal/>
    </border>
    <border>
      <left style="thick">
        <color theme="0"/>
      </left>
      <right style="hair">
        <color theme="0"/>
      </right>
      <top/>
      <bottom style="medium">
        <color theme="0"/>
      </bottom>
      <diagonal/>
    </border>
    <border>
      <left style="thick">
        <color theme="0"/>
      </left>
      <right style="hair">
        <color theme="0"/>
      </right>
      <top style="medium">
        <color theme="0"/>
      </top>
      <bottom/>
      <diagonal/>
    </border>
    <border>
      <left style="hair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hair">
        <color theme="0"/>
      </top>
      <bottom style="thin">
        <color theme="0"/>
      </bottom>
      <diagonal/>
    </border>
    <border>
      <left/>
      <right style="thin">
        <color theme="0"/>
      </right>
      <top style="hair">
        <color theme="0"/>
      </top>
      <bottom style="thin">
        <color theme="0"/>
      </bottom>
      <diagonal/>
    </border>
    <border>
      <left/>
      <right/>
      <top style="hair">
        <color theme="0"/>
      </top>
      <bottom style="thin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/>
      <bottom style="medium">
        <color theme="0"/>
      </bottom>
      <diagonal/>
    </border>
    <border>
      <left style="thick">
        <color theme="0"/>
      </left>
      <right/>
      <top style="medium">
        <color theme="0"/>
      </top>
      <bottom/>
      <diagonal/>
    </border>
  </borders>
  <cellStyleXfs count="9">
    <xf numFmtId="0" fontId="0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</cellStyleXfs>
  <cellXfs count="96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/>
    </xf>
    <xf numFmtId="2" fontId="9" fillId="0" borderId="26" xfId="0" applyNumberFormat="1" applyFont="1" applyBorder="1" applyAlignment="1">
      <alignment horizontal="center" vertical="center"/>
    </xf>
    <xf numFmtId="0" fontId="15" fillId="5" borderId="20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2" fontId="6" fillId="0" borderId="26" xfId="0" applyNumberFormat="1" applyFont="1" applyBorder="1" applyAlignment="1" applyProtection="1">
      <alignment horizontal="center" vertical="center"/>
      <protection locked="0"/>
    </xf>
    <xf numFmtId="2" fontId="6" fillId="0" borderId="27" xfId="0" applyNumberFormat="1" applyFont="1" applyBorder="1" applyAlignment="1" applyProtection="1">
      <alignment horizontal="center" vertical="center"/>
      <protection locked="0"/>
    </xf>
    <xf numFmtId="2" fontId="6" fillId="0" borderId="16" xfId="0" applyNumberFormat="1" applyFont="1" applyBorder="1" applyAlignment="1" applyProtection="1">
      <alignment horizontal="center" vertical="center"/>
      <protection locked="0"/>
    </xf>
    <xf numFmtId="0" fontId="6" fillId="0" borderId="17" xfId="0" applyFont="1" applyBorder="1" applyAlignment="1">
      <alignment horizontal="left" vertical="center"/>
    </xf>
    <xf numFmtId="0" fontId="0" fillId="0" borderId="0" xfId="0" applyProtection="1"/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0" fillId="0" borderId="0" xfId="0" applyFill="1" applyProtection="1"/>
    <xf numFmtId="0" fontId="13" fillId="4" borderId="5" xfId="0" applyFont="1" applyFill="1" applyBorder="1" applyAlignment="1" applyProtection="1">
      <alignment horizontal="center" vertical="center" wrapText="1"/>
    </xf>
    <xf numFmtId="0" fontId="13" fillId="4" borderId="4" xfId="0" applyFont="1" applyFill="1" applyBorder="1" applyAlignment="1" applyProtection="1">
      <alignment horizontal="center" vertical="center" wrapText="1"/>
    </xf>
    <xf numFmtId="0" fontId="13" fillId="4" borderId="9" xfId="0" applyFont="1" applyFill="1" applyBorder="1" applyAlignment="1" applyProtection="1">
      <alignment horizontal="center" vertical="center" wrapText="1"/>
    </xf>
    <xf numFmtId="0" fontId="0" fillId="0" borderId="0" xfId="0" applyFill="1" applyBorder="1" applyProtection="1"/>
    <xf numFmtId="0" fontId="8" fillId="4" borderId="6" xfId="0" applyFont="1" applyFill="1" applyBorder="1" applyAlignment="1" applyProtection="1">
      <alignment horizontal="center" vertical="center" wrapText="1"/>
    </xf>
    <xf numFmtId="0" fontId="8" fillId="4" borderId="3" xfId="0" applyFont="1" applyFill="1" applyBorder="1" applyAlignment="1" applyProtection="1">
      <alignment horizontal="center" vertical="center" wrapText="1"/>
    </xf>
    <xf numFmtId="0" fontId="8" fillId="4" borderId="10" xfId="0" applyFont="1" applyFill="1" applyBorder="1" applyAlignment="1" applyProtection="1">
      <alignment horizontal="center" vertical="center" wrapText="1"/>
    </xf>
    <xf numFmtId="0" fontId="13" fillId="4" borderId="7" xfId="0" applyFont="1" applyFill="1" applyBorder="1" applyAlignment="1" applyProtection="1">
      <alignment horizontal="center" vertical="center" wrapText="1"/>
    </xf>
    <xf numFmtId="0" fontId="13" fillId="4" borderId="8" xfId="0" applyFont="1" applyFill="1" applyBorder="1" applyAlignment="1" applyProtection="1">
      <alignment horizontal="center" vertical="center" wrapText="1"/>
    </xf>
    <xf numFmtId="0" fontId="13" fillId="4" borderId="11" xfId="0" applyFont="1" applyFill="1" applyBorder="1" applyAlignment="1" applyProtection="1">
      <alignment horizontal="center" vertical="center" wrapText="1"/>
    </xf>
    <xf numFmtId="0" fontId="8" fillId="4" borderId="5" xfId="0" applyFont="1" applyFill="1" applyBorder="1" applyAlignment="1" applyProtection="1">
      <alignment horizontal="center" vertical="center" wrapText="1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9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/>
    </xf>
    <xf numFmtId="0" fontId="7" fillId="2" borderId="19" xfId="0" applyFont="1" applyFill="1" applyBorder="1" applyAlignment="1" applyProtection="1">
      <alignment horizontal="center" vertical="center" wrapText="1"/>
    </xf>
    <xf numFmtId="0" fontId="7" fillId="2" borderId="19" xfId="0" applyFont="1" applyFill="1" applyBorder="1" applyAlignment="1" applyProtection="1">
      <alignment horizontal="center" vertical="center"/>
    </xf>
    <xf numFmtId="0" fontId="15" fillId="5" borderId="20" xfId="0" applyFont="1" applyFill="1" applyBorder="1" applyAlignment="1" applyProtection="1">
      <alignment horizontal="center" vertical="center" wrapText="1"/>
    </xf>
    <xf numFmtId="0" fontId="10" fillId="5" borderId="20" xfId="0" applyFont="1" applyFill="1" applyBorder="1" applyAlignment="1" applyProtection="1">
      <alignment horizontal="center" vertical="center"/>
    </xf>
    <xf numFmtId="0" fontId="10" fillId="5" borderId="20" xfId="0" applyFont="1" applyFill="1" applyBorder="1" applyAlignment="1" applyProtection="1">
      <alignment horizontal="center" vertical="center" wrapText="1"/>
    </xf>
    <xf numFmtId="0" fontId="10" fillId="5" borderId="19" xfId="0" applyFont="1" applyFill="1" applyBorder="1" applyAlignment="1" applyProtection="1">
      <alignment horizontal="center" vertical="center" wrapText="1"/>
    </xf>
    <xf numFmtId="0" fontId="6" fillId="0" borderId="17" xfId="0" applyFont="1" applyBorder="1" applyAlignment="1" applyProtection="1">
      <alignment horizontal="center" vertical="center"/>
    </xf>
    <xf numFmtId="0" fontId="6" fillId="0" borderId="26" xfId="0" applyFont="1" applyBorder="1" applyProtection="1"/>
    <xf numFmtId="2" fontId="9" fillId="0" borderId="26" xfId="0" applyNumberFormat="1" applyFont="1" applyBorder="1" applyAlignment="1" applyProtection="1">
      <alignment horizontal="center" vertical="center"/>
    </xf>
    <xf numFmtId="0" fontId="9" fillId="0" borderId="18" xfId="0" applyFont="1" applyBorder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top"/>
    </xf>
    <xf numFmtId="0" fontId="6" fillId="0" borderId="1" xfId="0" applyFont="1" applyBorder="1" applyAlignment="1" applyProtection="1">
      <alignment horizontal="center"/>
    </xf>
    <xf numFmtId="0" fontId="6" fillId="0" borderId="27" xfId="0" applyFont="1" applyBorder="1" applyProtection="1"/>
    <xf numFmtId="0" fontId="0" fillId="0" borderId="0" xfId="0" applyAlignment="1" applyProtection="1">
      <alignment horizontal="center" vertical="center"/>
    </xf>
    <xf numFmtId="0" fontId="17" fillId="0" borderId="0" xfId="0" applyFont="1" applyAlignment="1" applyProtection="1">
      <alignment horizontal="right" vertical="center"/>
    </xf>
    <xf numFmtId="0" fontId="17" fillId="0" borderId="0" xfId="0" applyFont="1" applyProtection="1"/>
    <xf numFmtId="0" fontId="13" fillId="2" borderId="23" xfId="0" applyFont="1" applyFill="1" applyBorder="1" applyAlignment="1">
      <alignment vertical="center" wrapText="1"/>
    </xf>
    <xf numFmtId="0" fontId="10" fillId="2" borderId="14" xfId="0" applyFont="1" applyFill="1" applyBorder="1" applyAlignment="1" applyProtection="1">
      <alignment horizontal="center" vertical="center" wrapText="1"/>
    </xf>
    <xf numFmtId="0" fontId="11" fillId="2" borderId="15" xfId="0" applyFont="1" applyFill="1" applyBorder="1" applyAlignment="1" applyProtection="1">
      <alignment horizontal="center" vertical="center" wrapText="1"/>
    </xf>
    <xf numFmtId="0" fontId="5" fillId="3" borderId="0" xfId="0" applyFont="1" applyFill="1" applyBorder="1" applyAlignment="1" applyProtection="1">
      <alignment horizontal="center" wrapText="1"/>
    </xf>
    <xf numFmtId="0" fontId="5" fillId="3" borderId="0" xfId="0" applyFont="1" applyFill="1" applyBorder="1" applyAlignment="1" applyProtection="1">
      <alignment horizontal="center" vertical="top" wrapText="1"/>
    </xf>
    <xf numFmtId="0" fontId="12" fillId="2" borderId="28" xfId="0" applyFont="1" applyFill="1" applyBorder="1" applyAlignment="1" applyProtection="1">
      <alignment horizontal="center" vertical="center" wrapText="1"/>
    </xf>
    <xf numFmtId="0" fontId="12" fillId="2" borderId="30" xfId="0" applyFont="1" applyFill="1" applyBorder="1" applyAlignment="1" applyProtection="1">
      <alignment horizontal="center" vertical="center" wrapText="1"/>
    </xf>
    <xf numFmtId="0" fontId="12" fillId="2" borderId="29" xfId="0" applyFont="1" applyFill="1" applyBorder="1" applyAlignment="1" applyProtection="1">
      <alignment horizontal="center" vertical="center" wrapText="1"/>
    </xf>
    <xf numFmtId="0" fontId="13" fillId="2" borderId="31" xfId="0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Alignment="1" applyProtection="1">
      <alignment horizontal="center" vertical="center" wrapText="1"/>
    </xf>
    <xf numFmtId="0" fontId="13" fillId="2" borderId="32" xfId="0" applyFont="1" applyFill="1" applyBorder="1" applyAlignment="1" applyProtection="1">
      <alignment horizontal="center" vertical="center" wrapText="1"/>
    </xf>
    <xf numFmtId="0" fontId="13" fillId="2" borderId="2" xfId="0" applyFont="1" applyFill="1" applyBorder="1" applyAlignment="1" applyProtection="1">
      <alignment horizontal="center" vertical="center" wrapText="1"/>
    </xf>
    <xf numFmtId="0" fontId="6" fillId="5" borderId="0" xfId="0" applyFont="1" applyFill="1" applyBorder="1" applyAlignment="1" applyProtection="1">
      <alignment horizontal="left" vertical="center" wrapText="1"/>
    </xf>
    <xf numFmtId="0" fontId="6" fillId="5" borderId="0" xfId="0" applyFont="1" applyFill="1" applyBorder="1" applyAlignment="1" applyProtection="1">
      <alignment horizontal="left" vertical="center"/>
    </xf>
    <xf numFmtId="0" fontId="6" fillId="5" borderId="2" xfId="0" applyFont="1" applyFill="1" applyBorder="1" applyAlignment="1" applyProtection="1">
      <alignment horizontal="left" vertical="center"/>
    </xf>
    <xf numFmtId="0" fontId="13" fillId="2" borderId="33" xfId="0" applyFont="1" applyFill="1" applyBorder="1" applyAlignment="1" applyProtection="1">
      <alignment horizontal="left" vertical="center" wrapText="1"/>
    </xf>
    <xf numFmtId="0" fontId="13" fillId="2" borderId="25" xfId="0" applyFont="1" applyFill="1" applyBorder="1" applyAlignment="1" applyProtection="1">
      <alignment horizontal="left" vertical="center" wrapText="1"/>
    </xf>
    <xf numFmtId="0" fontId="6" fillId="5" borderId="25" xfId="0" applyFont="1" applyFill="1" applyBorder="1" applyAlignment="1" applyProtection="1">
      <alignment horizontal="left" vertical="center"/>
      <protection locked="0"/>
    </xf>
    <xf numFmtId="0" fontId="10" fillId="2" borderId="14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wrapText="1"/>
    </xf>
    <xf numFmtId="0" fontId="5" fillId="3" borderId="0" xfId="0" applyFont="1" applyFill="1" applyBorder="1" applyAlignment="1">
      <alignment horizontal="center" vertical="top" wrapText="1"/>
    </xf>
    <xf numFmtId="0" fontId="13" fillId="2" borderId="21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/>
    </xf>
    <xf numFmtId="0" fontId="6" fillId="5" borderId="12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5" borderId="24" xfId="0" applyFont="1" applyFill="1" applyBorder="1" applyAlignment="1">
      <alignment horizontal="left" vertical="center"/>
    </xf>
    <xf numFmtId="0" fontId="6" fillId="5" borderId="25" xfId="0" applyFont="1" applyFill="1" applyBorder="1" applyAlignment="1">
      <alignment horizontal="left" vertical="center"/>
    </xf>
  </cellXfs>
  <cellStyles count="9">
    <cellStyle name="Normal" xfId="0" builtinId="0"/>
    <cellStyle name="Normal 2" xfId="2" xr:uid="{00000000-0005-0000-0000-000001000000}"/>
    <cellStyle name="Normal 3" xfId="1" xr:uid="{00000000-0005-0000-0000-000002000000}"/>
    <cellStyle name="Normal 3 2" xfId="4" xr:uid="{00000000-0005-0000-0000-000003000000}"/>
    <cellStyle name="Normal 3 3" xfId="7" xr:uid="{00000000-0005-0000-0000-000004000000}"/>
    <cellStyle name="Normal 4" xfId="3" xr:uid="{00000000-0005-0000-0000-000005000000}"/>
    <cellStyle name="Normal 6" xfId="5" xr:uid="{00000000-0005-0000-0000-000006000000}"/>
    <cellStyle name="Normal 8" xfId="6" xr:uid="{00000000-0005-0000-0000-000007000000}"/>
    <cellStyle name="Normal 8 2" xfId="8" xr:uid="{00000000-0005-0000-0000-000008000000}"/>
  </cellStyles>
  <dxfs count="10">
    <dxf>
      <font>
        <color rgb="FFFF0000"/>
      </font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workbookViewId="0">
      <selection activeCell="F7" sqref="F7:K7"/>
    </sheetView>
  </sheetViews>
  <sheetFormatPr defaultColWidth="11.453125" defaultRowHeight="14.5"/>
  <cols>
    <col min="1" max="1" width="12.54296875" style="63" customWidth="1"/>
    <col min="2" max="2" width="13.453125" style="32" bestFit="1" customWidth="1"/>
    <col min="3" max="3" width="15" style="32" bestFit="1" customWidth="1"/>
    <col min="4" max="6" width="8.7265625" style="32" customWidth="1"/>
    <col min="7" max="7" width="4.26953125" style="32" customWidth="1"/>
    <col min="8" max="10" width="8.7265625" style="32" customWidth="1"/>
    <col min="11" max="11" width="5.7265625" style="32" customWidth="1"/>
    <col min="12" max="13" width="1" style="32" customWidth="1"/>
    <col min="14" max="16384" width="11.453125" style="32"/>
  </cols>
  <sheetData>
    <row r="1" spans="1:13" ht="21" customHeight="1">
      <c r="A1" s="69" t="s">
        <v>27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3" ht="35.15" customHeight="1">
      <c r="A2" s="70" t="s">
        <v>8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3" s="35" customFormat="1" ht="7" customHeight="1">
      <c r="A3" s="33"/>
      <c r="B3" s="33"/>
      <c r="C3" s="33"/>
      <c r="D3" s="33"/>
      <c r="E3" s="33"/>
      <c r="F3" s="33"/>
      <c r="G3" s="33"/>
      <c r="H3" s="33"/>
      <c r="I3" s="33"/>
      <c r="J3" s="34"/>
      <c r="K3" s="34"/>
    </row>
    <row r="4" spans="1:13" s="39" customFormat="1" ht="16" customHeight="1">
      <c r="A4" s="36" t="s">
        <v>10</v>
      </c>
      <c r="B4" s="37" t="s">
        <v>6</v>
      </c>
      <c r="C4" s="38" t="s">
        <v>11</v>
      </c>
      <c r="D4" s="74" t="s">
        <v>3</v>
      </c>
      <c r="E4" s="75"/>
      <c r="F4" s="78" t="s">
        <v>29</v>
      </c>
      <c r="G4" s="79"/>
      <c r="H4" s="79"/>
      <c r="I4" s="79"/>
      <c r="J4" s="79"/>
      <c r="K4" s="79"/>
    </row>
    <row r="5" spans="1:13" s="39" customFormat="1" ht="16" customHeight="1" thickBot="1">
      <c r="A5" s="40" t="s">
        <v>34</v>
      </c>
      <c r="B5" s="41" t="s">
        <v>26</v>
      </c>
      <c r="C5" s="42" t="s">
        <v>32</v>
      </c>
      <c r="D5" s="76"/>
      <c r="E5" s="77"/>
      <c r="F5" s="80"/>
      <c r="G5" s="80"/>
      <c r="H5" s="80"/>
      <c r="I5" s="80"/>
      <c r="J5" s="80"/>
      <c r="K5" s="80"/>
    </row>
    <row r="6" spans="1:13" s="39" customFormat="1" ht="16" customHeight="1" thickBot="1">
      <c r="A6" s="43" t="s">
        <v>5</v>
      </c>
      <c r="B6" s="44" t="s">
        <v>4</v>
      </c>
      <c r="C6" s="45" t="s">
        <v>13</v>
      </c>
      <c r="D6" s="81" t="s">
        <v>28</v>
      </c>
      <c r="E6" s="82"/>
      <c r="F6" s="83" t="s">
        <v>127</v>
      </c>
      <c r="G6" s="83"/>
      <c r="H6" s="83"/>
      <c r="I6" s="83"/>
      <c r="J6" s="83"/>
      <c r="K6" s="83"/>
    </row>
    <row r="7" spans="1:13" s="35" customFormat="1" ht="16" customHeight="1">
      <c r="A7" s="46" t="s">
        <v>7</v>
      </c>
      <c r="B7" s="47" t="s">
        <v>33</v>
      </c>
      <c r="C7" s="48" t="s">
        <v>24</v>
      </c>
      <c r="D7" s="81" t="s">
        <v>9</v>
      </c>
      <c r="E7" s="82"/>
      <c r="F7" s="83">
        <v>1</v>
      </c>
      <c r="G7" s="83"/>
      <c r="H7" s="83"/>
      <c r="I7" s="83"/>
      <c r="J7" s="83"/>
      <c r="K7" s="83"/>
    </row>
    <row r="8" spans="1:13" s="35" customFormat="1" ht="5.25" customHeight="1"/>
    <row r="9" spans="1:13" ht="40.5" customHeight="1">
      <c r="A9" s="32"/>
      <c r="D9" s="67" t="str">
        <f>F4</f>
        <v>Architecture des Ordinateurs et Systèmes d'exploitation</v>
      </c>
      <c r="E9" s="67"/>
      <c r="F9" s="67"/>
      <c r="G9" s="67"/>
      <c r="H9" s="67"/>
      <c r="I9" s="67"/>
      <c r="J9" s="67"/>
      <c r="K9" s="67"/>
    </row>
    <row r="10" spans="1:13" ht="39.75" customHeight="1">
      <c r="A10" s="49"/>
      <c r="D10" s="68" t="s">
        <v>16</v>
      </c>
      <c r="E10" s="68"/>
      <c r="F10" s="68"/>
      <c r="G10" s="68"/>
      <c r="H10" s="71" t="s">
        <v>17</v>
      </c>
      <c r="I10" s="72"/>
      <c r="J10" s="72"/>
      <c r="K10" s="73"/>
    </row>
    <row r="11" spans="1:13" ht="53.25" customHeight="1">
      <c r="A11" s="50" t="s">
        <v>25</v>
      </c>
      <c r="B11" s="51" t="s">
        <v>0</v>
      </c>
      <c r="C11" s="51" t="s">
        <v>1</v>
      </c>
      <c r="D11" s="52" t="s">
        <v>30</v>
      </c>
      <c r="E11" s="52" t="s">
        <v>31</v>
      </c>
      <c r="F11" s="53" t="s">
        <v>14</v>
      </c>
      <c r="G11" s="53" t="s">
        <v>2</v>
      </c>
      <c r="H11" s="52" t="str">
        <f>D11</f>
        <v>Architecture des Ordinateurs</v>
      </c>
      <c r="I11" s="52" t="str">
        <f>E11</f>
        <v>Systèmes d'exploitation</v>
      </c>
      <c r="J11" s="54" t="s">
        <v>15</v>
      </c>
      <c r="K11" s="55" t="s">
        <v>12</v>
      </c>
    </row>
    <row r="12" spans="1:13" ht="16.5" customHeight="1">
      <c r="A12" s="56" t="s">
        <v>35</v>
      </c>
      <c r="B12" s="57" t="s">
        <v>36</v>
      </c>
      <c r="C12" s="57" t="s">
        <v>37</v>
      </c>
      <c r="D12" s="28">
        <v>19.2</v>
      </c>
      <c r="E12" s="28">
        <v>18.75</v>
      </c>
      <c r="F12" s="58">
        <f>IF(OR(ISTEXT(D12),ISTEXT(E12)),"R",(D12*0.5)+(E12*0.5))</f>
        <v>18.975000000000001</v>
      </c>
      <c r="G12" s="59" t="str">
        <f>IF(F12="R","R",IF(AND(F12&gt;=12,D12&gt;=7,E12&gt;=7),"V","R"))</f>
        <v>V</v>
      </c>
      <c r="H12" s="30">
        <f>IF(ISTEXT(D12),"---",IF(AND(G12="R",D12&lt;12),"---",D12))</f>
        <v>19.2</v>
      </c>
      <c r="I12" s="30">
        <f>IF(ISTEXT(E12),"---",IF(AND(G12="R",E12&lt;12),"---",E12))</f>
        <v>18.75</v>
      </c>
      <c r="J12" s="58">
        <f>IF(OR(ISTEXT(H12),ISTEXT(I12)),"NV",IF(G12="R",IF(((H12*0.5)+(I12*0.5))&lt;12,((H12*0.5)+(I12*0.5)),12),F12))</f>
        <v>18.975000000000001</v>
      </c>
      <c r="K12" s="59" t="str">
        <f>IF(ISTEXT(J12),"NV",IF(AND(G12="V",J12&gt;=12),"V","")&amp;IF(AND(G12="R",J12&gt;=12,H12&lt;7),"NV","")&amp;IF(AND(G12="R",J12&gt;=12,H12&gt;=7,I12&gt;=7),"VAR","")&amp;IF(AND(G12="R",J12&gt;=12,I12&lt;7),"NV","")&amp;IF(J12&lt;12,"NV",""))</f>
        <v>V</v>
      </c>
      <c r="L12" s="60" t="str">
        <f>IF(D12=H12,"",".")</f>
        <v/>
      </c>
      <c r="M12" s="60" t="str">
        <f>IF(E12=I12,"",".")</f>
        <v/>
      </c>
    </row>
    <row r="13" spans="1:13" ht="16.5" customHeight="1">
      <c r="A13" s="61" t="s">
        <v>38</v>
      </c>
      <c r="B13" s="62" t="s">
        <v>39</v>
      </c>
      <c r="C13" s="62" t="s">
        <v>40</v>
      </c>
      <c r="D13" s="29">
        <v>19.2</v>
      </c>
      <c r="E13" s="29">
        <v>17.75</v>
      </c>
      <c r="F13" s="58">
        <f t="shared" ref="F13:F39" si="0">IF(OR(ISTEXT(D13),ISTEXT(E13)),"R",(D13*0.5)+(E13*0.5))</f>
        <v>18.475000000000001</v>
      </c>
      <c r="G13" s="59" t="str">
        <f t="shared" ref="G13:G39" si="1">IF(F13="R","R",IF(AND(F13&gt;=12,D13&gt;=7,E13&gt;=7),"V","R"))</f>
        <v>V</v>
      </c>
      <c r="H13" s="30">
        <f t="shared" ref="H13:H39" si="2">IF(ISTEXT(D13),"---",IF(AND(G13="R",D13&lt;12),"---",D13))</f>
        <v>19.2</v>
      </c>
      <c r="I13" s="30">
        <f t="shared" ref="I13:I39" si="3">IF(ISTEXT(E13),"---",IF(AND(G13="R",E13&lt;12),"---",E13))</f>
        <v>17.75</v>
      </c>
      <c r="J13" s="58">
        <f t="shared" ref="J13:J39" si="4">IF(OR(ISTEXT(H13),ISTEXT(I13)),"NV",IF(G13="R",IF(((H13*0.5)+(I13*0.5))&lt;12,((H13*0.5)+(I13*0.5)),12),F13))</f>
        <v>18.475000000000001</v>
      </c>
      <c r="K13" s="59" t="str">
        <f t="shared" ref="K13:K39" si="5">IF(ISTEXT(J13),"NV",IF(AND(G13="V",J13&gt;=12),"V","")&amp;IF(AND(G13="R",J13&gt;=12,H13&lt;7),"NV","")&amp;IF(AND(G13="R",J13&gt;=12,H13&gt;=7,I13&gt;=7),"VAR","")&amp;IF(AND(G13="R",J13&gt;=12,I13&lt;7),"NV","")&amp;IF(J13&lt;12,"NV",""))</f>
        <v>V</v>
      </c>
      <c r="L13" s="60" t="str">
        <f t="shared" ref="L13:L39" si="6">IF(D13=H13,"",".")</f>
        <v/>
      </c>
      <c r="M13" s="60" t="str">
        <f t="shared" ref="M13:M39" si="7">IF(E13=I13,"",".")</f>
        <v/>
      </c>
    </row>
    <row r="14" spans="1:13" ht="16.5" customHeight="1">
      <c r="A14" s="61" t="s">
        <v>41</v>
      </c>
      <c r="B14" s="62" t="s">
        <v>42</v>
      </c>
      <c r="C14" s="62" t="s">
        <v>43</v>
      </c>
      <c r="D14" s="29">
        <v>12.2</v>
      </c>
      <c r="E14" s="29">
        <v>18.55</v>
      </c>
      <c r="F14" s="58">
        <f t="shared" si="0"/>
        <v>15.375</v>
      </c>
      <c r="G14" s="59" t="str">
        <f t="shared" si="1"/>
        <v>V</v>
      </c>
      <c r="H14" s="30">
        <f t="shared" si="2"/>
        <v>12.2</v>
      </c>
      <c r="I14" s="30">
        <f t="shared" si="3"/>
        <v>18.55</v>
      </c>
      <c r="J14" s="58">
        <f t="shared" si="4"/>
        <v>15.375</v>
      </c>
      <c r="K14" s="59" t="str">
        <f t="shared" si="5"/>
        <v>V</v>
      </c>
      <c r="L14" s="60" t="str">
        <f t="shared" si="6"/>
        <v/>
      </c>
      <c r="M14" s="60" t="str">
        <f t="shared" si="7"/>
        <v/>
      </c>
    </row>
    <row r="15" spans="1:13" ht="16.5" customHeight="1">
      <c r="A15" s="61" t="s">
        <v>44</v>
      </c>
      <c r="B15" s="62" t="s">
        <v>45</v>
      </c>
      <c r="C15" s="62" t="s">
        <v>46</v>
      </c>
      <c r="D15" s="29">
        <v>14.400000000000002</v>
      </c>
      <c r="E15" s="29">
        <v>17.75</v>
      </c>
      <c r="F15" s="58">
        <f t="shared" si="0"/>
        <v>16.075000000000003</v>
      </c>
      <c r="G15" s="59" t="str">
        <f t="shared" si="1"/>
        <v>V</v>
      </c>
      <c r="H15" s="30">
        <f t="shared" si="2"/>
        <v>14.400000000000002</v>
      </c>
      <c r="I15" s="30">
        <f t="shared" si="3"/>
        <v>17.75</v>
      </c>
      <c r="J15" s="58">
        <f t="shared" si="4"/>
        <v>16.075000000000003</v>
      </c>
      <c r="K15" s="59" t="str">
        <f t="shared" si="5"/>
        <v>V</v>
      </c>
      <c r="L15" s="60" t="str">
        <f t="shared" si="6"/>
        <v/>
      </c>
      <c r="M15" s="60" t="str">
        <f t="shared" si="7"/>
        <v/>
      </c>
    </row>
    <row r="16" spans="1:13" ht="16.5" customHeight="1">
      <c r="A16" s="61" t="s">
        <v>47</v>
      </c>
      <c r="B16" s="62" t="s">
        <v>48</v>
      </c>
      <c r="C16" s="62" t="s">
        <v>49</v>
      </c>
      <c r="D16" s="29">
        <v>16</v>
      </c>
      <c r="E16" s="29">
        <v>19.55</v>
      </c>
      <c r="F16" s="58">
        <f t="shared" si="0"/>
        <v>17.774999999999999</v>
      </c>
      <c r="G16" s="59" t="str">
        <f t="shared" si="1"/>
        <v>V</v>
      </c>
      <c r="H16" s="30">
        <f t="shared" si="2"/>
        <v>16</v>
      </c>
      <c r="I16" s="30">
        <f t="shared" si="3"/>
        <v>19.55</v>
      </c>
      <c r="J16" s="58">
        <f t="shared" si="4"/>
        <v>17.774999999999999</v>
      </c>
      <c r="K16" s="59" t="str">
        <f t="shared" si="5"/>
        <v>V</v>
      </c>
      <c r="L16" s="60" t="str">
        <f t="shared" si="6"/>
        <v/>
      </c>
      <c r="M16" s="60" t="str">
        <f t="shared" si="7"/>
        <v/>
      </c>
    </row>
    <row r="17" spans="1:13" ht="16.5" customHeight="1">
      <c r="A17" s="61" t="s">
        <v>50</v>
      </c>
      <c r="B17" s="62" t="s">
        <v>51</v>
      </c>
      <c r="C17" s="62" t="s">
        <v>52</v>
      </c>
      <c r="D17" s="29">
        <v>14.400000000000002</v>
      </c>
      <c r="E17" s="29">
        <v>18.950000000000003</v>
      </c>
      <c r="F17" s="58">
        <f t="shared" si="0"/>
        <v>16.675000000000004</v>
      </c>
      <c r="G17" s="59" t="str">
        <f t="shared" si="1"/>
        <v>V</v>
      </c>
      <c r="H17" s="30">
        <f t="shared" si="2"/>
        <v>14.400000000000002</v>
      </c>
      <c r="I17" s="30">
        <f t="shared" si="3"/>
        <v>18.950000000000003</v>
      </c>
      <c r="J17" s="58">
        <f t="shared" si="4"/>
        <v>16.675000000000004</v>
      </c>
      <c r="K17" s="59" t="str">
        <f t="shared" si="5"/>
        <v>V</v>
      </c>
      <c r="L17" s="60" t="str">
        <f t="shared" si="6"/>
        <v/>
      </c>
      <c r="M17" s="60" t="str">
        <f t="shared" si="7"/>
        <v/>
      </c>
    </row>
    <row r="18" spans="1:13" ht="16.5" customHeight="1">
      <c r="A18" s="61" t="s">
        <v>53</v>
      </c>
      <c r="B18" s="62" t="s">
        <v>54</v>
      </c>
      <c r="C18" s="62" t="s">
        <v>55</v>
      </c>
      <c r="D18" s="29">
        <v>14.400000000000002</v>
      </c>
      <c r="E18" s="29">
        <v>17.350000000000001</v>
      </c>
      <c r="F18" s="58">
        <f t="shared" si="0"/>
        <v>15.875000000000002</v>
      </c>
      <c r="G18" s="59" t="str">
        <f t="shared" si="1"/>
        <v>V</v>
      </c>
      <c r="H18" s="30">
        <f t="shared" si="2"/>
        <v>14.400000000000002</v>
      </c>
      <c r="I18" s="30">
        <f t="shared" si="3"/>
        <v>17.350000000000001</v>
      </c>
      <c r="J18" s="58">
        <f t="shared" si="4"/>
        <v>15.875000000000002</v>
      </c>
      <c r="K18" s="59" t="str">
        <f t="shared" si="5"/>
        <v>V</v>
      </c>
      <c r="L18" s="60" t="str">
        <f t="shared" si="6"/>
        <v/>
      </c>
      <c r="M18" s="60" t="str">
        <f t="shared" si="7"/>
        <v/>
      </c>
    </row>
    <row r="19" spans="1:13" ht="16.5" customHeight="1">
      <c r="A19" s="61" t="s">
        <v>56</v>
      </c>
      <c r="B19" s="62" t="s">
        <v>57</v>
      </c>
      <c r="C19" s="62" t="s">
        <v>58</v>
      </c>
      <c r="D19" s="29">
        <v>16</v>
      </c>
      <c r="E19" s="29">
        <v>19.350000000000001</v>
      </c>
      <c r="F19" s="58">
        <f t="shared" si="0"/>
        <v>17.675000000000001</v>
      </c>
      <c r="G19" s="59" t="str">
        <f t="shared" si="1"/>
        <v>V</v>
      </c>
      <c r="H19" s="30">
        <f t="shared" si="2"/>
        <v>16</v>
      </c>
      <c r="I19" s="30">
        <f t="shared" si="3"/>
        <v>19.350000000000001</v>
      </c>
      <c r="J19" s="58">
        <f t="shared" si="4"/>
        <v>17.675000000000001</v>
      </c>
      <c r="K19" s="59" t="str">
        <f t="shared" si="5"/>
        <v>V</v>
      </c>
      <c r="L19" s="60" t="str">
        <f t="shared" si="6"/>
        <v/>
      </c>
      <c r="M19" s="60" t="str">
        <f t="shared" si="7"/>
        <v/>
      </c>
    </row>
    <row r="20" spans="1:13" ht="16.5" customHeight="1">
      <c r="A20" s="61" t="s">
        <v>59</v>
      </c>
      <c r="B20" s="62" t="s">
        <v>60</v>
      </c>
      <c r="C20" s="62" t="s">
        <v>61</v>
      </c>
      <c r="D20" s="29">
        <v>13.600000000000001</v>
      </c>
      <c r="E20" s="29">
        <v>19.55</v>
      </c>
      <c r="F20" s="58">
        <f t="shared" si="0"/>
        <v>16.575000000000003</v>
      </c>
      <c r="G20" s="59" t="str">
        <f t="shared" si="1"/>
        <v>V</v>
      </c>
      <c r="H20" s="30">
        <f t="shared" si="2"/>
        <v>13.600000000000001</v>
      </c>
      <c r="I20" s="30">
        <f t="shared" si="3"/>
        <v>19.55</v>
      </c>
      <c r="J20" s="58">
        <f t="shared" si="4"/>
        <v>16.575000000000003</v>
      </c>
      <c r="K20" s="59" t="str">
        <f t="shared" si="5"/>
        <v>V</v>
      </c>
      <c r="L20" s="60" t="str">
        <f t="shared" si="6"/>
        <v/>
      </c>
      <c r="M20" s="60" t="str">
        <f t="shared" si="7"/>
        <v/>
      </c>
    </row>
    <row r="21" spans="1:13" ht="16.5" customHeight="1">
      <c r="A21" s="61" t="s">
        <v>62</v>
      </c>
      <c r="B21" s="62" t="s">
        <v>63</v>
      </c>
      <c r="C21" s="62" t="s">
        <v>64</v>
      </c>
      <c r="D21" s="29">
        <v>14.400000000000002</v>
      </c>
      <c r="E21" s="29">
        <v>17.75</v>
      </c>
      <c r="F21" s="58">
        <f t="shared" si="0"/>
        <v>16.075000000000003</v>
      </c>
      <c r="G21" s="59" t="str">
        <f t="shared" si="1"/>
        <v>V</v>
      </c>
      <c r="H21" s="30">
        <f t="shared" si="2"/>
        <v>14.400000000000002</v>
      </c>
      <c r="I21" s="30">
        <f t="shared" si="3"/>
        <v>17.75</v>
      </c>
      <c r="J21" s="58">
        <f t="shared" si="4"/>
        <v>16.075000000000003</v>
      </c>
      <c r="K21" s="59" t="str">
        <f t="shared" si="5"/>
        <v>V</v>
      </c>
      <c r="L21" s="60" t="str">
        <f t="shared" si="6"/>
        <v/>
      </c>
      <c r="M21" s="60" t="str">
        <f t="shared" si="7"/>
        <v/>
      </c>
    </row>
    <row r="22" spans="1:13" ht="16.5" customHeight="1">
      <c r="A22" s="61" t="s">
        <v>65</v>
      </c>
      <c r="B22" s="62" t="s">
        <v>66</v>
      </c>
      <c r="C22" s="62" t="s">
        <v>67</v>
      </c>
      <c r="D22" s="29">
        <v>16</v>
      </c>
      <c r="E22" s="29">
        <v>18.350000000000001</v>
      </c>
      <c r="F22" s="58">
        <f t="shared" si="0"/>
        <v>17.175000000000001</v>
      </c>
      <c r="G22" s="59" t="str">
        <f t="shared" si="1"/>
        <v>V</v>
      </c>
      <c r="H22" s="30">
        <f t="shared" si="2"/>
        <v>16</v>
      </c>
      <c r="I22" s="30">
        <f t="shared" si="3"/>
        <v>18.350000000000001</v>
      </c>
      <c r="J22" s="58">
        <f t="shared" si="4"/>
        <v>17.175000000000001</v>
      </c>
      <c r="K22" s="59" t="str">
        <f t="shared" si="5"/>
        <v>V</v>
      </c>
      <c r="L22" s="60" t="str">
        <f t="shared" si="6"/>
        <v/>
      </c>
      <c r="M22" s="60" t="str">
        <f t="shared" si="7"/>
        <v/>
      </c>
    </row>
    <row r="23" spans="1:13" ht="16.5" customHeight="1">
      <c r="A23" s="61" t="s">
        <v>68</v>
      </c>
      <c r="B23" s="62" t="s">
        <v>69</v>
      </c>
      <c r="C23" s="62" t="s">
        <v>70</v>
      </c>
      <c r="D23" s="29">
        <v>11.2</v>
      </c>
      <c r="E23" s="29">
        <v>13.350000000000001</v>
      </c>
      <c r="F23" s="58">
        <f t="shared" si="0"/>
        <v>12.275</v>
      </c>
      <c r="G23" s="59" t="str">
        <f t="shared" si="1"/>
        <v>V</v>
      </c>
      <c r="H23" s="30">
        <f t="shared" si="2"/>
        <v>11.2</v>
      </c>
      <c r="I23" s="30">
        <f t="shared" si="3"/>
        <v>13.350000000000001</v>
      </c>
      <c r="J23" s="58">
        <f t="shared" si="4"/>
        <v>12.275</v>
      </c>
      <c r="K23" s="59" t="str">
        <f t="shared" si="5"/>
        <v>V</v>
      </c>
      <c r="L23" s="60" t="str">
        <f t="shared" si="6"/>
        <v/>
      </c>
      <c r="M23" s="60" t="str">
        <f t="shared" si="7"/>
        <v/>
      </c>
    </row>
    <row r="24" spans="1:13" ht="16.5" customHeight="1">
      <c r="A24" s="61" t="s">
        <v>71</v>
      </c>
      <c r="B24" s="62" t="s">
        <v>72</v>
      </c>
      <c r="C24" s="62" t="s">
        <v>73</v>
      </c>
      <c r="D24" s="29">
        <v>17.600000000000001</v>
      </c>
      <c r="E24" s="29">
        <v>19.149999999999999</v>
      </c>
      <c r="F24" s="58">
        <f t="shared" si="0"/>
        <v>18.375</v>
      </c>
      <c r="G24" s="59" t="str">
        <f t="shared" si="1"/>
        <v>V</v>
      </c>
      <c r="H24" s="30">
        <f t="shared" si="2"/>
        <v>17.600000000000001</v>
      </c>
      <c r="I24" s="30">
        <f t="shared" si="3"/>
        <v>19.149999999999999</v>
      </c>
      <c r="J24" s="58">
        <f t="shared" si="4"/>
        <v>18.375</v>
      </c>
      <c r="K24" s="59" t="str">
        <f t="shared" si="5"/>
        <v>V</v>
      </c>
      <c r="L24" s="60" t="str">
        <f t="shared" si="6"/>
        <v/>
      </c>
      <c r="M24" s="60" t="str">
        <f t="shared" si="7"/>
        <v/>
      </c>
    </row>
    <row r="25" spans="1:13" ht="16.5" customHeight="1">
      <c r="A25" s="61" t="s">
        <v>74</v>
      </c>
      <c r="B25" s="62" t="s">
        <v>75</v>
      </c>
      <c r="C25" s="62" t="s">
        <v>76</v>
      </c>
      <c r="D25" s="29">
        <v>14.400000000000002</v>
      </c>
      <c r="E25" s="29">
        <v>17.55</v>
      </c>
      <c r="F25" s="58">
        <f t="shared" si="0"/>
        <v>15.975000000000001</v>
      </c>
      <c r="G25" s="59" t="str">
        <f t="shared" si="1"/>
        <v>V</v>
      </c>
      <c r="H25" s="30">
        <f t="shared" si="2"/>
        <v>14.400000000000002</v>
      </c>
      <c r="I25" s="30">
        <f t="shared" si="3"/>
        <v>17.55</v>
      </c>
      <c r="J25" s="58">
        <f t="shared" si="4"/>
        <v>15.975000000000001</v>
      </c>
      <c r="K25" s="59" t="str">
        <f t="shared" si="5"/>
        <v>V</v>
      </c>
      <c r="L25" s="60" t="str">
        <f t="shared" si="6"/>
        <v/>
      </c>
      <c r="M25" s="60" t="str">
        <f t="shared" si="7"/>
        <v/>
      </c>
    </row>
    <row r="26" spans="1:13" ht="16.5" customHeight="1">
      <c r="A26" s="61" t="s">
        <v>77</v>
      </c>
      <c r="B26" s="62" t="s">
        <v>78</v>
      </c>
      <c r="C26" s="62" t="s">
        <v>79</v>
      </c>
      <c r="D26" s="29">
        <v>16</v>
      </c>
      <c r="E26" s="29">
        <v>19.149999999999999</v>
      </c>
      <c r="F26" s="58">
        <f t="shared" si="0"/>
        <v>17.574999999999999</v>
      </c>
      <c r="G26" s="59" t="str">
        <f t="shared" si="1"/>
        <v>V</v>
      </c>
      <c r="H26" s="30">
        <f t="shared" si="2"/>
        <v>16</v>
      </c>
      <c r="I26" s="30">
        <f t="shared" si="3"/>
        <v>19.149999999999999</v>
      </c>
      <c r="J26" s="58">
        <f t="shared" si="4"/>
        <v>17.574999999999999</v>
      </c>
      <c r="K26" s="59" t="str">
        <f t="shared" si="5"/>
        <v>V</v>
      </c>
      <c r="L26" s="60" t="str">
        <f t="shared" si="6"/>
        <v/>
      </c>
      <c r="M26" s="60" t="str">
        <f t="shared" si="7"/>
        <v/>
      </c>
    </row>
    <row r="27" spans="1:13" ht="16.5" customHeight="1">
      <c r="A27" s="61" t="s">
        <v>80</v>
      </c>
      <c r="B27" s="62" t="s">
        <v>81</v>
      </c>
      <c r="C27" s="62" t="s">
        <v>82</v>
      </c>
      <c r="D27" s="29">
        <v>12.8</v>
      </c>
      <c r="E27" s="29">
        <v>17.950000000000003</v>
      </c>
      <c r="F27" s="58">
        <f t="shared" si="0"/>
        <v>15.375000000000002</v>
      </c>
      <c r="G27" s="59" t="str">
        <f t="shared" si="1"/>
        <v>V</v>
      </c>
      <c r="H27" s="30">
        <f t="shared" si="2"/>
        <v>12.8</v>
      </c>
      <c r="I27" s="30">
        <f t="shared" si="3"/>
        <v>17.950000000000003</v>
      </c>
      <c r="J27" s="58">
        <f t="shared" si="4"/>
        <v>15.375000000000002</v>
      </c>
      <c r="K27" s="59" t="str">
        <f t="shared" si="5"/>
        <v>V</v>
      </c>
      <c r="L27" s="60" t="str">
        <f t="shared" si="6"/>
        <v/>
      </c>
      <c r="M27" s="60" t="str">
        <f t="shared" si="7"/>
        <v/>
      </c>
    </row>
    <row r="28" spans="1:13" ht="16.5" customHeight="1">
      <c r="A28" s="61" t="s">
        <v>83</v>
      </c>
      <c r="B28" s="62" t="s">
        <v>84</v>
      </c>
      <c r="C28" s="62" t="s">
        <v>85</v>
      </c>
      <c r="D28" s="29">
        <v>12.6</v>
      </c>
      <c r="E28" s="29">
        <v>18.75</v>
      </c>
      <c r="F28" s="58">
        <f t="shared" si="0"/>
        <v>15.675000000000001</v>
      </c>
      <c r="G28" s="59" t="str">
        <f t="shared" si="1"/>
        <v>V</v>
      </c>
      <c r="H28" s="30">
        <f t="shared" si="2"/>
        <v>12.6</v>
      </c>
      <c r="I28" s="30">
        <f t="shared" si="3"/>
        <v>18.75</v>
      </c>
      <c r="J28" s="58">
        <f t="shared" si="4"/>
        <v>15.675000000000001</v>
      </c>
      <c r="K28" s="59" t="str">
        <f t="shared" si="5"/>
        <v>V</v>
      </c>
      <c r="L28" s="60" t="str">
        <f t="shared" si="6"/>
        <v/>
      </c>
      <c r="M28" s="60" t="str">
        <f t="shared" si="7"/>
        <v/>
      </c>
    </row>
    <row r="29" spans="1:13" ht="16.5" customHeight="1">
      <c r="A29" s="61" t="s">
        <v>86</v>
      </c>
      <c r="B29" s="62" t="s">
        <v>87</v>
      </c>
      <c r="C29" s="62" t="s">
        <v>88</v>
      </c>
      <c r="D29" s="29">
        <v>17.600000000000001</v>
      </c>
      <c r="E29" s="29">
        <v>19.75</v>
      </c>
      <c r="F29" s="58">
        <f t="shared" si="0"/>
        <v>18.675000000000001</v>
      </c>
      <c r="G29" s="59" t="str">
        <f t="shared" si="1"/>
        <v>V</v>
      </c>
      <c r="H29" s="30">
        <f t="shared" si="2"/>
        <v>17.600000000000001</v>
      </c>
      <c r="I29" s="30">
        <f t="shared" si="3"/>
        <v>19.75</v>
      </c>
      <c r="J29" s="58">
        <f t="shared" si="4"/>
        <v>18.675000000000001</v>
      </c>
      <c r="K29" s="59" t="str">
        <f t="shared" si="5"/>
        <v>V</v>
      </c>
      <c r="L29" s="60" t="str">
        <f t="shared" si="6"/>
        <v/>
      </c>
      <c r="M29" s="60" t="str">
        <f t="shared" si="7"/>
        <v/>
      </c>
    </row>
    <row r="30" spans="1:13" ht="16.5" customHeight="1">
      <c r="A30" s="61" t="s">
        <v>89</v>
      </c>
      <c r="B30" s="62" t="s">
        <v>90</v>
      </c>
      <c r="C30" s="62" t="s">
        <v>91</v>
      </c>
      <c r="D30" s="29">
        <v>14.400000000000002</v>
      </c>
      <c r="E30" s="29">
        <v>17.950000000000003</v>
      </c>
      <c r="F30" s="58">
        <f t="shared" si="0"/>
        <v>16.175000000000004</v>
      </c>
      <c r="G30" s="59" t="str">
        <f t="shared" si="1"/>
        <v>V</v>
      </c>
      <c r="H30" s="30">
        <f t="shared" si="2"/>
        <v>14.400000000000002</v>
      </c>
      <c r="I30" s="30">
        <f t="shared" si="3"/>
        <v>17.950000000000003</v>
      </c>
      <c r="J30" s="58">
        <f t="shared" si="4"/>
        <v>16.175000000000004</v>
      </c>
      <c r="K30" s="59" t="str">
        <f t="shared" si="5"/>
        <v>V</v>
      </c>
      <c r="L30" s="60" t="str">
        <f t="shared" si="6"/>
        <v/>
      </c>
      <c r="M30" s="60" t="str">
        <f t="shared" si="7"/>
        <v/>
      </c>
    </row>
    <row r="31" spans="1:13" ht="16.5" customHeight="1">
      <c r="A31" s="61" t="s">
        <v>92</v>
      </c>
      <c r="B31" s="62" t="s">
        <v>93</v>
      </c>
      <c r="C31" s="62" t="s">
        <v>94</v>
      </c>
      <c r="D31" s="29">
        <v>15.2</v>
      </c>
      <c r="E31" s="29">
        <v>13.350000000000001</v>
      </c>
      <c r="F31" s="58">
        <f t="shared" si="0"/>
        <v>14.275</v>
      </c>
      <c r="G31" s="59" t="str">
        <f t="shared" si="1"/>
        <v>V</v>
      </c>
      <c r="H31" s="30">
        <f t="shared" si="2"/>
        <v>15.2</v>
      </c>
      <c r="I31" s="30">
        <f t="shared" si="3"/>
        <v>13.350000000000001</v>
      </c>
      <c r="J31" s="58">
        <f t="shared" si="4"/>
        <v>14.275</v>
      </c>
      <c r="K31" s="59" t="str">
        <f t="shared" si="5"/>
        <v>V</v>
      </c>
      <c r="L31" s="60" t="str">
        <f t="shared" si="6"/>
        <v/>
      </c>
      <c r="M31" s="60" t="str">
        <f t="shared" si="7"/>
        <v/>
      </c>
    </row>
    <row r="32" spans="1:13" ht="16.5" customHeight="1">
      <c r="A32" s="61" t="s">
        <v>95</v>
      </c>
      <c r="B32" s="62" t="s">
        <v>96</v>
      </c>
      <c r="C32" s="62" t="s">
        <v>97</v>
      </c>
      <c r="D32" s="29">
        <v>14.400000000000002</v>
      </c>
      <c r="E32" s="29">
        <v>17.350000000000001</v>
      </c>
      <c r="F32" s="58">
        <f t="shared" si="0"/>
        <v>15.875000000000002</v>
      </c>
      <c r="G32" s="59" t="str">
        <f t="shared" si="1"/>
        <v>V</v>
      </c>
      <c r="H32" s="30">
        <f t="shared" si="2"/>
        <v>14.400000000000002</v>
      </c>
      <c r="I32" s="30">
        <f t="shared" si="3"/>
        <v>17.350000000000001</v>
      </c>
      <c r="J32" s="58">
        <f t="shared" si="4"/>
        <v>15.875000000000002</v>
      </c>
      <c r="K32" s="59" t="str">
        <f t="shared" si="5"/>
        <v>V</v>
      </c>
      <c r="L32" s="60" t="str">
        <f t="shared" si="6"/>
        <v/>
      </c>
      <c r="M32" s="60" t="str">
        <f t="shared" si="7"/>
        <v/>
      </c>
    </row>
    <row r="33" spans="1:13" ht="16.5" customHeight="1">
      <c r="A33" s="61" t="s">
        <v>98</v>
      </c>
      <c r="B33" s="62" t="s">
        <v>99</v>
      </c>
      <c r="C33" s="62" t="s">
        <v>91</v>
      </c>
      <c r="D33" s="29">
        <v>16</v>
      </c>
      <c r="E33" s="29">
        <v>17.75</v>
      </c>
      <c r="F33" s="58">
        <f t="shared" si="0"/>
        <v>16.875</v>
      </c>
      <c r="G33" s="59" t="str">
        <f t="shared" si="1"/>
        <v>V</v>
      </c>
      <c r="H33" s="30">
        <f t="shared" si="2"/>
        <v>16</v>
      </c>
      <c r="I33" s="30">
        <f t="shared" si="3"/>
        <v>17.75</v>
      </c>
      <c r="J33" s="58">
        <f t="shared" si="4"/>
        <v>16.875</v>
      </c>
      <c r="K33" s="59" t="str">
        <f t="shared" si="5"/>
        <v>V</v>
      </c>
      <c r="L33" s="60" t="str">
        <f t="shared" si="6"/>
        <v/>
      </c>
      <c r="M33" s="60" t="str">
        <f t="shared" si="7"/>
        <v/>
      </c>
    </row>
    <row r="34" spans="1:13" ht="16.5" customHeight="1">
      <c r="A34" s="61" t="s">
        <v>100</v>
      </c>
      <c r="B34" s="62" t="s">
        <v>101</v>
      </c>
      <c r="C34" s="62" t="s">
        <v>102</v>
      </c>
      <c r="D34" s="29">
        <v>16</v>
      </c>
      <c r="E34" s="29">
        <v>18.75</v>
      </c>
      <c r="F34" s="58">
        <f t="shared" si="0"/>
        <v>17.375</v>
      </c>
      <c r="G34" s="59" t="str">
        <f t="shared" si="1"/>
        <v>V</v>
      </c>
      <c r="H34" s="30">
        <f t="shared" si="2"/>
        <v>16</v>
      </c>
      <c r="I34" s="30">
        <f t="shared" si="3"/>
        <v>18.75</v>
      </c>
      <c r="J34" s="58">
        <f t="shared" si="4"/>
        <v>17.375</v>
      </c>
      <c r="K34" s="59" t="str">
        <f t="shared" si="5"/>
        <v>V</v>
      </c>
      <c r="L34" s="60" t="str">
        <f t="shared" si="6"/>
        <v/>
      </c>
      <c r="M34" s="60" t="str">
        <f t="shared" si="7"/>
        <v/>
      </c>
    </row>
    <row r="35" spans="1:13" ht="16.5" customHeight="1">
      <c r="A35" s="61" t="s">
        <v>103</v>
      </c>
      <c r="B35" s="62" t="s">
        <v>104</v>
      </c>
      <c r="C35" s="62" t="s">
        <v>105</v>
      </c>
      <c r="D35" s="29">
        <v>14.400000000000002</v>
      </c>
      <c r="E35" s="29">
        <v>18.149999999999999</v>
      </c>
      <c r="F35" s="58">
        <f t="shared" si="0"/>
        <v>16.274999999999999</v>
      </c>
      <c r="G35" s="59" t="str">
        <f t="shared" si="1"/>
        <v>V</v>
      </c>
      <c r="H35" s="30">
        <f t="shared" si="2"/>
        <v>14.400000000000002</v>
      </c>
      <c r="I35" s="30">
        <f t="shared" si="3"/>
        <v>18.149999999999999</v>
      </c>
      <c r="J35" s="58">
        <f t="shared" si="4"/>
        <v>16.274999999999999</v>
      </c>
      <c r="K35" s="59" t="str">
        <f t="shared" si="5"/>
        <v>V</v>
      </c>
      <c r="L35" s="60" t="str">
        <f t="shared" si="6"/>
        <v/>
      </c>
      <c r="M35" s="60" t="str">
        <f t="shared" si="7"/>
        <v/>
      </c>
    </row>
    <row r="36" spans="1:13" ht="16.5" customHeight="1">
      <c r="A36" s="61" t="s">
        <v>106</v>
      </c>
      <c r="B36" s="62" t="s">
        <v>107</v>
      </c>
      <c r="C36" s="62" t="s">
        <v>108</v>
      </c>
      <c r="D36" s="29">
        <v>17.600000000000001</v>
      </c>
      <c r="E36" s="29">
        <v>19.350000000000001</v>
      </c>
      <c r="F36" s="58">
        <f t="shared" si="0"/>
        <v>18.475000000000001</v>
      </c>
      <c r="G36" s="59" t="str">
        <f t="shared" si="1"/>
        <v>V</v>
      </c>
      <c r="H36" s="30">
        <f t="shared" si="2"/>
        <v>17.600000000000001</v>
      </c>
      <c r="I36" s="30">
        <f t="shared" si="3"/>
        <v>19.350000000000001</v>
      </c>
      <c r="J36" s="58">
        <f t="shared" si="4"/>
        <v>18.475000000000001</v>
      </c>
      <c r="K36" s="59" t="str">
        <f t="shared" si="5"/>
        <v>V</v>
      </c>
      <c r="L36" s="60" t="str">
        <f t="shared" si="6"/>
        <v/>
      </c>
      <c r="M36" s="60" t="str">
        <f t="shared" si="7"/>
        <v/>
      </c>
    </row>
    <row r="37" spans="1:13" ht="16.5" customHeight="1">
      <c r="A37" s="61" t="s">
        <v>109</v>
      </c>
      <c r="B37" s="62" t="s">
        <v>110</v>
      </c>
      <c r="C37" s="62" t="s">
        <v>111</v>
      </c>
      <c r="D37" s="29">
        <v>14.400000000000002</v>
      </c>
      <c r="E37" s="29">
        <v>13.350000000000001</v>
      </c>
      <c r="F37" s="58">
        <f t="shared" si="0"/>
        <v>13.875000000000002</v>
      </c>
      <c r="G37" s="59" t="str">
        <f t="shared" si="1"/>
        <v>V</v>
      </c>
      <c r="H37" s="30">
        <f t="shared" si="2"/>
        <v>14.400000000000002</v>
      </c>
      <c r="I37" s="30">
        <f t="shared" si="3"/>
        <v>13.350000000000001</v>
      </c>
      <c r="J37" s="58">
        <f t="shared" si="4"/>
        <v>13.875000000000002</v>
      </c>
      <c r="K37" s="59" t="str">
        <f t="shared" si="5"/>
        <v>V</v>
      </c>
      <c r="L37" s="60" t="str">
        <f t="shared" si="6"/>
        <v/>
      </c>
      <c r="M37" s="60" t="str">
        <f t="shared" si="7"/>
        <v/>
      </c>
    </row>
    <row r="38" spans="1:13" ht="16.5" customHeight="1">
      <c r="A38" s="61" t="s">
        <v>112</v>
      </c>
      <c r="B38" s="62" t="s">
        <v>113</v>
      </c>
      <c r="C38" s="62" t="s">
        <v>114</v>
      </c>
      <c r="D38" s="29">
        <v>19.2</v>
      </c>
      <c r="E38" s="29">
        <v>19.55</v>
      </c>
      <c r="F38" s="58">
        <f t="shared" si="0"/>
        <v>19.375</v>
      </c>
      <c r="G38" s="59" t="str">
        <f t="shared" si="1"/>
        <v>V</v>
      </c>
      <c r="H38" s="30">
        <f t="shared" si="2"/>
        <v>19.2</v>
      </c>
      <c r="I38" s="30">
        <f t="shared" si="3"/>
        <v>19.55</v>
      </c>
      <c r="J38" s="58">
        <f t="shared" si="4"/>
        <v>19.375</v>
      </c>
      <c r="K38" s="59" t="str">
        <f t="shared" si="5"/>
        <v>V</v>
      </c>
      <c r="L38" s="60" t="str">
        <f t="shared" si="6"/>
        <v/>
      </c>
      <c r="M38" s="60" t="str">
        <f t="shared" si="7"/>
        <v/>
      </c>
    </row>
    <row r="39" spans="1:13" ht="16.5" customHeight="1">
      <c r="A39" s="61" t="s">
        <v>115</v>
      </c>
      <c r="B39" s="62" t="s">
        <v>116</v>
      </c>
      <c r="C39" s="62" t="s">
        <v>117</v>
      </c>
      <c r="D39" s="29">
        <v>12.8</v>
      </c>
      <c r="E39" s="29">
        <v>18.950000000000003</v>
      </c>
      <c r="F39" s="58">
        <f t="shared" si="0"/>
        <v>15.875000000000002</v>
      </c>
      <c r="G39" s="59" t="str">
        <f t="shared" si="1"/>
        <v>V</v>
      </c>
      <c r="H39" s="30">
        <f t="shared" si="2"/>
        <v>12.8</v>
      </c>
      <c r="I39" s="30">
        <f t="shared" si="3"/>
        <v>18.950000000000003</v>
      </c>
      <c r="J39" s="58">
        <f t="shared" si="4"/>
        <v>15.875000000000002</v>
      </c>
      <c r="K39" s="59" t="str">
        <f t="shared" si="5"/>
        <v>V</v>
      </c>
      <c r="L39" s="60" t="str">
        <f t="shared" si="6"/>
        <v/>
      </c>
      <c r="M39" s="60" t="str">
        <f t="shared" si="7"/>
        <v/>
      </c>
    </row>
    <row r="40" spans="1:13" ht="16.5" customHeight="1">
      <c r="A40" s="61" t="s">
        <v>118</v>
      </c>
      <c r="B40" s="62" t="s">
        <v>119</v>
      </c>
      <c r="C40" s="62" t="s">
        <v>120</v>
      </c>
      <c r="D40" s="29">
        <v>17.600000000000001</v>
      </c>
      <c r="E40" s="29">
        <v>16.149999999999999</v>
      </c>
      <c r="F40" s="58">
        <f t="shared" ref="F40:F42" si="8">IF(OR(ISTEXT(D40),ISTEXT(E40)),"R",(D40*0.5)+(E40*0.5))</f>
        <v>16.875</v>
      </c>
      <c r="G40" s="59" t="str">
        <f t="shared" ref="G40:G42" si="9">IF(F40="R","R",IF(AND(F40&gt;=12,D40&gt;=7,E40&gt;=7),"V","R"))</f>
        <v>V</v>
      </c>
      <c r="H40" s="30">
        <f t="shared" ref="H40:H42" si="10">IF(ISTEXT(D40),"---",IF(AND(G40="R",D40&lt;12),"---",D40))</f>
        <v>17.600000000000001</v>
      </c>
      <c r="I40" s="30">
        <f t="shared" ref="I40:I42" si="11">IF(ISTEXT(E40),"---",IF(AND(G40="R",E40&lt;12),"---",E40))</f>
        <v>16.149999999999999</v>
      </c>
      <c r="J40" s="58">
        <f t="shared" ref="J40:J42" si="12">IF(OR(ISTEXT(H40),ISTEXT(I40)),"NV",IF(G40="R",IF(((H40*0.5)+(I40*0.5))&lt;12,((H40*0.5)+(I40*0.5)),12),F40))</f>
        <v>16.875</v>
      </c>
      <c r="K40" s="59" t="str">
        <f t="shared" ref="K40:K42" si="13">IF(ISTEXT(J40),"NV",IF(AND(G40="V",J40&gt;=12),"V","")&amp;IF(AND(G40="R",J40&gt;=12,H40&lt;7),"NV","")&amp;IF(AND(G40="R",J40&gt;=12,H40&gt;=7,I40&gt;=7),"VAR","")&amp;IF(AND(G40="R",J40&gt;=12,I40&lt;7),"NV","")&amp;IF(J40&lt;12,"NV",""))</f>
        <v>V</v>
      </c>
      <c r="L40" s="60" t="str">
        <f t="shared" ref="L40:L42" si="14">IF(D40=H40,"",".")</f>
        <v/>
      </c>
      <c r="M40" s="60" t="str">
        <f t="shared" ref="M40:M42" si="15">IF(E40=I40,"",".")</f>
        <v/>
      </c>
    </row>
    <row r="41" spans="1:13" ht="16.5" customHeight="1">
      <c r="A41" s="61" t="s">
        <v>121</v>
      </c>
      <c r="B41" s="62" t="s">
        <v>122</v>
      </c>
      <c r="C41" s="62" t="s">
        <v>123</v>
      </c>
      <c r="D41" s="29">
        <v>17.600000000000001</v>
      </c>
      <c r="E41" s="29">
        <v>18.55</v>
      </c>
      <c r="F41" s="58">
        <f t="shared" si="8"/>
        <v>18.075000000000003</v>
      </c>
      <c r="G41" s="59" t="str">
        <f t="shared" si="9"/>
        <v>V</v>
      </c>
      <c r="H41" s="30">
        <f t="shared" si="10"/>
        <v>17.600000000000001</v>
      </c>
      <c r="I41" s="30">
        <f t="shared" si="11"/>
        <v>18.55</v>
      </c>
      <c r="J41" s="58">
        <f t="shared" si="12"/>
        <v>18.075000000000003</v>
      </c>
      <c r="K41" s="59" t="str">
        <f t="shared" si="13"/>
        <v>V</v>
      </c>
      <c r="L41" s="60" t="str">
        <f t="shared" si="14"/>
        <v/>
      </c>
      <c r="M41" s="60" t="str">
        <f t="shared" si="15"/>
        <v/>
      </c>
    </row>
    <row r="42" spans="1:13" ht="16.5" customHeight="1">
      <c r="A42" s="61" t="s">
        <v>124</v>
      </c>
      <c r="B42" s="62" t="s">
        <v>125</v>
      </c>
      <c r="C42" s="62" t="s">
        <v>126</v>
      </c>
      <c r="D42" s="29">
        <v>16</v>
      </c>
      <c r="E42" s="29">
        <v>17.55</v>
      </c>
      <c r="F42" s="58">
        <f t="shared" si="8"/>
        <v>16.774999999999999</v>
      </c>
      <c r="G42" s="59" t="str">
        <f t="shared" si="9"/>
        <v>V</v>
      </c>
      <c r="H42" s="30">
        <f t="shared" si="10"/>
        <v>16</v>
      </c>
      <c r="I42" s="30">
        <f t="shared" si="11"/>
        <v>17.55</v>
      </c>
      <c r="J42" s="58">
        <f t="shared" si="12"/>
        <v>16.774999999999999</v>
      </c>
      <c r="K42" s="59" t="str">
        <f t="shared" si="13"/>
        <v>V</v>
      </c>
      <c r="L42" s="60" t="str">
        <f t="shared" si="14"/>
        <v/>
      </c>
      <c r="M42" s="60" t="str">
        <f t="shared" si="15"/>
        <v/>
      </c>
    </row>
    <row r="43" spans="1:13" ht="12.75" customHeight="1"/>
    <row r="44" spans="1:13">
      <c r="H44" s="64" t="s">
        <v>18</v>
      </c>
      <c r="I44" s="65" t="s">
        <v>19</v>
      </c>
    </row>
    <row r="45" spans="1:13">
      <c r="H45" s="64" t="s">
        <v>20</v>
      </c>
      <c r="I45" s="65" t="s">
        <v>21</v>
      </c>
    </row>
    <row r="46" spans="1:13">
      <c r="H46" s="64" t="s">
        <v>22</v>
      </c>
      <c r="I46" s="65" t="s">
        <v>23</v>
      </c>
    </row>
  </sheetData>
  <sheetProtection algorithmName="SHA-512" hashValue="9WqGsrU0weHflE151pG4pf+LlhE2CRAxd3imKBsWHqtpJOtF8I1bezDtQAdCoxESQeZqYXIblO8H8x2hIIFpDw==" saltValue="WyFP1Ur7MVrj2GE/mvELww==" spinCount="100000" sheet="1" objects="1" scenarios="1"/>
  <mergeCells count="11">
    <mergeCell ref="D9:K9"/>
    <mergeCell ref="D10:G10"/>
    <mergeCell ref="A1:K1"/>
    <mergeCell ref="A2:K2"/>
    <mergeCell ref="H10:K10"/>
    <mergeCell ref="D4:E5"/>
    <mergeCell ref="F4:K5"/>
    <mergeCell ref="D6:E6"/>
    <mergeCell ref="D7:E7"/>
    <mergeCell ref="F6:K6"/>
    <mergeCell ref="F7:K7"/>
  </mergeCells>
  <conditionalFormatting sqref="D12:E39 H12:I42">
    <cfRule type="containsText" dxfId="9" priority="6" operator="containsText" text="AB">
      <formula>NOT(ISERROR(SEARCH("AB",D12)))</formula>
    </cfRule>
    <cfRule type="cellIs" dxfId="8" priority="10" operator="lessThan">
      <formula>7</formula>
    </cfRule>
  </conditionalFormatting>
  <conditionalFormatting sqref="H12:I42">
    <cfRule type="containsText" dxfId="7" priority="9" operator="containsText" text="*---">
      <formula>NOT(ISERROR(SEARCH("*---",H12)))</formula>
    </cfRule>
  </conditionalFormatting>
  <conditionalFormatting sqref="G12:G42">
    <cfRule type="containsText" dxfId="6" priority="8" operator="containsText" text="R">
      <formula>NOT(ISERROR(SEARCH("R",G12)))</formula>
    </cfRule>
  </conditionalFormatting>
  <conditionalFormatting sqref="K12:K42">
    <cfRule type="containsText" dxfId="5" priority="7" operator="containsText" text="NV">
      <formula>NOT(ISERROR(SEARCH("NV",K12)))</formula>
    </cfRule>
  </conditionalFormatting>
  <conditionalFormatting sqref="D40:E42">
    <cfRule type="containsText" dxfId="4" priority="1" operator="containsText" text="AB">
      <formula>NOT(ISERROR(SEARCH("AB",D40)))</formula>
    </cfRule>
    <cfRule type="cellIs" dxfId="3" priority="5" operator="lessThan">
      <formula>7</formula>
    </cfRule>
  </conditionalFormatting>
  <pageMargins left="0.43307086614173229" right="0.23622047244094491" top="0.65" bottom="0.92" header="0.31496062992125984" footer="0.25"/>
  <pageSetup paperSize="9" scale="85" orientation="portrait" r:id="rId1"/>
  <headerFooter>
    <oddFooter>&amp;R&amp;F
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"/>
  <sheetViews>
    <sheetView workbookViewId="0">
      <selection activeCell="E7" sqref="E7:G7"/>
    </sheetView>
  </sheetViews>
  <sheetFormatPr defaultColWidth="11.453125" defaultRowHeight="14.5"/>
  <cols>
    <col min="1" max="1" width="12.54296875" style="2" customWidth="1"/>
    <col min="2" max="2" width="13.453125" style="1" bestFit="1" customWidth="1"/>
    <col min="3" max="3" width="15" style="1" bestFit="1" customWidth="1"/>
    <col min="4" max="6" width="14.7265625" style="1" customWidth="1"/>
    <col min="7" max="7" width="6.7265625" style="1" customWidth="1"/>
    <col min="8" max="16384" width="11.453125" style="1"/>
  </cols>
  <sheetData>
    <row r="1" spans="1:8" ht="21" customHeight="1">
      <c r="A1" s="86" t="s">
        <v>27</v>
      </c>
      <c r="B1" s="86"/>
      <c r="C1" s="86"/>
      <c r="D1" s="86"/>
      <c r="E1" s="86"/>
      <c r="F1" s="86"/>
      <c r="G1" s="86"/>
    </row>
    <row r="2" spans="1:8" ht="35.15" customHeight="1">
      <c r="A2" s="87" t="s">
        <v>8</v>
      </c>
      <c r="B2" s="87"/>
      <c r="C2" s="87"/>
      <c r="D2" s="87"/>
      <c r="E2" s="87"/>
      <c r="F2" s="87"/>
      <c r="G2" s="87"/>
    </row>
    <row r="3" spans="1:8" s="3" customFormat="1" ht="7" customHeight="1">
      <c r="A3" s="5"/>
      <c r="B3" s="5"/>
      <c r="C3" s="5"/>
      <c r="D3" s="5"/>
      <c r="E3" s="5"/>
      <c r="F3" s="5"/>
      <c r="G3" s="5"/>
    </row>
    <row r="4" spans="1:8" s="7" customFormat="1" ht="16" customHeight="1">
      <c r="A4" s="20" t="s">
        <v>10</v>
      </c>
      <c r="B4" s="15" t="s">
        <v>6</v>
      </c>
      <c r="C4" s="24" t="s">
        <v>11</v>
      </c>
      <c r="D4" s="88" t="s">
        <v>3</v>
      </c>
      <c r="E4" s="90" t="str">
        <f>'Module M115'!F4</f>
        <v>Architecture des Ordinateurs et Systèmes d'exploitation</v>
      </c>
      <c r="F4" s="91"/>
      <c r="G4" s="91"/>
    </row>
    <row r="5" spans="1:8" s="7" customFormat="1" ht="16" customHeight="1" thickBot="1">
      <c r="A5" s="21" t="str">
        <f>'Module M115'!A5</f>
        <v>2024/25</v>
      </c>
      <c r="B5" s="8" t="s">
        <v>26</v>
      </c>
      <c r="C5" s="25" t="str">
        <f>'Module M115'!C5</f>
        <v>TDIA1</v>
      </c>
      <c r="D5" s="89"/>
      <c r="E5" s="92"/>
      <c r="F5" s="93"/>
      <c r="G5" s="93"/>
    </row>
    <row r="6" spans="1:8" s="7" customFormat="1" ht="16" customHeight="1" thickBot="1">
      <c r="A6" s="22" t="s">
        <v>5</v>
      </c>
      <c r="B6" s="16" t="s">
        <v>4</v>
      </c>
      <c r="C6" s="26" t="s">
        <v>13</v>
      </c>
      <c r="D6" s="66" t="s">
        <v>28</v>
      </c>
      <c r="E6" s="94" t="str">
        <f>'Module M115'!F6</f>
        <v xml:space="preserve">BOUFASSIL Asmae </v>
      </c>
      <c r="F6" s="95"/>
      <c r="G6" s="95"/>
    </row>
    <row r="7" spans="1:8" s="3" customFormat="1" ht="16" customHeight="1">
      <c r="A7" s="23" t="s">
        <v>7</v>
      </c>
      <c r="B7" s="9" t="str">
        <f>'Module M115'!B7</f>
        <v>TDIA</v>
      </c>
      <c r="C7" s="27" t="s">
        <v>24</v>
      </c>
      <c r="D7" s="66" t="s">
        <v>9</v>
      </c>
      <c r="E7" s="94">
        <f>'Module M115'!F7</f>
        <v>1</v>
      </c>
      <c r="F7" s="95"/>
      <c r="G7" s="95"/>
    </row>
    <row r="8" spans="1:8" s="3" customFormat="1" ht="7" customHeight="1"/>
    <row r="9" spans="1:8" ht="42" customHeight="1">
      <c r="A9" s="1"/>
      <c r="D9" s="84" t="str">
        <f>E4</f>
        <v>Architecture des Ordinateurs et Systèmes d'exploitation</v>
      </c>
      <c r="E9" s="84"/>
      <c r="F9" s="84"/>
      <c r="G9" s="84"/>
    </row>
    <row r="10" spans="1:8" ht="42" customHeight="1">
      <c r="A10" s="4"/>
      <c r="D10" s="85" t="s">
        <v>16</v>
      </c>
      <c r="E10" s="85"/>
      <c r="F10" s="85"/>
      <c r="G10" s="85"/>
    </row>
    <row r="11" spans="1:8" ht="55" customHeight="1">
      <c r="A11" s="10" t="s">
        <v>25</v>
      </c>
      <c r="B11" s="11" t="s">
        <v>0</v>
      </c>
      <c r="C11" s="11" t="s">
        <v>1</v>
      </c>
      <c r="D11" s="19" t="str">
        <f>'Module M115'!D11</f>
        <v>Architecture des Ordinateurs</v>
      </c>
      <c r="E11" s="19" t="str">
        <f>'Module M115'!E11</f>
        <v>Systèmes d'exploitation</v>
      </c>
      <c r="F11" s="17" t="s">
        <v>14</v>
      </c>
      <c r="G11" s="17" t="s">
        <v>2</v>
      </c>
    </row>
    <row r="12" spans="1:8" ht="16.5" customHeight="1">
      <c r="A12" s="12" t="str">
        <f>'Module M115'!A12</f>
        <v>N14*****40</v>
      </c>
      <c r="B12" s="31" t="str">
        <f>'Module M115'!B12</f>
        <v>ABS</v>
      </c>
      <c r="C12" s="31" t="str">
        <f>'Module M115'!C12</f>
        <v>SAAD</v>
      </c>
      <c r="D12" s="13">
        <f>'Module M115'!D12</f>
        <v>19.2</v>
      </c>
      <c r="E12" s="13">
        <f>'Module M115'!E12</f>
        <v>18.75</v>
      </c>
      <c r="F12" s="18">
        <f>'Module M115'!F12</f>
        <v>18.975000000000001</v>
      </c>
      <c r="G12" s="14" t="str">
        <f>'Module M115'!G12</f>
        <v>V</v>
      </c>
      <c r="H12" s="6"/>
    </row>
    <row r="13" spans="1:8" ht="16.5" customHeight="1">
      <c r="A13" s="12" t="str">
        <f>'Module M115'!A13</f>
        <v>M13*****37</v>
      </c>
      <c r="B13" s="31" t="str">
        <f>'Module M115'!B13</f>
        <v>ACHBOUT</v>
      </c>
      <c r="C13" s="31" t="str">
        <f>'Module M115'!C13</f>
        <v>FATIMA</v>
      </c>
      <c r="D13" s="13">
        <f>'Module M115'!D13</f>
        <v>19.2</v>
      </c>
      <c r="E13" s="13">
        <f>'Module M115'!E13</f>
        <v>17.75</v>
      </c>
      <c r="F13" s="18">
        <f>'Module M115'!F13</f>
        <v>18.475000000000001</v>
      </c>
      <c r="G13" s="14" t="str">
        <f>'Module M115'!G13</f>
        <v>V</v>
      </c>
      <c r="H13" s="6"/>
    </row>
    <row r="14" spans="1:8" ht="16.5" customHeight="1">
      <c r="A14" s="12" t="str">
        <f>'Module M115'!A14</f>
        <v>D13*****70</v>
      </c>
      <c r="B14" s="31" t="str">
        <f>'Module M115'!B14</f>
        <v>AIT ADDI</v>
      </c>
      <c r="C14" s="31" t="str">
        <f>'Module M115'!C14</f>
        <v>ZAYNAB</v>
      </c>
      <c r="D14" s="13">
        <f>'Module M115'!D14</f>
        <v>12.2</v>
      </c>
      <c r="E14" s="13">
        <f>'Module M115'!E14</f>
        <v>18.55</v>
      </c>
      <c r="F14" s="18">
        <f>'Module M115'!F14</f>
        <v>15.375</v>
      </c>
      <c r="G14" s="14" t="str">
        <f>'Module M115'!G14</f>
        <v>V</v>
      </c>
      <c r="H14" s="6"/>
    </row>
    <row r="15" spans="1:8" ht="16.5" customHeight="1">
      <c r="A15" s="12" t="str">
        <f>'Module M115'!A15</f>
        <v>N13*****02</v>
      </c>
      <c r="B15" s="31" t="str">
        <f>'Module M115'!B15</f>
        <v>ALAMI HARRAK</v>
      </c>
      <c r="C15" s="31" t="str">
        <f>'Module M115'!C15</f>
        <v>MAROUA</v>
      </c>
      <c r="D15" s="13">
        <f>'Module M115'!D15</f>
        <v>14.400000000000002</v>
      </c>
      <c r="E15" s="13">
        <f>'Module M115'!E15</f>
        <v>17.75</v>
      </c>
      <c r="F15" s="18">
        <f>'Module M115'!F15</f>
        <v>16.075000000000003</v>
      </c>
      <c r="G15" s="14" t="str">
        <f>'Module M115'!G15</f>
        <v>V</v>
      </c>
      <c r="H15" s="6"/>
    </row>
    <row r="16" spans="1:8" ht="16.5" customHeight="1">
      <c r="A16" s="12" t="str">
        <f>'Module M115'!A16</f>
        <v>S13*****27</v>
      </c>
      <c r="B16" s="31" t="str">
        <f>'Module M115'!B16</f>
        <v>ALYASSOUL</v>
      </c>
      <c r="C16" s="31" t="str">
        <f>'Module M115'!C16</f>
        <v>SIHAM</v>
      </c>
      <c r="D16" s="13">
        <f>'Module M115'!D16</f>
        <v>16</v>
      </c>
      <c r="E16" s="13">
        <f>'Module M115'!E16</f>
        <v>19.55</v>
      </c>
      <c r="F16" s="18">
        <f>'Module M115'!F16</f>
        <v>17.774999999999999</v>
      </c>
      <c r="G16" s="14" t="str">
        <f>'Module M115'!G16</f>
        <v>V</v>
      </c>
      <c r="H16" s="6"/>
    </row>
    <row r="17" spans="1:8" ht="16.5" customHeight="1">
      <c r="A17" s="12" t="str">
        <f>'Module M115'!A17</f>
        <v>S13*****99</v>
      </c>
      <c r="B17" s="31" t="str">
        <f>'Module M115'!B17</f>
        <v>ASAHAAD</v>
      </c>
      <c r="C17" s="31" t="str">
        <f>'Module M115'!C17</f>
        <v>KAOUTAR</v>
      </c>
      <c r="D17" s="13">
        <f>'Module M115'!D17</f>
        <v>14.400000000000002</v>
      </c>
      <c r="E17" s="13">
        <f>'Module M115'!E17</f>
        <v>18.950000000000003</v>
      </c>
      <c r="F17" s="18">
        <f>'Module M115'!F17</f>
        <v>16.675000000000004</v>
      </c>
      <c r="G17" s="14" t="str">
        <f>'Module M115'!G17</f>
        <v>V</v>
      </c>
      <c r="H17" s="6"/>
    </row>
    <row r="18" spans="1:8" ht="16.5" customHeight="1">
      <c r="A18" s="12" t="str">
        <f>'Module M115'!A18</f>
        <v>S13*****06</v>
      </c>
      <c r="B18" s="31" t="str">
        <f>'Module M115'!B18</f>
        <v>BEL EL YAZID</v>
      </c>
      <c r="C18" s="31" t="str">
        <f>'Module M115'!C18</f>
        <v>ILYAS</v>
      </c>
      <c r="D18" s="13">
        <f>'Module M115'!D18</f>
        <v>14.400000000000002</v>
      </c>
      <c r="E18" s="13">
        <f>'Module M115'!E18</f>
        <v>17.350000000000001</v>
      </c>
      <c r="F18" s="18">
        <f>'Module M115'!F18</f>
        <v>15.875000000000002</v>
      </c>
      <c r="G18" s="14" t="str">
        <f>'Module M115'!G18</f>
        <v>V</v>
      </c>
      <c r="H18" s="6"/>
    </row>
    <row r="19" spans="1:8" ht="16.5" customHeight="1">
      <c r="A19" s="12" t="str">
        <f>'Module M115'!A19</f>
        <v>N13*****71</v>
      </c>
      <c r="B19" s="31" t="str">
        <f>'Module M115'!B19</f>
        <v>BOUKAIDI</v>
      </c>
      <c r="C19" s="31" t="str">
        <f>'Module M115'!C19</f>
        <v>TARIK</v>
      </c>
      <c r="D19" s="13">
        <f>'Module M115'!D19</f>
        <v>16</v>
      </c>
      <c r="E19" s="13">
        <f>'Module M115'!E19</f>
        <v>19.350000000000001</v>
      </c>
      <c r="F19" s="18">
        <f>'Module M115'!F19</f>
        <v>17.675000000000001</v>
      </c>
      <c r="G19" s="14" t="str">
        <f>'Module M115'!G19</f>
        <v>V</v>
      </c>
      <c r="H19" s="6"/>
    </row>
    <row r="20" spans="1:8" ht="16.5" customHeight="1">
      <c r="A20" s="12" t="str">
        <f>'Module M115'!A20</f>
        <v>B13*****37</v>
      </c>
      <c r="B20" s="31" t="str">
        <f>'Module M115'!B20</f>
        <v>CHAHBA</v>
      </c>
      <c r="C20" s="31" t="str">
        <f>'Module M115'!C20</f>
        <v>BRAHIM</v>
      </c>
      <c r="D20" s="13">
        <f>'Module M115'!D20</f>
        <v>13.600000000000001</v>
      </c>
      <c r="E20" s="13">
        <f>'Module M115'!E20</f>
        <v>19.55</v>
      </c>
      <c r="F20" s="18">
        <f>'Module M115'!F20</f>
        <v>16.575000000000003</v>
      </c>
      <c r="G20" s="14" t="str">
        <f>'Module M115'!G20</f>
        <v>V</v>
      </c>
      <c r="H20" s="6"/>
    </row>
    <row r="21" spans="1:8" ht="16.5" customHeight="1">
      <c r="A21" s="12" t="str">
        <f>'Module M115'!A21</f>
        <v>S13*****24</v>
      </c>
      <c r="B21" s="31" t="str">
        <f>'Module M115'!B21</f>
        <v>DADDA AMAMI</v>
      </c>
      <c r="C21" s="31" t="str">
        <f>'Module M115'!C21</f>
        <v>AMAL</v>
      </c>
      <c r="D21" s="13">
        <f>'Module M115'!D21</f>
        <v>14.400000000000002</v>
      </c>
      <c r="E21" s="13">
        <f>'Module M115'!E21</f>
        <v>17.75</v>
      </c>
      <c r="F21" s="18">
        <f>'Module M115'!F21</f>
        <v>16.075000000000003</v>
      </c>
      <c r="G21" s="14" t="str">
        <f>'Module M115'!G21</f>
        <v>V</v>
      </c>
      <c r="H21" s="6"/>
    </row>
    <row r="22" spans="1:8" ht="16.5" customHeight="1">
      <c r="A22" s="12" t="str">
        <f>'Module M115'!A22</f>
        <v>S13*****92</v>
      </c>
      <c r="B22" s="31" t="str">
        <f>'Module M115'!B22</f>
        <v>DAOUAD</v>
      </c>
      <c r="C22" s="31" t="str">
        <f>'Module M115'!C22</f>
        <v>ASMAE</v>
      </c>
      <c r="D22" s="13">
        <f>'Module M115'!D22</f>
        <v>16</v>
      </c>
      <c r="E22" s="13">
        <f>'Module M115'!E22</f>
        <v>18.350000000000001</v>
      </c>
      <c r="F22" s="18">
        <f>'Module M115'!F22</f>
        <v>17.175000000000001</v>
      </c>
      <c r="G22" s="14" t="str">
        <f>'Module M115'!G22</f>
        <v>V</v>
      </c>
      <c r="H22" s="6"/>
    </row>
    <row r="23" spans="1:8" ht="16.5" customHeight="1">
      <c r="A23" s="12" t="str">
        <f>'Module M115'!A23</f>
        <v>D14*****97</v>
      </c>
      <c r="B23" s="31" t="str">
        <f>'Module M115'!B23</f>
        <v>DAOUDI</v>
      </c>
      <c r="C23" s="31" t="str">
        <f>'Module M115'!C23</f>
        <v>MOAAD</v>
      </c>
      <c r="D23" s="13">
        <f>'Module M115'!D23</f>
        <v>11.2</v>
      </c>
      <c r="E23" s="13">
        <f>'Module M115'!E23</f>
        <v>13.350000000000001</v>
      </c>
      <c r="F23" s="18">
        <f>'Module M115'!F23</f>
        <v>12.275</v>
      </c>
      <c r="G23" s="14" t="str">
        <f>'Module M115'!G23</f>
        <v>V</v>
      </c>
      <c r="H23" s="6"/>
    </row>
    <row r="24" spans="1:8" ht="16.5" customHeight="1">
      <c r="A24" s="12" t="str">
        <f>'Module M115'!A24</f>
        <v>G13*****42</v>
      </c>
      <c r="B24" s="31" t="str">
        <f>'Module M115'!B24</f>
        <v>EL OUAZI</v>
      </c>
      <c r="C24" s="31" t="str">
        <f>'Module M115'!C24</f>
        <v>HIBA</v>
      </c>
      <c r="D24" s="13">
        <f>'Module M115'!D24</f>
        <v>17.600000000000001</v>
      </c>
      <c r="E24" s="13">
        <f>'Module M115'!E24</f>
        <v>19.149999999999999</v>
      </c>
      <c r="F24" s="18">
        <f>'Module M115'!F24</f>
        <v>18.375</v>
      </c>
      <c r="G24" s="14" t="str">
        <f>'Module M115'!G24</f>
        <v>V</v>
      </c>
      <c r="H24" s="6"/>
    </row>
    <row r="25" spans="1:8" ht="16.5" customHeight="1">
      <c r="A25" s="12" t="str">
        <f>'Module M115'!A25</f>
        <v>C13*****22</v>
      </c>
      <c r="B25" s="31" t="str">
        <f>'Module M115'!B25</f>
        <v>ELBALLAOUI</v>
      </c>
      <c r="C25" s="31" t="str">
        <f>'Module M115'!C25</f>
        <v>HASNAE</v>
      </c>
      <c r="D25" s="13">
        <f>'Module M115'!D25</f>
        <v>14.400000000000002</v>
      </c>
      <c r="E25" s="13">
        <f>'Module M115'!E25</f>
        <v>17.55</v>
      </c>
      <c r="F25" s="18">
        <f>'Module M115'!F25</f>
        <v>15.975000000000001</v>
      </c>
      <c r="G25" s="14" t="str">
        <f>'Module M115'!G25</f>
        <v>V</v>
      </c>
      <c r="H25" s="6"/>
    </row>
    <row r="26" spans="1:8" ht="16.5" customHeight="1">
      <c r="A26" s="12" t="str">
        <f>'Module M115'!A26</f>
        <v>R13*****73</v>
      </c>
      <c r="B26" s="31" t="str">
        <f>'Module M115'!B26</f>
        <v>ELHOUARI</v>
      </c>
      <c r="C26" s="31" t="str">
        <f>'Module M115'!C26</f>
        <v>NOURHANE</v>
      </c>
      <c r="D26" s="13">
        <f>'Module M115'!D26</f>
        <v>16</v>
      </c>
      <c r="E26" s="13">
        <f>'Module M115'!E26</f>
        <v>19.149999999999999</v>
      </c>
      <c r="F26" s="18">
        <f>'Module M115'!F26</f>
        <v>17.574999999999999</v>
      </c>
      <c r="G26" s="14" t="str">
        <f>'Module M115'!G26</f>
        <v>V</v>
      </c>
      <c r="H26" s="6"/>
    </row>
    <row r="27" spans="1:8" ht="16.5" customHeight="1">
      <c r="A27" s="12" t="str">
        <f>'Module M115'!A27</f>
        <v>N13*****74</v>
      </c>
      <c r="B27" s="31" t="str">
        <f>'Module M115'!B27</f>
        <v>EL-KHAMLICHI</v>
      </c>
      <c r="C27" s="31" t="str">
        <f>'Module M115'!C27</f>
        <v>NADA</v>
      </c>
      <c r="D27" s="13">
        <f>'Module M115'!D27</f>
        <v>12.8</v>
      </c>
      <c r="E27" s="13">
        <f>'Module M115'!E27</f>
        <v>17.950000000000003</v>
      </c>
      <c r="F27" s="18">
        <f>'Module M115'!F27</f>
        <v>15.375000000000002</v>
      </c>
      <c r="G27" s="14" t="str">
        <f>'Module M115'!G27</f>
        <v>V</v>
      </c>
      <c r="H27" s="6"/>
    </row>
    <row r="28" spans="1:8" ht="16.5" customHeight="1">
      <c r="A28" s="12" t="str">
        <f>'Module M115'!A28</f>
        <v>N13*****70</v>
      </c>
      <c r="B28" s="31" t="str">
        <f>'Module M115'!B28</f>
        <v>ELYAZRI</v>
      </c>
      <c r="C28" s="31" t="str">
        <f>'Module M115'!C28</f>
        <v>HAJAR</v>
      </c>
      <c r="D28" s="13">
        <f>'Module M115'!D28</f>
        <v>12.6</v>
      </c>
      <c r="E28" s="13">
        <f>'Module M115'!E28</f>
        <v>18.75</v>
      </c>
      <c r="F28" s="18">
        <f>'Module M115'!F28</f>
        <v>15.675000000000001</v>
      </c>
      <c r="G28" s="14" t="str">
        <f>'Module M115'!G28</f>
        <v>V</v>
      </c>
      <c r="H28" s="6"/>
    </row>
    <row r="29" spans="1:8" ht="16.5" customHeight="1">
      <c r="A29" s="12" t="str">
        <f>'Module M115'!A29</f>
        <v>M13*****30</v>
      </c>
      <c r="B29" s="31" t="str">
        <f>'Module M115'!B29</f>
        <v>ES-SAIDY</v>
      </c>
      <c r="C29" s="31" t="str">
        <f>'Module M115'!C29</f>
        <v>NABILA</v>
      </c>
      <c r="D29" s="13">
        <f>'Module M115'!D29</f>
        <v>17.600000000000001</v>
      </c>
      <c r="E29" s="13">
        <f>'Module M115'!E29</f>
        <v>19.75</v>
      </c>
      <c r="F29" s="18">
        <f>'Module M115'!F29</f>
        <v>18.675000000000001</v>
      </c>
      <c r="G29" s="14" t="str">
        <f>'Module M115'!G29</f>
        <v>V</v>
      </c>
      <c r="H29" s="6"/>
    </row>
    <row r="30" spans="1:8" ht="16.5" customHeight="1">
      <c r="A30" s="12" t="str">
        <f>'Module M115'!A30</f>
        <v>S13*****35</v>
      </c>
      <c r="B30" s="31" t="str">
        <f>'Module M115'!B30</f>
        <v>ESSOUIRI</v>
      </c>
      <c r="C30" s="31" t="str">
        <f>'Module M115'!C30</f>
        <v>AYA</v>
      </c>
      <c r="D30" s="13">
        <f>'Module M115'!D30</f>
        <v>14.400000000000002</v>
      </c>
      <c r="E30" s="13">
        <f>'Module M115'!E30</f>
        <v>17.950000000000003</v>
      </c>
      <c r="F30" s="18">
        <f>'Module M115'!F30</f>
        <v>16.175000000000004</v>
      </c>
      <c r="G30" s="14" t="str">
        <f>'Module M115'!G30</f>
        <v>V</v>
      </c>
      <c r="H30" s="6"/>
    </row>
    <row r="31" spans="1:8" ht="16.5" customHeight="1">
      <c r="A31" s="12" t="str">
        <f>'Module M115'!A31</f>
        <v>S13*****31</v>
      </c>
      <c r="B31" s="31" t="str">
        <f>'Module M115'!B31</f>
        <v>GAAMOUCHE</v>
      </c>
      <c r="C31" s="31" t="str">
        <f>'Module M115'!C31</f>
        <v>IBTISSAM</v>
      </c>
      <c r="D31" s="13">
        <f>'Module M115'!D31</f>
        <v>15.2</v>
      </c>
      <c r="E31" s="13">
        <f>'Module M115'!E31</f>
        <v>13.350000000000001</v>
      </c>
      <c r="F31" s="18">
        <f>'Module M115'!F31</f>
        <v>14.275</v>
      </c>
      <c r="G31" s="14" t="str">
        <f>'Module M115'!G31</f>
        <v>V</v>
      </c>
      <c r="H31" s="6"/>
    </row>
    <row r="32" spans="1:8" ht="16.5" customHeight="1">
      <c r="A32" s="12" t="str">
        <f>'Module M115'!A32</f>
        <v>M13*****23</v>
      </c>
      <c r="B32" s="31" t="str">
        <f>'Module M115'!B32</f>
        <v>GRINI</v>
      </c>
      <c r="C32" s="31" t="str">
        <f>'Module M115'!C32</f>
        <v>JALAL</v>
      </c>
      <c r="D32" s="13">
        <f>'Module M115'!D32</f>
        <v>14.400000000000002</v>
      </c>
      <c r="E32" s="13">
        <f>'Module M115'!E32</f>
        <v>17.350000000000001</v>
      </c>
      <c r="F32" s="18">
        <f>'Module M115'!F32</f>
        <v>15.875000000000002</v>
      </c>
      <c r="G32" s="14" t="str">
        <f>'Module M115'!G32</f>
        <v>V</v>
      </c>
      <c r="H32" s="6"/>
    </row>
    <row r="33" spans="1:8" ht="16.5" customHeight="1">
      <c r="A33" s="12" t="str">
        <f>'Module M115'!A33</f>
        <v>R13*****24</v>
      </c>
      <c r="B33" s="31" t="str">
        <f>'Module M115'!B33</f>
        <v>HAITI</v>
      </c>
      <c r="C33" s="31" t="str">
        <f>'Module M115'!C33</f>
        <v>AYA</v>
      </c>
      <c r="D33" s="13">
        <f>'Module M115'!D33</f>
        <v>16</v>
      </c>
      <c r="E33" s="13">
        <f>'Module M115'!E33</f>
        <v>17.75</v>
      </c>
      <c r="F33" s="18">
        <f>'Module M115'!F33</f>
        <v>16.875</v>
      </c>
      <c r="G33" s="14" t="str">
        <f>'Module M115'!G33</f>
        <v>V</v>
      </c>
      <c r="H33" s="6"/>
    </row>
    <row r="34" spans="1:8" ht="16.5" customHeight="1">
      <c r="A34" s="12" t="str">
        <f>'Module M115'!A34</f>
        <v>L13*****64</v>
      </c>
      <c r="B34" s="31" t="str">
        <f>'Module M115'!B34</f>
        <v>HAMRI</v>
      </c>
      <c r="C34" s="31" t="str">
        <f>'Module M115'!C34</f>
        <v>YASSIR</v>
      </c>
      <c r="D34" s="13">
        <f>'Module M115'!D34</f>
        <v>16</v>
      </c>
      <c r="E34" s="13">
        <f>'Module M115'!E34</f>
        <v>18.75</v>
      </c>
      <c r="F34" s="18">
        <f>'Module M115'!F34</f>
        <v>17.375</v>
      </c>
      <c r="G34" s="14" t="str">
        <f>'Module M115'!G34</f>
        <v>V</v>
      </c>
      <c r="H34" s="6"/>
    </row>
    <row r="35" spans="1:8" ht="16.5" customHeight="1">
      <c r="A35" s="12" t="str">
        <f>'Module M115'!A35</f>
        <v>N13*****19</v>
      </c>
      <c r="B35" s="31" t="str">
        <f>'Module M115'!B35</f>
        <v>LAMHANDI</v>
      </c>
      <c r="C35" s="31" t="str">
        <f>'Module M115'!C35</f>
        <v>TAHA</v>
      </c>
      <c r="D35" s="13">
        <f>'Module M115'!D35</f>
        <v>14.400000000000002</v>
      </c>
      <c r="E35" s="13">
        <f>'Module M115'!E35</f>
        <v>18.149999999999999</v>
      </c>
      <c r="F35" s="18">
        <f>'Module M115'!F35</f>
        <v>16.274999999999999</v>
      </c>
      <c r="G35" s="14" t="str">
        <f>'Module M115'!G35</f>
        <v>V</v>
      </c>
      <c r="H35" s="6"/>
    </row>
    <row r="36" spans="1:8" ht="16.5" customHeight="1">
      <c r="A36" s="12" t="str">
        <f>'Module M115'!A36</f>
        <v>C13*****27</v>
      </c>
      <c r="B36" s="31" t="str">
        <f>'Module M115'!B36</f>
        <v>MAZGOUT</v>
      </c>
      <c r="C36" s="31" t="str">
        <f>'Module M115'!C36</f>
        <v>RIM</v>
      </c>
      <c r="D36" s="13">
        <f>'Module M115'!D36</f>
        <v>17.600000000000001</v>
      </c>
      <c r="E36" s="13">
        <f>'Module M115'!E36</f>
        <v>19.350000000000001</v>
      </c>
      <c r="F36" s="18">
        <f>'Module M115'!F36</f>
        <v>18.475000000000001</v>
      </c>
      <c r="G36" s="14" t="str">
        <f>'Module M115'!G36</f>
        <v>V</v>
      </c>
      <c r="H36" s="6"/>
    </row>
    <row r="37" spans="1:8" ht="16.5" customHeight="1">
      <c r="A37" s="12" t="str">
        <f>'Module M115'!A37</f>
        <v>R14*****14</v>
      </c>
      <c r="B37" s="31" t="str">
        <f>'Module M115'!B37</f>
        <v>MENOUAR</v>
      </c>
      <c r="C37" s="31" t="str">
        <f>'Module M115'!C37</f>
        <v>CHAIMA</v>
      </c>
      <c r="D37" s="13">
        <f>'Module M115'!D37</f>
        <v>14.400000000000002</v>
      </c>
      <c r="E37" s="13">
        <f>'Module M115'!E37</f>
        <v>13.350000000000001</v>
      </c>
      <c r="F37" s="18">
        <f>'Module M115'!F37</f>
        <v>13.875000000000002</v>
      </c>
      <c r="G37" s="14" t="str">
        <f>'Module M115'!G37</f>
        <v>V</v>
      </c>
      <c r="H37" s="6"/>
    </row>
    <row r="38" spans="1:8" ht="16.5" customHeight="1">
      <c r="A38" s="12" t="str">
        <f>'Module M115'!A38</f>
        <v>Z22*****94</v>
      </c>
      <c r="B38" s="31" t="str">
        <f>'Module M115'!B38</f>
        <v>NASSIH</v>
      </c>
      <c r="C38" s="31" t="str">
        <f>'Module M115'!C38</f>
        <v>AYOUB</v>
      </c>
      <c r="D38" s="13">
        <f>'Module M115'!D38</f>
        <v>19.2</v>
      </c>
      <c r="E38" s="13">
        <f>'Module M115'!E38</f>
        <v>19.55</v>
      </c>
      <c r="F38" s="18">
        <f>'Module M115'!F38</f>
        <v>19.375</v>
      </c>
      <c r="G38" s="14" t="str">
        <f>'Module M115'!G38</f>
        <v>V</v>
      </c>
      <c r="H38" s="6"/>
    </row>
    <row r="39" spans="1:8" ht="16.5" customHeight="1">
      <c r="A39" s="12" t="str">
        <f>'Module M115'!A39</f>
        <v>R13*****37</v>
      </c>
      <c r="B39" s="31" t="str">
        <f>'Module M115'!B39</f>
        <v>NECHDA</v>
      </c>
      <c r="C39" s="31" t="str">
        <f>'Module M115'!C39</f>
        <v>SALMA</v>
      </c>
      <c r="D39" s="13">
        <f>'Module M115'!D39</f>
        <v>12.8</v>
      </c>
      <c r="E39" s="13">
        <f>'Module M115'!E39</f>
        <v>18.950000000000003</v>
      </c>
      <c r="F39" s="18">
        <f>'Module M115'!F39</f>
        <v>15.875000000000002</v>
      </c>
      <c r="G39" s="14" t="str">
        <f>'Module M115'!G39</f>
        <v>V</v>
      </c>
      <c r="H39" s="6"/>
    </row>
    <row r="40" spans="1:8" ht="15.5">
      <c r="A40" s="12" t="str">
        <f>'Module M115'!A40</f>
        <v>M13*****82</v>
      </c>
      <c r="B40" s="31" t="str">
        <f>'Module M115'!B40</f>
        <v>OUHADI</v>
      </c>
      <c r="C40" s="31" t="str">
        <f>'Module M115'!C40</f>
        <v>CHAIMAE</v>
      </c>
      <c r="D40" s="13">
        <f>'Module M115'!D40</f>
        <v>17.600000000000001</v>
      </c>
      <c r="E40" s="13">
        <f>'Module M115'!E40</f>
        <v>16.149999999999999</v>
      </c>
      <c r="F40" s="18">
        <f>'Module M115'!F40</f>
        <v>16.875</v>
      </c>
      <c r="G40" s="14" t="str">
        <f>'Module M115'!G40</f>
        <v>V</v>
      </c>
    </row>
    <row r="41" spans="1:8" ht="15.5">
      <c r="A41" s="12" t="str">
        <f>'Module M115'!A41</f>
        <v>H11*****24</v>
      </c>
      <c r="B41" s="31" t="str">
        <f>'Module M115'!B41</f>
        <v>OULHADJ</v>
      </c>
      <c r="C41" s="31" t="str">
        <f>'Module M115'!C41</f>
        <v>MOHAMMED</v>
      </c>
      <c r="D41" s="13">
        <f>'Module M115'!D41</f>
        <v>17.600000000000001</v>
      </c>
      <c r="E41" s="13">
        <f>'Module M115'!E41</f>
        <v>18.55</v>
      </c>
      <c r="F41" s="18">
        <f>'Module M115'!F41</f>
        <v>18.075000000000003</v>
      </c>
      <c r="G41" s="14" t="str">
        <f>'Module M115'!G41</f>
        <v>V</v>
      </c>
    </row>
    <row r="42" spans="1:8" ht="15.5">
      <c r="A42" s="12" t="str">
        <f>'Module M115'!A42</f>
        <v>S13*****62</v>
      </c>
      <c r="B42" s="31" t="str">
        <f>'Module M115'!B42</f>
        <v>TAOUNI</v>
      </c>
      <c r="C42" s="31" t="str">
        <f>'Module M115'!C42</f>
        <v>OUIAM</v>
      </c>
      <c r="D42" s="13">
        <f>'Module M115'!D42</f>
        <v>16</v>
      </c>
      <c r="E42" s="13">
        <f>'Module M115'!E42</f>
        <v>17.55</v>
      </c>
      <c r="F42" s="18">
        <f>'Module M115'!F42</f>
        <v>16.774999999999999</v>
      </c>
      <c r="G42" s="14" t="str">
        <f>'Module M115'!G42</f>
        <v>V</v>
      </c>
    </row>
  </sheetData>
  <sheetProtection algorithmName="SHA-512" hashValue="thga+oVZDDPgF/BHUVQwUEy6Afr5lB4O49Bp5yqNNlqgcv9clMu0+v7q/VW0/8a3F4Qe5KdyXIj1HQFderzvcw==" saltValue="mCVaFrzLrz9+ZLLIE+UQ8A==" spinCount="100000" sheet="1" objects="1" scenarios="1"/>
  <mergeCells count="8">
    <mergeCell ref="D9:G9"/>
    <mergeCell ref="D10:G10"/>
    <mergeCell ref="A1:G1"/>
    <mergeCell ref="A2:G2"/>
    <mergeCell ref="D4:D5"/>
    <mergeCell ref="E4:G5"/>
    <mergeCell ref="E6:G6"/>
    <mergeCell ref="E7:G7"/>
  </mergeCells>
  <conditionalFormatting sqref="G12:G42">
    <cfRule type="containsText" dxfId="2" priority="3" operator="containsText" text="R">
      <formula>NOT(ISERROR(SEARCH("R",G12)))</formula>
    </cfRule>
  </conditionalFormatting>
  <conditionalFormatting sqref="D12:E42">
    <cfRule type="containsText" dxfId="1" priority="1" operator="containsText" text="AB">
      <formula>NOT(ISERROR(SEARCH("AB",D12)))</formula>
    </cfRule>
    <cfRule type="cellIs" dxfId="0" priority="2" operator="lessThan">
      <formula>7</formula>
    </cfRule>
  </conditionalFormatting>
  <pageMargins left="0.86614173228346458" right="0.23622047244094491" top="0.56000000000000005" bottom="1.1811023622047245" header="0.31496062992125984" footer="0.31496062992125984"/>
  <pageSetup paperSize="9" scale="85" orientation="portrait" r:id="rId1"/>
  <headerFooter>
    <oddFooter>&amp;R&amp;F - &amp;A
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 M115</vt:lpstr>
      <vt:lpstr>SN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2025-01-12T22:18:33Z</cp:lastPrinted>
  <dcterms:created xsi:type="dcterms:W3CDTF">2014-07-23T09:54:50Z</dcterms:created>
  <dcterms:modified xsi:type="dcterms:W3CDTF">2025-01-12T22:24:19Z</dcterms:modified>
</cp:coreProperties>
</file>