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bleseat/applied_statistics/example/"/>
    </mc:Choice>
  </mc:AlternateContent>
  <xr:revisionPtr revIDLastSave="0" documentId="13_ncr:1_{DE8DEAF6-D793-D347-BF6D-A43CCCBC2070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Electricity" sheetId="1" r:id="rId1"/>
    <sheet name="Electricity_emp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" i="1" l="1"/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L2" i="1"/>
  <c r="K2" i="1"/>
  <c r="G23" i="1" s="1" a="1"/>
  <c r="G25" i="1" s="1"/>
  <c r="G3" i="1"/>
  <c r="G4" i="1"/>
  <c r="G5" i="1"/>
  <c r="G6" i="1"/>
  <c r="G7" i="1"/>
  <c r="G8" i="1"/>
  <c r="G9" i="1"/>
  <c r="G10" i="1"/>
  <c r="G11" i="1"/>
  <c r="G12" i="1"/>
  <c r="G13" i="1"/>
  <c r="G2" i="1"/>
  <c r="G15" i="1" l="1" a="1"/>
  <c r="G15" i="1" s="1"/>
  <c r="G24" i="1"/>
  <c r="G23" i="1"/>
  <c r="I17" i="1" l="1"/>
  <c r="G17" i="1"/>
  <c r="G19" i="1" a="1"/>
  <c r="H15" i="1"/>
  <c r="G16" i="1"/>
  <c r="I16" i="1"/>
  <c r="H17" i="1"/>
  <c r="H16" i="1"/>
  <c r="I15" i="1"/>
  <c r="G19" i="1" l="1"/>
  <c r="I19" i="1"/>
  <c r="H20" i="1"/>
  <c r="H21" i="1"/>
  <c r="I20" i="1"/>
  <c r="G20" i="1"/>
  <c r="H19" i="1"/>
  <c r="G21" i="1"/>
  <c r="I21" i="1"/>
  <c r="G27" i="1" l="1" a="1"/>
  <c r="G27" i="1" s="1"/>
  <c r="G28" i="1" l="1"/>
  <c r="G29" i="1"/>
  <c r="G31" i="1" l="1" a="1"/>
  <c r="G39" i="1" s="1"/>
  <c r="G31" i="1" l="1"/>
  <c r="G37" i="1"/>
  <c r="G41" i="1"/>
  <c r="G42" i="1"/>
  <c r="G33" i="1"/>
  <c r="G34" i="1"/>
  <c r="G35" i="1"/>
  <c r="G32" i="1"/>
  <c r="G38" i="1"/>
  <c r="G40" i="1"/>
  <c r="G36" i="1"/>
  <c r="G44" i="1" l="1" a="1"/>
  <c r="G47" i="1" l="1"/>
  <c r="G52" i="1"/>
  <c r="G49" i="1"/>
  <c r="G54" i="1"/>
  <c r="G53" i="1"/>
  <c r="G51" i="1"/>
  <c r="G50" i="1"/>
  <c r="G48" i="1"/>
  <c r="G45" i="1"/>
  <c r="G46" i="1"/>
  <c r="G55" i="1"/>
  <c r="G44" i="1"/>
  <c r="G57" i="1" s="1" a="1"/>
  <c r="G57" i="1" s="1"/>
  <c r="G59" i="1" s="1"/>
  <c r="G61" i="1" s="1"/>
  <c r="G62" i="1" s="1"/>
  <c r="G67" i="1" l="1"/>
  <c r="G68" i="1" s="1"/>
  <c r="G64" i="1"/>
  <c r="G65" i="1" s="1"/>
</calcChain>
</file>

<file path=xl/sharedStrings.xml><?xml version="1.0" encoding="utf-8"?>
<sst xmlns="http://schemas.openxmlformats.org/spreadsheetml/2006/main" count="93" uniqueCount="58">
  <si>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</si>
  <si>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</si>
  <si>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</si>
  <si>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</si>
  <si>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</si>
  <si>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</si>
  <si>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</si>
  <si>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</si>
  <si>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</si>
  <si>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</si>
  <si>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</si>
  <si>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</si>
  <si>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Electricity usage</t>
  </si>
  <si>
    <t>Production</t>
  </si>
  <si>
    <t>CDD</t>
    <phoneticPr fontId="1" type="noConversion"/>
  </si>
  <si>
    <t>Y</t>
    <phoneticPr fontId="1" type="noConversion"/>
  </si>
  <si>
    <t>X</t>
    <phoneticPr fontId="1" type="noConversion"/>
  </si>
  <si>
    <t>X'X</t>
    <phoneticPr fontId="1" type="noConversion"/>
  </si>
  <si>
    <t>X'X^-1</t>
    <phoneticPr fontId="1" type="noConversion"/>
  </si>
  <si>
    <t>X'Y</t>
    <phoneticPr fontId="1" type="noConversion"/>
  </si>
  <si>
    <t>Beta</t>
    <phoneticPr fontId="1" type="noConversion"/>
  </si>
  <si>
    <t>e</t>
    <phoneticPr fontId="1" type="noConversion"/>
  </si>
  <si>
    <t>e'e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</si>
  <si>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</si>
  <si>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</si>
  <si>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</si>
  <si>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</si>
  <si>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</si>
  <si>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</si>
  <si>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</si>
  <si>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</si>
  <si>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</si>
  <si>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</si>
  <si>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</si>
  <si>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</si>
  <si>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</si>
  <si>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</si>
  <si>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</si>
  <si>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</si>
  <si>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</si>
  <si>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</si>
  <si>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</si>
  <si>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</si>
  <si>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</si>
  <si>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</si>
  <si>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</si>
  <si>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</si>
  <si>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</si>
  <si>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X 2</t>
  </si>
  <si>
    <t>Y^hat</t>
    <phoneticPr fontId="1" type="noConversion"/>
  </si>
  <si>
    <t xml:space="preserve"> &lt;-- SSE</t>
    <phoneticPr fontId="1" type="noConversion"/>
  </si>
  <si>
    <t>sigma</t>
    <phoneticPr fontId="1" type="noConversion"/>
  </si>
  <si>
    <t>MSE</t>
    <phoneticPr fontId="1" type="noConversion"/>
  </si>
  <si>
    <t>SSE</t>
    <phoneticPr fontId="1" type="noConversion"/>
  </si>
  <si>
    <t>df</t>
    <phoneticPr fontId="1" type="noConversion"/>
  </si>
  <si>
    <t>s.e.(beta1)</t>
    <phoneticPr fontId="1" type="noConversion"/>
  </si>
  <si>
    <t>s.e.(beta2)</t>
    <phoneticPr fontId="1" type="noConversion"/>
  </si>
  <si>
    <t>t-stat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</si>
</sst>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Continuous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14</xdr:row>
      <xdr:rowOff>19050</xdr:rowOff>
    </xdr:from>
    <xdr:to>
      <xdr:col>3</xdr:col>
      <xdr:colOff>428323</xdr:colOff>
      <xdr:row>17</xdr:row>
      <xdr:rowOff>85638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952750"/>
          <a:ext cx="2419048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130176</xdr:colOff>
      <xdr:row>42</xdr:row>
      <xdr:rowOff>50800</xdr:rowOff>
    </xdr:from>
    <xdr:to>
      <xdr:col>4</xdr:col>
      <xdr:colOff>339726</xdr:colOff>
      <xdr:row>49</xdr:row>
      <xdr:rowOff>86226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176" y="9118600"/>
          <a:ext cx="2851150" cy="1546726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</xdr:colOff>
      <xdr:row>49</xdr:row>
      <xdr:rowOff>101600</xdr:rowOff>
    </xdr:from>
    <xdr:to>
      <xdr:col>4</xdr:col>
      <xdr:colOff>488950</xdr:colOff>
      <xdr:row>52</xdr:row>
      <xdr:rowOff>138123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25" y="10680700"/>
          <a:ext cx="3070225" cy="68422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30</xdr:row>
      <xdr:rowOff>171450</xdr:rowOff>
    </xdr:from>
    <xdr:to>
      <xdr:col>3</xdr:col>
      <xdr:colOff>177800</xdr:colOff>
      <xdr:row>37</xdr:row>
      <xdr:rowOff>211109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" y="6648450"/>
          <a:ext cx="1587500" cy="1550959"/>
        </a:xfrm>
        <a:prstGeom prst="rect">
          <a:avLst/>
        </a:prstGeom>
      </xdr:spPr>
    </xdr:pic>
    <xdr:clientData/>
  </xdr:twoCellAnchor>
  <xdr:twoCellAnchor editAs="oneCell">
    <xdr:from>
      <xdr:col>2</xdr:col>
      <xdr:colOff>647425</xdr:colOff>
      <xdr:row>62</xdr:row>
      <xdr:rowOff>44450</xdr:rowOff>
    </xdr:from>
    <xdr:to>
      <xdr:col>4</xdr:col>
      <xdr:colOff>609601</xdr:colOff>
      <xdr:row>65</xdr:row>
      <xdr:rowOff>153377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8225" y="13430250"/>
          <a:ext cx="1282976" cy="7566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66</xdr:row>
      <xdr:rowOff>0</xdr:rowOff>
    </xdr:from>
    <xdr:to>
      <xdr:col>4</xdr:col>
      <xdr:colOff>571500</xdr:colOff>
      <xdr:row>69</xdr:row>
      <xdr:rowOff>44835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19301" y="14249400"/>
          <a:ext cx="1193799" cy="69253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13</xdr:col>
      <xdr:colOff>292100</xdr:colOff>
      <xdr:row>64</xdr:row>
      <xdr:rowOff>54433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35600" y="13601700"/>
          <a:ext cx="3930650" cy="270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14</xdr:row>
      <xdr:rowOff>19050</xdr:rowOff>
    </xdr:from>
    <xdr:to>
      <xdr:col>4</xdr:col>
      <xdr:colOff>206073</xdr:colOff>
      <xdr:row>17</xdr:row>
      <xdr:rowOff>85638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3041650"/>
          <a:ext cx="2342848" cy="714288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333376</xdr:colOff>
      <xdr:row>43</xdr:row>
      <xdr:rowOff>88900</xdr:rowOff>
    </xdr:from>
    <xdr:to>
      <xdr:col>4</xdr:col>
      <xdr:colOff>542926</xdr:colOff>
      <xdr:row>50</xdr:row>
      <xdr:rowOff>124326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6" y="9372600"/>
          <a:ext cx="2851150" cy="1546726"/>
        </a:xfrm>
        <a:prstGeom prst="rect">
          <a:avLst/>
        </a:prstGeom>
      </xdr:spPr>
    </xdr:pic>
    <xdr:clientData/>
  </xdr:twoCellAnchor>
  <xdr:twoCellAnchor editAs="oneCell">
    <xdr:from>
      <xdr:col>0</xdr:col>
      <xdr:colOff>117475</xdr:colOff>
      <xdr:row>55</xdr:row>
      <xdr:rowOff>184150</xdr:rowOff>
    </xdr:from>
    <xdr:to>
      <xdr:col>4</xdr:col>
      <xdr:colOff>546100</xdr:colOff>
      <xdr:row>59</xdr:row>
      <xdr:rowOff>4773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475" y="12058650"/>
          <a:ext cx="3070225" cy="684223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361951</xdr:colOff>
      <xdr:row>30</xdr:row>
      <xdr:rowOff>57150</xdr:rowOff>
    </xdr:from>
    <xdr:to>
      <xdr:col>3</xdr:col>
      <xdr:colOff>628651</xdr:colOff>
      <xdr:row>37</xdr:row>
      <xdr:rowOff>96809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2351" y="6534150"/>
          <a:ext cx="1587500" cy="1550959"/>
        </a:xfrm>
        <a:prstGeom prst="rect">
          <a:avLst/>
        </a:prstGeom>
      </xdr:spPr>
    </xdr:pic>
    <xdr:clientData/>
  </xdr:twoCellAnchor>
  <xdr:twoCellAnchor editAs="oneCell">
    <xdr:from>
      <xdr:col>2</xdr:col>
      <xdr:colOff>647425</xdr:colOff>
      <xdr:row>64</xdr:row>
      <xdr:rowOff>44450</xdr:rowOff>
    </xdr:from>
    <xdr:to>
      <xdr:col>4</xdr:col>
      <xdr:colOff>609601</xdr:colOff>
      <xdr:row>67</xdr:row>
      <xdr:rowOff>153377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8225" y="13430250"/>
          <a:ext cx="1282976" cy="7566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68</xdr:row>
      <xdr:rowOff>0</xdr:rowOff>
    </xdr:from>
    <xdr:to>
      <xdr:col>4</xdr:col>
      <xdr:colOff>571500</xdr:colOff>
      <xdr:row>71</xdr:row>
      <xdr:rowOff>44835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19301" y="14249400"/>
          <a:ext cx="1193799" cy="6925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64</xdr:row>
      <xdr:rowOff>214608</xdr:rowOff>
    </xdr:from>
    <xdr:to>
      <xdr:col>12</xdr:col>
      <xdr:colOff>355601</xdr:colOff>
      <xdr:row>66</xdr:row>
      <xdr:rowOff>53141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83151" y="14032208"/>
          <a:ext cx="3930650" cy="270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workbookViewId="0">
      <selection activeCell="O34" sqref="O34"/>
    </sheetView>
  </sheetViews>
  <sheetFormatPr baseColWidth="10" defaultColWidth="8.83203125" defaultRowHeight="17"/>
  <cols>
    <col min="6" max="6" width="9.83203125" style="10" customWidth="1"/>
    <col min="7" max="8" width="9" bestFit="1" customWidth="1"/>
    <col min="9" max="9" width="13" bestFit="1" customWidth="1"/>
  </cols>
  <sheetData>
    <row r="1" spans="1:12">
      <c r="A1" s="5"/>
      <c r="B1" s="6" t="s">
        <v>12</v>
      </c>
      <c r="C1" s="6" t="s">
        <v>13</v>
      </c>
      <c r="D1" s="7" t="s">
        <v>14</v>
      </c>
    </row>
    <row r="2" spans="1:12">
      <c r="A2" s="8" t="s">
        <v>0</v>
      </c>
      <c r="B2" s="1">
        <v>2.48</v>
      </c>
      <c r="C2" s="1">
        <v>4.51</v>
      </c>
      <c r="D2" s="2">
        <v>0</v>
      </c>
      <c r="F2" s="10" t="s">
        <v>15</v>
      </c>
      <c r="G2">
        <f>B2</f>
        <v>2.48</v>
      </c>
      <c r="I2" s="10" t="s">
        <v>16</v>
      </c>
      <c r="J2">
        <v>1</v>
      </c>
      <c r="K2">
        <f>C2</f>
        <v>4.51</v>
      </c>
      <c r="L2">
        <f>D2</f>
        <v>0</v>
      </c>
    </row>
    <row r="3" spans="1:12">
      <c r="A3" s="8" t="s">
        <v>1</v>
      </c>
      <c r="B3" s="1">
        <v>2.2599999999999998</v>
      </c>
      <c r="C3" s="1">
        <v>3.58</v>
      </c>
      <c r="D3" s="2">
        <v>0</v>
      </c>
      <c r="G3">
        <f t="shared" ref="G3:G13" si="0">B3</f>
        <v>2.2599999999999998</v>
      </c>
      <c r="J3">
        <v>1</v>
      </c>
      <c r="K3">
        <f t="shared" ref="K3:K13" si="1">C3</f>
        <v>3.58</v>
      </c>
      <c r="L3">
        <f t="shared" ref="L3:L13" si="2">D3</f>
        <v>0</v>
      </c>
    </row>
    <row r="4" spans="1:12">
      <c r="A4" s="8" t="s">
        <v>2</v>
      </c>
      <c r="B4" s="1">
        <v>2.4700000000000002</v>
      </c>
      <c r="C4" s="1">
        <v>4.3099999999999996</v>
      </c>
      <c r="D4" s="2">
        <v>13</v>
      </c>
      <c r="G4">
        <f t="shared" si="0"/>
        <v>2.4700000000000002</v>
      </c>
      <c r="J4">
        <v>1</v>
      </c>
      <c r="K4">
        <f t="shared" si="1"/>
        <v>4.3099999999999996</v>
      </c>
      <c r="L4">
        <f t="shared" si="2"/>
        <v>13</v>
      </c>
    </row>
    <row r="5" spans="1:12">
      <c r="A5" s="8" t="s">
        <v>3</v>
      </c>
      <c r="B5" s="1">
        <v>2.77</v>
      </c>
      <c r="C5" s="1">
        <v>5.0599999999999996</v>
      </c>
      <c r="D5" s="2">
        <v>56</v>
      </c>
      <c r="G5">
        <f t="shared" si="0"/>
        <v>2.77</v>
      </c>
      <c r="J5">
        <v>1</v>
      </c>
      <c r="K5">
        <f t="shared" si="1"/>
        <v>5.0599999999999996</v>
      </c>
      <c r="L5">
        <f t="shared" si="2"/>
        <v>56</v>
      </c>
    </row>
    <row r="6" spans="1:12">
      <c r="A6" s="8" t="s">
        <v>4</v>
      </c>
      <c r="B6" s="1">
        <v>2.99</v>
      </c>
      <c r="C6" s="1">
        <v>5.64</v>
      </c>
      <c r="D6" s="2">
        <v>117</v>
      </c>
      <c r="G6">
        <f t="shared" si="0"/>
        <v>2.99</v>
      </c>
      <c r="J6">
        <v>1</v>
      </c>
      <c r="K6">
        <f t="shared" si="1"/>
        <v>5.64</v>
      </c>
      <c r="L6">
        <f t="shared" si="2"/>
        <v>117</v>
      </c>
    </row>
    <row r="7" spans="1:12">
      <c r="A7" s="8" t="s">
        <v>5</v>
      </c>
      <c r="B7" s="1">
        <v>3.05</v>
      </c>
      <c r="C7" s="1">
        <v>4.99</v>
      </c>
      <c r="D7" s="2">
        <v>306</v>
      </c>
      <c r="G7">
        <f t="shared" si="0"/>
        <v>3.05</v>
      </c>
      <c r="J7">
        <v>1</v>
      </c>
      <c r="K7">
        <f t="shared" si="1"/>
        <v>4.99</v>
      </c>
      <c r="L7">
        <f t="shared" si="2"/>
        <v>306</v>
      </c>
    </row>
    <row r="8" spans="1:12">
      <c r="A8" s="8" t="s">
        <v>6</v>
      </c>
      <c r="B8" s="1">
        <v>3.18</v>
      </c>
      <c r="C8" s="1">
        <v>5.29</v>
      </c>
      <c r="D8" s="2">
        <v>358</v>
      </c>
      <c r="G8">
        <f t="shared" si="0"/>
        <v>3.18</v>
      </c>
      <c r="J8">
        <v>1</v>
      </c>
      <c r="K8">
        <f t="shared" si="1"/>
        <v>5.29</v>
      </c>
      <c r="L8">
        <f t="shared" si="2"/>
        <v>358</v>
      </c>
    </row>
    <row r="9" spans="1:12">
      <c r="A9" s="8" t="s">
        <v>7</v>
      </c>
      <c r="B9" s="1">
        <v>3.46</v>
      </c>
      <c r="C9" s="1">
        <v>5.83</v>
      </c>
      <c r="D9" s="2">
        <v>330</v>
      </c>
      <c r="G9">
        <f t="shared" si="0"/>
        <v>3.46</v>
      </c>
      <c r="J9">
        <v>1</v>
      </c>
      <c r="K9">
        <f t="shared" si="1"/>
        <v>5.83</v>
      </c>
      <c r="L9">
        <f t="shared" si="2"/>
        <v>330</v>
      </c>
    </row>
    <row r="10" spans="1:12">
      <c r="A10" s="8" t="s">
        <v>8</v>
      </c>
      <c r="B10" s="1">
        <v>3.03</v>
      </c>
      <c r="C10" s="1">
        <v>4.7</v>
      </c>
      <c r="D10" s="2">
        <v>187</v>
      </c>
      <c r="G10">
        <f t="shared" si="0"/>
        <v>3.03</v>
      </c>
      <c r="J10">
        <v>1</v>
      </c>
      <c r="K10">
        <f t="shared" si="1"/>
        <v>4.7</v>
      </c>
      <c r="L10">
        <f t="shared" si="2"/>
        <v>187</v>
      </c>
    </row>
    <row r="11" spans="1:12">
      <c r="A11" s="8" t="s">
        <v>9</v>
      </c>
      <c r="B11" s="1">
        <v>3.26</v>
      </c>
      <c r="C11" s="1">
        <v>5.61</v>
      </c>
      <c r="D11" s="2">
        <v>94</v>
      </c>
      <c r="G11">
        <f t="shared" si="0"/>
        <v>3.26</v>
      </c>
      <c r="J11">
        <v>1</v>
      </c>
      <c r="K11">
        <f t="shared" si="1"/>
        <v>5.61</v>
      </c>
      <c r="L11">
        <f t="shared" si="2"/>
        <v>94</v>
      </c>
    </row>
    <row r="12" spans="1:12">
      <c r="A12" s="8" t="s">
        <v>10</v>
      </c>
      <c r="B12" s="1">
        <v>2.67</v>
      </c>
      <c r="C12" s="1">
        <v>4.9000000000000004</v>
      </c>
      <c r="D12" s="2">
        <v>23</v>
      </c>
      <c r="G12">
        <f t="shared" si="0"/>
        <v>2.67</v>
      </c>
      <c r="J12">
        <v>1</v>
      </c>
      <c r="K12">
        <f t="shared" si="1"/>
        <v>4.9000000000000004</v>
      </c>
      <c r="L12">
        <f t="shared" si="2"/>
        <v>23</v>
      </c>
    </row>
    <row r="13" spans="1:12">
      <c r="A13" s="9" t="s">
        <v>11</v>
      </c>
      <c r="B13" s="3">
        <v>2.5299999999999998</v>
      </c>
      <c r="C13" s="3">
        <v>4.2</v>
      </c>
      <c r="D13" s="4">
        <v>0</v>
      </c>
      <c r="G13">
        <f t="shared" si="0"/>
        <v>2.5299999999999998</v>
      </c>
      <c r="J13">
        <v>1</v>
      </c>
      <c r="K13">
        <f t="shared" si="1"/>
        <v>4.2</v>
      </c>
      <c r="L13">
        <f t="shared" si="2"/>
        <v>0</v>
      </c>
    </row>
    <row r="15" spans="1:12">
      <c r="F15" s="10" t="s">
        <v>17</v>
      </c>
      <c r="G15">
        <f t="array" ref="G15:I17">MMULT(TRANSPOSE(J2:L13),J2:L13)</f>
        <v>12</v>
      </c>
      <c r="H15">
        <v>58.62</v>
      </c>
      <c r="I15">
        <v>1484</v>
      </c>
    </row>
    <row r="16" spans="1:12">
      <c r="G16">
        <v>58.62</v>
      </c>
      <c r="H16">
        <v>291.23099999999999</v>
      </c>
      <c r="I16">
        <v>7862.87</v>
      </c>
    </row>
    <row r="17" spans="6:9">
      <c r="G17">
        <v>1484</v>
      </c>
      <c r="H17">
        <v>7862.87</v>
      </c>
      <c r="I17">
        <v>392028</v>
      </c>
    </row>
    <row r="19" spans="6:9">
      <c r="F19" s="10" t="s">
        <v>18</v>
      </c>
      <c r="G19">
        <f t="array" ref="G19:I21">MINVERSE(G15:I17)</f>
        <v>6.8213404312956003</v>
      </c>
      <c r="H19">
        <v>-1.4741197634181065</v>
      </c>
      <c r="I19">
        <v>3.7444847412548506E-3</v>
      </c>
    </row>
    <row r="20" spans="6:9">
      <c r="G20">
        <v>-1.4741197634181067</v>
      </c>
      <c r="H20">
        <v>0.32605252340869956</v>
      </c>
      <c r="I20">
        <v>-9.5940819487917034E-4</v>
      </c>
    </row>
    <row r="21" spans="6:9">
      <c r="G21">
        <v>3.7444847412548524E-3</v>
      </c>
      <c r="H21">
        <v>-9.5940819487917066E-4</v>
      </c>
      <c r="I21">
        <v>7.6190643455247684E-6</v>
      </c>
    </row>
    <row r="23" spans="6:9">
      <c r="F23" s="10" t="s">
        <v>19</v>
      </c>
      <c r="G23">
        <f t="array" ref="G23:G25">MMULT(TRANSPOSE(J2:L13),G2:G13)</f>
        <v>34.150000000000006</v>
      </c>
    </row>
    <row r="24" spans="6:9">
      <c r="G24">
        <v>169.25319999999999</v>
      </c>
    </row>
    <row r="25" spans="6:9">
      <c r="G25">
        <v>4685.0599999999995</v>
      </c>
    </row>
    <row r="27" spans="6:9">
      <c r="F27" s="10" t="s">
        <v>20</v>
      </c>
      <c r="G27">
        <f t="array" ref="G27:G29">MMULT(G19:I21,G23:G25)</f>
        <v>0.99242426885078316</v>
      </c>
    </row>
    <row r="28" spans="6:9">
      <c r="G28">
        <v>0.34935807676834418</v>
      </c>
    </row>
    <row r="29" spans="6:9">
      <c r="G29">
        <v>1.1870204269742585E-3</v>
      </c>
    </row>
    <row r="31" spans="6:9">
      <c r="F31" s="10" t="s">
        <v>49</v>
      </c>
      <c r="G31">
        <f t="array" ref="G31:G42">MMULT(J2:L13,G27:G29)</f>
        <v>2.5680291950760155</v>
      </c>
    </row>
    <row r="32" spans="6:9">
      <c r="G32">
        <v>2.2431261836814551</v>
      </c>
    </row>
    <row r="33" spans="6:7">
      <c r="G33">
        <v>2.513588845273012</v>
      </c>
    </row>
    <row r="34" spans="6:7">
      <c r="G34">
        <v>2.8266492812091633</v>
      </c>
    </row>
    <row r="35" spans="6:7">
      <c r="G35">
        <v>3.1016852117802327</v>
      </c>
    </row>
    <row r="36" spans="6:7">
      <c r="G36">
        <v>3.0989493225789437</v>
      </c>
    </row>
    <row r="37" spans="6:7">
      <c r="G37">
        <v>3.2654818078121082</v>
      </c>
    </row>
    <row r="38" spans="6:7">
      <c r="G38">
        <v>3.420898597311735</v>
      </c>
    </row>
    <row r="39" spans="6:7">
      <c r="G39">
        <v>2.8563800495061873</v>
      </c>
    </row>
    <row r="40" spans="6:7">
      <c r="G40">
        <v>3.0639029996567744</v>
      </c>
    </row>
    <row r="41" spans="6:7">
      <c r="G41">
        <v>2.7315803148360778</v>
      </c>
    </row>
    <row r="42" spans="6:7">
      <c r="G42">
        <v>2.4597281912778288</v>
      </c>
    </row>
    <row r="44" spans="6:7">
      <c r="F44" s="10" t="s">
        <v>21</v>
      </c>
      <c r="G44">
        <f t="array" ref="G44:G55">G2:G13-G31:G42</f>
        <v>-8.8029195076015476E-2</v>
      </c>
    </row>
    <row r="45" spans="6:7">
      <c r="G45">
        <v>1.6873816318544677E-2</v>
      </c>
    </row>
    <row r="46" spans="6:7">
      <c r="G46">
        <v>-4.3588845273011767E-2</v>
      </c>
    </row>
    <row r="47" spans="6:7">
      <c r="G47">
        <v>-5.6649281209163238E-2</v>
      </c>
    </row>
    <row r="48" spans="6:7">
      <c r="G48">
        <v>-0.1116852117802325</v>
      </c>
    </row>
    <row r="49" spans="6:8">
      <c r="G49">
        <v>-4.894932257894391E-2</v>
      </c>
    </row>
    <row r="50" spans="6:8">
      <c r="G50">
        <v>-8.5481807812108013E-2</v>
      </c>
    </row>
    <row r="51" spans="6:8">
      <c r="G51">
        <v>3.9101402688265008E-2</v>
      </c>
    </row>
    <row r="52" spans="6:8">
      <c r="G52">
        <v>0.17361995049381251</v>
      </c>
    </row>
    <row r="53" spans="6:8">
      <c r="G53">
        <v>0.19609700034322541</v>
      </c>
    </row>
    <row r="54" spans="6:8">
      <c r="G54">
        <v>-6.1580314836077843E-2</v>
      </c>
    </row>
    <row r="55" spans="6:8">
      <c r="G55">
        <v>7.0271808722170981E-2</v>
      </c>
    </row>
    <row r="57" spans="6:8">
      <c r="F57" s="10" t="s">
        <v>22</v>
      </c>
      <c r="G57">
        <f t="array" ref="G57">MMULT(TRANSPOSE(G44:G55),G44:G55)</f>
        <v>0.11417685825646222</v>
      </c>
      <c r="H57" t="s">
        <v>50</v>
      </c>
    </row>
    <row r="59" spans="6:8">
      <c r="F59" s="10" t="s">
        <v>53</v>
      </c>
      <c r="G59">
        <f>G57</f>
        <v>0.11417685825646222</v>
      </c>
    </row>
    <row r="60" spans="6:8">
      <c r="F60" s="10" t="s">
        <v>54</v>
      </c>
      <c r="G60">
        <f>12-2-1</f>
        <v>9</v>
      </c>
    </row>
    <row r="61" spans="6:8">
      <c r="F61" s="10" t="s">
        <v>52</v>
      </c>
      <c r="G61">
        <f>G59/G60</f>
        <v>1.2686317584051358E-2</v>
      </c>
    </row>
    <row r="62" spans="6:8">
      <c r="F62" s="10" t="s">
        <v>51</v>
      </c>
      <c r="G62">
        <f>SQRT(G61)</f>
        <v>0.11263355443228877</v>
      </c>
    </row>
    <row r="64" spans="6:8">
      <c r="F64" s="10" t="s">
        <v>55</v>
      </c>
      <c r="G64">
        <f>G62*SQRT(H20)</f>
        <v>6.4314896105366615E-2</v>
      </c>
    </row>
    <row r="65" spans="2:7">
      <c r="F65" s="10" t="s">
        <v>57</v>
      </c>
      <c r="G65">
        <f>G28/G64</f>
        <v>5.4319931761375075</v>
      </c>
    </row>
    <row r="67" spans="2:7">
      <c r="F67" s="10" t="s">
        <v>56</v>
      </c>
      <c r="G67">
        <f>G62*SQRT(I21)</f>
        <v>3.1089848822509511E-4</v>
      </c>
    </row>
    <row r="68" spans="2:7">
      <c r="F68" s="10" t="s">
        <v>57</v>
      </c>
      <c r="G68">
        <f>G29/G67</f>
        <v>3.8180321614006631</v>
      </c>
    </row>
    <row r="71" spans="2:7">
      <c r="B71" t="s">
        <v>23</v>
      </c>
      <c r="F71"/>
    </row>
    <row r="72" spans="2:7" ht="18" thickBot="1">
      <c r="F72"/>
    </row>
    <row r="73" spans="2:7">
      <c r="B73" s="14" t="s">
        <v>24</v>
      </c>
      <c r="C73" s="14"/>
      <c r="F73"/>
    </row>
    <row r="74" spans="2:7">
      <c r="B74" s="11" t="s">
        <v>25</v>
      </c>
      <c r="C74" s="11">
        <v>0.96148884997902617</v>
      </c>
      <c r="F74"/>
    </row>
    <row r="75" spans="2:7">
      <c r="B75" s="11" t="s">
        <v>26</v>
      </c>
      <c r="C75" s="11">
        <v>0.92446080863399038</v>
      </c>
      <c r="F75"/>
    </row>
    <row r="76" spans="2:7">
      <c r="B76" s="11" t="s">
        <v>27</v>
      </c>
      <c r="C76" s="11">
        <v>0.90767432166376594</v>
      </c>
      <c r="F76"/>
    </row>
    <row r="77" spans="2:7">
      <c r="B77" s="11" t="s">
        <v>28</v>
      </c>
      <c r="C77" s="11">
        <v>0.11263355443228874</v>
      </c>
      <c r="F77"/>
    </row>
    <row r="78" spans="2:7" ht="18" thickBot="1">
      <c r="B78" s="12" t="s">
        <v>29</v>
      </c>
      <c r="C78" s="12">
        <v>12</v>
      </c>
      <c r="F78"/>
    </row>
    <row r="79" spans="2:7">
      <c r="F79"/>
    </row>
    <row r="80" spans="2:7" ht="18" thickBot="1">
      <c r="B80" t="s">
        <v>30</v>
      </c>
      <c r="F80"/>
    </row>
    <row r="81" spans="2:10">
      <c r="B81" s="13"/>
      <c r="C81" s="13" t="s">
        <v>35</v>
      </c>
      <c r="D81" s="13" t="s">
        <v>36</v>
      </c>
      <c r="E81" s="13" t="s">
        <v>37</v>
      </c>
      <c r="F81" s="13" t="s">
        <v>38</v>
      </c>
      <c r="G81" s="13" t="s">
        <v>39</v>
      </c>
    </row>
    <row r="82" spans="2:10">
      <c r="B82" s="11" t="s">
        <v>31</v>
      </c>
      <c r="C82" s="11">
        <v>2</v>
      </c>
      <c r="D82" s="11">
        <v>1.3973148084102047</v>
      </c>
      <c r="E82" s="11">
        <v>0.69865740420510236</v>
      </c>
      <c r="F82" s="11">
        <v>55.071725863415395</v>
      </c>
      <c r="G82" s="11">
        <v>8.9490202664542763E-6</v>
      </c>
    </row>
    <row r="83" spans="2:10">
      <c r="B83" s="11" t="s">
        <v>32</v>
      </c>
      <c r="C83" s="11">
        <v>9</v>
      </c>
      <c r="D83" s="11">
        <v>0.11417685825646216</v>
      </c>
      <c r="E83" s="11">
        <v>1.2686317584051351E-2</v>
      </c>
      <c r="F83" s="11"/>
      <c r="G83" s="11"/>
    </row>
    <row r="84" spans="2:10" ht="18" thickBot="1">
      <c r="B84" s="12" t="s">
        <v>33</v>
      </c>
      <c r="C84" s="12">
        <v>11</v>
      </c>
      <c r="D84" s="12">
        <v>1.5114916666666669</v>
      </c>
      <c r="E84" s="12"/>
      <c r="F84" s="12"/>
      <c r="G84" s="12"/>
    </row>
    <row r="85" spans="2:10" ht="18" thickBot="1">
      <c r="F85"/>
    </row>
    <row r="86" spans="2:10">
      <c r="B86" s="13"/>
      <c r="C86" s="13" t="s">
        <v>40</v>
      </c>
      <c r="D86" s="13" t="s">
        <v>28</v>
      </c>
      <c r="E86" s="13" t="s">
        <v>41</v>
      </c>
      <c r="F86" s="13" t="s">
        <v>42</v>
      </c>
      <c r="G86" s="13" t="s">
        <v>43</v>
      </c>
      <c r="H86" s="13" t="s">
        <v>44</v>
      </c>
      <c r="I86" s="13" t="s">
        <v>45</v>
      </c>
      <c r="J86" s="13" t="s">
        <v>46</v>
      </c>
    </row>
    <row r="87" spans="2:10">
      <c r="B87" s="11" t="s">
        <v>34</v>
      </c>
      <c r="C87" s="11">
        <v>0.99242426885072277</v>
      </c>
      <c r="D87" s="11">
        <v>0.29417289314338041</v>
      </c>
      <c r="E87" s="11">
        <v>3.3736088265855733</v>
      </c>
      <c r="F87" s="11">
        <v>8.209817377772162E-3</v>
      </c>
      <c r="G87" s="11">
        <v>0.3269589515253537</v>
      </c>
      <c r="H87" s="11">
        <v>1.6578895861760918</v>
      </c>
      <c r="I87" s="11">
        <v>0.3269589515253537</v>
      </c>
      <c r="J87" s="11">
        <v>1.6578895861760918</v>
      </c>
    </row>
    <row r="88" spans="2:10">
      <c r="B88" s="11" t="s">
        <v>47</v>
      </c>
      <c r="C88" s="11">
        <v>0.34935807676836556</v>
      </c>
      <c r="D88" s="11">
        <v>6.4314896105366934E-2</v>
      </c>
      <c r="E88" s="11">
        <v>5.4319931761378122</v>
      </c>
      <c r="F88" s="11">
        <v>4.15291270742919E-4</v>
      </c>
      <c r="G88" s="11">
        <v>0.20386767386898735</v>
      </c>
      <c r="H88" s="11">
        <v>0.49484847966774376</v>
      </c>
      <c r="I88" s="11">
        <v>0.20386767386898735</v>
      </c>
      <c r="J88" s="11">
        <v>0.49484847966774376</v>
      </c>
    </row>
    <row r="89" spans="2:10" ht="18" thickBot="1">
      <c r="B89" s="12" t="s">
        <v>48</v>
      </c>
      <c r="C89" s="12">
        <v>1.1870204269742207E-3</v>
      </c>
      <c r="D89" s="12">
        <v>3.1089848822509565E-4</v>
      </c>
      <c r="E89" s="12">
        <v>3.8180321614005353</v>
      </c>
      <c r="F89" s="12">
        <v>4.1022738054233322E-3</v>
      </c>
      <c r="G89" s="12">
        <v>4.8371918493268708E-4</v>
      </c>
      <c r="H89" s="12">
        <v>1.8903216690157544E-3</v>
      </c>
      <c r="I89" s="12">
        <v>4.8371918493268708E-4</v>
      </c>
      <c r="J89" s="12">
        <v>1.8903216690157544E-3</v>
      </c>
    </row>
    <row r="90" spans="2:10">
      <c r="F90"/>
    </row>
    <row r="91" spans="2:10">
      <c r="F91"/>
    </row>
    <row r="92" spans="2:10">
      <c r="F9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"/>
  <sheetViews>
    <sheetView tabSelected="1" topLeftCell="A33" workbookViewId="0">
      <selection activeCell="F38" sqref="F38"/>
    </sheetView>
  </sheetViews>
  <sheetFormatPr baseColWidth="10" defaultColWidth="8.83203125" defaultRowHeight="17"/>
  <cols>
    <col min="6" max="6" width="10.33203125" style="10" customWidth="1"/>
    <col min="7" max="8" width="9" bestFit="1" customWidth="1"/>
    <col min="9" max="9" width="13" bestFit="1" customWidth="1"/>
  </cols>
  <sheetData>
    <row r="1" spans="1:12">
      <c r="A1" s="5"/>
      <c r="B1" s="6" t="s">
        <v>12</v>
      </c>
      <c r="C1" s="6" t="s">
        <v>13</v>
      </c>
      <c r="D1" s="7" t="s">
        <v>14</v>
      </c>
    </row>
    <row r="2" spans="1:12">
      <c r="A2" s="8" t="s">
        <v>0</v>
      </c>
      <c r="B2" s="1">
        <v>2.48</v>
      </c>
      <c r="C2" s="1">
        <v>4.51</v>
      </c>
      <c r="D2" s="2">
        <v>0</v>
      </c>
      <c r="F2" s="10" t="s">
        <v>15</v>
      </c>
      <c r="G2" s="15"/>
      <c r="I2" s="10" t="s">
        <v>16</v>
      </c>
      <c r="J2" s="18"/>
      <c r="K2" s="19"/>
      <c r="L2" s="20"/>
    </row>
    <row r="3" spans="1:12">
      <c r="A3" s="8" t="s">
        <v>1</v>
      </c>
      <c r="B3" s="1">
        <v>2.2599999999999998</v>
      </c>
      <c r="C3" s="1">
        <v>3.58</v>
      </c>
      <c r="D3" s="2">
        <v>0</v>
      </c>
      <c r="G3" s="16"/>
      <c r="J3" s="21"/>
      <c r="K3" s="22"/>
      <c r="L3" s="23"/>
    </row>
    <row r="4" spans="1:12">
      <c r="A4" s="8" t="s">
        <v>2</v>
      </c>
      <c r="B4" s="1">
        <v>2.4700000000000002</v>
      </c>
      <c r="C4" s="1">
        <v>4.3099999999999996</v>
      </c>
      <c r="D4" s="2">
        <v>13</v>
      </c>
      <c r="G4" s="16"/>
      <c r="J4" s="21"/>
      <c r="K4" s="22"/>
      <c r="L4" s="23"/>
    </row>
    <row r="5" spans="1:12">
      <c r="A5" s="8" t="s">
        <v>3</v>
      </c>
      <c r="B5" s="1">
        <v>2.77</v>
      </c>
      <c r="C5" s="1">
        <v>5.0599999999999996</v>
      </c>
      <c r="D5" s="2">
        <v>56</v>
      </c>
      <c r="G5" s="16"/>
      <c r="J5" s="21"/>
      <c r="K5" s="22"/>
      <c r="L5" s="23"/>
    </row>
    <row r="6" spans="1:12">
      <c r="A6" s="8" t="s">
        <v>4</v>
      </c>
      <c r="B6" s="1">
        <v>2.99</v>
      </c>
      <c r="C6" s="1">
        <v>5.64</v>
      </c>
      <c r="D6" s="2">
        <v>117</v>
      </c>
      <c r="G6" s="16"/>
      <c r="J6" s="21"/>
      <c r="K6" s="22"/>
      <c r="L6" s="23"/>
    </row>
    <row r="7" spans="1:12">
      <c r="A7" s="8" t="s">
        <v>5</v>
      </c>
      <c r="B7" s="1">
        <v>3.05</v>
      </c>
      <c r="C7" s="1">
        <v>4.99</v>
      </c>
      <c r="D7" s="2">
        <v>306</v>
      </c>
      <c r="G7" s="16"/>
      <c r="J7" s="21"/>
      <c r="K7" s="22"/>
      <c r="L7" s="23"/>
    </row>
    <row r="8" spans="1:12">
      <c r="A8" s="8" t="s">
        <v>6</v>
      </c>
      <c r="B8" s="1">
        <v>3.18</v>
      </c>
      <c r="C8" s="1">
        <v>5.29</v>
      </c>
      <c r="D8" s="2">
        <v>358</v>
      </c>
      <c r="G8" s="16"/>
      <c r="J8" s="21"/>
      <c r="K8" s="22"/>
      <c r="L8" s="23"/>
    </row>
    <row r="9" spans="1:12">
      <c r="A9" s="8" t="s">
        <v>7</v>
      </c>
      <c r="B9" s="1">
        <v>3.46</v>
      </c>
      <c r="C9" s="1">
        <v>5.83</v>
      </c>
      <c r="D9" s="2">
        <v>330</v>
      </c>
      <c r="G9" s="16"/>
      <c r="J9" s="21"/>
      <c r="K9" s="22"/>
      <c r="L9" s="23"/>
    </row>
    <row r="10" spans="1:12">
      <c r="A10" s="8" t="s">
        <v>8</v>
      </c>
      <c r="B10" s="1">
        <v>3.03</v>
      </c>
      <c r="C10" s="1">
        <v>4.7</v>
      </c>
      <c r="D10" s="2">
        <v>187</v>
      </c>
      <c r="G10" s="16"/>
      <c r="J10" s="21"/>
      <c r="K10" s="22"/>
      <c r="L10" s="23"/>
    </row>
    <row r="11" spans="1:12">
      <c r="A11" s="8" t="s">
        <v>9</v>
      </c>
      <c r="B11" s="1">
        <v>3.26</v>
      </c>
      <c r="C11" s="1">
        <v>5.61</v>
      </c>
      <c r="D11" s="2">
        <v>94</v>
      </c>
      <c r="G11" s="16"/>
      <c r="J11" s="21"/>
      <c r="K11" s="22"/>
      <c r="L11" s="23"/>
    </row>
    <row r="12" spans="1:12">
      <c r="A12" s="8" t="s">
        <v>10</v>
      </c>
      <c r="B12" s="1">
        <v>2.67</v>
      </c>
      <c r="C12" s="1">
        <v>4.9000000000000004</v>
      </c>
      <c r="D12" s="2">
        <v>23</v>
      </c>
      <c r="G12" s="16"/>
      <c r="J12" s="21"/>
      <c r="K12" s="22"/>
      <c r="L12" s="23"/>
    </row>
    <row r="13" spans="1:12">
      <c r="A13" s="9" t="s">
        <v>11</v>
      </c>
      <c r="B13" s="3">
        <v>2.5299999999999998</v>
      </c>
      <c r="C13" s="3">
        <v>4.2</v>
      </c>
      <c r="D13" s="4">
        <v>0</v>
      </c>
      <c r="G13" s="17"/>
      <c r="J13" s="24"/>
      <c r="K13" s="25"/>
      <c r="L13" s="26"/>
    </row>
    <row r="15" spans="1:12">
      <c r="F15" s="10" t="s">
        <v>17</v>
      </c>
      <c r="G15" s="18"/>
      <c r="H15" s="19"/>
      <c r="I15" s="20"/>
    </row>
    <row r="16" spans="1:12">
      <c r="G16" s="21"/>
      <c r="H16" s="22"/>
      <c r="I16" s="23"/>
    </row>
    <row r="17" spans="6:9">
      <c r="G17" s="24"/>
      <c r="H17" s="25"/>
      <c r="I17" s="26"/>
    </row>
    <row r="19" spans="6:9">
      <c r="F19" s="10" t="s">
        <v>18</v>
      </c>
      <c r="G19" s="18"/>
      <c r="H19" s="19"/>
      <c r="I19" s="20"/>
    </row>
    <row r="20" spans="6:9">
      <c r="G20" s="21"/>
      <c r="H20" s="22"/>
      <c r="I20" s="23"/>
    </row>
    <row r="21" spans="6:9">
      <c r="G21" s="24"/>
      <c r="H21" s="25"/>
      <c r="I21" s="26"/>
    </row>
    <row r="23" spans="6:9">
      <c r="F23" s="10" t="s">
        <v>19</v>
      </c>
      <c r="G23" s="15"/>
    </row>
    <row r="24" spans="6:9">
      <c r="G24" s="16"/>
    </row>
    <row r="25" spans="6:9">
      <c r="G25" s="17"/>
    </row>
    <row r="27" spans="6:9">
      <c r="F27" s="10" t="s">
        <v>20</v>
      </c>
      <c r="G27" s="28"/>
    </row>
    <row r="28" spans="6:9">
      <c r="G28" s="29"/>
    </row>
    <row r="29" spans="6:9">
      <c r="G29" s="30"/>
    </row>
    <row r="31" spans="6:9">
      <c r="F31" s="10" t="s">
        <v>49</v>
      </c>
      <c r="G31" s="15"/>
    </row>
    <row r="32" spans="6:9">
      <c r="G32" s="16"/>
    </row>
    <row r="33" spans="6:7">
      <c r="G33" s="16"/>
    </row>
    <row r="34" spans="6:7">
      <c r="G34" s="16"/>
    </row>
    <row r="35" spans="6:7">
      <c r="G35" s="16"/>
    </row>
    <row r="36" spans="6:7">
      <c r="G36" s="16"/>
    </row>
    <row r="37" spans="6:7">
      <c r="G37" s="16"/>
    </row>
    <row r="38" spans="6:7">
      <c r="G38" s="16"/>
    </row>
    <row r="39" spans="6:7">
      <c r="G39" s="16"/>
    </row>
    <row r="40" spans="6:7">
      <c r="G40" s="16"/>
    </row>
    <row r="41" spans="6:7">
      <c r="G41" s="16"/>
    </row>
    <row r="42" spans="6:7">
      <c r="G42" s="17"/>
    </row>
    <row r="44" spans="6:7">
      <c r="F44" s="10" t="s">
        <v>21</v>
      </c>
      <c r="G44" s="15"/>
    </row>
    <row r="45" spans="6:7">
      <c r="G45" s="16"/>
    </row>
    <row r="46" spans="6:7">
      <c r="G46" s="16"/>
    </row>
    <row r="47" spans="6:7">
      <c r="G47" s="16"/>
    </row>
    <row r="48" spans="6:7">
      <c r="G48" s="16"/>
    </row>
    <row r="49" spans="6:8">
      <c r="G49" s="16"/>
    </row>
    <row r="50" spans="6:8">
      <c r="G50" s="16"/>
    </row>
    <row r="51" spans="6:8">
      <c r="G51" s="16"/>
    </row>
    <row r="52" spans="6:8">
      <c r="G52" s="16"/>
    </row>
    <row r="53" spans="6:8">
      <c r="G53" s="16"/>
    </row>
    <row r="54" spans="6:8">
      <c r="G54" s="16"/>
    </row>
    <row r="55" spans="6:8">
      <c r="G55" s="17"/>
    </row>
    <row r="57" spans="6:8">
      <c r="F57" s="10" t="s">
        <v>22</v>
      </c>
      <c r="G57" s="27"/>
      <c r="H57" t="s">
        <v>50</v>
      </c>
    </row>
    <row r="61" spans="6:8">
      <c r="F61" s="10" t="s">
        <v>53</v>
      </c>
    </row>
    <row r="62" spans="6:8">
      <c r="F62" s="10" t="s">
        <v>54</v>
      </c>
    </row>
    <row r="63" spans="6:8">
      <c r="F63" s="10" t="s">
        <v>52</v>
      </c>
    </row>
    <row r="64" spans="6:8">
      <c r="F64" s="10" t="s">
        <v>51</v>
      </c>
    </row>
    <row r="66" spans="6:6">
      <c r="F66" s="10" t="s">
        <v>55</v>
      </c>
    </row>
    <row r="67" spans="6:6">
      <c r="F67" s="10" t="s">
        <v>57</v>
      </c>
    </row>
    <row r="69" spans="6:6">
      <c r="F69" s="10" t="s">
        <v>56</v>
      </c>
    </row>
    <row r="70" spans="6:6">
      <c r="F70" s="10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Electricity</vt:lpstr>
      <vt:lpstr>Electricity_empty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</dc:creator>
  <cp:lastModifiedBy>이인석</cp:lastModifiedBy>
  <dcterms:created xsi:type="dcterms:W3CDTF">2015-11-30T04:44:39Z</dcterms:created>
  <dcterms:modified xsi:type="dcterms:W3CDTF">2021-12-16T00:29:00Z</dcterms:modified>
</cp:coreProperties>
</file>