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KI\Documents\"/>
    </mc:Choice>
  </mc:AlternateContent>
  <xr:revisionPtr revIDLastSave="0" documentId="8_{E42601ED-C25A-4942-9B8D-AFEA29C3FB14}" xr6:coauthVersionLast="46" xr6:coauthVersionMax="46" xr10:uidLastSave="{00000000-0000-0000-0000-000000000000}"/>
  <bookViews>
    <workbookView xWindow="28680" yWindow="-120" windowWidth="29040" windowHeight="15840" xr2:uid="{15F7EA25-AFEF-4945-B9AF-1CBA04C082B9}"/>
  </bookViews>
  <sheets>
    <sheet name="Pure Werte" sheetId="1" r:id="rId1"/>
    <sheet name="Level Wert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3" i="2"/>
  <c r="D3" i="2"/>
  <c r="E3" i="2"/>
  <c r="F3" i="2"/>
  <c r="G3" i="2"/>
  <c r="J3" i="2" s="1"/>
  <c r="H3" i="2"/>
  <c r="K3" i="2" s="1"/>
  <c r="M3" i="2" s="1"/>
  <c r="C4" i="2"/>
  <c r="D4" i="2"/>
  <c r="E4" i="2"/>
  <c r="F4" i="2"/>
  <c r="G4" i="2"/>
  <c r="H4" i="2"/>
  <c r="K4" i="2" s="1"/>
  <c r="C5" i="2"/>
  <c r="D5" i="2"/>
  <c r="E5" i="2"/>
  <c r="F5" i="2"/>
  <c r="G5" i="2"/>
  <c r="J5" i="2" s="1"/>
  <c r="H5" i="2"/>
  <c r="K5" i="2" s="1"/>
  <c r="C6" i="2"/>
  <c r="D6" i="2"/>
  <c r="E6" i="2"/>
  <c r="F6" i="2"/>
  <c r="G6" i="2"/>
  <c r="J6" i="2" s="1"/>
  <c r="H6" i="2"/>
  <c r="K6" i="2" s="1"/>
  <c r="C7" i="2"/>
  <c r="D7" i="2"/>
  <c r="E7" i="2"/>
  <c r="F7" i="2"/>
  <c r="G7" i="2"/>
  <c r="J7" i="2" s="1"/>
  <c r="H7" i="2"/>
  <c r="K7" i="2" s="1"/>
  <c r="M7" i="2" s="1"/>
  <c r="C8" i="2"/>
  <c r="D8" i="2"/>
  <c r="E8" i="2"/>
  <c r="F8" i="2"/>
  <c r="G8" i="2"/>
  <c r="J8" i="2" s="1"/>
  <c r="H8" i="2"/>
  <c r="K8" i="2" s="1"/>
  <c r="C9" i="2"/>
  <c r="D9" i="2"/>
  <c r="E9" i="2"/>
  <c r="F9" i="2"/>
  <c r="G9" i="2"/>
  <c r="J9" i="2" s="1"/>
  <c r="H9" i="2"/>
  <c r="K9" i="2" s="1"/>
  <c r="C10" i="2"/>
  <c r="D10" i="2"/>
  <c r="E10" i="2"/>
  <c r="F10" i="2"/>
  <c r="G10" i="2"/>
  <c r="J10" i="2" s="1"/>
  <c r="H10" i="2"/>
  <c r="K10" i="2" s="1"/>
  <c r="C11" i="2"/>
  <c r="D11" i="2"/>
  <c r="E11" i="2"/>
  <c r="F11" i="2"/>
  <c r="G11" i="2"/>
  <c r="J11" i="2" s="1"/>
  <c r="H11" i="2"/>
  <c r="K11" i="2" s="1"/>
  <c r="M11" i="2" s="1"/>
  <c r="C12" i="2"/>
  <c r="D12" i="2"/>
  <c r="E12" i="2"/>
  <c r="F12" i="2"/>
  <c r="G12" i="2"/>
  <c r="J12" i="2" s="1"/>
  <c r="H12" i="2"/>
  <c r="K12" i="2" s="1"/>
  <c r="C13" i="2"/>
  <c r="D13" i="2"/>
  <c r="E13" i="2"/>
  <c r="F13" i="2"/>
  <c r="G13" i="2"/>
  <c r="J13" i="2" s="1"/>
  <c r="H13" i="2"/>
  <c r="K13" i="2" s="1"/>
  <c r="C14" i="2"/>
  <c r="D14" i="2"/>
  <c r="E14" i="2"/>
  <c r="F14" i="2"/>
  <c r="G14" i="2"/>
  <c r="J14" i="2" s="1"/>
  <c r="H14" i="2"/>
  <c r="K14" i="2" s="1"/>
  <c r="C15" i="2"/>
  <c r="D15" i="2"/>
  <c r="E15" i="2"/>
  <c r="F15" i="2"/>
  <c r="G15" i="2"/>
  <c r="J15" i="2" s="1"/>
  <c r="H15" i="2"/>
  <c r="K15" i="2" s="1"/>
  <c r="C16" i="2"/>
  <c r="D16" i="2"/>
  <c r="E16" i="2"/>
  <c r="F16" i="2"/>
  <c r="G16" i="2"/>
  <c r="J16" i="2" s="1"/>
  <c r="H16" i="2"/>
  <c r="K16" i="2" s="1"/>
  <c r="C17" i="2"/>
  <c r="D17" i="2"/>
  <c r="E17" i="2"/>
  <c r="F17" i="2"/>
  <c r="G17" i="2"/>
  <c r="J17" i="2" s="1"/>
  <c r="H17" i="2"/>
  <c r="K17" i="2" s="1"/>
  <c r="C18" i="2"/>
  <c r="D18" i="2"/>
  <c r="E18" i="2"/>
  <c r="F18" i="2"/>
  <c r="G18" i="2"/>
  <c r="J18" i="2" s="1"/>
  <c r="H18" i="2"/>
  <c r="K18" i="2" s="1"/>
  <c r="C19" i="2"/>
  <c r="D19" i="2"/>
  <c r="E19" i="2"/>
  <c r="F19" i="2"/>
  <c r="G19" i="2"/>
  <c r="J19" i="2" s="1"/>
  <c r="H19" i="2"/>
  <c r="K19" i="2" s="1"/>
  <c r="M19" i="2" s="1"/>
  <c r="C20" i="2"/>
  <c r="D20" i="2"/>
  <c r="E20" i="2"/>
  <c r="F20" i="2"/>
  <c r="G20" i="2"/>
  <c r="J20" i="2" s="1"/>
  <c r="H20" i="2"/>
  <c r="K20" i="2" s="1"/>
  <c r="M20" i="2" s="1"/>
  <c r="C21" i="2"/>
  <c r="D21" i="2"/>
  <c r="E21" i="2"/>
  <c r="F21" i="2"/>
  <c r="G21" i="2"/>
  <c r="J21" i="2" s="1"/>
  <c r="H21" i="2"/>
  <c r="K21" i="2" s="1"/>
  <c r="C22" i="2"/>
  <c r="D22" i="2"/>
  <c r="E22" i="2"/>
  <c r="F22" i="2"/>
  <c r="G22" i="2"/>
  <c r="J22" i="2" s="1"/>
  <c r="H22" i="2"/>
  <c r="K22" i="2" s="1"/>
  <c r="C23" i="2"/>
  <c r="D23" i="2"/>
  <c r="E23" i="2"/>
  <c r="F23" i="2"/>
  <c r="G23" i="2"/>
  <c r="J23" i="2" s="1"/>
  <c r="H23" i="2"/>
  <c r="K23" i="2" s="1"/>
  <c r="C24" i="2"/>
  <c r="D24" i="2"/>
  <c r="E24" i="2"/>
  <c r="F24" i="2"/>
  <c r="G24" i="2"/>
  <c r="J24" i="2" s="1"/>
  <c r="H24" i="2"/>
  <c r="K24" i="2" s="1"/>
  <c r="C25" i="2"/>
  <c r="D25" i="2"/>
  <c r="E25" i="2"/>
  <c r="F25" i="2"/>
  <c r="G25" i="2"/>
  <c r="J25" i="2" s="1"/>
  <c r="H25" i="2"/>
  <c r="K25" i="2" s="1"/>
  <c r="C26" i="2"/>
  <c r="D26" i="2"/>
  <c r="E26" i="2"/>
  <c r="F26" i="2"/>
  <c r="G26" i="2"/>
  <c r="J26" i="2" s="1"/>
  <c r="H26" i="2"/>
  <c r="K26" i="2" s="1"/>
  <c r="C27" i="2"/>
  <c r="D27" i="2"/>
  <c r="E27" i="2"/>
  <c r="F27" i="2"/>
  <c r="G27" i="2"/>
  <c r="J27" i="2" s="1"/>
  <c r="H27" i="2"/>
  <c r="K27" i="2" s="1"/>
  <c r="M27" i="2" s="1"/>
  <c r="C28" i="2"/>
  <c r="D28" i="2"/>
  <c r="E28" i="2"/>
  <c r="F28" i="2"/>
  <c r="G28" i="2"/>
  <c r="J28" i="2" s="1"/>
  <c r="H28" i="2"/>
  <c r="K28" i="2" s="1"/>
  <c r="C29" i="2"/>
  <c r="D29" i="2"/>
  <c r="E29" i="2"/>
  <c r="F29" i="2"/>
  <c r="G29" i="2"/>
  <c r="J29" i="2" s="1"/>
  <c r="H29" i="2"/>
  <c r="K29" i="2" s="1"/>
  <c r="C30" i="2"/>
  <c r="D30" i="2"/>
  <c r="E30" i="2"/>
  <c r="F30" i="2"/>
  <c r="G30" i="2"/>
  <c r="J30" i="2" s="1"/>
  <c r="H30" i="2"/>
  <c r="K30" i="2" s="1"/>
  <c r="C31" i="2"/>
  <c r="D31" i="2"/>
  <c r="E31" i="2"/>
  <c r="F31" i="2"/>
  <c r="G31" i="2"/>
  <c r="J31" i="2" s="1"/>
  <c r="H31" i="2"/>
  <c r="K31" i="2" s="1"/>
  <c r="C32" i="2"/>
  <c r="D32" i="2"/>
  <c r="E32" i="2"/>
  <c r="F32" i="2"/>
  <c r="G32" i="2"/>
  <c r="J32" i="2" s="1"/>
  <c r="H32" i="2"/>
  <c r="K32" i="2" s="1"/>
  <c r="C33" i="2"/>
  <c r="D33" i="2"/>
  <c r="E33" i="2"/>
  <c r="F33" i="2"/>
  <c r="G33" i="2"/>
  <c r="J33" i="2" s="1"/>
  <c r="H33" i="2"/>
  <c r="K33" i="2" s="1"/>
  <c r="C34" i="2"/>
  <c r="D34" i="2"/>
  <c r="E34" i="2"/>
  <c r="F34" i="2"/>
  <c r="G34" i="2"/>
  <c r="J34" i="2" s="1"/>
  <c r="L34" i="2" s="1"/>
  <c r="H34" i="2"/>
  <c r="K34" i="2" s="1"/>
  <c r="C35" i="2"/>
  <c r="D35" i="2"/>
  <c r="E35" i="2"/>
  <c r="F35" i="2"/>
  <c r="G35" i="2"/>
  <c r="J35" i="2" s="1"/>
  <c r="H35" i="2"/>
  <c r="K35" i="2" s="1"/>
  <c r="M35" i="2" s="1"/>
  <c r="C36" i="2"/>
  <c r="D36" i="2"/>
  <c r="E36" i="2"/>
  <c r="F36" i="2"/>
  <c r="G36" i="2"/>
  <c r="J36" i="2" s="1"/>
  <c r="H36" i="2"/>
  <c r="K36" i="2" s="1"/>
  <c r="C37" i="2"/>
  <c r="D37" i="2"/>
  <c r="E37" i="2"/>
  <c r="F37" i="2"/>
  <c r="G37" i="2"/>
  <c r="J37" i="2" s="1"/>
  <c r="H37" i="2"/>
  <c r="K37" i="2" s="1"/>
  <c r="C38" i="2"/>
  <c r="D38" i="2"/>
  <c r="E38" i="2"/>
  <c r="F38" i="2"/>
  <c r="G38" i="2"/>
  <c r="J38" i="2" s="1"/>
  <c r="H38" i="2"/>
  <c r="K38" i="2" s="1"/>
  <c r="M38" i="2" s="1"/>
  <c r="C39" i="2"/>
  <c r="D39" i="2"/>
  <c r="E39" i="2"/>
  <c r="F39" i="2"/>
  <c r="G39" i="2"/>
  <c r="J39" i="2" s="1"/>
  <c r="H39" i="2"/>
  <c r="K39" i="2" s="1"/>
  <c r="C40" i="2"/>
  <c r="D40" i="2"/>
  <c r="E40" i="2"/>
  <c r="F40" i="2"/>
  <c r="G40" i="2"/>
  <c r="J40" i="2" s="1"/>
  <c r="H40" i="2"/>
  <c r="K40" i="2" s="1"/>
  <c r="C41" i="2"/>
  <c r="D41" i="2"/>
  <c r="E41" i="2"/>
  <c r="F41" i="2"/>
  <c r="G41" i="2"/>
  <c r="J41" i="2" s="1"/>
  <c r="H41" i="2"/>
  <c r="K41" i="2" s="1"/>
  <c r="C42" i="2"/>
  <c r="D42" i="2"/>
  <c r="E42" i="2"/>
  <c r="F42" i="2"/>
  <c r="G42" i="2"/>
  <c r="J42" i="2" s="1"/>
  <c r="H42" i="2"/>
  <c r="K42" i="2" s="1"/>
  <c r="C43" i="2"/>
  <c r="D43" i="2"/>
  <c r="E43" i="2"/>
  <c r="F43" i="2"/>
  <c r="G43" i="2"/>
  <c r="J43" i="2" s="1"/>
  <c r="H43" i="2"/>
  <c r="K43" i="2" s="1"/>
  <c r="M43" i="2" s="1"/>
  <c r="C44" i="2"/>
  <c r="D44" i="2"/>
  <c r="E44" i="2"/>
  <c r="F44" i="2"/>
  <c r="G44" i="2"/>
  <c r="J44" i="2" s="1"/>
  <c r="H44" i="2"/>
  <c r="K44" i="2" s="1"/>
  <c r="C45" i="2"/>
  <c r="D45" i="2"/>
  <c r="E45" i="2"/>
  <c r="F45" i="2"/>
  <c r="G45" i="2"/>
  <c r="J45" i="2" s="1"/>
  <c r="H45" i="2"/>
  <c r="K45" i="2" s="1"/>
  <c r="C46" i="2"/>
  <c r="D46" i="2"/>
  <c r="E46" i="2"/>
  <c r="F46" i="2"/>
  <c r="G46" i="2"/>
  <c r="J46" i="2" s="1"/>
  <c r="H46" i="2"/>
  <c r="K46" i="2" s="1"/>
  <c r="C47" i="2"/>
  <c r="D47" i="2"/>
  <c r="E47" i="2"/>
  <c r="F47" i="2"/>
  <c r="G47" i="2"/>
  <c r="J47" i="2" s="1"/>
  <c r="H47" i="2"/>
  <c r="K47" i="2" s="1"/>
  <c r="C48" i="2"/>
  <c r="D48" i="2"/>
  <c r="E48" i="2"/>
  <c r="F48" i="2"/>
  <c r="G48" i="2"/>
  <c r="J48" i="2" s="1"/>
  <c r="H48" i="2"/>
  <c r="K48" i="2" s="1"/>
  <c r="C49" i="2"/>
  <c r="D49" i="2"/>
  <c r="E49" i="2"/>
  <c r="F49" i="2"/>
  <c r="G49" i="2"/>
  <c r="J49" i="2" s="1"/>
  <c r="H49" i="2"/>
  <c r="K49" i="2" s="1"/>
  <c r="C50" i="2"/>
  <c r="D50" i="2"/>
  <c r="E50" i="2"/>
  <c r="F50" i="2"/>
  <c r="G50" i="2"/>
  <c r="J50" i="2" s="1"/>
  <c r="H50" i="2"/>
  <c r="K50" i="2" s="1"/>
  <c r="D2" i="2"/>
  <c r="E2" i="2"/>
  <c r="F2" i="2"/>
  <c r="G2" i="2"/>
  <c r="J2" i="2" s="1"/>
  <c r="H2" i="2"/>
  <c r="K2" i="2" s="1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H3" i="1"/>
  <c r="H4" i="1"/>
  <c r="K4" i="1" s="1"/>
  <c r="M4" i="1" s="1"/>
  <c r="H5" i="1"/>
  <c r="H6" i="1"/>
  <c r="H7" i="1"/>
  <c r="K7" i="1" s="1"/>
  <c r="M7" i="1" s="1"/>
  <c r="H8" i="1"/>
  <c r="K8" i="1" s="1"/>
  <c r="M8" i="1" s="1"/>
  <c r="H9" i="1"/>
  <c r="K9" i="1" s="1"/>
  <c r="M9" i="1" s="1"/>
  <c r="H10" i="1"/>
  <c r="H11" i="1"/>
  <c r="H12" i="1"/>
  <c r="K12" i="1" s="1"/>
  <c r="M12" i="1" s="1"/>
  <c r="H13" i="1"/>
  <c r="H14" i="1"/>
  <c r="H15" i="1"/>
  <c r="H16" i="1"/>
  <c r="H17" i="1"/>
  <c r="K17" i="1" s="1"/>
  <c r="M17" i="1" s="1"/>
  <c r="H18" i="1"/>
  <c r="K18" i="1" s="1"/>
  <c r="M18" i="1" s="1"/>
  <c r="H19" i="1"/>
  <c r="H20" i="1"/>
  <c r="H21" i="1"/>
  <c r="H22" i="1"/>
  <c r="H23" i="1"/>
  <c r="H24" i="1"/>
  <c r="H25" i="1"/>
  <c r="H26" i="1"/>
  <c r="H27" i="1"/>
  <c r="H28" i="1"/>
  <c r="K28" i="1" s="1"/>
  <c r="M28" i="1" s="1"/>
  <c r="H29" i="1"/>
  <c r="H30" i="1"/>
  <c r="K30" i="1" s="1"/>
  <c r="M30" i="1" s="1"/>
  <c r="H31" i="1"/>
  <c r="K31" i="1" s="1"/>
  <c r="M31" i="1" s="1"/>
  <c r="H32" i="1"/>
  <c r="K32" i="1" s="1"/>
  <c r="M32" i="1" s="1"/>
  <c r="H33" i="1"/>
  <c r="K33" i="1" s="1"/>
  <c r="M33" i="1" s="1"/>
  <c r="H34" i="1"/>
  <c r="K34" i="1" s="1"/>
  <c r="M34" i="1" s="1"/>
  <c r="H35" i="1"/>
  <c r="H36" i="1"/>
  <c r="K36" i="1" s="1"/>
  <c r="M36" i="1" s="1"/>
  <c r="H37" i="1"/>
  <c r="H38" i="1"/>
  <c r="H39" i="1"/>
  <c r="H40" i="1"/>
  <c r="H41" i="1"/>
  <c r="H42" i="1"/>
  <c r="H43" i="1"/>
  <c r="K43" i="1" s="1"/>
  <c r="M43" i="1" s="1"/>
  <c r="H44" i="1"/>
  <c r="H45" i="1"/>
  <c r="H46" i="1"/>
  <c r="K46" i="1" s="1"/>
  <c r="M46" i="1" s="1"/>
  <c r="H47" i="1"/>
  <c r="K47" i="1" s="1"/>
  <c r="M47" i="1" s="1"/>
  <c r="H48" i="1"/>
  <c r="H49" i="1"/>
  <c r="K49" i="1" s="1"/>
  <c r="M49" i="1" s="1"/>
  <c r="H50" i="1"/>
  <c r="K50" i="1" s="1"/>
  <c r="M50" i="1" s="1"/>
  <c r="K5" i="1"/>
  <c r="M5" i="1" s="1"/>
  <c r="K14" i="1"/>
  <c r="M14" i="1" s="1"/>
  <c r="K23" i="1"/>
  <c r="M23" i="1" s="1"/>
  <c r="K26" i="1"/>
  <c r="M26" i="1" s="1"/>
  <c r="K37" i="1"/>
  <c r="M37" i="1" s="1"/>
  <c r="K44" i="1"/>
  <c r="M44" i="1" s="1"/>
  <c r="K15" i="1"/>
  <c r="M15" i="1" s="1"/>
  <c r="K16" i="1"/>
  <c r="M16" i="1" s="1"/>
  <c r="K48" i="1"/>
  <c r="M48" i="1" s="1"/>
  <c r="J18" i="1"/>
  <c r="L18" i="1" s="1"/>
  <c r="F18" i="1"/>
  <c r="E18" i="1"/>
  <c r="K3" i="1"/>
  <c r="M3" i="1" s="1"/>
  <c r="K6" i="1"/>
  <c r="M6" i="1" s="1"/>
  <c r="K10" i="1"/>
  <c r="M10" i="1" s="1"/>
  <c r="K11" i="1"/>
  <c r="M11" i="1" s="1"/>
  <c r="K13" i="1"/>
  <c r="M13" i="1" s="1"/>
  <c r="K19" i="1"/>
  <c r="M19" i="1" s="1"/>
  <c r="K20" i="1"/>
  <c r="M20" i="1" s="1"/>
  <c r="K21" i="1"/>
  <c r="M21" i="1" s="1"/>
  <c r="K22" i="1"/>
  <c r="M22" i="1" s="1"/>
  <c r="K24" i="1"/>
  <c r="M24" i="1" s="1"/>
  <c r="K25" i="1"/>
  <c r="M25" i="1" s="1"/>
  <c r="K27" i="1"/>
  <c r="M27" i="1" s="1"/>
  <c r="K29" i="1"/>
  <c r="M29" i="1" s="1"/>
  <c r="K35" i="1"/>
  <c r="M35" i="1" s="1"/>
  <c r="K38" i="1"/>
  <c r="M38" i="1" s="1"/>
  <c r="K39" i="1"/>
  <c r="M39" i="1" s="1"/>
  <c r="K40" i="1"/>
  <c r="M40" i="1" s="1"/>
  <c r="K41" i="1"/>
  <c r="M41" i="1" s="1"/>
  <c r="K42" i="1"/>
  <c r="M42" i="1" s="1"/>
  <c r="K45" i="1"/>
  <c r="M45" i="1" s="1"/>
  <c r="H2" i="1"/>
  <c r="K2" i="1" s="1"/>
  <c r="M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2" i="1"/>
  <c r="L2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23" i="1"/>
  <c r="F24" i="1"/>
  <c r="F25" i="1"/>
  <c r="F26" i="1"/>
  <c r="F27" i="1"/>
  <c r="F28" i="1"/>
  <c r="F29" i="1"/>
  <c r="F30" i="1"/>
  <c r="F20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1" i="1"/>
  <c r="F22" i="1"/>
  <c r="F2" i="1"/>
  <c r="M2" i="2" l="1"/>
  <c r="L43" i="2"/>
  <c r="L35" i="2"/>
  <c r="L27" i="2"/>
  <c r="L19" i="2"/>
  <c r="L11" i="2"/>
  <c r="L3" i="2"/>
  <c r="L2" i="2"/>
  <c r="M48" i="2"/>
  <c r="M40" i="2"/>
  <c r="M32" i="2"/>
  <c r="M24" i="2"/>
  <c r="M16" i="2"/>
  <c r="M8" i="2"/>
  <c r="L48" i="2"/>
  <c r="L40" i="2"/>
  <c r="L32" i="2"/>
  <c r="L24" i="2"/>
  <c r="L16" i="2"/>
  <c r="L8" i="2"/>
  <c r="M45" i="2"/>
  <c r="M37" i="2"/>
  <c r="M29" i="2"/>
  <c r="M21" i="2"/>
  <c r="M13" i="2"/>
  <c r="M5" i="2"/>
  <c r="L45" i="2"/>
  <c r="L37" i="2"/>
  <c r="L29" i="2"/>
  <c r="L21" i="2"/>
  <c r="L13" i="2"/>
  <c r="L5" i="2"/>
  <c r="M50" i="2"/>
  <c r="M42" i="2"/>
  <c r="M34" i="2"/>
  <c r="M26" i="2"/>
  <c r="M18" i="2"/>
  <c r="M10" i="2"/>
  <c r="L50" i="2"/>
  <c r="L42" i="2"/>
  <c r="L26" i="2"/>
  <c r="L18" i="2"/>
  <c r="L10" i="2"/>
  <c r="M47" i="2"/>
  <c r="M39" i="2"/>
  <c r="M31" i="2"/>
  <c r="M23" i="2"/>
  <c r="M15" i="2"/>
  <c r="L47" i="2"/>
  <c r="L39" i="2"/>
  <c r="L31" i="2"/>
  <c r="L23" i="2"/>
  <c r="L15" i="2"/>
  <c r="L7" i="2"/>
  <c r="M44" i="2"/>
  <c r="M36" i="2"/>
  <c r="M28" i="2"/>
  <c r="M12" i="2"/>
  <c r="M4" i="2"/>
  <c r="L44" i="2"/>
  <c r="L36" i="2"/>
  <c r="L28" i="2"/>
  <c r="L20" i="2"/>
  <c r="L12" i="2"/>
  <c r="J4" i="2"/>
  <c r="L4" i="2" s="1"/>
  <c r="M49" i="2"/>
  <c r="M41" i="2"/>
  <c r="M33" i="2"/>
  <c r="M25" i="2"/>
  <c r="M17" i="2"/>
  <c r="M9" i="2"/>
  <c r="L49" i="2"/>
  <c r="L41" i="2"/>
  <c r="L33" i="2"/>
  <c r="L25" i="2"/>
  <c r="L17" i="2"/>
  <c r="L9" i="2"/>
  <c r="M30" i="2"/>
  <c r="M22" i="2"/>
  <c r="M14" i="2"/>
  <c r="M6" i="2"/>
  <c r="M46" i="2"/>
  <c r="L46" i="2"/>
  <c r="L38" i="2"/>
  <c r="L30" i="2"/>
  <c r="L22" i="2"/>
  <c r="L14" i="2"/>
  <c r="L6" i="2"/>
</calcChain>
</file>

<file path=xl/sharedStrings.xml><?xml version="1.0" encoding="utf-8"?>
<sst xmlns="http://schemas.openxmlformats.org/spreadsheetml/2006/main" count="101" uniqueCount="77">
  <si>
    <t>Zeitraum</t>
  </si>
  <si>
    <t>Waffe+Chassis</t>
  </si>
  <si>
    <t>Schaden 0%</t>
  </si>
  <si>
    <t>Schaden 75%</t>
  </si>
  <si>
    <t>SPS 75%</t>
  </si>
  <si>
    <t>Projektile</t>
  </si>
  <si>
    <t>SPS pro Projektil 75%</t>
  </si>
  <si>
    <t>SPS pro Projektil 0%</t>
  </si>
  <si>
    <t>SPS 0%</t>
  </si>
  <si>
    <t>Anmerkung</t>
  </si>
  <si>
    <t>Schaden pP 75%</t>
  </si>
  <si>
    <t>Schaden pP 0%</t>
  </si>
  <si>
    <t>Schaden insg 75%</t>
  </si>
  <si>
    <t>Schaden insg 0%</t>
  </si>
  <si>
    <t>Artillerie</t>
  </si>
  <si>
    <t>Keine Upgrades</t>
  </si>
  <si>
    <t>Laser</t>
  </si>
  <si>
    <t>Laser Upg1</t>
  </si>
  <si>
    <t>Laser Upg2</t>
  </si>
  <si>
    <t>Schwerer Laser</t>
  </si>
  <si>
    <t>Schwerer Laser Upg1</t>
  </si>
  <si>
    <t>Schwerer Laser Upg2</t>
  </si>
  <si>
    <t>Ionenkanone</t>
  </si>
  <si>
    <t>Ionenkanone Upg1</t>
  </si>
  <si>
    <t>Schwere Ionenkanone</t>
  </si>
  <si>
    <t>Schwere Ionenkanone Upg1</t>
  </si>
  <si>
    <t>Kanone</t>
  </si>
  <si>
    <t>Doppelkanone</t>
  </si>
  <si>
    <t>Kanone Ammo1</t>
  </si>
  <si>
    <t>Kanone Ammo2</t>
  </si>
  <si>
    <t>Kanone Ammo3</t>
  </si>
  <si>
    <t>Doppelkanone Alles</t>
  </si>
  <si>
    <t>Schwere Kanone</t>
  </si>
  <si>
    <t>Schwere Doppelkanone</t>
  </si>
  <si>
    <t>Schwere Kanone Ammo1</t>
  </si>
  <si>
    <t>Schwere Kanone Ammo2</t>
  </si>
  <si>
    <t>Schwere Kanone Ammo3</t>
  </si>
  <si>
    <t>Schwere Doppelkanone Alles</t>
  </si>
  <si>
    <t>Raketenwerfer</t>
  </si>
  <si>
    <t>Pamir Raketenwerfer Ammo2</t>
  </si>
  <si>
    <t>Pamir Raketenwerfer Ammo1</t>
  </si>
  <si>
    <t>Pamir Raketenwerfer Upg1</t>
  </si>
  <si>
    <t>Pamir Raketenwerfer</t>
  </si>
  <si>
    <t>Pamir Raketenwerfer Ammo3</t>
  </si>
  <si>
    <t>Pamir Raketenwerfer Alles</t>
  </si>
  <si>
    <t>Raketenwerfer Upg1</t>
  </si>
  <si>
    <t>Raketenwerfer Upg2</t>
  </si>
  <si>
    <t>Raketenwerfer Ammo1</t>
  </si>
  <si>
    <t>Raketenwerfer Ammo2</t>
  </si>
  <si>
    <t>Raketenwerfer Ammo3</t>
  </si>
  <si>
    <t>Raketenwerfer Alles</t>
  </si>
  <si>
    <t xml:space="preserve">Schwerer Raketenwerfer </t>
  </si>
  <si>
    <t>Schwerer Raketenwerfer Upg1</t>
  </si>
  <si>
    <t>Schwerer Raketenwerfer Upg2</t>
  </si>
  <si>
    <t>Schwerer Raketenwerfer Ammo1</t>
  </si>
  <si>
    <t>Schwerer Raketenwerfer Ammo2</t>
  </si>
  <si>
    <t>Schwerer Raketenwerfer Ammo3</t>
  </si>
  <si>
    <t>Schwerer Raketenwerfer Alles</t>
  </si>
  <si>
    <t>Maschinengewehr Alles</t>
  </si>
  <si>
    <t>Maschinengewehr</t>
  </si>
  <si>
    <t>Maschinengewehr Upg1</t>
  </si>
  <si>
    <t>Maschinengewehr Ammo1</t>
  </si>
  <si>
    <t>Maschinengewehr Ammo2</t>
  </si>
  <si>
    <t>Maschinengewehr Ammo3</t>
  </si>
  <si>
    <t>Munition +60</t>
  </si>
  <si>
    <t>Munition +100</t>
  </si>
  <si>
    <t>Munition +50</t>
  </si>
  <si>
    <t>Munition +25</t>
  </si>
  <si>
    <t>Munition +10</t>
  </si>
  <si>
    <t>Reichweite +1</t>
  </si>
  <si>
    <t>Reichweite +2</t>
  </si>
  <si>
    <t>Munition +60, Reichweite +2</t>
  </si>
  <si>
    <t>Munition +100, Reichweite +1</t>
  </si>
  <si>
    <t>Munition +20, Reichweite +2</t>
  </si>
  <si>
    <t>Munition +50, Reichweite +1</t>
  </si>
  <si>
    <t>Level</t>
  </si>
  <si>
    <t>Leichter Waffenslot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</si>
</sst>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5" xfId="0" applyFont="1" applyBorder="1"/>
    <xf numFmtId="0" fontId="0" fillId="2" borderId="6" xfId="0" applyFill="1" applyBorder="1"/>
    <xf numFmtId="0" fontId="0" fillId="0" borderId="6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7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2" borderId="4" xfId="0" applyFont="1" applyFill="1" applyBorder="1"/>
    <xf numFmtId="0" fontId="0" fillId="0" borderId="4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2" borderId="6" xfId="0" applyFont="1" applyFill="1" applyBorder="1"/>
    <xf numFmtId="0" fontId="0" fillId="0" borderId="6" xfId="0" applyFont="1" applyBorder="1"/>
    <xf numFmtId="0" fontId="0" fillId="0" borderId="7" xfId="0" applyNumberFormat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2" borderId="2" xfId="0" applyFont="1" applyFill="1" applyBorder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7" xfId="0" applyNumberFormat="1" applyBorder="1"/>
    <xf numFmtId="2" fontId="1" fillId="0" borderId="0" xfId="0" applyNumberFormat="1" applyFont="1"/>
    <xf numFmtId="2" fontId="1" fillId="0" borderId="8" xfId="0" applyNumberFormat="1" applyFont="1" applyBorder="1"/>
    <xf numFmtId="2" fontId="1" fillId="0" borderId="3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0" fontId="1" fillId="2" borderId="0" xfId="0" applyFont="1" applyFill="1"/>
    <xf numFmtId="0" fontId="1" fillId="0" borderId="0" xfId="0" applyFont="1"/>
  </cellXfs>
  <cellStyles count="1">
    <cellStyle name="Standard" xfId="0" builtinId="0"/>
  </cellStyles>
  <dxfs count="27">
    <dxf>
      <font>
        <b/>
      </font>
      <numFmt numFmtId="2" formatCode="0.00"/>
    </dxf>
    <dxf>
      <numFmt numFmtId="2" formatCode="0.00"/>
      <border diagonalUp="0" diagonalDown="0" outline="0">
        <left style="medium">
          <color indexed="64"/>
        </left>
        <right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2B2C5-3517-4C36-A895-3B3BAAB94021}" name="Tabelle1" displayName="Tabelle1" ref="A1:N50" totalsRowShown="0">
  <autoFilter ref="A1:N50" xr:uid="{27E55496-E746-48EC-B731-A6B842A57EB9}"/>
  <tableColumns count="14">
    <tableColumn id="1" xr3:uid="{487AEE41-BE4C-4DD5-8123-76A7C209D510}" name="Waffe+Chassis" dataDxfId="26"/>
    <tableColumn id="2" xr3:uid="{9EC3C08A-3F47-42FE-9688-88783540006E}" name="Projektile" dataDxfId="25"/>
    <tableColumn id="3" xr3:uid="{46BCEC69-B230-41AF-970A-6E67B748BCCD}" name="Schaden 75%" dataDxfId="24"/>
    <tableColumn id="4" xr3:uid="{F4CB5DAB-6D73-4635-AD5A-A1F38FCC3874}" name="Schaden 0%" dataDxfId="23"/>
    <tableColumn id="5" xr3:uid="{AB237028-42DD-433A-8EE8-AF35CDD42AEC}" name="Schaden pP 75%" dataDxfId="22">
      <calculatedColumnFormula>C2/B2</calculatedColumnFormula>
    </tableColumn>
    <tableColumn id="6" xr3:uid="{58EF5E9D-9EE3-49CF-9DC0-DAC70A960AE0}" name="Schaden pP 0%" dataDxfId="21"/>
    <tableColumn id="16385" xr3:uid="{0939D530-7FCE-4045-9B2C-E9DCBD8A7039}" name="Schaden insg 75%" dataDxfId="20"/>
    <tableColumn id="16386" xr3:uid="{752BAA3C-E536-4373-B7C2-A29F72A5319A}" name="Schaden insg 0%" dataDxfId="19">
      <calculatedColumnFormula>Tabelle1[[#This Row],[Schaden insg 75%]]*4</calculatedColumnFormula>
    </tableColumn>
    <tableColumn id="16387" xr3:uid="{CD0ADF6C-0140-47EF-BDF7-C6634076F36C}" name="Zeitraum" dataDxfId="18"/>
    <tableColumn id="16388" xr3:uid="{F9A97DF9-AC6B-442F-8A39-B29481A252C0}" name="SPS 75%" dataDxfId="17"/>
    <tableColumn id="16389" xr3:uid="{DED5C580-2B22-47B6-8EB5-6291C6941AED}" name="SPS 0%" dataDxfId="16"/>
    <tableColumn id="16390" xr3:uid="{80FD423C-35AF-4BFF-B5D1-4519401EEA18}" name="SPS pro Projektil 75%" dataDxfId="15"/>
    <tableColumn id="16391" xr3:uid="{7667F0BD-A49E-4C5A-AF09-1F6AEA0ACE85}" name="SPS pro Projektil 0%" dataDxfId="14"/>
    <tableColumn id="16392" xr3:uid="{0FD9B122-B4FD-4094-B701-062A8F7F34C5}" name="Anmerkung" dataDxfId="13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531C9-532A-4E1B-9ED0-09FC2269789B}" name="Tabelle2" displayName="Tabelle2" ref="A1:M50" totalsRowShown="0">
  <autoFilter ref="A1:M50" xr:uid="{B8092940-3580-4F18-9D6B-8B3F769CB08D}"/>
  <tableColumns count="13">
    <tableColumn id="1" xr3:uid="{0AA96336-93E1-43A5-94EC-31F86E04A8FC}" name="Waffe+Chassis" dataDxfId="12"/>
    <tableColumn id="2" xr3:uid="{02AF5166-7941-4824-AB56-DDB4DE2CCA85}" name="Projektile" dataDxfId="11"/>
    <tableColumn id="3" xr3:uid="{71E40F9D-EDCB-488C-996B-1405DB9B1C39}" name="Schaden 75%" dataDxfId="10"/>
    <tableColumn id="4" xr3:uid="{D05AE2CE-45A6-4FCA-94C7-05538EB6D04B}" name="Schaden 0%" dataDxfId="9"/>
    <tableColumn id="5" xr3:uid="{86975FB1-F9B9-4CE9-BD8F-2DDB2CCBC706}" name="Schaden pP 75%" dataDxfId="8"/>
    <tableColumn id="6" xr3:uid="{029DB0A3-CAAE-4E2A-A04C-988C6066C3CE}" name="Schaden pP 0%" dataDxfId="7"/>
    <tableColumn id="7" xr3:uid="{E4A953D6-0981-49CE-B018-07FD3A1BB6FF}" name="Schaden insg 75%" dataDxfId="6"/>
    <tableColumn id="8" xr3:uid="{9AF60503-A67E-4F6F-97F7-90A23D8973F7}" name="Schaden insg 0%" dataDxfId="5"/>
    <tableColumn id="9" xr3:uid="{3B2C6D0B-A54E-4DDA-8D36-150E41AAF77F}" name="Zeitraum" dataDxfId="4"/>
    <tableColumn id="10" xr3:uid="{96024AB5-3ECC-40FD-B6D4-D9E9BBAAB38A}" name="SPS 75%" dataDxfId="3"/>
    <tableColumn id="11" xr3:uid="{0503308C-7182-48DA-91A2-5413D8DED13A}" name="SPS 0%" dataDxfId="2"/>
    <tableColumn id="12" xr3:uid="{1B876AD1-4908-4B7D-B6CC-3B4772F09D41}" name="SPS pro Projektil 75%" dataDxfId="1"/>
    <tableColumn id="13" xr3:uid="{A5390430-66FE-4438-938B-4A7F3AF68591}" name="SPS pro Projektil 0%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3E5D-5669-46E9-A38B-D919C66A84AE}">
  <dimension ref="A1:R115"/>
  <sheetViews>
    <sheetView tabSelected="1" zoomScaleNormal="100" workbookViewId="0">
      <pane ySplit="1" topLeftCell="A2" activePane="bottomLeft" state="frozen"/>
      <selection pane="bottomLeft" activeCell="N9" sqref="N9"/>
    </sheetView>
  </sheetViews>
  <sheetFormatPr baseColWidth="10" defaultRowHeight="15" x14ac:dyDescent="0.25"/>
  <cols>
    <col min="1" max="1" width="30.7109375" style="2" bestFit="1" customWidth="1"/>
    <col min="2" max="2" width="12" style="5" bestFit="1" customWidth="1"/>
    <col min="3" max="3" width="14.7109375" style="5" bestFit="1" customWidth="1"/>
    <col min="4" max="4" width="13.7109375" style="5" bestFit="1" customWidth="1"/>
    <col min="5" max="5" width="17.42578125" style="5" bestFit="1" customWidth="1"/>
    <col min="6" max="6" width="16.42578125" style="5" bestFit="1" customWidth="1"/>
    <col min="7" max="7" width="18.85546875" style="5" bestFit="1" customWidth="1"/>
    <col min="8" max="8" width="17.7109375" style="5" bestFit="1" customWidth="1"/>
    <col min="9" max="9" width="11.28515625" style="5" bestFit="1" customWidth="1"/>
    <col min="10" max="11" width="12" style="8" bestFit="1" customWidth="1"/>
    <col min="12" max="12" width="22" style="8" bestFit="1" customWidth="1"/>
    <col min="13" max="13" width="21" style="8" bestFit="1" customWidth="1"/>
    <col min="14" max="14" width="27.5703125" style="3" bestFit="1" customWidth="1"/>
  </cols>
  <sheetData>
    <row r="1" spans="1:18" ht="15.75" thickBot="1" x14ac:dyDescent="0.3">
      <c r="A1" s="1" t="s">
        <v>1</v>
      </c>
      <c r="B1" s="6" t="s">
        <v>5</v>
      </c>
      <c r="C1" s="6" t="s">
        <v>3</v>
      </c>
      <c r="D1" s="6" t="s">
        <v>2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0</v>
      </c>
      <c r="J1" s="7" t="s">
        <v>4</v>
      </c>
      <c r="K1" s="7" t="s">
        <v>8</v>
      </c>
      <c r="L1" s="7" t="s">
        <v>6</v>
      </c>
      <c r="M1" s="7" t="s">
        <v>7</v>
      </c>
      <c r="N1" s="4" t="s">
        <v>9</v>
      </c>
      <c r="O1" s="12"/>
      <c r="P1" s="12"/>
      <c r="Q1" s="12"/>
      <c r="R1" s="12"/>
    </row>
    <row r="2" spans="1:18" s="21" customFormat="1" ht="15.75" thickBot="1" x14ac:dyDescent="0.3">
      <c r="A2" s="16" t="s">
        <v>14</v>
      </c>
      <c r="B2" s="17">
        <v>2</v>
      </c>
      <c r="C2" s="17">
        <v>22</v>
      </c>
      <c r="D2" s="17">
        <v>108</v>
      </c>
      <c r="E2" s="17">
        <f t="shared" ref="E2:E33" si="0">C2/B2</f>
        <v>11</v>
      </c>
      <c r="F2" s="17">
        <f t="shared" ref="F2:F33" si="1">D2/B2</f>
        <v>54</v>
      </c>
      <c r="G2" s="17">
        <v>440</v>
      </c>
      <c r="H2" s="17">
        <f>Tabelle1[[#This Row],[Schaden insg 75%]]*(Tabelle1[[#This Row],[Schaden 0%]]/Tabelle1[[#This Row],[Schaden 75%]])</f>
        <v>2160</v>
      </c>
      <c r="I2" s="17">
        <v>19.97</v>
      </c>
      <c r="J2" s="18">
        <f>Tabelle1[[#This Row],[Schaden insg 75%]]/Tabelle1[[#This Row],[Zeitraum]]</f>
        <v>22.033049574361545</v>
      </c>
      <c r="K2" s="18">
        <f>Tabelle1[[#This Row],[Schaden insg 0%]]/I2</f>
        <v>108.16224336504757</v>
      </c>
      <c r="L2" s="18">
        <f>J2/Tabelle1[[#This Row],[Projektile]]</f>
        <v>11.016524787180773</v>
      </c>
      <c r="M2" s="18">
        <f>K2/Tabelle1[[#This Row],[Projektile]]</f>
        <v>54.081121682523786</v>
      </c>
      <c r="N2" s="19" t="s">
        <v>15</v>
      </c>
      <c r="O2" s="20"/>
      <c r="P2" s="20"/>
      <c r="Q2" s="20"/>
      <c r="R2" s="20"/>
    </row>
    <row r="3" spans="1:18" s="10" customFormat="1" x14ac:dyDescent="0.25">
      <c r="A3" s="1" t="s">
        <v>16</v>
      </c>
      <c r="B3" s="22">
        <v>1</v>
      </c>
      <c r="C3" s="22">
        <v>57</v>
      </c>
      <c r="D3" s="22">
        <v>57</v>
      </c>
      <c r="E3" s="22">
        <f t="shared" si="0"/>
        <v>57</v>
      </c>
      <c r="F3" s="22">
        <f t="shared" si="1"/>
        <v>57</v>
      </c>
      <c r="G3" s="22">
        <v>1197</v>
      </c>
      <c r="H3" s="22">
        <f>Tabelle1[[#This Row],[Schaden insg 75%]]*(Tabelle1[[#This Row],[Schaden 0%]]/Tabelle1[[#This Row],[Schaden 75%]])</f>
        <v>1197</v>
      </c>
      <c r="I3" s="22">
        <v>42.2</v>
      </c>
      <c r="J3" s="23">
        <f>Tabelle1[[#This Row],[Schaden insg 75%]]/Tabelle1[[#This Row],[Zeitraum]]</f>
        <v>28.364928909952603</v>
      </c>
      <c r="K3" s="23">
        <f>Tabelle1[[#This Row],[Schaden insg 0%]]/I3</f>
        <v>28.364928909952603</v>
      </c>
      <c r="L3" s="23">
        <f>J3/Tabelle1[[#This Row],[Projektile]]</f>
        <v>28.364928909952603</v>
      </c>
      <c r="M3" s="23">
        <f>K3/Tabelle1[[#This Row],[Projektile]]</f>
        <v>28.364928909952603</v>
      </c>
      <c r="N3" s="4"/>
      <c r="O3" s="13"/>
      <c r="P3" s="13"/>
      <c r="Q3" s="13"/>
      <c r="R3" s="13"/>
    </row>
    <row r="4" spans="1:18" s="9" customFormat="1" x14ac:dyDescent="0.25">
      <c r="A4" s="2" t="s">
        <v>17</v>
      </c>
      <c r="B4" s="5">
        <v>2</v>
      </c>
      <c r="C4" s="5">
        <v>87</v>
      </c>
      <c r="D4" s="5">
        <v>87</v>
      </c>
      <c r="E4" s="5">
        <f t="shared" si="0"/>
        <v>43.5</v>
      </c>
      <c r="F4" s="5">
        <f t="shared" si="1"/>
        <v>43.5</v>
      </c>
      <c r="G4" s="5">
        <v>870</v>
      </c>
      <c r="H4" s="5">
        <f>Tabelle1[[#This Row],[Schaden insg 75%]]*(Tabelle1[[#This Row],[Schaden 0%]]/Tabelle1[[#This Row],[Schaden 75%]])</f>
        <v>870</v>
      </c>
      <c r="I4" s="5">
        <v>19.2</v>
      </c>
      <c r="J4" s="8">
        <f>Tabelle1[[#This Row],[Schaden insg 75%]]/Tabelle1[[#This Row],[Zeitraum]]</f>
        <v>45.3125</v>
      </c>
      <c r="K4" s="8">
        <f>Tabelle1[[#This Row],[Schaden insg 0%]]/I4</f>
        <v>45.3125</v>
      </c>
      <c r="L4" s="8">
        <f>J4/Tabelle1[[#This Row],[Projektile]]</f>
        <v>22.65625</v>
      </c>
      <c r="M4" s="8">
        <f>K4/Tabelle1[[#This Row],[Projektile]]</f>
        <v>22.65625</v>
      </c>
      <c r="N4" s="3"/>
      <c r="O4" s="14"/>
      <c r="P4" s="14"/>
      <c r="Q4" s="14"/>
      <c r="R4" s="14"/>
    </row>
    <row r="5" spans="1:18" s="11" customFormat="1" ht="15.75" thickBot="1" x14ac:dyDescent="0.3">
      <c r="A5" s="24" t="s">
        <v>18</v>
      </c>
      <c r="B5" s="25">
        <v>3</v>
      </c>
      <c r="C5" s="25">
        <v>117</v>
      </c>
      <c r="D5" s="25">
        <v>117</v>
      </c>
      <c r="E5" s="25">
        <f t="shared" si="0"/>
        <v>39</v>
      </c>
      <c r="F5" s="25">
        <f t="shared" si="1"/>
        <v>39</v>
      </c>
      <c r="G5" s="25">
        <v>1053</v>
      </c>
      <c r="H5" s="25">
        <f>Tabelle1[[#This Row],[Schaden insg 75%]]*(Tabelle1[[#This Row],[Schaden 0%]]/Tabelle1[[#This Row],[Schaden 75%]])</f>
        <v>1053</v>
      </c>
      <c r="I5" s="25">
        <v>17.53</v>
      </c>
      <c r="J5" s="26">
        <f>Tabelle1[[#This Row],[Schaden insg 75%]]/Tabelle1[[#This Row],[Zeitraum]]</f>
        <v>60.068454078722183</v>
      </c>
      <c r="K5" s="26">
        <f>Tabelle1[[#This Row],[Schaden insg 0%]]/I5</f>
        <v>60.068454078722183</v>
      </c>
      <c r="L5" s="26">
        <f>J5/Tabelle1[[#This Row],[Projektile]]</f>
        <v>20.022818026240728</v>
      </c>
      <c r="M5" s="26">
        <f>K5/Tabelle1[[#This Row],[Projektile]]</f>
        <v>20.022818026240728</v>
      </c>
      <c r="N5" s="27"/>
      <c r="O5" s="15"/>
      <c r="P5" s="15"/>
      <c r="Q5" s="15"/>
      <c r="R5" s="15"/>
    </row>
    <row r="6" spans="1:18" s="34" customFormat="1" x14ac:dyDescent="0.25">
      <c r="A6" s="35" t="s">
        <v>19</v>
      </c>
      <c r="B6" s="36">
        <v>1</v>
      </c>
      <c r="C6" s="36">
        <v>116</v>
      </c>
      <c r="D6" s="36">
        <v>116</v>
      </c>
      <c r="E6" s="36">
        <f t="shared" si="0"/>
        <v>116</v>
      </c>
      <c r="F6" s="36">
        <f t="shared" si="1"/>
        <v>116</v>
      </c>
      <c r="G6" s="36">
        <v>1160</v>
      </c>
      <c r="H6" s="36">
        <f>Tabelle1[[#This Row],[Schaden insg 75%]]*(Tabelle1[[#This Row],[Schaden 0%]]/Tabelle1[[#This Row],[Schaden 75%]])</f>
        <v>1160</v>
      </c>
      <c r="I6" s="36">
        <v>20.100000000000001</v>
      </c>
      <c r="J6" s="37">
        <f>Tabelle1[[#This Row],[Schaden insg 75%]]/Tabelle1[[#This Row],[Zeitraum]]</f>
        <v>57.711442786069647</v>
      </c>
      <c r="K6" s="37">
        <f>Tabelle1[[#This Row],[Schaden insg 0%]]/I6</f>
        <v>57.711442786069647</v>
      </c>
      <c r="L6" s="37">
        <f>J6/Tabelle1[[#This Row],[Projektile]]</f>
        <v>57.711442786069647</v>
      </c>
      <c r="M6" s="37">
        <f>K6/Tabelle1[[#This Row],[Projektile]]</f>
        <v>57.711442786069647</v>
      </c>
      <c r="N6" s="35"/>
      <c r="O6" s="33"/>
      <c r="P6" s="33"/>
      <c r="Q6" s="33"/>
      <c r="R6" s="33"/>
    </row>
    <row r="7" spans="1:18" s="32" customFormat="1" ht="15.75" thickBot="1" x14ac:dyDescent="0.3">
      <c r="A7" s="28" t="s">
        <v>20</v>
      </c>
      <c r="B7" s="29">
        <v>2</v>
      </c>
      <c r="C7" s="29">
        <v>176</v>
      </c>
      <c r="D7" s="29">
        <v>176</v>
      </c>
      <c r="E7" s="29">
        <f t="shared" si="0"/>
        <v>88</v>
      </c>
      <c r="F7" s="29">
        <f t="shared" si="1"/>
        <v>88</v>
      </c>
      <c r="G7" s="29">
        <v>1760</v>
      </c>
      <c r="H7" s="29">
        <f>Tabelle1[[#This Row],[Schaden insg 75%]]*(Tabelle1[[#This Row],[Schaden 0%]]/Tabelle1[[#This Row],[Schaden 75%]])</f>
        <v>1760</v>
      </c>
      <c r="I7" s="29">
        <v>19.170000000000002</v>
      </c>
      <c r="J7" s="30">
        <f>Tabelle1[[#This Row],[Schaden insg 75%]]/Tabelle1[[#This Row],[Zeitraum]]</f>
        <v>91.810119979134058</v>
      </c>
      <c r="K7" s="30">
        <f>Tabelle1[[#This Row],[Schaden insg 0%]]/I7</f>
        <v>91.810119979134058</v>
      </c>
      <c r="L7" s="30">
        <f>J7/Tabelle1[[#This Row],[Projektile]]</f>
        <v>45.905059989567029</v>
      </c>
      <c r="M7" s="30">
        <f>K7/Tabelle1[[#This Row],[Projektile]]</f>
        <v>45.905059989567029</v>
      </c>
      <c r="N7" s="3" t="s">
        <v>76</v>
      </c>
      <c r="O7" s="31"/>
      <c r="P7" s="31"/>
      <c r="Q7" s="31"/>
      <c r="R7" s="31"/>
    </row>
    <row r="8" spans="1:18" s="42" customFormat="1" ht="15.75" thickBot="1" x14ac:dyDescent="0.3">
      <c r="A8" s="38" t="s">
        <v>21</v>
      </c>
      <c r="B8" s="39">
        <v>4</v>
      </c>
      <c r="C8" s="39">
        <v>236</v>
      </c>
      <c r="D8" s="39">
        <v>236</v>
      </c>
      <c r="E8" s="39">
        <f t="shared" si="0"/>
        <v>59</v>
      </c>
      <c r="F8" s="39">
        <f t="shared" si="1"/>
        <v>59</v>
      </c>
      <c r="G8" s="39">
        <v>1185</v>
      </c>
      <c r="H8" s="39">
        <f>Tabelle1[[#This Row],[Schaden insg 75%]]*(Tabelle1[[#This Row],[Schaden 0%]]/Tabelle1[[#This Row],[Schaden 75%]])</f>
        <v>1185</v>
      </c>
      <c r="I8" s="39">
        <v>8.8000000000000007</v>
      </c>
      <c r="J8" s="40">
        <f>Tabelle1[[#This Row],[Schaden insg 75%]]/Tabelle1[[#This Row],[Zeitraum]]</f>
        <v>134.65909090909091</v>
      </c>
      <c r="K8" s="40">
        <f>Tabelle1[[#This Row],[Schaden insg 0%]]/I8</f>
        <v>134.65909090909091</v>
      </c>
      <c r="L8" s="40">
        <f>J8/Tabelle1[[#This Row],[Projektile]]</f>
        <v>33.664772727272727</v>
      </c>
      <c r="M8" s="40">
        <f>K8/Tabelle1[[#This Row],[Projektile]]</f>
        <v>33.664772727272727</v>
      </c>
      <c r="N8" s="38"/>
      <c r="O8" s="41"/>
      <c r="P8" s="41"/>
      <c r="Q8" s="41"/>
      <c r="R8" s="41"/>
    </row>
    <row r="9" spans="1:18" s="34" customFormat="1" x14ac:dyDescent="0.25">
      <c r="A9" s="35" t="s">
        <v>22</v>
      </c>
      <c r="B9" s="36">
        <v>1</v>
      </c>
      <c r="C9" s="36">
        <v>100</v>
      </c>
      <c r="D9" s="36">
        <v>100</v>
      </c>
      <c r="E9" s="36">
        <f t="shared" si="0"/>
        <v>100</v>
      </c>
      <c r="F9" s="36">
        <f t="shared" si="1"/>
        <v>100</v>
      </c>
      <c r="G9" s="36">
        <v>600</v>
      </c>
      <c r="H9" s="36">
        <f>Tabelle1[[#This Row],[Schaden insg 75%]]*(Tabelle1[[#This Row],[Schaden 0%]]/Tabelle1[[#This Row],[Schaden 75%]])</f>
        <v>600</v>
      </c>
      <c r="I9" s="36">
        <v>26.3</v>
      </c>
      <c r="J9" s="37">
        <f>Tabelle1[[#This Row],[Schaden insg 75%]]/Tabelle1[[#This Row],[Zeitraum]]</f>
        <v>22.813688212927755</v>
      </c>
      <c r="K9" s="37">
        <f>Tabelle1[[#This Row],[Schaden insg 0%]]/I9</f>
        <v>22.813688212927755</v>
      </c>
      <c r="L9" s="37">
        <f>J9/Tabelle1[[#This Row],[Projektile]]</f>
        <v>22.813688212927755</v>
      </c>
      <c r="M9" s="37">
        <f>K9/Tabelle1[[#This Row],[Projektile]]</f>
        <v>22.813688212927755</v>
      </c>
      <c r="N9" s="35"/>
      <c r="O9" s="33"/>
      <c r="P9" s="33"/>
      <c r="Q9" s="33"/>
      <c r="R9" s="33"/>
    </row>
    <row r="10" spans="1:18" s="32" customFormat="1" ht="15.75" thickBot="1" x14ac:dyDescent="0.3">
      <c r="A10" s="38" t="s">
        <v>23</v>
      </c>
      <c r="B10" s="39">
        <v>1</v>
      </c>
      <c r="C10" s="39">
        <v>100</v>
      </c>
      <c r="D10" s="39">
        <v>100</v>
      </c>
      <c r="E10" s="39">
        <f t="shared" si="0"/>
        <v>100</v>
      </c>
      <c r="F10" s="39">
        <f t="shared" si="1"/>
        <v>100</v>
      </c>
      <c r="G10" s="39">
        <v>500</v>
      </c>
      <c r="H10" s="39">
        <f>Tabelle1[[#This Row],[Schaden insg 75%]]*(Tabelle1[[#This Row],[Schaden 0%]]/Tabelle1[[#This Row],[Schaden 75%]])</f>
        <v>500</v>
      </c>
      <c r="I10" s="39">
        <v>16.829999999999998</v>
      </c>
      <c r="J10" s="40">
        <f>Tabelle1[[#This Row],[Schaden insg 75%]]/Tabelle1[[#This Row],[Zeitraum]]</f>
        <v>29.708853238265007</v>
      </c>
      <c r="K10" s="40">
        <f>Tabelle1[[#This Row],[Schaden insg 0%]]/I10</f>
        <v>29.708853238265007</v>
      </c>
      <c r="L10" s="40">
        <f>J10/Tabelle1[[#This Row],[Projektile]]</f>
        <v>29.708853238265007</v>
      </c>
      <c r="M10" s="40">
        <f>K10/Tabelle1[[#This Row],[Projektile]]</f>
        <v>29.708853238265007</v>
      </c>
      <c r="N10" s="38"/>
      <c r="O10" s="31"/>
      <c r="P10" s="31"/>
      <c r="Q10" s="31"/>
      <c r="R10" s="31"/>
    </row>
    <row r="11" spans="1:18" s="10" customFormat="1" x14ac:dyDescent="0.25">
      <c r="A11" s="1" t="s">
        <v>24</v>
      </c>
      <c r="B11" s="22">
        <v>1</v>
      </c>
      <c r="C11" s="22">
        <v>500</v>
      </c>
      <c r="D11" s="22">
        <v>500</v>
      </c>
      <c r="E11" s="22">
        <f t="shared" si="0"/>
        <v>500</v>
      </c>
      <c r="F11" s="22">
        <f t="shared" si="1"/>
        <v>500</v>
      </c>
      <c r="G11" s="22">
        <v>1500</v>
      </c>
      <c r="H11" s="22">
        <f>Tabelle1[[#This Row],[Schaden insg 75%]]*(Tabelle1[[#This Row],[Schaden 0%]]/Tabelle1[[#This Row],[Schaden 75%]])</f>
        <v>1500</v>
      </c>
      <c r="I11" s="22">
        <v>9.57</v>
      </c>
      <c r="J11" s="23">
        <f>Tabelle1[[#This Row],[Schaden insg 75%]]/Tabelle1[[#This Row],[Zeitraum]]</f>
        <v>156.73981191222569</v>
      </c>
      <c r="K11" s="23">
        <f>Tabelle1[[#This Row],[Schaden insg 0%]]/I11</f>
        <v>156.73981191222569</v>
      </c>
      <c r="L11" s="23">
        <f>J11/Tabelle1[[#This Row],[Projektile]]</f>
        <v>156.73981191222569</v>
      </c>
      <c r="M11" s="23">
        <f>K11/Tabelle1[[#This Row],[Projektile]]</f>
        <v>156.73981191222569</v>
      </c>
      <c r="N11" s="4"/>
      <c r="O11" s="13"/>
      <c r="P11" s="13"/>
      <c r="Q11" s="13"/>
      <c r="R11" s="13"/>
    </row>
    <row r="12" spans="1:18" s="11" customFormat="1" ht="15.75" thickBot="1" x14ac:dyDescent="0.3">
      <c r="A12" s="24" t="s">
        <v>25</v>
      </c>
      <c r="B12" s="25">
        <v>1</v>
      </c>
      <c r="C12" s="25">
        <v>500</v>
      </c>
      <c r="D12" s="25">
        <v>500</v>
      </c>
      <c r="E12" s="25">
        <f t="shared" si="0"/>
        <v>500</v>
      </c>
      <c r="F12" s="25">
        <f t="shared" si="1"/>
        <v>500</v>
      </c>
      <c r="G12" s="25">
        <v>1500</v>
      </c>
      <c r="H12" s="25">
        <f>Tabelle1[[#This Row],[Schaden insg 75%]]*(Tabelle1[[#This Row],[Schaden 0%]]/Tabelle1[[#This Row],[Schaden 75%]])</f>
        <v>1500</v>
      </c>
      <c r="I12" s="25">
        <v>8.0299999999999994</v>
      </c>
      <c r="J12" s="26">
        <f>Tabelle1[[#This Row],[Schaden insg 75%]]/Tabelle1[[#This Row],[Zeitraum]]</f>
        <v>186.79950186799505</v>
      </c>
      <c r="K12" s="26">
        <f>Tabelle1[[#This Row],[Schaden insg 0%]]/I12</f>
        <v>186.79950186799505</v>
      </c>
      <c r="L12" s="26">
        <f>J12/Tabelle1[[#This Row],[Projektile]]</f>
        <v>186.79950186799505</v>
      </c>
      <c r="M12" s="26">
        <f>K12/Tabelle1[[#This Row],[Projektile]]</f>
        <v>186.79950186799505</v>
      </c>
      <c r="N12" s="27"/>
      <c r="O12" s="15"/>
      <c r="P12" s="15"/>
      <c r="Q12" s="15"/>
      <c r="R12" s="15"/>
    </row>
    <row r="13" spans="1:18" s="10" customFormat="1" x14ac:dyDescent="0.25">
      <c r="A13" s="1" t="s">
        <v>59</v>
      </c>
      <c r="B13" s="22">
        <v>1</v>
      </c>
      <c r="C13" s="22">
        <v>2</v>
      </c>
      <c r="D13" s="22">
        <v>8</v>
      </c>
      <c r="E13" s="22">
        <f t="shared" si="0"/>
        <v>2</v>
      </c>
      <c r="F13" s="22">
        <f t="shared" si="1"/>
        <v>8</v>
      </c>
      <c r="G13" s="22">
        <v>50</v>
      </c>
      <c r="H13" s="22">
        <f>Tabelle1[[#This Row],[Schaden insg 75%]]*(Tabelle1[[#This Row],[Schaden 0%]]/Tabelle1[[#This Row],[Schaden 75%]])</f>
        <v>200</v>
      </c>
      <c r="I13" s="22">
        <v>24.73</v>
      </c>
      <c r="J13" s="23">
        <f>Tabelle1[[#This Row],[Schaden insg 75%]]/Tabelle1[[#This Row],[Zeitraum]]</f>
        <v>2.0218358269308534</v>
      </c>
      <c r="K13" s="23">
        <f>Tabelle1[[#This Row],[Schaden insg 0%]]/I13</f>
        <v>8.0873433077234136</v>
      </c>
      <c r="L13" s="23">
        <f>J13/Tabelle1[[#This Row],[Projektile]]</f>
        <v>2.0218358269308534</v>
      </c>
      <c r="M13" s="23">
        <f>K13/Tabelle1[[#This Row],[Projektile]]</f>
        <v>8.0873433077234136</v>
      </c>
      <c r="N13" s="4"/>
      <c r="O13" s="13"/>
      <c r="P13" s="13"/>
      <c r="Q13" s="13"/>
      <c r="R13" s="13"/>
    </row>
    <row r="14" spans="1:18" s="11" customFormat="1" ht="15.75" thickBot="1" x14ac:dyDescent="0.3">
      <c r="A14" s="2" t="s">
        <v>60</v>
      </c>
      <c r="B14" s="5">
        <v>1</v>
      </c>
      <c r="C14" s="5">
        <v>2</v>
      </c>
      <c r="D14" s="5">
        <v>8</v>
      </c>
      <c r="E14" s="5">
        <f t="shared" si="0"/>
        <v>2</v>
      </c>
      <c r="F14" s="5">
        <f t="shared" si="1"/>
        <v>8</v>
      </c>
      <c r="G14" s="5">
        <v>50</v>
      </c>
      <c r="H14" s="5">
        <f>Tabelle1[[#This Row],[Schaden insg 75%]]*(Tabelle1[[#This Row],[Schaden 0%]]/Tabelle1[[#This Row],[Schaden 75%]])</f>
        <v>200</v>
      </c>
      <c r="I14" s="5">
        <v>24.77</v>
      </c>
      <c r="J14" s="8">
        <f>Tabelle1[[#This Row],[Schaden insg 75%]]/Tabelle1[[#This Row],[Zeitraum]]</f>
        <v>2.0185708518368997</v>
      </c>
      <c r="K14" s="8">
        <f>Tabelle1[[#This Row],[Schaden insg 0%]]/I14</f>
        <v>8.0742834073475986</v>
      </c>
      <c r="L14" s="8">
        <f>J14/Tabelle1[[#This Row],[Projektile]]</f>
        <v>2.0185708518368997</v>
      </c>
      <c r="M14" s="8">
        <f>K14/Tabelle1[[#This Row],[Projektile]]</f>
        <v>8.0742834073475986</v>
      </c>
      <c r="N14" s="3" t="s">
        <v>65</v>
      </c>
      <c r="O14" s="15"/>
      <c r="P14" s="15"/>
      <c r="Q14" s="15"/>
      <c r="R14" s="15"/>
    </row>
    <row r="15" spans="1:18" s="10" customFormat="1" x14ac:dyDescent="0.25">
      <c r="A15" s="2" t="s">
        <v>61</v>
      </c>
      <c r="B15" s="5">
        <v>1</v>
      </c>
      <c r="C15" s="5">
        <v>2</v>
      </c>
      <c r="D15" s="5">
        <v>10</v>
      </c>
      <c r="E15" s="5">
        <f t="shared" si="0"/>
        <v>2</v>
      </c>
      <c r="F15" s="5">
        <f t="shared" si="1"/>
        <v>10</v>
      </c>
      <c r="G15" s="5">
        <v>50</v>
      </c>
      <c r="H15" s="5">
        <f>Tabelle1[[#This Row],[Schaden insg 75%]]*(Tabelle1[[#This Row],[Schaden 0%]]/Tabelle1[[#This Row],[Schaden 75%]])</f>
        <v>250</v>
      </c>
      <c r="I15" s="5">
        <v>25.93</v>
      </c>
      <c r="J15" s="8">
        <f>Tabelle1[[#This Row],[Schaden insg 75%]]/Tabelle1[[#This Row],[Zeitraum]]</f>
        <v>1.9282684149633629</v>
      </c>
      <c r="K15" s="8">
        <f>Tabelle1[[#This Row],[Schaden insg 0%]]/I15</f>
        <v>9.6413420748168139</v>
      </c>
      <c r="L15" s="8">
        <f>J15/Tabelle1[[#This Row],[Projektile]]</f>
        <v>1.9282684149633629</v>
      </c>
      <c r="M15" s="8">
        <f>K15/Tabelle1[[#This Row],[Projektile]]</f>
        <v>9.6413420748168139</v>
      </c>
      <c r="N15" s="3"/>
      <c r="O15" s="13"/>
      <c r="P15" s="13"/>
      <c r="Q15" s="13"/>
      <c r="R15" s="13"/>
    </row>
    <row r="16" spans="1:18" s="9" customFormat="1" x14ac:dyDescent="0.25">
      <c r="A16" s="2" t="s">
        <v>62</v>
      </c>
      <c r="B16" s="5">
        <v>1</v>
      </c>
      <c r="C16" s="5">
        <v>3</v>
      </c>
      <c r="D16" s="5">
        <v>14</v>
      </c>
      <c r="E16" s="5">
        <f t="shared" si="0"/>
        <v>3</v>
      </c>
      <c r="F16" s="5">
        <f t="shared" si="1"/>
        <v>14</v>
      </c>
      <c r="G16" s="5">
        <v>60</v>
      </c>
      <c r="H16" s="5">
        <f>Tabelle1[[#This Row],[Schaden insg 75%]]*(Tabelle1[[#This Row],[Schaden 0%]]/Tabelle1[[#This Row],[Schaden 75%]])</f>
        <v>280</v>
      </c>
      <c r="I16" s="5">
        <v>20.3</v>
      </c>
      <c r="J16" s="8">
        <f>Tabelle1[[#This Row],[Schaden insg 75%]]/Tabelle1[[#This Row],[Zeitraum]]</f>
        <v>2.9556650246305418</v>
      </c>
      <c r="K16" s="8">
        <f>Tabelle1[[#This Row],[Schaden insg 0%]]/I16</f>
        <v>13.793103448275861</v>
      </c>
      <c r="L16" s="8">
        <f>J16/Tabelle1[[#This Row],[Projektile]]</f>
        <v>2.9556650246305418</v>
      </c>
      <c r="M16" s="8">
        <f>K16/Tabelle1[[#This Row],[Projektile]]</f>
        <v>13.793103448275861</v>
      </c>
      <c r="N16" s="3"/>
      <c r="O16" s="14"/>
      <c r="P16" s="14"/>
      <c r="Q16" s="14"/>
      <c r="R16" s="14"/>
    </row>
    <row r="17" spans="1:18" s="9" customFormat="1" x14ac:dyDescent="0.25">
      <c r="A17" s="2" t="s">
        <v>63</v>
      </c>
      <c r="B17" s="5">
        <v>1</v>
      </c>
      <c r="C17" s="5">
        <v>3</v>
      </c>
      <c r="D17" s="5">
        <v>16</v>
      </c>
      <c r="E17" s="5">
        <f t="shared" si="0"/>
        <v>3</v>
      </c>
      <c r="F17" s="5">
        <f t="shared" si="1"/>
        <v>16</v>
      </c>
      <c r="G17" s="5">
        <v>60</v>
      </c>
      <c r="H17" s="5">
        <f>Tabelle1[[#This Row],[Schaden insg 75%]]*(Tabelle1[[#This Row],[Schaden 0%]]/Tabelle1[[#This Row],[Schaden 75%]])</f>
        <v>320</v>
      </c>
      <c r="I17" s="5">
        <v>19.97</v>
      </c>
      <c r="J17" s="8">
        <f>Tabelle1[[#This Row],[Schaden insg 75%]]/Tabelle1[[#This Row],[Zeitraum]]</f>
        <v>3.0045067601402105</v>
      </c>
      <c r="K17" s="8">
        <f>Tabelle1[[#This Row],[Schaden insg 0%]]/I17</f>
        <v>16.024036054081122</v>
      </c>
      <c r="L17" s="8">
        <f>J17/Tabelle1[[#This Row],[Projektile]]</f>
        <v>3.0045067601402105</v>
      </c>
      <c r="M17" s="8">
        <f>K17/Tabelle1[[#This Row],[Projektile]]</f>
        <v>16.024036054081122</v>
      </c>
      <c r="N17" s="3" t="s">
        <v>69</v>
      </c>
      <c r="O17" s="14"/>
      <c r="P17" s="14"/>
      <c r="Q17" s="14"/>
      <c r="R17" s="14"/>
    </row>
    <row r="18" spans="1:18" s="11" customFormat="1" ht="15.75" thickBot="1" x14ac:dyDescent="0.3">
      <c r="A18" s="24" t="s">
        <v>58</v>
      </c>
      <c r="B18" s="25">
        <v>1</v>
      </c>
      <c r="C18" s="25">
        <v>4</v>
      </c>
      <c r="D18" s="25">
        <v>16</v>
      </c>
      <c r="E18" s="43">
        <f>C18/B18</f>
        <v>4</v>
      </c>
      <c r="F18" s="25">
        <f t="shared" si="1"/>
        <v>16</v>
      </c>
      <c r="G18" s="25">
        <v>60</v>
      </c>
      <c r="H18" s="25">
        <f>Tabelle1[[#This Row],[Schaden insg 75%]]*(Tabelle1[[#This Row],[Schaden 0%]]/Tabelle1[[#This Row],[Schaden 75%]])</f>
        <v>240</v>
      </c>
      <c r="I18" s="25">
        <v>15.13</v>
      </c>
      <c r="J18" s="26">
        <f>Tabelle1[[#This Row],[Schaden insg 75%]]/Tabelle1[[#This Row],[Zeitraum]]</f>
        <v>3.9656311962987441</v>
      </c>
      <c r="K18" s="26">
        <f>Tabelle1[[#This Row],[Schaden insg 0%]]/I18</f>
        <v>15.862524785194976</v>
      </c>
      <c r="L18" s="26">
        <f>J18/Tabelle1[[#This Row],[Projektile]]</f>
        <v>3.9656311962987441</v>
      </c>
      <c r="M18" s="26">
        <f>K18/Tabelle1[[#This Row],[Projektile]]</f>
        <v>15.862524785194976</v>
      </c>
      <c r="N18" s="27" t="s">
        <v>72</v>
      </c>
      <c r="O18" s="15"/>
      <c r="P18" s="15"/>
      <c r="Q18" s="15"/>
      <c r="R18" s="15"/>
    </row>
    <row r="19" spans="1:18" s="10" customFormat="1" x14ac:dyDescent="0.25">
      <c r="A19" s="1" t="s">
        <v>26</v>
      </c>
      <c r="B19" s="22">
        <v>1</v>
      </c>
      <c r="C19" s="22">
        <v>7</v>
      </c>
      <c r="D19" s="22">
        <v>30</v>
      </c>
      <c r="E19" s="22">
        <f t="shared" si="0"/>
        <v>7</v>
      </c>
      <c r="F19" s="22">
        <f t="shared" si="1"/>
        <v>30</v>
      </c>
      <c r="G19" s="22">
        <v>140</v>
      </c>
      <c r="H19" s="22">
        <f>Tabelle1[[#This Row],[Schaden insg 75%]]*(Tabelle1[[#This Row],[Schaden 0%]]/Tabelle1[[#This Row],[Schaden 75%]])</f>
        <v>600</v>
      </c>
      <c r="I19" s="22">
        <v>20</v>
      </c>
      <c r="J19" s="23">
        <f>Tabelle1[[#This Row],[Schaden insg 75%]]/Tabelle1[[#This Row],[Zeitraum]]</f>
        <v>7</v>
      </c>
      <c r="K19" s="23">
        <f>Tabelle1[[#This Row],[Schaden insg 0%]]/I19</f>
        <v>30</v>
      </c>
      <c r="L19" s="23">
        <f>J19/Tabelle1[[#This Row],[Projektile]]</f>
        <v>7</v>
      </c>
      <c r="M19" s="23">
        <f>K19/Tabelle1[[#This Row],[Projektile]]</f>
        <v>30</v>
      </c>
      <c r="N19" s="4"/>
      <c r="O19" s="13"/>
      <c r="P19" s="13"/>
      <c r="Q19" s="13"/>
      <c r="R19" s="13"/>
    </row>
    <row r="20" spans="1:18" s="9" customFormat="1" x14ac:dyDescent="0.25">
      <c r="A20" s="2" t="s">
        <v>27</v>
      </c>
      <c r="B20" s="5">
        <v>2</v>
      </c>
      <c r="C20" s="5">
        <v>14</v>
      </c>
      <c r="D20" s="5">
        <v>60</v>
      </c>
      <c r="E20" s="5">
        <f t="shared" si="0"/>
        <v>7</v>
      </c>
      <c r="F20" s="5">
        <f t="shared" si="1"/>
        <v>30</v>
      </c>
      <c r="G20" s="5">
        <v>140</v>
      </c>
      <c r="H20" s="5">
        <f>Tabelle1[[#This Row],[Schaden insg 75%]]*(Tabelle1[[#This Row],[Schaden 0%]]/Tabelle1[[#This Row],[Schaden 75%]])</f>
        <v>600</v>
      </c>
      <c r="I20" s="5">
        <v>14.43</v>
      </c>
      <c r="J20" s="8">
        <f>Tabelle1[[#This Row],[Schaden insg 75%]]/Tabelle1[[#This Row],[Zeitraum]]</f>
        <v>9.7020097020097023</v>
      </c>
      <c r="K20" s="8">
        <f>Tabelle1[[#This Row],[Schaden insg 0%]]/I20</f>
        <v>41.580041580041581</v>
      </c>
      <c r="L20" s="8">
        <f>J20/Tabelle1[[#This Row],[Projektile]]</f>
        <v>4.8510048510048511</v>
      </c>
      <c r="M20" s="8">
        <f>K20/Tabelle1[[#This Row],[Projektile]]</f>
        <v>20.79002079002079</v>
      </c>
      <c r="N20" s="3" t="s">
        <v>64</v>
      </c>
      <c r="O20" s="14"/>
      <c r="P20" s="14"/>
      <c r="Q20" s="14"/>
      <c r="R20" s="14"/>
    </row>
    <row r="21" spans="1:18" s="9" customFormat="1" x14ac:dyDescent="0.25">
      <c r="A21" s="2" t="s">
        <v>28</v>
      </c>
      <c r="B21" s="5">
        <v>1</v>
      </c>
      <c r="C21" s="5">
        <v>8</v>
      </c>
      <c r="D21" s="5">
        <v>33</v>
      </c>
      <c r="E21" s="5">
        <f t="shared" si="0"/>
        <v>8</v>
      </c>
      <c r="F21" s="5">
        <f t="shared" si="1"/>
        <v>33</v>
      </c>
      <c r="G21" s="5">
        <v>160</v>
      </c>
      <c r="H21" s="5">
        <f>Tabelle1[[#This Row],[Schaden insg 75%]]*(Tabelle1[[#This Row],[Schaden 0%]]/Tabelle1[[#This Row],[Schaden 75%]])</f>
        <v>660</v>
      </c>
      <c r="I21" s="5">
        <v>20.03</v>
      </c>
      <c r="J21" s="8">
        <f>Tabelle1[[#This Row],[Schaden insg 75%]]/Tabelle1[[#This Row],[Zeitraum]]</f>
        <v>7.9880179730404386</v>
      </c>
      <c r="K21" s="8">
        <f>Tabelle1[[#This Row],[Schaden insg 0%]]/I21</f>
        <v>32.950574138791808</v>
      </c>
      <c r="L21" s="8">
        <f>J21/Tabelle1[[#This Row],[Projektile]]</f>
        <v>7.9880179730404386</v>
      </c>
      <c r="M21" s="8">
        <f>K21/Tabelle1[[#This Row],[Projektile]]</f>
        <v>32.950574138791808</v>
      </c>
      <c r="N21" s="3" t="s">
        <v>69</v>
      </c>
      <c r="O21" s="14"/>
      <c r="P21" s="14"/>
      <c r="Q21" s="14"/>
      <c r="R21" s="14"/>
    </row>
    <row r="22" spans="1:18" s="11" customFormat="1" ht="15.75" thickBot="1" x14ac:dyDescent="0.3">
      <c r="A22" s="2" t="s">
        <v>29</v>
      </c>
      <c r="B22" s="5">
        <v>1</v>
      </c>
      <c r="C22" s="5">
        <v>9</v>
      </c>
      <c r="D22" s="5">
        <v>36</v>
      </c>
      <c r="E22" s="5">
        <f t="shared" si="0"/>
        <v>9</v>
      </c>
      <c r="F22" s="5">
        <f t="shared" si="1"/>
        <v>36</v>
      </c>
      <c r="G22" s="5">
        <v>90</v>
      </c>
      <c r="H22" s="5">
        <f>Tabelle1[[#This Row],[Schaden insg 75%]]*(Tabelle1[[#This Row],[Schaden 0%]]/Tabelle1[[#This Row],[Schaden 75%]])</f>
        <v>360</v>
      </c>
      <c r="I22" s="5">
        <v>9.77</v>
      </c>
      <c r="J22" s="8">
        <f>Tabelle1[[#This Row],[Schaden insg 75%]]/Tabelle1[[#This Row],[Zeitraum]]</f>
        <v>9.2118730808597746</v>
      </c>
      <c r="K22" s="8">
        <f>Tabelle1[[#This Row],[Schaden insg 0%]]/I22</f>
        <v>36.847492323439099</v>
      </c>
      <c r="L22" s="8">
        <f>J22/Tabelle1[[#This Row],[Projektile]]</f>
        <v>9.2118730808597746</v>
      </c>
      <c r="M22" s="8">
        <f>K22/Tabelle1[[#This Row],[Projektile]]</f>
        <v>36.847492323439099</v>
      </c>
      <c r="N22" s="3"/>
      <c r="O22" s="15"/>
      <c r="P22" s="15"/>
      <c r="Q22" s="15"/>
      <c r="R22" s="15"/>
    </row>
    <row r="23" spans="1:18" s="10" customFormat="1" x14ac:dyDescent="0.25">
      <c r="A23" s="2" t="s">
        <v>30</v>
      </c>
      <c r="B23" s="5">
        <v>1</v>
      </c>
      <c r="C23" s="5">
        <v>9</v>
      </c>
      <c r="D23" s="5">
        <v>40</v>
      </c>
      <c r="E23" s="5">
        <f t="shared" si="0"/>
        <v>9</v>
      </c>
      <c r="F23" s="5">
        <f t="shared" si="1"/>
        <v>40</v>
      </c>
      <c r="G23" s="5">
        <v>90</v>
      </c>
      <c r="H23" s="5">
        <f>Tabelle1[[#This Row],[Schaden insg 75%]]*(Tabelle1[[#This Row],[Schaden 0%]]/Tabelle1[[#This Row],[Schaden 75%]])</f>
        <v>400</v>
      </c>
      <c r="I23" s="5">
        <v>9.6</v>
      </c>
      <c r="J23" s="8">
        <f>Tabelle1[[#This Row],[Schaden insg 75%]]/Tabelle1[[#This Row],[Zeitraum]]</f>
        <v>9.375</v>
      </c>
      <c r="K23" s="8">
        <f>Tabelle1[[#This Row],[Schaden insg 0%]]/I23</f>
        <v>41.666666666666671</v>
      </c>
      <c r="L23" s="8">
        <f>J23/Tabelle1[[#This Row],[Projektile]]</f>
        <v>9.375</v>
      </c>
      <c r="M23" s="8">
        <f>K23/Tabelle1[[#This Row],[Projektile]]</f>
        <v>41.666666666666671</v>
      </c>
      <c r="N23" s="3" t="s">
        <v>69</v>
      </c>
      <c r="O23" s="13"/>
      <c r="P23" s="13"/>
      <c r="Q23" s="13"/>
      <c r="R23" s="13"/>
    </row>
    <row r="24" spans="1:18" s="11" customFormat="1" ht="15.75" thickBot="1" x14ac:dyDescent="0.3">
      <c r="A24" s="24" t="s">
        <v>31</v>
      </c>
      <c r="B24" s="25">
        <v>2</v>
      </c>
      <c r="C24" s="25">
        <v>20</v>
      </c>
      <c r="D24" s="25">
        <v>80</v>
      </c>
      <c r="E24" s="25">
        <f t="shared" si="0"/>
        <v>10</v>
      </c>
      <c r="F24" s="25">
        <f t="shared" si="1"/>
        <v>40</v>
      </c>
      <c r="G24" s="25">
        <v>200</v>
      </c>
      <c r="H24" s="25">
        <f>Tabelle1[[#This Row],[Schaden insg 75%]]*(Tabelle1[[#This Row],[Schaden 0%]]/Tabelle1[[#This Row],[Schaden 75%]])</f>
        <v>800</v>
      </c>
      <c r="I24" s="25">
        <v>13.5</v>
      </c>
      <c r="J24" s="26">
        <f>Tabelle1[[#This Row],[Schaden insg 75%]]/Tabelle1[[#This Row],[Zeitraum]]</f>
        <v>14.814814814814815</v>
      </c>
      <c r="K24" s="26">
        <f>Tabelle1[[#This Row],[Schaden insg 0%]]/I24</f>
        <v>59.25925925925926</v>
      </c>
      <c r="L24" s="26">
        <f>J24/Tabelle1[[#This Row],[Projektile]]</f>
        <v>7.4074074074074074</v>
      </c>
      <c r="M24" s="26">
        <f>K24/Tabelle1[[#This Row],[Projektile]]</f>
        <v>29.62962962962963</v>
      </c>
      <c r="N24" s="27" t="s">
        <v>71</v>
      </c>
      <c r="O24" s="15"/>
      <c r="P24" s="15"/>
      <c r="Q24" s="15"/>
      <c r="R24" s="15"/>
    </row>
    <row r="25" spans="1:18" s="10" customFormat="1" x14ac:dyDescent="0.25">
      <c r="A25" s="1" t="s">
        <v>32</v>
      </c>
      <c r="B25" s="22">
        <v>1</v>
      </c>
      <c r="C25" s="22">
        <v>14</v>
      </c>
      <c r="D25" s="22">
        <v>56</v>
      </c>
      <c r="E25" s="22">
        <f t="shared" si="0"/>
        <v>14</v>
      </c>
      <c r="F25" s="22">
        <f t="shared" si="1"/>
        <v>56</v>
      </c>
      <c r="G25" s="22">
        <v>280</v>
      </c>
      <c r="H25" s="22">
        <f>Tabelle1[[#This Row],[Schaden insg 75%]]*(Tabelle1[[#This Row],[Schaden 0%]]/Tabelle1[[#This Row],[Schaden 75%]])</f>
        <v>1120</v>
      </c>
      <c r="I25" s="22">
        <v>20</v>
      </c>
      <c r="J25" s="23">
        <f>Tabelle1[[#This Row],[Schaden insg 75%]]/Tabelle1[[#This Row],[Zeitraum]]</f>
        <v>14</v>
      </c>
      <c r="K25" s="23">
        <f>Tabelle1[[#This Row],[Schaden insg 0%]]/I25</f>
        <v>56</v>
      </c>
      <c r="L25" s="23">
        <f>J25/Tabelle1[[#This Row],[Projektile]]</f>
        <v>14</v>
      </c>
      <c r="M25" s="23">
        <f>K25/Tabelle1[[#This Row],[Projektile]]</f>
        <v>56</v>
      </c>
      <c r="N25" s="4"/>
      <c r="O25" s="13"/>
      <c r="P25" s="13"/>
      <c r="Q25" s="13"/>
      <c r="R25" s="13"/>
    </row>
    <row r="26" spans="1:18" s="9" customFormat="1" x14ac:dyDescent="0.25">
      <c r="A26" s="2" t="s">
        <v>33</v>
      </c>
      <c r="B26" s="5">
        <v>2</v>
      </c>
      <c r="C26" s="5">
        <v>28</v>
      </c>
      <c r="D26" s="5">
        <v>112</v>
      </c>
      <c r="E26" s="5">
        <f t="shared" si="0"/>
        <v>14</v>
      </c>
      <c r="F26" s="5">
        <f t="shared" si="1"/>
        <v>56</v>
      </c>
      <c r="G26" s="5">
        <v>280</v>
      </c>
      <c r="H26" s="5">
        <f>Tabelle1[[#This Row],[Schaden insg 75%]]*(Tabelle1[[#This Row],[Schaden 0%]]/Tabelle1[[#This Row],[Schaden 75%]])</f>
        <v>1120</v>
      </c>
      <c r="I26" s="5">
        <v>14.47</v>
      </c>
      <c r="J26" s="8">
        <f>Tabelle1[[#This Row],[Schaden insg 75%]]/Tabelle1[[#This Row],[Zeitraum]]</f>
        <v>19.350380096751898</v>
      </c>
      <c r="K26" s="8">
        <f>Tabelle1[[#This Row],[Schaden insg 0%]]/I26</f>
        <v>77.401520387007594</v>
      </c>
      <c r="L26" s="8">
        <f>J26/Tabelle1[[#This Row],[Projektile]]</f>
        <v>9.6751900483759492</v>
      </c>
      <c r="M26" s="8">
        <f>K26/Tabelle1[[#This Row],[Projektile]]</f>
        <v>38.700760193503797</v>
      </c>
      <c r="N26" s="3"/>
      <c r="O26" s="14"/>
      <c r="P26" s="14"/>
      <c r="Q26" s="14"/>
      <c r="R26" s="14"/>
    </row>
    <row r="27" spans="1:18" s="9" customFormat="1" x14ac:dyDescent="0.25">
      <c r="A27" s="2" t="s">
        <v>34</v>
      </c>
      <c r="B27" s="5">
        <v>1</v>
      </c>
      <c r="C27" s="5">
        <v>15</v>
      </c>
      <c r="D27" s="5">
        <v>60</v>
      </c>
      <c r="E27" s="5">
        <f t="shared" si="0"/>
        <v>15</v>
      </c>
      <c r="F27" s="5">
        <f t="shared" si="1"/>
        <v>60</v>
      </c>
      <c r="G27" s="5">
        <v>150</v>
      </c>
      <c r="H27" s="5">
        <f>Tabelle1[[#This Row],[Schaden insg 75%]]*(Tabelle1[[#This Row],[Schaden 0%]]/Tabelle1[[#This Row],[Schaden 75%]])</f>
        <v>600</v>
      </c>
      <c r="I27" s="5">
        <v>8.9</v>
      </c>
      <c r="J27" s="8">
        <f>Tabelle1[[#This Row],[Schaden insg 75%]]/Tabelle1[[#This Row],[Zeitraum]]</f>
        <v>16.853932584269661</v>
      </c>
      <c r="K27" s="8">
        <f>Tabelle1[[#This Row],[Schaden insg 0%]]/I27</f>
        <v>67.415730337078642</v>
      </c>
      <c r="L27" s="8">
        <f>J27/Tabelle1[[#This Row],[Projektile]]</f>
        <v>16.853932584269661</v>
      </c>
      <c r="M27" s="8">
        <f>K27/Tabelle1[[#This Row],[Projektile]]</f>
        <v>67.415730337078642</v>
      </c>
      <c r="N27" s="3" t="s">
        <v>69</v>
      </c>
      <c r="O27" s="14"/>
      <c r="P27" s="14"/>
      <c r="Q27" s="14"/>
      <c r="R27" s="14"/>
    </row>
    <row r="28" spans="1:18" s="9" customFormat="1" x14ac:dyDescent="0.25">
      <c r="A28" s="2" t="s">
        <v>35</v>
      </c>
      <c r="B28" s="5">
        <v>1</v>
      </c>
      <c r="C28" s="5">
        <v>16</v>
      </c>
      <c r="D28" s="5">
        <v>64</v>
      </c>
      <c r="E28" s="5">
        <f t="shared" si="0"/>
        <v>16</v>
      </c>
      <c r="F28" s="5">
        <f t="shared" si="1"/>
        <v>64</v>
      </c>
      <c r="G28" s="5">
        <v>160</v>
      </c>
      <c r="H28" s="5">
        <f>Tabelle1[[#This Row],[Schaden insg 75%]]*(Tabelle1[[#This Row],[Schaden 0%]]/Tabelle1[[#This Row],[Schaden 75%]])</f>
        <v>640</v>
      </c>
      <c r="I28" s="5">
        <v>9.6300000000000008</v>
      </c>
      <c r="J28" s="8">
        <f>Tabelle1[[#This Row],[Schaden insg 75%]]/Tabelle1[[#This Row],[Zeitraum]]</f>
        <v>16.614745586708203</v>
      </c>
      <c r="K28" s="8">
        <f>Tabelle1[[#This Row],[Schaden insg 0%]]/I28</f>
        <v>66.458982346832812</v>
      </c>
      <c r="L28" s="8">
        <f>J28/Tabelle1[[#This Row],[Projektile]]</f>
        <v>16.614745586708203</v>
      </c>
      <c r="M28" s="8">
        <f>K28/Tabelle1[[#This Row],[Projektile]]</f>
        <v>66.458982346832812</v>
      </c>
      <c r="N28" s="3" t="s">
        <v>69</v>
      </c>
      <c r="O28" s="14"/>
      <c r="P28" s="14"/>
      <c r="Q28" s="14"/>
      <c r="R28" s="14"/>
    </row>
    <row r="29" spans="1:18" s="11" customFormat="1" ht="15.75" thickBot="1" x14ac:dyDescent="0.3">
      <c r="A29" s="2" t="s">
        <v>36</v>
      </c>
      <c r="B29" s="5">
        <v>1</v>
      </c>
      <c r="C29" s="5">
        <v>16</v>
      </c>
      <c r="D29" s="5">
        <v>67</v>
      </c>
      <c r="E29" s="5">
        <f t="shared" si="0"/>
        <v>16</v>
      </c>
      <c r="F29" s="5">
        <f t="shared" si="1"/>
        <v>67</v>
      </c>
      <c r="G29" s="5">
        <v>160</v>
      </c>
      <c r="H29" s="5">
        <f>Tabelle1[[#This Row],[Schaden insg 75%]]*(Tabelle1[[#This Row],[Schaden 0%]]/Tabelle1[[#This Row],[Schaden 75%]])</f>
        <v>670</v>
      </c>
      <c r="I29" s="5">
        <v>8.8000000000000007</v>
      </c>
      <c r="J29" s="8">
        <f>Tabelle1[[#This Row],[Schaden insg 75%]]/Tabelle1[[#This Row],[Zeitraum]]</f>
        <v>18.18181818181818</v>
      </c>
      <c r="K29" s="8">
        <f>Tabelle1[[#This Row],[Schaden insg 0%]]/I29</f>
        <v>76.136363636363626</v>
      </c>
      <c r="L29" s="8">
        <f>J29/Tabelle1[[#This Row],[Projektile]]</f>
        <v>18.18181818181818</v>
      </c>
      <c r="M29" s="8">
        <f>K29/Tabelle1[[#This Row],[Projektile]]</f>
        <v>76.136363636363626</v>
      </c>
      <c r="N29" s="3"/>
      <c r="O29" s="15"/>
      <c r="P29" s="15"/>
      <c r="Q29" s="15"/>
      <c r="R29" s="15"/>
    </row>
    <row r="30" spans="1:18" s="21" customFormat="1" ht="15.75" thickBot="1" x14ac:dyDescent="0.3">
      <c r="A30" s="24" t="s">
        <v>37</v>
      </c>
      <c r="B30" s="25">
        <v>2</v>
      </c>
      <c r="C30" s="25">
        <v>32</v>
      </c>
      <c r="D30" s="25">
        <v>134</v>
      </c>
      <c r="E30" s="25">
        <f t="shared" si="0"/>
        <v>16</v>
      </c>
      <c r="F30" s="25">
        <f t="shared" si="1"/>
        <v>67</v>
      </c>
      <c r="G30" s="25">
        <v>320</v>
      </c>
      <c r="H30" s="25">
        <f>Tabelle1[[#This Row],[Schaden insg 75%]]*(Tabelle1[[#This Row],[Schaden 0%]]/Tabelle1[[#This Row],[Schaden 75%]])</f>
        <v>1340</v>
      </c>
      <c r="I30" s="25">
        <v>14.3</v>
      </c>
      <c r="J30" s="26">
        <f>Tabelle1[[#This Row],[Schaden insg 75%]]/Tabelle1[[#This Row],[Zeitraum]]</f>
        <v>22.377622377622377</v>
      </c>
      <c r="K30" s="26">
        <f>Tabelle1[[#This Row],[Schaden insg 0%]]/I30</f>
        <v>93.706293706293707</v>
      </c>
      <c r="L30" s="26">
        <f>J30/Tabelle1[[#This Row],[Projektile]]</f>
        <v>11.188811188811188</v>
      </c>
      <c r="M30" s="26">
        <f>K30/Tabelle1[[#This Row],[Projektile]]</f>
        <v>46.853146853146853</v>
      </c>
      <c r="N30" s="27" t="s">
        <v>70</v>
      </c>
      <c r="O30" s="20"/>
      <c r="P30" s="20"/>
      <c r="Q30" s="20"/>
      <c r="R30" s="20"/>
    </row>
    <row r="31" spans="1:18" s="10" customFormat="1" x14ac:dyDescent="0.25">
      <c r="A31" s="1" t="s">
        <v>42</v>
      </c>
      <c r="B31" s="22">
        <v>1</v>
      </c>
      <c r="C31" s="22">
        <v>5</v>
      </c>
      <c r="D31" s="22">
        <v>20</v>
      </c>
      <c r="E31" s="22">
        <f t="shared" si="0"/>
        <v>5</v>
      </c>
      <c r="F31" s="22">
        <f t="shared" si="1"/>
        <v>20</v>
      </c>
      <c r="G31" s="22">
        <v>100</v>
      </c>
      <c r="H31" s="22">
        <f>Tabelle1[[#This Row],[Schaden insg 75%]]*(Tabelle1[[#This Row],[Schaden 0%]]/Tabelle1[[#This Row],[Schaden 75%]])</f>
        <v>400</v>
      </c>
      <c r="I31" s="22">
        <v>16.2</v>
      </c>
      <c r="J31" s="23">
        <f>Tabelle1[[#This Row],[Schaden insg 75%]]/Tabelle1[[#This Row],[Zeitraum]]</f>
        <v>6.1728395061728394</v>
      </c>
      <c r="K31" s="23">
        <f>Tabelle1[[#This Row],[Schaden insg 0%]]/I31</f>
        <v>24.691358024691358</v>
      </c>
      <c r="L31" s="23">
        <f>J31/Tabelle1[[#This Row],[Projektile]]</f>
        <v>6.1728395061728394</v>
      </c>
      <c r="M31" s="23">
        <f>K31/Tabelle1[[#This Row],[Projektile]]</f>
        <v>24.691358024691358</v>
      </c>
      <c r="N31" s="4"/>
      <c r="O31" s="13"/>
      <c r="P31" s="13"/>
      <c r="Q31" s="13"/>
      <c r="R31" s="13"/>
    </row>
    <row r="32" spans="1:18" s="9" customFormat="1" ht="15.75" thickBot="1" x14ac:dyDescent="0.3">
      <c r="A32" s="2" t="s">
        <v>41</v>
      </c>
      <c r="B32" s="5">
        <v>2</v>
      </c>
      <c r="C32" s="5">
        <v>10</v>
      </c>
      <c r="D32" s="5">
        <v>40</v>
      </c>
      <c r="E32" s="5">
        <f t="shared" si="0"/>
        <v>5</v>
      </c>
      <c r="F32" s="5">
        <f t="shared" si="1"/>
        <v>20</v>
      </c>
      <c r="G32" s="5">
        <v>100</v>
      </c>
      <c r="H32" s="5">
        <f>Tabelle1[[#This Row],[Schaden insg 75%]]*(Tabelle1[[#This Row],[Schaden 0%]]/Tabelle1[[#This Row],[Schaden 75%]])</f>
        <v>400</v>
      </c>
      <c r="I32" s="5">
        <v>9.5299999999999994</v>
      </c>
      <c r="J32" s="8">
        <f>Tabelle1[[#This Row],[Schaden insg 75%]]/Tabelle1[[#This Row],[Zeitraum]]</f>
        <v>10.493179433368311</v>
      </c>
      <c r="K32" s="8">
        <f>Tabelle1[[#This Row],[Schaden insg 0%]]/I32</f>
        <v>41.972717733473246</v>
      </c>
      <c r="L32" s="8">
        <f>J32/Tabelle1[[#This Row],[Projektile]]</f>
        <v>5.2465897166841557</v>
      </c>
      <c r="M32" s="8">
        <f>K32/Tabelle1[[#This Row],[Projektile]]</f>
        <v>20.986358866736623</v>
      </c>
      <c r="N32" s="3" t="s">
        <v>66</v>
      </c>
      <c r="O32" s="14"/>
      <c r="P32" s="14"/>
      <c r="Q32" s="14"/>
      <c r="R32" s="14"/>
    </row>
    <row r="33" spans="1:18" s="10" customFormat="1" x14ac:dyDescent="0.25">
      <c r="A33" s="2" t="s">
        <v>40</v>
      </c>
      <c r="B33" s="5">
        <v>1</v>
      </c>
      <c r="C33" s="5">
        <v>5</v>
      </c>
      <c r="D33" s="5">
        <v>22</v>
      </c>
      <c r="E33" s="5">
        <f t="shared" si="0"/>
        <v>5</v>
      </c>
      <c r="F33" s="5">
        <f t="shared" si="1"/>
        <v>22</v>
      </c>
      <c r="G33" s="5">
        <v>50</v>
      </c>
      <c r="H33" s="5">
        <f>Tabelle1[[#This Row],[Schaden insg 75%]]*(Tabelle1[[#This Row],[Schaden 0%]]/Tabelle1[[#This Row],[Schaden 75%]])</f>
        <v>220.00000000000003</v>
      </c>
      <c r="I33" s="5">
        <v>8.9700000000000006</v>
      </c>
      <c r="J33" s="8">
        <f>Tabelle1[[#This Row],[Schaden insg 75%]]/Tabelle1[[#This Row],[Zeitraum]]</f>
        <v>5.5741360089186172</v>
      </c>
      <c r="K33" s="8">
        <f>Tabelle1[[#This Row],[Schaden insg 0%]]/I33</f>
        <v>24.52619843924192</v>
      </c>
      <c r="L33" s="8">
        <f>J33/Tabelle1[[#This Row],[Projektile]]</f>
        <v>5.5741360089186172</v>
      </c>
      <c r="M33" s="8">
        <f>K33/Tabelle1[[#This Row],[Projektile]]</f>
        <v>24.52619843924192</v>
      </c>
      <c r="N33" s="3"/>
      <c r="O33" s="13"/>
      <c r="P33" s="13"/>
      <c r="Q33" s="13"/>
      <c r="R33" s="13"/>
    </row>
    <row r="34" spans="1:18" s="9" customFormat="1" x14ac:dyDescent="0.25">
      <c r="A34" s="2" t="s">
        <v>39</v>
      </c>
      <c r="B34" s="5">
        <v>1</v>
      </c>
      <c r="C34" s="5">
        <v>6</v>
      </c>
      <c r="D34" s="5">
        <v>24</v>
      </c>
      <c r="E34" s="5">
        <f t="shared" ref="E34:E50" si="2">C34/B34</f>
        <v>6</v>
      </c>
      <c r="F34" s="5">
        <f t="shared" ref="F34:F50" si="3">D34/B34</f>
        <v>24</v>
      </c>
      <c r="G34" s="5">
        <v>60</v>
      </c>
      <c r="H34" s="5">
        <f>Tabelle1[[#This Row],[Schaden insg 75%]]*(Tabelle1[[#This Row],[Schaden 0%]]/Tabelle1[[#This Row],[Schaden 75%]])</f>
        <v>240</v>
      </c>
      <c r="I34" s="5">
        <v>9.6300000000000008</v>
      </c>
      <c r="J34" s="8">
        <f>Tabelle1[[#This Row],[Schaden insg 75%]]/Tabelle1[[#This Row],[Zeitraum]]</f>
        <v>6.2305295950155761</v>
      </c>
      <c r="K34" s="8">
        <f>Tabelle1[[#This Row],[Schaden insg 0%]]/I34</f>
        <v>24.922118380062305</v>
      </c>
      <c r="L34" s="8">
        <f>J34/Tabelle1[[#This Row],[Projektile]]</f>
        <v>6.2305295950155761</v>
      </c>
      <c r="M34" s="8">
        <f>K34/Tabelle1[[#This Row],[Projektile]]</f>
        <v>24.922118380062305</v>
      </c>
      <c r="N34" s="3" t="s">
        <v>69</v>
      </c>
      <c r="O34" s="14"/>
      <c r="P34" s="14"/>
      <c r="Q34" s="14"/>
      <c r="R34" s="14"/>
    </row>
    <row r="35" spans="1:18" s="9" customFormat="1" x14ac:dyDescent="0.25">
      <c r="A35" s="2" t="s">
        <v>43</v>
      </c>
      <c r="B35" s="5">
        <v>1</v>
      </c>
      <c r="C35" s="5">
        <v>6</v>
      </c>
      <c r="D35" s="5">
        <v>26</v>
      </c>
      <c r="E35" s="5">
        <f t="shared" si="2"/>
        <v>6</v>
      </c>
      <c r="F35" s="5">
        <f t="shared" si="3"/>
        <v>26</v>
      </c>
      <c r="G35" s="5">
        <v>60</v>
      </c>
      <c r="H35" s="5">
        <f>Tabelle1[[#This Row],[Schaden insg 75%]]*(Tabelle1[[#This Row],[Schaden 0%]]/Tabelle1[[#This Row],[Schaden 75%]])</f>
        <v>260</v>
      </c>
      <c r="I35" s="5">
        <v>8.8000000000000007</v>
      </c>
      <c r="J35" s="8">
        <f>Tabelle1[[#This Row],[Schaden insg 75%]]/Tabelle1[[#This Row],[Zeitraum]]</f>
        <v>6.8181818181818175</v>
      </c>
      <c r="K35" s="8">
        <f>Tabelle1[[#This Row],[Schaden insg 0%]]/I35</f>
        <v>29.545454545454543</v>
      </c>
      <c r="L35" s="8">
        <f>J35/Tabelle1[[#This Row],[Projektile]]</f>
        <v>6.8181818181818175</v>
      </c>
      <c r="M35" s="8">
        <f>K35/Tabelle1[[#This Row],[Projektile]]</f>
        <v>29.545454545454543</v>
      </c>
      <c r="N35" s="3"/>
      <c r="O35" s="14"/>
      <c r="P35" s="14"/>
      <c r="Q35" s="14"/>
      <c r="R35" s="14"/>
    </row>
    <row r="36" spans="1:18" s="11" customFormat="1" ht="15.75" thickBot="1" x14ac:dyDescent="0.3">
      <c r="A36" s="24" t="s">
        <v>44</v>
      </c>
      <c r="B36" s="25">
        <v>2</v>
      </c>
      <c r="C36" s="25">
        <v>12</v>
      </c>
      <c r="D36" s="25">
        <v>52</v>
      </c>
      <c r="E36" s="25">
        <f t="shared" si="2"/>
        <v>6</v>
      </c>
      <c r="F36" s="25">
        <f t="shared" si="3"/>
        <v>26</v>
      </c>
      <c r="G36" s="25">
        <v>120</v>
      </c>
      <c r="H36" s="25">
        <f>Tabelle1[[#This Row],[Schaden insg 75%]]*(Tabelle1[[#This Row],[Schaden 0%]]/Tabelle1[[#This Row],[Schaden 75%]])</f>
        <v>520</v>
      </c>
      <c r="I36" s="25">
        <v>8.83</v>
      </c>
      <c r="J36" s="26">
        <f>Tabelle1[[#This Row],[Schaden insg 75%]]/Tabelle1[[#This Row],[Zeitraum]]</f>
        <v>13.590033975084937</v>
      </c>
      <c r="K36" s="26">
        <f>Tabelle1[[#This Row],[Schaden insg 0%]]/I36</f>
        <v>58.890147225368061</v>
      </c>
      <c r="L36" s="26">
        <f>J36/Tabelle1[[#This Row],[Projektile]]</f>
        <v>6.7950169875424686</v>
      </c>
      <c r="M36" s="26">
        <f>K36/Tabelle1[[#This Row],[Projektile]]</f>
        <v>29.44507361268403</v>
      </c>
      <c r="N36" s="27" t="s">
        <v>74</v>
      </c>
      <c r="O36" s="15"/>
      <c r="P36" s="15"/>
      <c r="Q36" s="15"/>
      <c r="R36" s="15"/>
    </row>
    <row r="37" spans="1:18" s="10" customFormat="1" x14ac:dyDescent="0.25">
      <c r="A37" s="1" t="s">
        <v>38</v>
      </c>
      <c r="B37" s="22">
        <v>1</v>
      </c>
      <c r="C37" s="22">
        <v>5</v>
      </c>
      <c r="D37" s="22">
        <v>20</v>
      </c>
      <c r="E37" s="22">
        <f t="shared" si="2"/>
        <v>5</v>
      </c>
      <c r="F37" s="22">
        <f t="shared" si="3"/>
        <v>20</v>
      </c>
      <c r="G37" s="22">
        <v>100</v>
      </c>
      <c r="H37" s="22">
        <f>Tabelle1[[#This Row],[Schaden insg 75%]]*(Tabelle1[[#This Row],[Schaden 0%]]/Tabelle1[[#This Row],[Schaden 75%]])</f>
        <v>400</v>
      </c>
      <c r="I37" s="22">
        <v>20.3</v>
      </c>
      <c r="J37" s="23">
        <f>Tabelle1[[#This Row],[Schaden insg 75%]]/Tabelle1[[#This Row],[Zeitraum]]</f>
        <v>4.9261083743842367</v>
      </c>
      <c r="K37" s="23">
        <f>Tabelle1[[#This Row],[Schaden insg 0%]]/I37</f>
        <v>19.704433497536947</v>
      </c>
      <c r="L37" s="23">
        <f>J37/Tabelle1[[#This Row],[Projektile]]</f>
        <v>4.9261083743842367</v>
      </c>
      <c r="M37" s="23">
        <f>K37/Tabelle1[[#This Row],[Projektile]]</f>
        <v>19.704433497536947</v>
      </c>
      <c r="N37" s="4"/>
      <c r="O37" s="13"/>
      <c r="P37" s="13"/>
      <c r="Q37" s="13"/>
      <c r="R37" s="13"/>
    </row>
    <row r="38" spans="1:18" s="9" customFormat="1" x14ac:dyDescent="0.25">
      <c r="A38" s="2" t="s">
        <v>45</v>
      </c>
      <c r="B38" s="5">
        <v>2</v>
      </c>
      <c r="C38" s="5">
        <v>10</v>
      </c>
      <c r="D38" s="5">
        <v>40</v>
      </c>
      <c r="E38" s="5">
        <f t="shared" si="2"/>
        <v>5</v>
      </c>
      <c r="F38" s="5">
        <f t="shared" si="3"/>
        <v>20</v>
      </c>
      <c r="G38" s="5">
        <v>100</v>
      </c>
      <c r="H38" s="5">
        <f>Tabelle1[[#This Row],[Schaden insg 75%]]*(Tabelle1[[#This Row],[Schaden 0%]]/Tabelle1[[#This Row],[Schaden 75%]])</f>
        <v>400</v>
      </c>
      <c r="I38" s="5">
        <v>14.37</v>
      </c>
      <c r="J38" s="8">
        <f>Tabelle1[[#This Row],[Schaden insg 75%]]/Tabelle1[[#This Row],[Zeitraum]]</f>
        <v>6.9589422407794022</v>
      </c>
      <c r="K38" s="8">
        <f>Tabelle1[[#This Row],[Schaden insg 0%]]/I38</f>
        <v>27.835768963117609</v>
      </c>
      <c r="L38" s="8">
        <f>J38/Tabelle1[[#This Row],[Projektile]]</f>
        <v>3.4794711203897011</v>
      </c>
      <c r="M38" s="8">
        <f>K38/Tabelle1[[#This Row],[Projektile]]</f>
        <v>13.917884481558804</v>
      </c>
      <c r="N38" s="3" t="s">
        <v>67</v>
      </c>
      <c r="O38" s="14"/>
      <c r="P38" s="14"/>
      <c r="Q38" s="14"/>
      <c r="R38" s="14"/>
    </row>
    <row r="39" spans="1:18" s="9" customFormat="1" x14ac:dyDescent="0.25">
      <c r="A39" s="2" t="s">
        <v>46</v>
      </c>
      <c r="B39" s="5">
        <v>2</v>
      </c>
      <c r="C39" s="5">
        <v>10</v>
      </c>
      <c r="D39" s="5">
        <v>40</v>
      </c>
      <c r="E39" s="5">
        <f t="shared" si="2"/>
        <v>5</v>
      </c>
      <c r="F39" s="5">
        <f t="shared" si="3"/>
        <v>20</v>
      </c>
      <c r="G39" s="5">
        <v>100</v>
      </c>
      <c r="H39" s="5">
        <f>Tabelle1[[#This Row],[Schaden insg 75%]]*(Tabelle1[[#This Row],[Schaden 0%]]/Tabelle1[[#This Row],[Schaden 75%]])</f>
        <v>400</v>
      </c>
      <c r="I39" s="5">
        <v>8.83</v>
      </c>
      <c r="J39" s="8">
        <f>Tabelle1[[#This Row],[Schaden insg 75%]]/Tabelle1[[#This Row],[Zeitraum]]</f>
        <v>11.325028312570781</v>
      </c>
      <c r="K39" s="8">
        <f>Tabelle1[[#This Row],[Schaden insg 0%]]/I39</f>
        <v>45.300113250283125</v>
      </c>
      <c r="L39" s="8">
        <f>J39/Tabelle1[[#This Row],[Projektile]]</f>
        <v>5.6625141562853907</v>
      </c>
      <c r="M39" s="8">
        <f>K39/Tabelle1[[#This Row],[Projektile]]</f>
        <v>22.650056625141563</v>
      </c>
      <c r="N39" s="3" t="s">
        <v>67</v>
      </c>
      <c r="O39" s="14"/>
      <c r="P39" s="14"/>
      <c r="Q39" s="14"/>
      <c r="R39" s="14"/>
    </row>
    <row r="40" spans="1:18" s="9" customFormat="1" x14ac:dyDescent="0.25">
      <c r="A40" s="2" t="s">
        <v>47</v>
      </c>
      <c r="B40" s="5">
        <v>1</v>
      </c>
      <c r="C40" s="5">
        <v>5</v>
      </c>
      <c r="D40" s="5">
        <v>22</v>
      </c>
      <c r="E40" s="5">
        <f t="shared" si="2"/>
        <v>5</v>
      </c>
      <c r="F40" s="5">
        <f t="shared" si="3"/>
        <v>22</v>
      </c>
      <c r="G40" s="5">
        <v>50</v>
      </c>
      <c r="H40" s="5">
        <f>Tabelle1[[#This Row],[Schaden insg 75%]]*(Tabelle1[[#This Row],[Schaden 0%]]/Tabelle1[[#This Row],[Schaden 75%]])</f>
        <v>220.00000000000003</v>
      </c>
      <c r="I40" s="5">
        <v>9.6999999999999993</v>
      </c>
      <c r="J40" s="8">
        <f>Tabelle1[[#This Row],[Schaden insg 75%]]/Tabelle1[[#This Row],[Zeitraum]]</f>
        <v>5.1546391752577323</v>
      </c>
      <c r="K40" s="8">
        <f>Tabelle1[[#This Row],[Schaden insg 0%]]/I40</f>
        <v>22.680412371134025</v>
      </c>
      <c r="L40" s="8">
        <f>J40/Tabelle1[[#This Row],[Projektile]]</f>
        <v>5.1546391752577323</v>
      </c>
      <c r="M40" s="8">
        <f>K40/Tabelle1[[#This Row],[Projektile]]</f>
        <v>22.680412371134025</v>
      </c>
      <c r="N40" s="3"/>
      <c r="O40" s="14"/>
      <c r="P40" s="14"/>
      <c r="Q40" s="14"/>
      <c r="R40" s="14"/>
    </row>
    <row r="41" spans="1:18" s="9" customFormat="1" x14ac:dyDescent="0.25">
      <c r="A41" s="2" t="s">
        <v>48</v>
      </c>
      <c r="B41" s="5">
        <v>1</v>
      </c>
      <c r="C41" s="5">
        <v>6</v>
      </c>
      <c r="D41" s="5">
        <v>24</v>
      </c>
      <c r="E41" s="5">
        <f t="shared" si="2"/>
        <v>6</v>
      </c>
      <c r="F41" s="5">
        <f t="shared" si="3"/>
        <v>24</v>
      </c>
      <c r="G41" s="5">
        <v>60</v>
      </c>
      <c r="H41" s="5">
        <f>Tabelle1[[#This Row],[Schaden insg 75%]]*(Tabelle1[[#This Row],[Schaden 0%]]/Tabelle1[[#This Row],[Schaden 75%]])</f>
        <v>240</v>
      </c>
      <c r="I41" s="5">
        <v>8.8000000000000007</v>
      </c>
      <c r="J41" s="8">
        <f>Tabelle1[[#This Row],[Schaden insg 75%]]/Tabelle1[[#This Row],[Zeitraum]]</f>
        <v>6.8181818181818175</v>
      </c>
      <c r="K41" s="8">
        <f>Tabelle1[[#This Row],[Schaden insg 0%]]/I41</f>
        <v>27.27272727272727</v>
      </c>
      <c r="L41" s="8">
        <f>J41/Tabelle1[[#This Row],[Projektile]]</f>
        <v>6.8181818181818175</v>
      </c>
      <c r="M41" s="8">
        <f>K41/Tabelle1[[#This Row],[Projektile]]</f>
        <v>27.27272727272727</v>
      </c>
      <c r="N41" s="3" t="s">
        <v>69</v>
      </c>
      <c r="O41" s="14"/>
      <c r="P41" s="14"/>
      <c r="Q41" s="14"/>
      <c r="R41" s="14"/>
    </row>
    <row r="42" spans="1:18" s="11" customFormat="1" ht="15.75" thickBot="1" x14ac:dyDescent="0.3">
      <c r="A42" s="2" t="s">
        <v>49</v>
      </c>
      <c r="B42" s="5">
        <v>1</v>
      </c>
      <c r="C42" s="5">
        <v>6</v>
      </c>
      <c r="D42" s="5">
        <v>26</v>
      </c>
      <c r="E42" s="5">
        <f t="shared" si="2"/>
        <v>6</v>
      </c>
      <c r="F42" s="5">
        <f t="shared" si="3"/>
        <v>26</v>
      </c>
      <c r="G42" s="5">
        <v>60</v>
      </c>
      <c r="H42" s="5">
        <f>Tabelle1[[#This Row],[Schaden insg 75%]]*(Tabelle1[[#This Row],[Schaden 0%]]/Tabelle1[[#This Row],[Schaden 75%]])</f>
        <v>260</v>
      </c>
      <c r="I42" s="5">
        <v>9.57</v>
      </c>
      <c r="J42" s="8">
        <f>Tabelle1[[#This Row],[Schaden insg 75%]]/Tabelle1[[#This Row],[Zeitraum]]</f>
        <v>6.2695924764890281</v>
      </c>
      <c r="K42" s="8">
        <f>Tabelle1[[#This Row],[Schaden insg 0%]]/I42</f>
        <v>27.168234064785789</v>
      </c>
      <c r="L42" s="8">
        <f>J42/Tabelle1[[#This Row],[Projektile]]</f>
        <v>6.2695924764890281</v>
      </c>
      <c r="M42" s="8">
        <f>K42/Tabelle1[[#This Row],[Projektile]]</f>
        <v>27.168234064785789</v>
      </c>
      <c r="N42" s="3"/>
      <c r="O42" s="15"/>
      <c r="P42" s="15"/>
      <c r="Q42" s="15"/>
      <c r="R42" s="15"/>
    </row>
    <row r="43" spans="1:18" s="21" customFormat="1" ht="15.75" thickBot="1" x14ac:dyDescent="0.3">
      <c r="A43" s="24" t="s">
        <v>50</v>
      </c>
      <c r="B43" s="25">
        <v>2</v>
      </c>
      <c r="C43" s="25">
        <v>12</v>
      </c>
      <c r="D43" s="25">
        <v>52</v>
      </c>
      <c r="E43" s="25">
        <f t="shared" si="2"/>
        <v>6</v>
      </c>
      <c r="F43" s="25">
        <f t="shared" si="3"/>
        <v>26</v>
      </c>
      <c r="G43" s="25">
        <v>120</v>
      </c>
      <c r="H43" s="25">
        <f>Tabelle1[[#This Row],[Schaden insg 75%]]*(Tabelle1[[#This Row],[Schaden 0%]]/Tabelle1[[#This Row],[Schaden 75%]])</f>
        <v>520</v>
      </c>
      <c r="I43" s="25">
        <v>9.6300000000000008</v>
      </c>
      <c r="J43" s="26">
        <f>Tabelle1[[#This Row],[Schaden insg 75%]]/Tabelle1[[#This Row],[Zeitraum]]</f>
        <v>12.461059190031152</v>
      </c>
      <c r="K43" s="26">
        <f>Tabelle1[[#This Row],[Schaden insg 0%]]/I43</f>
        <v>53.997923156801654</v>
      </c>
      <c r="L43" s="26">
        <f>J43/Tabelle1[[#This Row],[Projektile]]</f>
        <v>6.2305295950155761</v>
      </c>
      <c r="M43" s="26">
        <f>K43/Tabelle1[[#This Row],[Projektile]]</f>
        <v>26.998961578400827</v>
      </c>
      <c r="N43" s="27" t="s">
        <v>74</v>
      </c>
      <c r="O43" s="20"/>
      <c r="P43" s="20"/>
      <c r="Q43" s="20"/>
      <c r="R43" s="20"/>
    </row>
    <row r="44" spans="1:18" s="10" customFormat="1" x14ac:dyDescent="0.25">
      <c r="A44" s="1" t="s">
        <v>51</v>
      </c>
      <c r="B44" s="22">
        <v>1</v>
      </c>
      <c r="C44" s="22">
        <v>19</v>
      </c>
      <c r="D44" s="22">
        <v>76</v>
      </c>
      <c r="E44" s="22">
        <f t="shared" si="2"/>
        <v>19</v>
      </c>
      <c r="F44" s="22">
        <f t="shared" si="3"/>
        <v>76</v>
      </c>
      <c r="G44" s="22">
        <v>190</v>
      </c>
      <c r="H44" s="22">
        <f>Tabelle1[[#This Row],[Schaden insg 75%]]*(Tabelle1[[#This Row],[Schaden 0%]]/Tabelle1[[#This Row],[Schaden 75%]])</f>
        <v>760</v>
      </c>
      <c r="I44" s="22">
        <v>28.4</v>
      </c>
      <c r="J44" s="23">
        <f>Tabelle1[[#This Row],[Schaden insg 75%]]/Tabelle1[[#This Row],[Zeitraum]]</f>
        <v>6.6901408450704229</v>
      </c>
      <c r="K44" s="23">
        <f>Tabelle1[[#This Row],[Schaden insg 0%]]/I44</f>
        <v>26.760563380281692</v>
      </c>
      <c r="L44" s="23">
        <f>J44/Tabelle1[[#This Row],[Projektile]]</f>
        <v>6.6901408450704229</v>
      </c>
      <c r="M44" s="23">
        <f>K44/Tabelle1[[#This Row],[Projektile]]</f>
        <v>26.760563380281692</v>
      </c>
      <c r="N44" s="4"/>
      <c r="O44" s="13"/>
      <c r="P44" s="13"/>
      <c r="Q44" s="13"/>
      <c r="R44" s="13"/>
    </row>
    <row r="45" spans="1:18" s="9" customFormat="1" x14ac:dyDescent="0.25">
      <c r="A45" s="2" t="s">
        <v>52</v>
      </c>
      <c r="B45" s="5">
        <v>1</v>
      </c>
      <c r="C45" s="5">
        <v>19</v>
      </c>
      <c r="D45" s="5">
        <v>76</v>
      </c>
      <c r="E45" s="5">
        <f t="shared" si="2"/>
        <v>19</v>
      </c>
      <c r="F45" s="5">
        <f t="shared" si="3"/>
        <v>76</v>
      </c>
      <c r="G45" s="5">
        <v>190</v>
      </c>
      <c r="H45" s="5">
        <f>Tabelle1[[#This Row],[Schaden insg 75%]]*(Tabelle1[[#This Row],[Schaden 0%]]/Tabelle1[[#This Row],[Schaden 75%]])</f>
        <v>760</v>
      </c>
      <c r="I45" s="5">
        <v>14.33</v>
      </c>
      <c r="J45" s="8">
        <f>Tabelle1[[#This Row],[Schaden insg 75%]]/Tabelle1[[#This Row],[Zeitraum]]</f>
        <v>13.258897418004187</v>
      </c>
      <c r="K45" s="8">
        <f>Tabelle1[[#This Row],[Schaden insg 0%]]/I45</f>
        <v>53.035589672016748</v>
      </c>
      <c r="L45" s="8">
        <f>J45/Tabelle1[[#This Row],[Projektile]]</f>
        <v>13.258897418004187</v>
      </c>
      <c r="M45" s="8">
        <f>K45/Tabelle1[[#This Row],[Projektile]]</f>
        <v>53.035589672016748</v>
      </c>
      <c r="N45" s="3" t="s">
        <v>68</v>
      </c>
      <c r="O45" s="14"/>
      <c r="P45" s="14"/>
      <c r="Q45" s="14"/>
      <c r="R45" s="14"/>
    </row>
    <row r="46" spans="1:18" s="9" customFormat="1" x14ac:dyDescent="0.25">
      <c r="A46" s="2" t="s">
        <v>53</v>
      </c>
      <c r="B46" s="5">
        <v>1</v>
      </c>
      <c r="C46" s="5">
        <v>19</v>
      </c>
      <c r="D46" s="5">
        <v>76</v>
      </c>
      <c r="E46" s="5">
        <f t="shared" si="2"/>
        <v>19</v>
      </c>
      <c r="F46" s="5">
        <f t="shared" si="3"/>
        <v>76</v>
      </c>
      <c r="G46" s="5">
        <v>190</v>
      </c>
      <c r="H46" s="5">
        <f>Tabelle1[[#This Row],[Schaden insg 75%]]*(Tabelle1[[#This Row],[Schaden 0%]]/Tabelle1[[#This Row],[Schaden 75%]])</f>
        <v>760</v>
      </c>
      <c r="I46" s="5">
        <v>14.4</v>
      </c>
      <c r="J46" s="8">
        <f>Tabelle1[[#This Row],[Schaden insg 75%]]/Tabelle1[[#This Row],[Zeitraum]]</f>
        <v>13.194444444444445</v>
      </c>
      <c r="K46" s="8">
        <f>Tabelle1[[#This Row],[Schaden insg 0%]]/I46</f>
        <v>52.777777777777779</v>
      </c>
      <c r="L46" s="8">
        <f>J46/Tabelle1[[#This Row],[Projektile]]</f>
        <v>13.194444444444445</v>
      </c>
      <c r="M46" s="8">
        <f>K46/Tabelle1[[#This Row],[Projektile]]</f>
        <v>52.777777777777779</v>
      </c>
      <c r="N46" s="3" t="s">
        <v>68</v>
      </c>
      <c r="O46" s="14"/>
      <c r="P46" s="14"/>
      <c r="Q46" s="14"/>
      <c r="R46" s="14"/>
    </row>
    <row r="47" spans="1:18" s="9" customFormat="1" x14ac:dyDescent="0.25">
      <c r="A47" s="2" t="s">
        <v>54</v>
      </c>
      <c r="B47" s="5">
        <v>1</v>
      </c>
      <c r="C47" s="5">
        <v>21</v>
      </c>
      <c r="D47" s="5">
        <v>84</v>
      </c>
      <c r="E47" s="5">
        <f t="shared" si="2"/>
        <v>21</v>
      </c>
      <c r="F47" s="5">
        <f t="shared" si="3"/>
        <v>84</v>
      </c>
      <c r="G47" s="5">
        <v>105</v>
      </c>
      <c r="H47" s="5">
        <f>Tabelle1[[#This Row],[Schaden insg 75%]]*(Tabelle1[[#This Row],[Schaden 0%]]/Tabelle1[[#This Row],[Schaden 75%]])</f>
        <v>420</v>
      </c>
      <c r="I47" s="5">
        <v>12.83</v>
      </c>
      <c r="J47" s="8">
        <f>Tabelle1[[#This Row],[Schaden insg 75%]]/Tabelle1[[#This Row],[Zeitraum]]</f>
        <v>8.1839438815276697</v>
      </c>
      <c r="K47" s="8">
        <f>Tabelle1[[#This Row],[Schaden insg 0%]]/I47</f>
        <v>32.735775526110679</v>
      </c>
      <c r="L47" s="8">
        <f>J47/Tabelle1[[#This Row],[Projektile]]</f>
        <v>8.1839438815276697</v>
      </c>
      <c r="M47" s="8">
        <f>K47/Tabelle1[[#This Row],[Projektile]]</f>
        <v>32.735775526110679</v>
      </c>
      <c r="N47" s="3" t="s">
        <v>69</v>
      </c>
      <c r="O47" s="14"/>
      <c r="P47" s="14"/>
      <c r="Q47" s="14"/>
      <c r="R47" s="14"/>
    </row>
    <row r="48" spans="1:18" s="11" customFormat="1" ht="15.75" thickBot="1" x14ac:dyDescent="0.3">
      <c r="A48" s="2" t="s">
        <v>55</v>
      </c>
      <c r="B48" s="5">
        <v>1</v>
      </c>
      <c r="C48" s="5">
        <v>23</v>
      </c>
      <c r="D48" s="5">
        <v>92</v>
      </c>
      <c r="E48" s="5">
        <f t="shared" si="2"/>
        <v>23</v>
      </c>
      <c r="F48" s="5">
        <f t="shared" si="3"/>
        <v>92</v>
      </c>
      <c r="G48" s="5">
        <v>115</v>
      </c>
      <c r="H48" s="5">
        <f>Tabelle1[[#This Row],[Schaden insg 75%]]*(Tabelle1[[#This Row],[Schaden 0%]]/Tabelle1[[#This Row],[Schaden 75%]])</f>
        <v>460</v>
      </c>
      <c r="I48" s="5">
        <v>12.73</v>
      </c>
      <c r="J48" s="8">
        <f>Tabelle1[[#This Row],[Schaden insg 75%]]/Tabelle1[[#This Row],[Zeitraum]]</f>
        <v>9.0337784760408475</v>
      </c>
      <c r="K48" s="8">
        <f>Tabelle1[[#This Row],[Schaden insg 0%]]/I48</f>
        <v>36.13511390416339</v>
      </c>
      <c r="L48" s="8">
        <f>J48/Tabelle1[[#This Row],[Projektile]]</f>
        <v>9.0337784760408475</v>
      </c>
      <c r="M48" s="8">
        <f>K48/Tabelle1[[#This Row],[Projektile]]</f>
        <v>36.13511390416339</v>
      </c>
      <c r="N48" s="3"/>
      <c r="O48" s="15"/>
      <c r="P48" s="15"/>
      <c r="Q48" s="15"/>
      <c r="R48" s="15"/>
    </row>
    <row r="49" spans="1:18" s="10" customFormat="1" x14ac:dyDescent="0.25">
      <c r="A49" s="2" t="s">
        <v>56</v>
      </c>
      <c r="B49" s="5">
        <v>1</v>
      </c>
      <c r="C49" s="5">
        <v>23</v>
      </c>
      <c r="D49" s="5">
        <v>100</v>
      </c>
      <c r="E49" s="5">
        <f t="shared" si="2"/>
        <v>23</v>
      </c>
      <c r="F49" s="5">
        <f t="shared" si="3"/>
        <v>100</v>
      </c>
      <c r="G49" s="5">
        <v>115</v>
      </c>
      <c r="H49" s="5">
        <f>Tabelle1[[#This Row],[Schaden insg 75%]]*(Tabelle1[[#This Row],[Schaden 0%]]/Tabelle1[[#This Row],[Schaden 75%]])</f>
        <v>500</v>
      </c>
      <c r="I49" s="5">
        <v>11.93</v>
      </c>
      <c r="J49" s="8">
        <f>Tabelle1[[#This Row],[Schaden insg 75%]]/Tabelle1[[#This Row],[Zeitraum]]</f>
        <v>9.6395641240569994</v>
      </c>
      <c r="K49" s="8">
        <f>Tabelle1[[#This Row],[Schaden insg 0%]]/I49</f>
        <v>41.911148365465216</v>
      </c>
      <c r="L49" s="8">
        <f>J49/Tabelle1[[#This Row],[Projektile]]</f>
        <v>9.6395641240569994</v>
      </c>
      <c r="M49" s="8">
        <f>K49/Tabelle1[[#This Row],[Projektile]]</f>
        <v>41.911148365465216</v>
      </c>
      <c r="N49" s="3" t="s">
        <v>69</v>
      </c>
      <c r="O49" s="13"/>
      <c r="P49" s="13"/>
      <c r="Q49" s="13"/>
      <c r="R49" s="13"/>
    </row>
    <row r="50" spans="1:18" s="11" customFormat="1" ht="15.75" thickBot="1" x14ac:dyDescent="0.3">
      <c r="A50" s="24" t="s">
        <v>57</v>
      </c>
      <c r="B50" s="25">
        <v>1</v>
      </c>
      <c r="C50" s="25">
        <v>25</v>
      </c>
      <c r="D50" s="25">
        <v>100</v>
      </c>
      <c r="E50" s="25">
        <f t="shared" si="2"/>
        <v>25</v>
      </c>
      <c r="F50" s="25">
        <f t="shared" si="3"/>
        <v>100</v>
      </c>
      <c r="G50" s="25">
        <v>250</v>
      </c>
      <c r="H50" s="25">
        <f>Tabelle1[[#This Row],[Schaden insg 75%]]*(Tabelle1[[#This Row],[Schaden 0%]]/Tabelle1[[#This Row],[Schaden 75%]])</f>
        <v>1000</v>
      </c>
      <c r="I50" s="25">
        <v>14.33</v>
      </c>
      <c r="J50" s="26">
        <f>Tabelle1[[#This Row],[Schaden insg 75%]]/Tabelle1[[#This Row],[Zeitraum]]</f>
        <v>17.445917655268666</v>
      </c>
      <c r="K50" s="26">
        <f>Tabelle1[[#This Row],[Schaden insg 0%]]/I50</f>
        <v>69.783670621074663</v>
      </c>
      <c r="L50" s="26">
        <f>J50/Tabelle1[[#This Row],[Projektile]]</f>
        <v>17.445917655268666</v>
      </c>
      <c r="M50" s="26">
        <f>K50/Tabelle1[[#This Row],[Projektile]]</f>
        <v>69.783670621074663</v>
      </c>
      <c r="N50" s="27" t="s">
        <v>73</v>
      </c>
      <c r="O50" s="15"/>
      <c r="P50" s="15"/>
      <c r="Q50" s="15"/>
      <c r="R50" s="15"/>
    </row>
    <row r="51" spans="1:18" s="9" customFormat="1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6"/>
      <c r="K51" s="46"/>
      <c r="L51" s="46"/>
      <c r="M51" s="46"/>
      <c r="N51" s="47"/>
      <c r="O51" s="14"/>
      <c r="P51" s="14"/>
      <c r="Q51" s="14"/>
      <c r="R51" s="14"/>
    </row>
    <row r="52" spans="1:18" s="9" customForma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  <c r="K52" s="46"/>
      <c r="L52" s="46"/>
      <c r="M52" s="46"/>
      <c r="N52" s="47"/>
      <c r="O52" s="14"/>
      <c r="P52" s="14"/>
      <c r="Q52" s="14"/>
      <c r="R52" s="14"/>
    </row>
    <row r="53" spans="1:18" s="9" customForma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  <c r="K53" s="46"/>
      <c r="L53" s="46"/>
      <c r="M53" s="46"/>
      <c r="N53" s="47"/>
      <c r="O53" s="14"/>
      <c r="P53" s="14"/>
      <c r="Q53" s="14"/>
      <c r="R53" s="14"/>
    </row>
    <row r="54" spans="1:18" s="9" customFormat="1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6"/>
      <c r="K54" s="46"/>
      <c r="L54" s="46"/>
      <c r="M54" s="46"/>
      <c r="N54" s="47"/>
      <c r="O54" s="14"/>
      <c r="P54" s="14"/>
      <c r="Q54" s="14"/>
      <c r="R54" s="14"/>
    </row>
    <row r="55" spans="1:18" s="9" customFormat="1" x14ac:dyDescent="0.25">
      <c r="A55" s="2"/>
      <c r="B55" s="5"/>
      <c r="C55" s="5"/>
      <c r="D55" s="5"/>
      <c r="E55" s="5"/>
      <c r="F55" s="5"/>
      <c r="G55" s="5"/>
      <c r="H55" s="5"/>
      <c r="I55" s="5"/>
      <c r="J55" s="8"/>
      <c r="K55" s="8"/>
      <c r="L55" s="8"/>
      <c r="M55" s="8"/>
      <c r="N55" s="3"/>
    </row>
    <row r="56" spans="1:18" s="9" customFormat="1" x14ac:dyDescent="0.25">
      <c r="A56" s="2"/>
      <c r="B56" s="5"/>
      <c r="C56" s="5"/>
      <c r="D56" s="5"/>
      <c r="E56" s="5"/>
      <c r="F56" s="5"/>
      <c r="G56" s="5"/>
      <c r="H56" s="5"/>
      <c r="I56" s="5"/>
      <c r="J56" s="8"/>
      <c r="K56" s="8"/>
      <c r="L56" s="8"/>
      <c r="M56" s="8"/>
      <c r="N56" s="3"/>
    </row>
    <row r="57" spans="1:18" s="9" customFormat="1" x14ac:dyDescent="0.25">
      <c r="A57" s="2"/>
      <c r="B57" s="5"/>
      <c r="C57" s="5"/>
      <c r="D57" s="5"/>
      <c r="E57" s="5"/>
      <c r="F57" s="5"/>
      <c r="G57" s="5"/>
      <c r="H57" s="5"/>
      <c r="I57" s="5"/>
      <c r="J57" s="8"/>
      <c r="K57" s="8"/>
      <c r="L57" s="8"/>
      <c r="M57" s="8"/>
      <c r="N57" s="3"/>
    </row>
    <row r="58" spans="1:18" s="9" customFormat="1" x14ac:dyDescent="0.25">
      <c r="A58" s="2"/>
      <c r="B58" s="5"/>
      <c r="C58" s="5"/>
      <c r="D58" s="5"/>
      <c r="E58" s="5"/>
      <c r="F58" s="5"/>
      <c r="G58" s="5"/>
      <c r="H58" s="5"/>
      <c r="I58" s="5"/>
      <c r="J58" s="8"/>
      <c r="K58" s="8"/>
      <c r="L58" s="8"/>
      <c r="M58" s="8"/>
      <c r="N58" s="3"/>
    </row>
    <row r="59" spans="1:18" s="9" customFormat="1" x14ac:dyDescent="0.25">
      <c r="A59" s="2"/>
      <c r="B59" s="5"/>
      <c r="C59" s="5"/>
      <c r="D59" s="5"/>
      <c r="E59" s="5"/>
      <c r="F59" s="5"/>
      <c r="G59" s="5"/>
      <c r="H59" s="5"/>
      <c r="I59" s="5"/>
      <c r="J59" s="8"/>
      <c r="K59" s="8"/>
      <c r="L59" s="8"/>
      <c r="M59" s="8"/>
      <c r="N59" s="3"/>
    </row>
    <row r="60" spans="1:18" s="9" customFormat="1" x14ac:dyDescent="0.25">
      <c r="A60" s="2"/>
      <c r="B60" s="5"/>
      <c r="C60" s="5"/>
      <c r="D60" s="5"/>
      <c r="E60" s="5"/>
      <c r="F60" s="5"/>
      <c r="G60" s="5"/>
      <c r="H60" s="5"/>
      <c r="I60" s="5"/>
      <c r="J60" s="8"/>
      <c r="K60" s="8"/>
      <c r="L60" s="8"/>
      <c r="M60" s="8"/>
      <c r="N60" s="3"/>
    </row>
    <row r="61" spans="1:18" s="9" customFormat="1" x14ac:dyDescent="0.25">
      <c r="A61" s="2"/>
      <c r="B61" s="5"/>
      <c r="C61" s="5"/>
      <c r="D61" s="5"/>
      <c r="E61" s="5"/>
      <c r="F61" s="5"/>
      <c r="G61" s="5"/>
      <c r="H61" s="5"/>
      <c r="I61" s="5"/>
      <c r="J61" s="8"/>
      <c r="K61" s="8"/>
      <c r="L61" s="8"/>
      <c r="M61" s="8"/>
      <c r="N61" s="3"/>
    </row>
    <row r="62" spans="1:18" s="9" customFormat="1" x14ac:dyDescent="0.25">
      <c r="A62" s="2"/>
      <c r="B62" s="5"/>
      <c r="C62" s="5"/>
      <c r="D62" s="5"/>
      <c r="E62" s="5"/>
      <c r="F62" s="5"/>
      <c r="G62" s="5"/>
      <c r="H62" s="5"/>
      <c r="I62" s="5"/>
      <c r="J62" s="8"/>
      <c r="K62" s="8"/>
      <c r="L62" s="8"/>
      <c r="M62" s="8"/>
      <c r="N62" s="3"/>
    </row>
    <row r="63" spans="1:18" s="9" customFormat="1" x14ac:dyDescent="0.25">
      <c r="A63" s="2"/>
      <c r="B63" s="5"/>
      <c r="C63" s="5"/>
      <c r="D63" s="5"/>
      <c r="E63" s="5"/>
      <c r="F63" s="5"/>
      <c r="G63" s="5"/>
      <c r="H63" s="5"/>
      <c r="I63" s="5"/>
      <c r="J63" s="8"/>
      <c r="K63" s="8"/>
      <c r="L63" s="8"/>
      <c r="M63" s="8"/>
      <c r="N63" s="3"/>
    </row>
    <row r="64" spans="1:18" s="9" customFormat="1" x14ac:dyDescent="0.25">
      <c r="A64" s="2"/>
      <c r="B64" s="5"/>
      <c r="C64" s="5"/>
      <c r="D64" s="5"/>
      <c r="E64" s="5"/>
      <c r="F64" s="5"/>
      <c r="G64" s="5"/>
      <c r="H64" s="5"/>
      <c r="I64" s="5"/>
      <c r="J64" s="8"/>
      <c r="K64" s="8"/>
      <c r="L64" s="8"/>
      <c r="M64" s="8"/>
      <c r="N64" s="3"/>
    </row>
    <row r="65" spans="1:14" s="9" customFormat="1" x14ac:dyDescent="0.25">
      <c r="A65" s="2"/>
      <c r="B65" s="5"/>
      <c r="C65" s="5"/>
      <c r="D65" s="5"/>
      <c r="E65" s="5"/>
      <c r="F65" s="5"/>
      <c r="G65" s="5"/>
      <c r="H65" s="5"/>
      <c r="I65" s="5"/>
      <c r="J65" s="8"/>
      <c r="K65" s="8"/>
      <c r="L65" s="8"/>
      <c r="M65" s="8"/>
      <c r="N65" s="3"/>
    </row>
    <row r="66" spans="1:14" s="9" customFormat="1" x14ac:dyDescent="0.25">
      <c r="A66" s="2"/>
      <c r="B66" s="5"/>
      <c r="C66" s="5"/>
      <c r="D66" s="5"/>
      <c r="E66" s="5"/>
      <c r="F66" s="5"/>
      <c r="G66" s="5"/>
      <c r="H66" s="5"/>
      <c r="I66" s="5"/>
      <c r="J66" s="8"/>
      <c r="K66" s="8"/>
      <c r="L66" s="8"/>
      <c r="M66" s="8"/>
      <c r="N66" s="3"/>
    </row>
    <row r="67" spans="1:14" s="9" customFormat="1" x14ac:dyDescent="0.25">
      <c r="A67" s="2"/>
      <c r="B67" s="5"/>
      <c r="C67" s="5"/>
      <c r="D67" s="5"/>
      <c r="E67" s="5"/>
      <c r="F67" s="5"/>
      <c r="G67" s="5"/>
      <c r="H67" s="5"/>
      <c r="I67" s="5"/>
      <c r="J67" s="8"/>
      <c r="K67" s="8"/>
      <c r="L67" s="8"/>
      <c r="M67" s="8"/>
      <c r="N67" s="3"/>
    </row>
    <row r="68" spans="1:14" s="9" customFormat="1" x14ac:dyDescent="0.25">
      <c r="A68" s="2"/>
      <c r="B68" s="5"/>
      <c r="C68" s="5"/>
      <c r="D68" s="5"/>
      <c r="E68" s="5"/>
      <c r="F68" s="5"/>
      <c r="G68" s="5"/>
      <c r="H68" s="5"/>
      <c r="I68" s="5"/>
      <c r="J68" s="8"/>
      <c r="K68" s="8"/>
      <c r="L68" s="8"/>
      <c r="M68" s="8"/>
      <c r="N68" s="3"/>
    </row>
    <row r="69" spans="1:14" s="9" customFormat="1" x14ac:dyDescent="0.25">
      <c r="A69" s="2"/>
      <c r="B69" s="5"/>
      <c r="C69" s="5"/>
      <c r="D69" s="5"/>
      <c r="E69" s="5"/>
      <c r="F69" s="5"/>
      <c r="G69" s="5"/>
      <c r="H69" s="5"/>
      <c r="I69" s="5"/>
      <c r="J69" s="8"/>
      <c r="K69" s="8"/>
      <c r="L69" s="8"/>
      <c r="M69" s="8"/>
      <c r="N69" s="3"/>
    </row>
    <row r="70" spans="1:14" s="9" customFormat="1" x14ac:dyDescent="0.25">
      <c r="A70" s="2"/>
      <c r="B70" s="5"/>
      <c r="C70" s="5"/>
      <c r="D70" s="5"/>
      <c r="E70" s="5"/>
      <c r="F70" s="5"/>
      <c r="G70" s="5"/>
      <c r="H70" s="5"/>
      <c r="I70" s="5"/>
      <c r="J70" s="8"/>
      <c r="K70" s="8"/>
      <c r="L70" s="8"/>
      <c r="M70" s="8"/>
      <c r="N70" s="3"/>
    </row>
    <row r="71" spans="1:14" s="9" customFormat="1" x14ac:dyDescent="0.25">
      <c r="A71" s="2"/>
      <c r="B71" s="5"/>
      <c r="C71" s="5"/>
      <c r="D71" s="5"/>
      <c r="E71" s="5"/>
      <c r="F71" s="5"/>
      <c r="G71" s="5"/>
      <c r="H71" s="5"/>
      <c r="I71" s="5"/>
      <c r="J71" s="8"/>
      <c r="K71" s="8"/>
      <c r="L71" s="8"/>
      <c r="M71" s="8"/>
      <c r="N71" s="3"/>
    </row>
    <row r="72" spans="1:14" s="9" customFormat="1" x14ac:dyDescent="0.25">
      <c r="A72" s="2"/>
      <c r="B72" s="5"/>
      <c r="C72" s="5"/>
      <c r="D72" s="5"/>
      <c r="E72" s="5"/>
      <c r="F72" s="5"/>
      <c r="G72" s="5"/>
      <c r="H72" s="5"/>
      <c r="I72" s="5"/>
      <c r="J72" s="8"/>
      <c r="K72" s="8"/>
      <c r="L72" s="8"/>
      <c r="M72" s="8"/>
      <c r="N72" s="3"/>
    </row>
    <row r="73" spans="1:14" s="9" customFormat="1" x14ac:dyDescent="0.25">
      <c r="A73" s="2"/>
      <c r="B73" s="5"/>
      <c r="C73" s="5"/>
      <c r="D73" s="5"/>
      <c r="E73" s="5"/>
      <c r="F73" s="5"/>
      <c r="G73" s="5"/>
      <c r="H73" s="5"/>
      <c r="I73" s="5"/>
      <c r="J73" s="8"/>
      <c r="K73" s="8"/>
      <c r="L73" s="8"/>
      <c r="M73" s="8"/>
      <c r="N73" s="3"/>
    </row>
    <row r="74" spans="1:14" s="9" customFormat="1" x14ac:dyDescent="0.25">
      <c r="A74" s="2"/>
      <c r="B74" s="5"/>
      <c r="C74" s="5"/>
      <c r="D74" s="5"/>
      <c r="E74" s="5"/>
      <c r="F74" s="5"/>
      <c r="G74" s="5"/>
      <c r="H74" s="5"/>
      <c r="I74" s="5"/>
      <c r="J74" s="8"/>
      <c r="K74" s="8"/>
      <c r="L74" s="8"/>
      <c r="M74" s="8"/>
      <c r="N74" s="3"/>
    </row>
    <row r="75" spans="1:14" s="9" customFormat="1" x14ac:dyDescent="0.25">
      <c r="A75" s="2"/>
      <c r="B75" s="5"/>
      <c r="C75" s="5"/>
      <c r="D75" s="5"/>
      <c r="E75" s="5"/>
      <c r="F75" s="5"/>
      <c r="G75" s="5"/>
      <c r="H75" s="5"/>
      <c r="I75" s="5"/>
      <c r="J75" s="8"/>
      <c r="K75" s="8"/>
      <c r="L75" s="8"/>
      <c r="M75" s="8"/>
      <c r="N75" s="3"/>
    </row>
    <row r="76" spans="1:14" s="9" customFormat="1" x14ac:dyDescent="0.25">
      <c r="A76" s="2"/>
      <c r="B76" s="5"/>
      <c r="C76" s="5"/>
      <c r="D76" s="5"/>
      <c r="E76" s="5"/>
      <c r="F76" s="5"/>
      <c r="G76" s="5"/>
      <c r="H76" s="5"/>
      <c r="I76" s="5"/>
      <c r="J76" s="8"/>
      <c r="K76" s="8"/>
      <c r="L76" s="8"/>
      <c r="M76" s="8"/>
      <c r="N76" s="3"/>
    </row>
    <row r="77" spans="1:14" s="9" customFormat="1" x14ac:dyDescent="0.25">
      <c r="A77" s="2"/>
      <c r="B77" s="5"/>
      <c r="C77" s="5"/>
      <c r="D77" s="5"/>
      <c r="E77" s="5"/>
      <c r="F77" s="5"/>
      <c r="G77" s="5"/>
      <c r="H77" s="5"/>
      <c r="I77" s="5"/>
      <c r="J77" s="8"/>
      <c r="K77" s="8"/>
      <c r="L77" s="8"/>
      <c r="M77" s="8"/>
      <c r="N77" s="3"/>
    </row>
    <row r="78" spans="1:14" s="9" customFormat="1" x14ac:dyDescent="0.25">
      <c r="A78" s="2"/>
      <c r="B78" s="5"/>
      <c r="C78" s="5"/>
      <c r="D78" s="5"/>
      <c r="E78" s="5"/>
      <c r="F78" s="5"/>
      <c r="G78" s="5"/>
      <c r="H78" s="5"/>
      <c r="I78" s="5"/>
      <c r="J78" s="8"/>
      <c r="K78" s="8"/>
      <c r="L78" s="8"/>
      <c r="M78" s="8"/>
      <c r="N78" s="3"/>
    </row>
    <row r="79" spans="1:14" s="9" customFormat="1" x14ac:dyDescent="0.25">
      <c r="A79" s="2"/>
      <c r="B79" s="5"/>
      <c r="C79" s="5"/>
      <c r="D79" s="5"/>
      <c r="E79" s="5"/>
      <c r="F79" s="5"/>
      <c r="G79" s="5"/>
      <c r="H79" s="5"/>
      <c r="I79" s="5"/>
      <c r="J79" s="8"/>
      <c r="K79" s="8"/>
      <c r="L79" s="8"/>
      <c r="M79" s="8"/>
      <c r="N79" s="3"/>
    </row>
    <row r="80" spans="1:14" s="9" customFormat="1" x14ac:dyDescent="0.25">
      <c r="A80" s="2"/>
      <c r="B80" s="5"/>
      <c r="C80" s="5"/>
      <c r="D80" s="5"/>
      <c r="E80" s="5"/>
      <c r="F80" s="5"/>
      <c r="G80" s="5"/>
      <c r="H80" s="5"/>
      <c r="I80" s="5"/>
      <c r="J80" s="8"/>
      <c r="K80" s="8"/>
      <c r="L80" s="8"/>
      <c r="M80" s="8"/>
      <c r="N80" s="3"/>
    </row>
    <row r="81" spans="1:14" s="9" customFormat="1" x14ac:dyDescent="0.25">
      <c r="A81" s="2"/>
      <c r="B81" s="5"/>
      <c r="C81" s="5"/>
      <c r="D81" s="5"/>
      <c r="E81" s="5"/>
      <c r="F81" s="5"/>
      <c r="G81" s="5"/>
      <c r="H81" s="5"/>
      <c r="I81" s="5"/>
      <c r="J81" s="8"/>
      <c r="K81" s="8"/>
      <c r="L81" s="8"/>
      <c r="M81" s="8"/>
      <c r="N81" s="3"/>
    </row>
    <row r="82" spans="1:14" s="9" customFormat="1" x14ac:dyDescent="0.25">
      <c r="A82" s="2"/>
      <c r="B82" s="5"/>
      <c r="C82" s="5"/>
      <c r="D82" s="5"/>
      <c r="E82" s="5"/>
      <c r="F82" s="5"/>
      <c r="G82" s="5"/>
      <c r="H82" s="5"/>
      <c r="I82" s="5"/>
      <c r="J82" s="8"/>
      <c r="K82" s="8"/>
      <c r="L82" s="8"/>
      <c r="M82" s="8"/>
      <c r="N82" s="3"/>
    </row>
    <row r="83" spans="1:14" s="9" customFormat="1" x14ac:dyDescent="0.25">
      <c r="A83" s="2"/>
      <c r="B83" s="5"/>
      <c r="C83" s="5"/>
      <c r="D83" s="5"/>
      <c r="E83" s="5"/>
      <c r="F83" s="5"/>
      <c r="G83" s="5"/>
      <c r="H83" s="5"/>
      <c r="I83" s="5"/>
      <c r="J83" s="8"/>
      <c r="K83" s="8"/>
      <c r="L83" s="8"/>
      <c r="M83" s="8"/>
      <c r="N83" s="3"/>
    </row>
    <row r="84" spans="1:14" s="9" customFormat="1" x14ac:dyDescent="0.25">
      <c r="A84" s="2"/>
      <c r="B84" s="5"/>
      <c r="C84" s="5"/>
      <c r="D84" s="5"/>
      <c r="E84" s="5"/>
      <c r="F84" s="5"/>
      <c r="G84" s="5"/>
      <c r="H84" s="5"/>
      <c r="I84" s="5"/>
      <c r="J84" s="8"/>
      <c r="K84" s="8"/>
      <c r="L84" s="8"/>
      <c r="M84" s="8"/>
      <c r="N84" s="3"/>
    </row>
    <row r="85" spans="1:14" s="9" customFormat="1" x14ac:dyDescent="0.25">
      <c r="A85" s="2"/>
      <c r="B85" s="5"/>
      <c r="C85" s="5"/>
      <c r="D85" s="5"/>
      <c r="E85" s="5"/>
      <c r="F85" s="5"/>
      <c r="G85" s="5"/>
      <c r="H85" s="5"/>
      <c r="I85" s="5"/>
      <c r="J85" s="8"/>
      <c r="K85" s="8"/>
      <c r="L85" s="8"/>
      <c r="M85" s="8"/>
      <c r="N85" s="3"/>
    </row>
    <row r="86" spans="1:14" s="9" customFormat="1" x14ac:dyDescent="0.25">
      <c r="A86" s="2"/>
      <c r="B86" s="5"/>
      <c r="C86" s="5"/>
      <c r="D86" s="5"/>
      <c r="E86" s="5"/>
      <c r="F86" s="5"/>
      <c r="G86" s="5"/>
      <c r="H86" s="5"/>
      <c r="I86" s="5"/>
      <c r="J86" s="8"/>
      <c r="K86" s="8"/>
      <c r="L86" s="8"/>
      <c r="M86" s="8"/>
      <c r="N86" s="3"/>
    </row>
    <row r="87" spans="1:14" s="9" customFormat="1" x14ac:dyDescent="0.25">
      <c r="A87" s="2"/>
      <c r="B87" s="5"/>
      <c r="C87" s="5"/>
      <c r="D87" s="5"/>
      <c r="E87" s="5"/>
      <c r="F87" s="5"/>
      <c r="G87" s="5"/>
      <c r="H87" s="5"/>
      <c r="I87" s="5"/>
      <c r="J87" s="8"/>
      <c r="K87" s="8"/>
      <c r="L87" s="8"/>
      <c r="M87" s="8"/>
      <c r="N87" s="3"/>
    </row>
    <row r="88" spans="1:14" s="9" customFormat="1" x14ac:dyDescent="0.25">
      <c r="A88" s="2"/>
      <c r="B88" s="5"/>
      <c r="C88" s="5"/>
      <c r="D88" s="5"/>
      <c r="E88" s="5"/>
      <c r="F88" s="5"/>
      <c r="G88" s="5"/>
      <c r="H88" s="5"/>
      <c r="I88" s="5"/>
      <c r="J88" s="8"/>
      <c r="K88" s="8"/>
      <c r="L88" s="8"/>
      <c r="M88" s="8"/>
      <c r="N88" s="3"/>
    </row>
    <row r="89" spans="1:14" s="9" customFormat="1" x14ac:dyDescent="0.25">
      <c r="A89" s="2"/>
      <c r="B89" s="5"/>
      <c r="C89" s="5"/>
      <c r="D89" s="5"/>
      <c r="E89" s="5"/>
      <c r="F89" s="5"/>
      <c r="G89" s="5"/>
      <c r="H89" s="5"/>
      <c r="I89" s="5"/>
      <c r="J89" s="8"/>
      <c r="K89" s="8"/>
      <c r="L89" s="8"/>
      <c r="M89" s="8"/>
      <c r="N89" s="3"/>
    </row>
    <row r="90" spans="1:14" s="9" customFormat="1" x14ac:dyDescent="0.25">
      <c r="A90" s="2"/>
      <c r="B90" s="5"/>
      <c r="C90" s="5"/>
      <c r="D90" s="5"/>
      <c r="E90" s="5"/>
      <c r="F90" s="5"/>
      <c r="G90" s="5"/>
      <c r="H90" s="5"/>
      <c r="I90" s="5"/>
      <c r="J90" s="8"/>
      <c r="K90" s="8"/>
      <c r="L90" s="8"/>
      <c r="M90" s="8"/>
      <c r="N90" s="3"/>
    </row>
    <row r="91" spans="1:14" s="9" customFormat="1" x14ac:dyDescent="0.25">
      <c r="A91" s="2"/>
      <c r="B91" s="5"/>
      <c r="C91" s="5"/>
      <c r="D91" s="5"/>
      <c r="E91" s="5"/>
      <c r="F91" s="5"/>
      <c r="G91" s="5"/>
      <c r="H91" s="5"/>
      <c r="I91" s="5"/>
      <c r="J91" s="8"/>
      <c r="K91" s="8"/>
      <c r="L91" s="8"/>
      <c r="M91" s="8"/>
      <c r="N91" s="3"/>
    </row>
    <row r="92" spans="1:14" s="9" customFormat="1" x14ac:dyDescent="0.25">
      <c r="A92" s="2"/>
      <c r="B92" s="5"/>
      <c r="C92" s="5"/>
      <c r="D92" s="5"/>
      <c r="E92" s="5"/>
      <c r="F92" s="5"/>
      <c r="G92" s="5"/>
      <c r="H92" s="5"/>
      <c r="I92" s="5"/>
      <c r="J92" s="8"/>
      <c r="K92" s="8"/>
      <c r="L92" s="8"/>
      <c r="M92" s="8"/>
      <c r="N92" s="3"/>
    </row>
    <row r="93" spans="1:14" s="9" customFormat="1" x14ac:dyDescent="0.25">
      <c r="A93" s="2"/>
      <c r="B93" s="5"/>
      <c r="C93" s="5"/>
      <c r="D93" s="5"/>
      <c r="E93" s="5"/>
      <c r="F93" s="5"/>
      <c r="G93" s="5"/>
      <c r="H93" s="5"/>
      <c r="I93" s="5"/>
      <c r="J93" s="8"/>
      <c r="K93" s="8"/>
      <c r="L93" s="8"/>
      <c r="M93" s="8"/>
      <c r="N93" s="3"/>
    </row>
    <row r="94" spans="1:14" s="9" customFormat="1" x14ac:dyDescent="0.25">
      <c r="A94" s="2"/>
      <c r="B94" s="5"/>
      <c r="C94" s="5"/>
      <c r="D94" s="5"/>
      <c r="E94" s="5"/>
      <c r="F94" s="5"/>
      <c r="G94" s="5"/>
      <c r="H94" s="5"/>
      <c r="I94" s="5"/>
      <c r="J94" s="8"/>
      <c r="K94" s="8"/>
      <c r="L94" s="8"/>
      <c r="M94" s="8"/>
      <c r="N94" s="3"/>
    </row>
    <row r="95" spans="1:14" s="9" customFormat="1" x14ac:dyDescent="0.25">
      <c r="A95" s="2"/>
      <c r="B95" s="5"/>
      <c r="C95" s="5"/>
      <c r="D95" s="5"/>
      <c r="E95" s="5"/>
      <c r="F95" s="5"/>
      <c r="G95" s="5"/>
      <c r="H95" s="5"/>
      <c r="I95" s="5"/>
      <c r="J95" s="8"/>
      <c r="K95" s="8"/>
      <c r="L95" s="8"/>
      <c r="M95" s="8"/>
      <c r="N95" s="3"/>
    </row>
    <row r="96" spans="1:14" s="9" customFormat="1" x14ac:dyDescent="0.25">
      <c r="A96" s="2"/>
      <c r="B96" s="5"/>
      <c r="C96" s="5"/>
      <c r="D96" s="5"/>
      <c r="E96" s="5"/>
      <c r="F96" s="5"/>
      <c r="G96" s="5"/>
      <c r="H96" s="5"/>
      <c r="I96" s="5"/>
      <c r="J96" s="8"/>
      <c r="K96" s="8"/>
      <c r="L96" s="8"/>
      <c r="M96" s="8"/>
      <c r="N96" s="3"/>
    </row>
    <row r="97" spans="1:14" s="9" customFormat="1" x14ac:dyDescent="0.25">
      <c r="A97" s="2"/>
      <c r="B97" s="5"/>
      <c r="C97" s="5"/>
      <c r="D97" s="5"/>
      <c r="E97" s="5"/>
      <c r="F97" s="5"/>
      <c r="G97" s="5"/>
      <c r="H97" s="5"/>
      <c r="I97" s="5"/>
      <c r="J97" s="8"/>
      <c r="K97" s="8"/>
      <c r="L97" s="8"/>
      <c r="M97" s="8"/>
      <c r="N97" s="3"/>
    </row>
    <row r="98" spans="1:14" s="9" customFormat="1" x14ac:dyDescent="0.25">
      <c r="A98" s="2"/>
      <c r="B98" s="5"/>
      <c r="C98" s="5"/>
      <c r="D98" s="5"/>
      <c r="E98" s="5"/>
      <c r="F98" s="5"/>
      <c r="G98" s="5"/>
      <c r="H98" s="5"/>
      <c r="I98" s="5"/>
      <c r="J98" s="8"/>
      <c r="K98" s="8"/>
      <c r="L98" s="8"/>
      <c r="M98" s="8"/>
      <c r="N98" s="3"/>
    </row>
    <row r="99" spans="1:14" s="9" customFormat="1" x14ac:dyDescent="0.25">
      <c r="A99" s="2"/>
      <c r="B99" s="5"/>
      <c r="C99" s="5"/>
      <c r="D99" s="5"/>
      <c r="E99" s="5"/>
      <c r="F99" s="5"/>
      <c r="G99" s="5"/>
      <c r="H99" s="5"/>
      <c r="I99" s="5"/>
      <c r="J99" s="8"/>
      <c r="K99" s="8"/>
      <c r="L99" s="8"/>
      <c r="M99" s="8"/>
      <c r="N99" s="3"/>
    </row>
    <row r="100" spans="1:14" s="9" customFormat="1" x14ac:dyDescent="0.25">
      <c r="A100" s="2"/>
      <c r="B100" s="5"/>
      <c r="C100" s="5"/>
      <c r="D100" s="5"/>
      <c r="E100" s="5"/>
      <c r="F100" s="5"/>
      <c r="G100" s="5"/>
      <c r="H100" s="5"/>
      <c r="I100" s="5"/>
      <c r="J100" s="8"/>
      <c r="K100" s="8"/>
      <c r="L100" s="8"/>
      <c r="M100" s="8"/>
      <c r="N100" s="3"/>
    </row>
    <row r="101" spans="1:14" s="9" customFormat="1" x14ac:dyDescent="0.25">
      <c r="A101" s="2"/>
      <c r="B101" s="5"/>
      <c r="C101" s="5"/>
      <c r="D101" s="5"/>
      <c r="E101" s="5"/>
      <c r="F101" s="5"/>
      <c r="G101" s="5"/>
      <c r="H101" s="5"/>
      <c r="I101" s="5"/>
      <c r="J101" s="8"/>
      <c r="K101" s="8"/>
      <c r="L101" s="8"/>
      <c r="M101" s="8"/>
      <c r="N101" s="3"/>
    </row>
    <row r="102" spans="1:14" s="9" customFormat="1" x14ac:dyDescent="0.25">
      <c r="A102" s="2"/>
      <c r="B102" s="5"/>
      <c r="C102" s="5"/>
      <c r="D102" s="5"/>
      <c r="E102" s="5"/>
      <c r="F102" s="5"/>
      <c r="G102" s="5"/>
      <c r="H102" s="5"/>
      <c r="I102" s="5"/>
      <c r="J102" s="8"/>
      <c r="K102" s="8"/>
      <c r="L102" s="8"/>
      <c r="M102" s="8"/>
      <c r="N102" s="3"/>
    </row>
    <row r="103" spans="1:14" s="9" customFormat="1" x14ac:dyDescent="0.25">
      <c r="A103" s="2"/>
      <c r="B103" s="5"/>
      <c r="C103" s="5"/>
      <c r="D103" s="5"/>
      <c r="E103" s="5"/>
      <c r="F103" s="5"/>
      <c r="G103" s="5"/>
      <c r="H103" s="5"/>
      <c r="I103" s="5"/>
      <c r="J103" s="8"/>
      <c r="K103" s="8"/>
      <c r="L103" s="8"/>
      <c r="M103" s="8"/>
      <c r="N103" s="3"/>
    </row>
    <row r="104" spans="1:14" s="9" customFormat="1" x14ac:dyDescent="0.25">
      <c r="A104" s="2"/>
      <c r="B104" s="5"/>
      <c r="C104" s="5"/>
      <c r="D104" s="5"/>
      <c r="E104" s="5"/>
      <c r="F104" s="5"/>
      <c r="G104" s="5"/>
      <c r="H104" s="5"/>
      <c r="I104" s="5"/>
      <c r="J104" s="8"/>
      <c r="K104" s="8"/>
      <c r="L104" s="8"/>
      <c r="M104" s="8"/>
      <c r="N104" s="3"/>
    </row>
    <row r="105" spans="1:14" s="9" customFormat="1" x14ac:dyDescent="0.25">
      <c r="A105" s="2"/>
      <c r="B105" s="5"/>
      <c r="C105" s="5"/>
      <c r="D105" s="5"/>
      <c r="E105" s="5"/>
      <c r="F105" s="5"/>
      <c r="G105" s="5"/>
      <c r="H105" s="5"/>
      <c r="I105" s="5"/>
      <c r="J105" s="8"/>
      <c r="K105" s="8"/>
      <c r="L105" s="8"/>
      <c r="M105" s="8"/>
      <c r="N105" s="3"/>
    </row>
    <row r="106" spans="1:14" s="9" customFormat="1" x14ac:dyDescent="0.25">
      <c r="A106" s="2"/>
      <c r="B106" s="5"/>
      <c r="C106" s="5"/>
      <c r="D106" s="5"/>
      <c r="E106" s="5"/>
      <c r="F106" s="5"/>
      <c r="G106" s="5"/>
      <c r="H106" s="5"/>
      <c r="I106" s="5"/>
      <c r="J106" s="8"/>
      <c r="K106" s="8"/>
      <c r="L106" s="8"/>
      <c r="M106" s="8"/>
      <c r="N106" s="3"/>
    </row>
    <row r="107" spans="1:14" s="9" customFormat="1" x14ac:dyDescent="0.25">
      <c r="A107" s="2"/>
      <c r="B107" s="5"/>
      <c r="C107" s="5"/>
      <c r="D107" s="5"/>
      <c r="E107" s="5"/>
      <c r="F107" s="5"/>
      <c r="G107" s="5"/>
      <c r="H107" s="5"/>
      <c r="I107" s="5"/>
      <c r="J107" s="8"/>
      <c r="K107" s="8"/>
      <c r="L107" s="8"/>
      <c r="M107" s="8"/>
      <c r="N107" s="3"/>
    </row>
    <row r="108" spans="1:14" s="9" customFormat="1" x14ac:dyDescent="0.25">
      <c r="A108" s="2"/>
      <c r="B108" s="5"/>
      <c r="C108" s="5"/>
      <c r="D108" s="5"/>
      <c r="E108" s="5"/>
      <c r="F108" s="5"/>
      <c r="G108" s="5"/>
      <c r="H108" s="5"/>
      <c r="I108" s="5"/>
      <c r="J108" s="8"/>
      <c r="K108" s="8"/>
      <c r="L108" s="8"/>
      <c r="M108" s="8"/>
      <c r="N108" s="3"/>
    </row>
    <row r="109" spans="1:14" s="9" customFormat="1" x14ac:dyDescent="0.25">
      <c r="A109" s="2"/>
      <c r="B109" s="5"/>
      <c r="C109" s="5"/>
      <c r="D109" s="5"/>
      <c r="E109" s="5"/>
      <c r="F109" s="5"/>
      <c r="G109" s="5"/>
      <c r="H109" s="5"/>
      <c r="I109" s="5"/>
      <c r="J109" s="8"/>
      <c r="K109" s="8"/>
      <c r="L109" s="8"/>
      <c r="M109" s="8"/>
      <c r="N109" s="3"/>
    </row>
    <row r="110" spans="1:14" s="9" customFormat="1" x14ac:dyDescent="0.25">
      <c r="A110" s="2"/>
      <c r="B110" s="5"/>
      <c r="C110" s="5"/>
      <c r="D110" s="5"/>
      <c r="E110" s="5"/>
      <c r="F110" s="5"/>
      <c r="G110" s="5"/>
      <c r="H110" s="5"/>
      <c r="I110" s="5"/>
      <c r="J110" s="8"/>
      <c r="K110" s="8"/>
      <c r="L110" s="8"/>
      <c r="M110" s="8"/>
      <c r="N110" s="3"/>
    </row>
    <row r="111" spans="1:14" s="9" customFormat="1" x14ac:dyDescent="0.25">
      <c r="A111" s="2"/>
      <c r="B111" s="5"/>
      <c r="C111" s="5"/>
      <c r="D111" s="5"/>
      <c r="E111" s="5"/>
      <c r="F111" s="5"/>
      <c r="G111" s="5"/>
      <c r="H111" s="5"/>
      <c r="I111" s="5"/>
      <c r="J111" s="8"/>
      <c r="K111" s="8"/>
      <c r="L111" s="8"/>
      <c r="M111" s="8"/>
      <c r="N111" s="3"/>
    </row>
    <row r="112" spans="1:14" s="9" customFormat="1" x14ac:dyDescent="0.25">
      <c r="A112" s="2"/>
      <c r="B112" s="5"/>
      <c r="C112" s="5"/>
      <c r="D112" s="5"/>
      <c r="E112" s="5"/>
      <c r="F112" s="5"/>
      <c r="G112" s="5"/>
      <c r="H112" s="5"/>
      <c r="I112" s="5"/>
      <c r="J112" s="8"/>
      <c r="K112" s="8"/>
      <c r="L112" s="8"/>
      <c r="M112" s="8"/>
      <c r="N112" s="3"/>
    </row>
    <row r="113" spans="1:14" s="9" customFormat="1" x14ac:dyDescent="0.25">
      <c r="A113" s="2"/>
      <c r="B113" s="5"/>
      <c r="C113" s="5"/>
      <c r="D113" s="5"/>
      <c r="E113" s="5"/>
      <c r="F113" s="5"/>
      <c r="G113" s="5"/>
      <c r="H113" s="5"/>
      <c r="I113" s="5"/>
      <c r="J113" s="8"/>
      <c r="K113" s="8"/>
      <c r="L113" s="8"/>
      <c r="M113" s="8"/>
      <c r="N113" s="3"/>
    </row>
    <row r="114" spans="1:14" s="9" customFormat="1" x14ac:dyDescent="0.25">
      <c r="A114" s="2"/>
      <c r="B114" s="5"/>
      <c r="C114" s="5"/>
      <c r="D114" s="5"/>
      <c r="E114" s="5"/>
      <c r="F114" s="5"/>
      <c r="G114" s="5"/>
      <c r="H114" s="5"/>
      <c r="I114" s="5"/>
      <c r="J114" s="8"/>
      <c r="K114" s="8"/>
      <c r="L114" s="8"/>
      <c r="M114" s="8"/>
      <c r="N114" s="3"/>
    </row>
    <row r="115" spans="1:14" s="9" customFormat="1" x14ac:dyDescent="0.25">
      <c r="A115" s="2"/>
      <c r="B115" s="5"/>
      <c r="C115" s="5"/>
      <c r="D115" s="5"/>
      <c r="E115" s="5"/>
      <c r="F115" s="5"/>
      <c r="G115" s="5"/>
      <c r="H115" s="5"/>
      <c r="I115" s="5"/>
      <c r="J115" s="8"/>
      <c r="K115" s="8"/>
      <c r="L115" s="8"/>
      <c r="M115" s="8"/>
      <c r="N115" s="3"/>
    </row>
  </sheetData>
  <pageMargins left="0.7" right="0.7" top="0.78740157499999996" bottom="0.78740157499999996" header="0.3" footer="0.3"/>
  <pageSetup paperSize="9" orientation="portrait" r:id="rId1"/>
  <ignoredErrors>
    <ignoredError sqref="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172F-5A00-4E10-AF8D-12826C9B3999}">
  <dimension ref="A1:Q54"/>
  <sheetViews>
    <sheetView workbookViewId="0">
      <selection activeCell="O5" sqref="O5"/>
    </sheetView>
  </sheetViews>
  <sheetFormatPr baseColWidth="10" defaultRowHeight="15" x14ac:dyDescent="0.25"/>
  <cols>
    <col min="1" max="1" width="36.42578125" style="2" bestFit="1" customWidth="1"/>
    <col min="2" max="2" width="11.85546875" style="2" customWidth="1"/>
    <col min="3" max="3" width="14.5703125" style="2" customWidth="1"/>
    <col min="4" max="4" width="13.5703125" style="2" customWidth="1"/>
    <col min="5" max="5" width="17.28515625" style="2" customWidth="1"/>
    <col min="6" max="6" width="16.28515625" style="2" customWidth="1"/>
    <col min="7" max="7" width="18.5703125" style="2" customWidth="1"/>
    <col min="8" max="8" width="17.5703125" style="2" customWidth="1"/>
    <col min="9" max="9" width="11.140625" style="2" customWidth="1"/>
    <col min="10" max="11" width="12" style="2" bestFit="1" customWidth="1"/>
    <col min="12" max="12" width="21.7109375" style="2" customWidth="1"/>
    <col min="13" max="13" width="20.7109375" style="59" customWidth="1"/>
  </cols>
  <sheetData>
    <row r="1" spans="1:17" ht="15.75" thickBot="1" x14ac:dyDescent="0.3">
      <c r="A1" s="1" t="s">
        <v>1</v>
      </c>
      <c r="B1" s="1" t="s">
        <v>5</v>
      </c>
      <c r="C1" s="1" t="s">
        <v>3</v>
      </c>
      <c r="D1" s="1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0</v>
      </c>
      <c r="J1" s="1" t="s">
        <v>4</v>
      </c>
      <c r="K1" s="1" t="s">
        <v>8</v>
      </c>
      <c r="L1" s="50" t="s">
        <v>6</v>
      </c>
      <c r="M1" s="53" t="s">
        <v>7</v>
      </c>
      <c r="N1" s="48" t="s">
        <v>75</v>
      </c>
      <c r="O1" s="12"/>
      <c r="P1" s="12"/>
      <c r="Q1" s="12"/>
    </row>
    <row r="2" spans="1:17" ht="15.75" thickBot="1" x14ac:dyDescent="0.3">
      <c r="A2" s="1" t="str">
        <f>'Pure Werte'!A2</f>
        <v>Artillerie</v>
      </c>
      <c r="B2" s="1">
        <f>'Pure Werte'!B2</f>
        <v>2</v>
      </c>
      <c r="C2" s="1">
        <f>IF($N$2=0,'Pure Werte'!C2*1,IF($N$2=1,'Pure Werte'!C2*1.1,IF($N$2=2,'Pure Werte'!C2*1.2,IF($N$2=3,'Pure Werte'!C2*1.3,IF($N$2=4,'Pure Werte'!C2*1.4,IF($N$2=5,'Pure Werte'!C2*1.5,IF($N$2=6,'Pure Werte'!C2*1.6,IF($N$2=7,'Pure Werte'!C2*1.7,IF($N$2=8,'Pure Werte'!C2*1.8,IF($N$2=9,'Pure Werte'!C2*1.9,'Pure Werte'!C2*2))))))))))</f>
        <v>44</v>
      </c>
      <c r="D2" s="1">
        <f>IF($N$2=0,'Pure Werte'!D2*1,IF($N$2=1,'Pure Werte'!D2*1.1,IF($N$2=2,'Pure Werte'!D2*1.2,IF($N$2=3,'Pure Werte'!D2*1.3,IF($N$2=4,'Pure Werte'!D2*1.4,IF($N$2=5,'Pure Werte'!D2*1.5,IF($N$2=6,'Pure Werte'!D2*1.6,IF($N$2=7,'Pure Werte'!D2*1.7,IF($N$2=8,'Pure Werte'!D2*1.8,IF($N$2=9,'Pure Werte'!D2*1.9,'Pure Werte'!D2*2))))))))))</f>
        <v>216</v>
      </c>
      <c r="E2" s="1">
        <f>IF($N$2=0,'Pure Werte'!E2*1,IF($N$2=1,'Pure Werte'!E2*1.1,IF($N$2=2,'Pure Werte'!E2*1.2,IF($N$2=3,'Pure Werte'!E2*1.3,IF($N$2=4,'Pure Werte'!E2*1.4,IF($N$2=5,'Pure Werte'!E2*1.5,IF($N$2=6,'Pure Werte'!E2*1.6,IF($N$2=7,'Pure Werte'!E2*1.7,IF($N$2=8,'Pure Werte'!E2*1.8,IF($N$2=9,'Pure Werte'!E2*1.9,'Pure Werte'!E2*2))))))))))</f>
        <v>22</v>
      </c>
      <c r="F2" s="1">
        <f>IF($N$2=0,'Pure Werte'!F2*1,IF($N$2=1,'Pure Werte'!F2*1.1,IF($N$2=2,'Pure Werte'!F2*1.2,IF($N$2=3,'Pure Werte'!F2*1.3,IF($N$2=4,'Pure Werte'!F2*1.4,IF($N$2=5,'Pure Werte'!F2*1.5,IF($N$2=6,'Pure Werte'!F2*1.6,IF($N$2=7,'Pure Werte'!F2*1.7,IF($N$2=8,'Pure Werte'!F2*1.8,IF($N$2=9,'Pure Werte'!F2*1.9,'Pure Werte'!F2*2))))))))))</f>
        <v>108</v>
      </c>
      <c r="G2" s="1">
        <f>IF($N$2=0,'Pure Werte'!G2*1,IF($N$2=1,'Pure Werte'!G2*1.1,IF($N$2=2,'Pure Werte'!G2*1.2,IF($N$2=3,'Pure Werte'!G2*1.3,IF($N$2=4,'Pure Werte'!G2*1.4,IF($N$2=5,'Pure Werte'!G2*1.5,IF($N$2=6,'Pure Werte'!G2*1.6,IF($N$2=7,'Pure Werte'!G2*1.7,IF($N$2=8,'Pure Werte'!G2*1.8,IF($N$2=9,'Pure Werte'!G2*1.9,'Pure Werte'!G2*2))))))))))</f>
        <v>880</v>
      </c>
      <c r="H2" s="1">
        <f>IF($N$2=0,'Pure Werte'!H2*1,IF($N$2=1,'Pure Werte'!H2*1.1,IF($N$2=2,'Pure Werte'!H2*1.2,IF($N$2=3,'Pure Werte'!H2*1.3,IF($N$2=4,'Pure Werte'!H2*1.4,IF($N$2=5,'Pure Werte'!H2*1.5,IF($N$2=6,'Pure Werte'!H2*1.6,IF($N$2=7,'Pure Werte'!H2*1.7,IF($N$2=8,'Pure Werte'!H2*1.8,IF($N$2=9,'Pure Werte'!H2*1.9,'Pure Werte'!H2*2))))))))))</f>
        <v>4320</v>
      </c>
      <c r="I2" s="1">
        <f>IF($N$2=0,'Pure Werte'!I2/1,IF($N$2=1,'Pure Werte'!I2/1.1,IF($N$2=2,'Pure Werte'!I2/1.2,IF($N$2=3,'Pure Werte'!I2/1.3,IF($N$2=4,'Pure Werte'!I2/1.4,IF($N$2=5,'Pure Werte'!I2/1.5,IF($N$2=6,'Pure Werte'!I2/1.6,IF($N$2=7,'Pure Werte'!I2/1.7,IF($N$2=8,'Pure Werte'!I2/1.8,IF($N$2=9,'Pure Werte'!I2/1.9,'Pure Werte'!I2/2))))))))))</f>
        <v>9.9849999999999994</v>
      </c>
      <c r="J2" s="50">
        <f>G2/$I$2</f>
        <v>88.13219829744618</v>
      </c>
      <c r="K2" s="50">
        <f>H2/$I$2</f>
        <v>432.64897346019029</v>
      </c>
      <c r="L2" s="50">
        <f>J2/$B$2</f>
        <v>44.06609914872309</v>
      </c>
      <c r="M2" s="54">
        <f>K2/$B$2</f>
        <v>216.32448673009515</v>
      </c>
      <c r="N2" s="49">
        <v>10</v>
      </c>
      <c r="O2" s="12"/>
      <c r="P2" s="12"/>
      <c r="Q2" s="12"/>
    </row>
    <row r="3" spans="1:17" s="10" customFormat="1" x14ac:dyDescent="0.25">
      <c r="A3" s="1" t="str">
        <f>'Pure Werte'!A3</f>
        <v>Laser</v>
      </c>
      <c r="B3" s="1">
        <f>'Pure Werte'!B3</f>
        <v>1</v>
      </c>
      <c r="C3" s="1">
        <f>IF($N$2=0,'Pure Werte'!C3*1,IF($N$2=1,'Pure Werte'!C3*1.1,IF($N$2=2,'Pure Werte'!C3*1.2,IF($N$2=3,'Pure Werte'!C3*1.3,IF($N$2=4,'Pure Werte'!C3*1.4,IF($N$2=5,'Pure Werte'!C3*1.5,IF($N$2=6,'Pure Werte'!C3*1.6,IF($N$2=7,'Pure Werte'!C3*1.7,IF($N$2=8,'Pure Werte'!C3*1.8,IF($N$2=9,'Pure Werte'!C3*1.9,'Pure Werte'!C3*2))))))))))</f>
        <v>114</v>
      </c>
      <c r="D3" s="1">
        <f>IF($N$2=0,'Pure Werte'!D3*1,IF($N$2=1,'Pure Werte'!D3*1.1,IF($N$2=2,'Pure Werte'!D3*1.2,IF($N$2=3,'Pure Werte'!D3*1.3,IF($N$2=4,'Pure Werte'!D3*1.4,IF($N$2=5,'Pure Werte'!D3*1.5,IF($N$2=6,'Pure Werte'!D3*1.6,IF($N$2=7,'Pure Werte'!D3*1.7,IF($N$2=8,'Pure Werte'!D3*1.8,IF($N$2=9,'Pure Werte'!D3*1.9,'Pure Werte'!D3*2))))))))))</f>
        <v>114</v>
      </c>
      <c r="E3" s="1">
        <f>IF($N$2=0,'Pure Werte'!E3*1,IF($N$2=1,'Pure Werte'!E3*1.1,IF($N$2=2,'Pure Werte'!E3*1.2,IF($N$2=3,'Pure Werte'!E3*1.3,IF($N$2=4,'Pure Werte'!E3*1.4,IF($N$2=5,'Pure Werte'!E3*1.5,IF($N$2=6,'Pure Werte'!E3*1.6,IF($N$2=7,'Pure Werte'!E3*1.7,IF($N$2=8,'Pure Werte'!E3*1.8,IF($N$2=9,'Pure Werte'!E3*1.9,'Pure Werte'!E3*2))))))))))</f>
        <v>114</v>
      </c>
      <c r="F3" s="1">
        <f>IF($N$2=0,'Pure Werte'!F3*1,IF($N$2=1,'Pure Werte'!F3*1.1,IF($N$2=2,'Pure Werte'!F3*1.2,IF($N$2=3,'Pure Werte'!F3*1.3,IF($N$2=4,'Pure Werte'!F3*1.4,IF($N$2=5,'Pure Werte'!F3*1.5,IF($N$2=6,'Pure Werte'!F3*1.6,IF($N$2=7,'Pure Werte'!F3*1.7,IF($N$2=8,'Pure Werte'!F3*1.8,IF($N$2=9,'Pure Werte'!F3*1.9,'Pure Werte'!F3*2))))))))))</f>
        <v>114</v>
      </c>
      <c r="G3" s="1">
        <f>IF($N$2=0,'Pure Werte'!G3*1,IF($N$2=1,'Pure Werte'!G3*1.1,IF($N$2=2,'Pure Werte'!G3*1.2,IF($N$2=3,'Pure Werte'!G3*1.3,IF($N$2=4,'Pure Werte'!G3*1.4,IF($N$2=5,'Pure Werte'!G3*1.5,IF($N$2=6,'Pure Werte'!G3*1.6,IF($N$2=7,'Pure Werte'!G3*1.7,IF($N$2=8,'Pure Werte'!G3*1.8,IF($N$2=9,'Pure Werte'!G3*1.9,'Pure Werte'!G3*2))))))))))</f>
        <v>2394</v>
      </c>
      <c r="H3" s="1">
        <f>IF($N$2=0,'Pure Werte'!H3*1,IF($N$2=1,'Pure Werte'!H3*1.1,IF($N$2=2,'Pure Werte'!H3*1.2,IF($N$2=3,'Pure Werte'!H3*1.3,IF($N$2=4,'Pure Werte'!H3*1.4,IF($N$2=5,'Pure Werte'!H3*1.5,IF($N$2=6,'Pure Werte'!H3*1.6,IF($N$2=7,'Pure Werte'!H3*1.7,IF($N$2=8,'Pure Werte'!H3*1.8,IF($N$2=9,'Pure Werte'!H3*1.9,'Pure Werte'!H3*2))))))))))</f>
        <v>2394</v>
      </c>
      <c r="I3" s="1">
        <f>IF($N$2=0,'Pure Werte'!I3/1,IF($N$2=1,'Pure Werte'!I3/1.1,IF($N$2=2,'Pure Werte'!I3/1.2,IF($N$2=3,'Pure Werte'!I3/1.3,IF($N$2=4,'Pure Werte'!I3/1.4,IF($N$2=5,'Pure Werte'!I3/1.5,IF($N$2=6,'Pure Werte'!I3/1.6,IF($N$2=7,'Pure Werte'!I3/1.7,IF($N$2=8,'Pure Werte'!I3/1.8,IF($N$2=9,'Pure Werte'!I3/1.9,'Pure Werte'!I3/2))))))))))</f>
        <v>21.1</v>
      </c>
      <c r="J3" s="50">
        <f t="shared" ref="J3:J50" si="0">G3/$I$2</f>
        <v>239.7596394591888</v>
      </c>
      <c r="K3" s="50">
        <f t="shared" ref="K3:K50" si="1">H3/$I$2</f>
        <v>239.7596394591888</v>
      </c>
      <c r="L3" s="50">
        <f t="shared" ref="L3:L50" si="2">J3/$B$2</f>
        <v>119.8798197295944</v>
      </c>
      <c r="M3" s="55">
        <f t="shared" ref="M3:M50" si="3">K3/$B$2</f>
        <v>119.8798197295944</v>
      </c>
      <c r="N3" s="13"/>
      <c r="O3" s="13"/>
      <c r="P3" s="13"/>
      <c r="Q3" s="13"/>
    </row>
    <row r="4" spans="1:17" s="9" customFormat="1" x14ac:dyDescent="0.25">
      <c r="A4" s="2" t="str">
        <f>'Pure Werte'!A4</f>
        <v>Laser Upg1</v>
      </c>
      <c r="B4" s="2">
        <f>'Pure Werte'!B4</f>
        <v>2</v>
      </c>
      <c r="C4" s="2">
        <f>IF($N$2=0,'Pure Werte'!C4*1,IF($N$2=1,'Pure Werte'!C4*1.1,IF($N$2=2,'Pure Werte'!C4*1.2,IF($N$2=3,'Pure Werte'!C4*1.3,IF($N$2=4,'Pure Werte'!C4*1.4,IF($N$2=5,'Pure Werte'!C4*1.5,IF($N$2=6,'Pure Werte'!C4*1.6,IF($N$2=7,'Pure Werte'!C4*1.7,IF($N$2=8,'Pure Werte'!C4*1.8,IF($N$2=9,'Pure Werte'!C4*1.9,'Pure Werte'!C4*2))))))))))</f>
        <v>174</v>
      </c>
      <c r="D4" s="2">
        <f>IF($N$2=0,'Pure Werte'!D4*1,IF($N$2=1,'Pure Werte'!D4*1.1,IF($N$2=2,'Pure Werte'!D4*1.2,IF($N$2=3,'Pure Werte'!D4*1.3,IF($N$2=4,'Pure Werte'!D4*1.4,IF($N$2=5,'Pure Werte'!D4*1.5,IF($N$2=6,'Pure Werte'!D4*1.6,IF($N$2=7,'Pure Werte'!D4*1.7,IF($N$2=8,'Pure Werte'!D4*1.8,IF($N$2=9,'Pure Werte'!D4*1.9,'Pure Werte'!D4*2))))))))))</f>
        <v>174</v>
      </c>
      <c r="E4" s="2">
        <f>IF($N$2=0,'Pure Werte'!E4*1,IF($N$2=1,'Pure Werte'!E4*1.1,IF($N$2=2,'Pure Werte'!E4*1.2,IF($N$2=3,'Pure Werte'!E4*1.3,IF($N$2=4,'Pure Werte'!E4*1.4,IF($N$2=5,'Pure Werte'!E4*1.5,IF($N$2=6,'Pure Werte'!E4*1.6,IF($N$2=7,'Pure Werte'!E4*1.7,IF($N$2=8,'Pure Werte'!E4*1.8,IF($N$2=9,'Pure Werte'!E4*1.9,'Pure Werte'!E4*2))))))))))</f>
        <v>87</v>
      </c>
      <c r="F4" s="2">
        <f>IF($N$2=0,'Pure Werte'!F4*1,IF($N$2=1,'Pure Werte'!F4*1.1,IF($N$2=2,'Pure Werte'!F4*1.2,IF($N$2=3,'Pure Werte'!F4*1.3,IF($N$2=4,'Pure Werte'!F4*1.4,IF($N$2=5,'Pure Werte'!F4*1.5,IF($N$2=6,'Pure Werte'!F4*1.6,IF($N$2=7,'Pure Werte'!F4*1.7,IF($N$2=8,'Pure Werte'!F4*1.8,IF($N$2=9,'Pure Werte'!F4*1.9,'Pure Werte'!F4*2))))))))))</f>
        <v>87</v>
      </c>
      <c r="G4" s="2">
        <f>IF($N$2=0,'Pure Werte'!G4*1,IF($N$2=1,'Pure Werte'!G4*1.1,IF($N$2=2,'Pure Werte'!G4*1.2,IF($N$2=3,'Pure Werte'!G4*1.3,IF($N$2=4,'Pure Werte'!G4*1.4,IF($N$2=5,'Pure Werte'!G4*1.5,IF($N$2=6,'Pure Werte'!G4*1.6,IF($N$2=7,'Pure Werte'!G4*1.7,IF($N$2=8,'Pure Werte'!G4*1.8,IF($N$2=9,'Pure Werte'!G4*1.9,'Pure Werte'!G4*2))))))))))</f>
        <v>1740</v>
      </c>
      <c r="H4" s="2">
        <f>IF($N$2=0,'Pure Werte'!H4*1,IF($N$2=1,'Pure Werte'!H4*1.1,IF($N$2=2,'Pure Werte'!H4*1.2,IF($N$2=3,'Pure Werte'!H4*1.3,IF($N$2=4,'Pure Werte'!H4*1.4,IF($N$2=5,'Pure Werte'!H4*1.5,IF($N$2=6,'Pure Werte'!H4*1.6,IF($N$2=7,'Pure Werte'!H4*1.7,IF($N$2=8,'Pure Werte'!H4*1.8,IF($N$2=9,'Pure Werte'!H4*1.9,'Pure Werte'!H4*2))))))))))</f>
        <v>1740</v>
      </c>
      <c r="I4" s="2">
        <f>IF($N$2=0,'Pure Werte'!I4/1,IF($N$2=1,'Pure Werte'!I4/1.1,IF($N$2=2,'Pure Werte'!I4/1.2,IF($N$2=3,'Pure Werte'!I4/1.3,IF($N$2=4,'Pure Werte'!I4/1.4,IF($N$2=5,'Pure Werte'!I4/1.5,IF($N$2=6,'Pure Werte'!I4/1.6,IF($N$2=7,'Pure Werte'!I4/1.7,IF($N$2=8,'Pure Werte'!I4/1.8,IF($N$2=9,'Pure Werte'!I4/1.9,'Pure Werte'!I4/2))))))))))</f>
        <v>9.6</v>
      </c>
      <c r="J4" s="51">
        <f t="shared" si="0"/>
        <v>174.2613920881322</v>
      </c>
      <c r="K4" s="51">
        <f t="shared" si="1"/>
        <v>174.2613920881322</v>
      </c>
      <c r="L4" s="51">
        <f t="shared" si="2"/>
        <v>87.130696044066099</v>
      </c>
      <c r="M4" s="56">
        <f t="shared" si="3"/>
        <v>87.130696044066099</v>
      </c>
      <c r="N4" s="14"/>
      <c r="O4" s="14"/>
      <c r="P4" s="14"/>
      <c r="Q4" s="14"/>
    </row>
    <row r="5" spans="1:17" s="11" customFormat="1" ht="15.75" thickBot="1" x14ac:dyDescent="0.3">
      <c r="A5" s="24" t="str">
        <f>'Pure Werte'!A5</f>
        <v>Laser Upg2</v>
      </c>
      <c r="B5" s="24">
        <f>'Pure Werte'!B5</f>
        <v>3</v>
      </c>
      <c r="C5" s="24">
        <f>IF($N$2=0,'Pure Werte'!C5*1,IF($N$2=1,'Pure Werte'!C5*1.1,IF($N$2=2,'Pure Werte'!C5*1.2,IF($N$2=3,'Pure Werte'!C5*1.3,IF($N$2=4,'Pure Werte'!C5*1.4,IF($N$2=5,'Pure Werte'!C5*1.5,IF($N$2=6,'Pure Werte'!C5*1.6,IF($N$2=7,'Pure Werte'!C5*1.7,IF($N$2=8,'Pure Werte'!C5*1.8,IF($N$2=9,'Pure Werte'!C5*1.9,'Pure Werte'!C5*2))))))))))</f>
        <v>234</v>
      </c>
      <c r="D5" s="24">
        <f>IF($N$2=0,'Pure Werte'!D5*1,IF($N$2=1,'Pure Werte'!D5*1.1,IF($N$2=2,'Pure Werte'!D5*1.2,IF($N$2=3,'Pure Werte'!D5*1.3,IF($N$2=4,'Pure Werte'!D5*1.4,IF($N$2=5,'Pure Werte'!D5*1.5,IF($N$2=6,'Pure Werte'!D5*1.6,IF($N$2=7,'Pure Werte'!D5*1.7,IF($N$2=8,'Pure Werte'!D5*1.8,IF($N$2=9,'Pure Werte'!D5*1.9,'Pure Werte'!D5*2))))))))))</f>
        <v>234</v>
      </c>
      <c r="E5" s="24">
        <f>IF($N$2=0,'Pure Werte'!E5*1,IF($N$2=1,'Pure Werte'!E5*1.1,IF($N$2=2,'Pure Werte'!E5*1.2,IF($N$2=3,'Pure Werte'!E5*1.3,IF($N$2=4,'Pure Werte'!E5*1.4,IF($N$2=5,'Pure Werte'!E5*1.5,IF($N$2=6,'Pure Werte'!E5*1.6,IF($N$2=7,'Pure Werte'!E5*1.7,IF($N$2=8,'Pure Werte'!E5*1.8,IF($N$2=9,'Pure Werte'!E5*1.9,'Pure Werte'!E5*2))))))))))</f>
        <v>78</v>
      </c>
      <c r="F5" s="24">
        <f>IF($N$2=0,'Pure Werte'!F5*1,IF($N$2=1,'Pure Werte'!F5*1.1,IF($N$2=2,'Pure Werte'!F5*1.2,IF($N$2=3,'Pure Werte'!F5*1.3,IF($N$2=4,'Pure Werte'!F5*1.4,IF($N$2=5,'Pure Werte'!F5*1.5,IF($N$2=6,'Pure Werte'!F5*1.6,IF($N$2=7,'Pure Werte'!F5*1.7,IF($N$2=8,'Pure Werte'!F5*1.8,IF($N$2=9,'Pure Werte'!F5*1.9,'Pure Werte'!F5*2))))))))))</f>
        <v>78</v>
      </c>
      <c r="G5" s="24">
        <f>IF($N$2=0,'Pure Werte'!G5*1,IF($N$2=1,'Pure Werte'!G5*1.1,IF($N$2=2,'Pure Werte'!G5*1.2,IF($N$2=3,'Pure Werte'!G5*1.3,IF($N$2=4,'Pure Werte'!G5*1.4,IF($N$2=5,'Pure Werte'!G5*1.5,IF($N$2=6,'Pure Werte'!G5*1.6,IF($N$2=7,'Pure Werte'!G5*1.7,IF($N$2=8,'Pure Werte'!G5*1.8,IF($N$2=9,'Pure Werte'!G5*1.9,'Pure Werte'!G5*2))))))))))</f>
        <v>2106</v>
      </c>
      <c r="H5" s="24">
        <f>IF($N$2=0,'Pure Werte'!H5*1,IF($N$2=1,'Pure Werte'!H5*1.1,IF($N$2=2,'Pure Werte'!H5*1.2,IF($N$2=3,'Pure Werte'!H5*1.3,IF($N$2=4,'Pure Werte'!H5*1.4,IF($N$2=5,'Pure Werte'!H5*1.5,IF($N$2=6,'Pure Werte'!H5*1.6,IF($N$2=7,'Pure Werte'!H5*1.7,IF($N$2=8,'Pure Werte'!H5*1.8,IF($N$2=9,'Pure Werte'!H5*1.9,'Pure Werte'!H5*2))))))))))</f>
        <v>2106</v>
      </c>
      <c r="I5" s="24">
        <f>IF($N$2=0,'Pure Werte'!I5/1,IF($N$2=1,'Pure Werte'!I5/1.1,IF($N$2=2,'Pure Werte'!I5/1.2,IF($N$2=3,'Pure Werte'!I5/1.3,IF($N$2=4,'Pure Werte'!I5/1.4,IF($N$2=5,'Pure Werte'!I5/1.5,IF($N$2=6,'Pure Werte'!I5/1.6,IF($N$2=7,'Pure Werte'!I5/1.7,IF($N$2=8,'Pure Werte'!I5/1.8,IF($N$2=9,'Pure Werte'!I5/1.9,'Pure Werte'!I5/2))))))))))</f>
        <v>8.7650000000000006</v>
      </c>
      <c r="J5" s="52">
        <f t="shared" si="0"/>
        <v>210.91637456184279</v>
      </c>
      <c r="K5" s="52">
        <f t="shared" si="1"/>
        <v>210.91637456184279</v>
      </c>
      <c r="L5" s="52">
        <f t="shared" si="2"/>
        <v>105.45818728092139</v>
      </c>
      <c r="M5" s="57">
        <f t="shared" si="3"/>
        <v>105.45818728092139</v>
      </c>
      <c r="N5" s="15"/>
      <c r="O5" s="15"/>
      <c r="P5" s="15"/>
      <c r="Q5" s="15"/>
    </row>
    <row r="6" spans="1:17" s="10" customFormat="1" x14ac:dyDescent="0.25">
      <c r="A6" s="1" t="str">
        <f>'Pure Werte'!A6</f>
        <v>Schwerer Laser</v>
      </c>
      <c r="B6" s="1">
        <f>'Pure Werte'!B6</f>
        <v>1</v>
      </c>
      <c r="C6" s="1">
        <f>IF($N$2=0,'Pure Werte'!C6*1,IF($N$2=1,'Pure Werte'!C6*1.1,IF($N$2=2,'Pure Werte'!C6*1.2,IF($N$2=3,'Pure Werte'!C6*1.3,IF($N$2=4,'Pure Werte'!C6*1.4,IF($N$2=5,'Pure Werte'!C6*1.5,IF($N$2=6,'Pure Werte'!C6*1.6,IF($N$2=7,'Pure Werte'!C6*1.7,IF($N$2=8,'Pure Werte'!C6*1.8,IF($N$2=9,'Pure Werte'!C6*1.9,'Pure Werte'!C6*2))))))))))</f>
        <v>232</v>
      </c>
      <c r="D6" s="1">
        <f>IF($N$2=0,'Pure Werte'!D6*1,IF($N$2=1,'Pure Werte'!D6*1.1,IF($N$2=2,'Pure Werte'!D6*1.2,IF($N$2=3,'Pure Werte'!D6*1.3,IF($N$2=4,'Pure Werte'!D6*1.4,IF($N$2=5,'Pure Werte'!D6*1.5,IF($N$2=6,'Pure Werte'!D6*1.6,IF($N$2=7,'Pure Werte'!D6*1.7,IF($N$2=8,'Pure Werte'!D6*1.8,IF($N$2=9,'Pure Werte'!D6*1.9,'Pure Werte'!D6*2))))))))))</f>
        <v>232</v>
      </c>
      <c r="E6" s="1">
        <f>IF($N$2=0,'Pure Werte'!E6*1,IF($N$2=1,'Pure Werte'!E6*1.1,IF($N$2=2,'Pure Werte'!E6*1.2,IF($N$2=3,'Pure Werte'!E6*1.3,IF($N$2=4,'Pure Werte'!E6*1.4,IF($N$2=5,'Pure Werte'!E6*1.5,IF($N$2=6,'Pure Werte'!E6*1.6,IF($N$2=7,'Pure Werte'!E6*1.7,IF($N$2=8,'Pure Werte'!E6*1.8,IF($N$2=9,'Pure Werte'!E6*1.9,'Pure Werte'!E6*2))))))))))</f>
        <v>232</v>
      </c>
      <c r="F6" s="1">
        <f>IF($N$2=0,'Pure Werte'!F6*1,IF($N$2=1,'Pure Werte'!F6*1.1,IF($N$2=2,'Pure Werte'!F6*1.2,IF($N$2=3,'Pure Werte'!F6*1.3,IF($N$2=4,'Pure Werte'!F6*1.4,IF($N$2=5,'Pure Werte'!F6*1.5,IF($N$2=6,'Pure Werte'!F6*1.6,IF($N$2=7,'Pure Werte'!F6*1.7,IF($N$2=8,'Pure Werte'!F6*1.8,IF($N$2=9,'Pure Werte'!F6*1.9,'Pure Werte'!F6*2))))))))))</f>
        <v>232</v>
      </c>
      <c r="G6" s="1">
        <f>IF($N$2=0,'Pure Werte'!G6*1,IF($N$2=1,'Pure Werte'!G6*1.1,IF($N$2=2,'Pure Werte'!G6*1.2,IF($N$2=3,'Pure Werte'!G6*1.3,IF($N$2=4,'Pure Werte'!G6*1.4,IF($N$2=5,'Pure Werte'!G6*1.5,IF($N$2=6,'Pure Werte'!G6*1.6,IF($N$2=7,'Pure Werte'!G6*1.7,IF($N$2=8,'Pure Werte'!G6*1.8,IF($N$2=9,'Pure Werte'!G6*1.9,'Pure Werte'!G6*2))))))))))</f>
        <v>2320</v>
      </c>
      <c r="H6" s="1">
        <f>IF($N$2=0,'Pure Werte'!H6*1,IF($N$2=1,'Pure Werte'!H6*1.1,IF($N$2=2,'Pure Werte'!H6*1.2,IF($N$2=3,'Pure Werte'!H6*1.3,IF($N$2=4,'Pure Werte'!H6*1.4,IF($N$2=5,'Pure Werte'!H6*1.5,IF($N$2=6,'Pure Werte'!H6*1.6,IF($N$2=7,'Pure Werte'!H6*1.7,IF($N$2=8,'Pure Werte'!H6*1.8,IF($N$2=9,'Pure Werte'!H6*1.9,'Pure Werte'!H6*2))))))))))</f>
        <v>2320</v>
      </c>
      <c r="I6" s="1">
        <f>IF($N$2=0,'Pure Werte'!I6/1,IF($N$2=1,'Pure Werte'!I6/1.1,IF($N$2=2,'Pure Werte'!I6/1.2,IF($N$2=3,'Pure Werte'!I6/1.3,IF($N$2=4,'Pure Werte'!I6/1.4,IF($N$2=5,'Pure Werte'!I6/1.5,IF($N$2=6,'Pure Werte'!I6/1.6,IF($N$2=7,'Pure Werte'!I6/1.7,IF($N$2=8,'Pure Werte'!I6/1.8,IF($N$2=9,'Pure Werte'!I6/1.9,'Pure Werte'!I6/2))))))))))</f>
        <v>10.050000000000001</v>
      </c>
      <c r="J6" s="50">
        <f t="shared" si="0"/>
        <v>232.34852278417628</v>
      </c>
      <c r="K6" s="50">
        <f t="shared" si="1"/>
        <v>232.34852278417628</v>
      </c>
      <c r="L6" s="50">
        <f t="shared" si="2"/>
        <v>116.17426139208814</v>
      </c>
      <c r="M6" s="55">
        <f t="shared" si="3"/>
        <v>116.17426139208814</v>
      </c>
      <c r="N6" s="13"/>
      <c r="O6" s="13"/>
      <c r="P6" s="13"/>
      <c r="Q6" s="13"/>
    </row>
    <row r="7" spans="1:17" s="9" customFormat="1" x14ac:dyDescent="0.25">
      <c r="A7" s="2" t="str">
        <f>'Pure Werte'!A7</f>
        <v>Schwerer Laser Upg1</v>
      </c>
      <c r="B7" s="2">
        <f>'Pure Werte'!B7</f>
        <v>2</v>
      </c>
      <c r="C7" s="2">
        <f>IF($N$2=0,'Pure Werte'!C7*1,IF($N$2=1,'Pure Werte'!C7*1.1,IF($N$2=2,'Pure Werte'!C7*1.2,IF($N$2=3,'Pure Werte'!C7*1.3,IF($N$2=4,'Pure Werte'!C7*1.4,IF($N$2=5,'Pure Werte'!C7*1.5,IF($N$2=6,'Pure Werte'!C7*1.6,IF($N$2=7,'Pure Werte'!C7*1.7,IF($N$2=8,'Pure Werte'!C7*1.8,IF($N$2=9,'Pure Werte'!C7*1.9,'Pure Werte'!C7*2))))))))))</f>
        <v>352</v>
      </c>
      <c r="D7" s="2">
        <f>IF($N$2=0,'Pure Werte'!D7*1,IF($N$2=1,'Pure Werte'!D7*1.1,IF($N$2=2,'Pure Werte'!D7*1.2,IF($N$2=3,'Pure Werte'!D7*1.3,IF($N$2=4,'Pure Werte'!D7*1.4,IF($N$2=5,'Pure Werte'!D7*1.5,IF($N$2=6,'Pure Werte'!D7*1.6,IF($N$2=7,'Pure Werte'!D7*1.7,IF($N$2=8,'Pure Werte'!D7*1.8,IF($N$2=9,'Pure Werte'!D7*1.9,'Pure Werte'!D7*2))))))))))</f>
        <v>352</v>
      </c>
      <c r="E7" s="2">
        <f>IF($N$2=0,'Pure Werte'!E7*1,IF($N$2=1,'Pure Werte'!E7*1.1,IF($N$2=2,'Pure Werte'!E7*1.2,IF($N$2=3,'Pure Werte'!E7*1.3,IF($N$2=4,'Pure Werte'!E7*1.4,IF($N$2=5,'Pure Werte'!E7*1.5,IF($N$2=6,'Pure Werte'!E7*1.6,IF($N$2=7,'Pure Werte'!E7*1.7,IF($N$2=8,'Pure Werte'!E7*1.8,IF($N$2=9,'Pure Werte'!E7*1.9,'Pure Werte'!E7*2))))))))))</f>
        <v>176</v>
      </c>
      <c r="F7" s="2">
        <f>IF($N$2=0,'Pure Werte'!F7*1,IF($N$2=1,'Pure Werte'!F7*1.1,IF($N$2=2,'Pure Werte'!F7*1.2,IF($N$2=3,'Pure Werte'!F7*1.3,IF($N$2=4,'Pure Werte'!F7*1.4,IF($N$2=5,'Pure Werte'!F7*1.5,IF($N$2=6,'Pure Werte'!F7*1.6,IF($N$2=7,'Pure Werte'!F7*1.7,IF($N$2=8,'Pure Werte'!F7*1.8,IF($N$2=9,'Pure Werte'!F7*1.9,'Pure Werte'!F7*2))))))))))</f>
        <v>176</v>
      </c>
      <c r="G7" s="2">
        <f>IF($N$2=0,'Pure Werte'!G7*1,IF($N$2=1,'Pure Werte'!G7*1.1,IF($N$2=2,'Pure Werte'!G7*1.2,IF($N$2=3,'Pure Werte'!G7*1.3,IF($N$2=4,'Pure Werte'!G7*1.4,IF($N$2=5,'Pure Werte'!G7*1.5,IF($N$2=6,'Pure Werte'!G7*1.6,IF($N$2=7,'Pure Werte'!G7*1.7,IF($N$2=8,'Pure Werte'!G7*1.8,IF($N$2=9,'Pure Werte'!G7*1.9,'Pure Werte'!G7*2))))))))))</f>
        <v>3520</v>
      </c>
      <c r="H7" s="2">
        <f>IF($N$2=0,'Pure Werte'!H7*1,IF($N$2=1,'Pure Werte'!H7*1.1,IF($N$2=2,'Pure Werte'!H7*1.2,IF($N$2=3,'Pure Werte'!H7*1.3,IF($N$2=4,'Pure Werte'!H7*1.4,IF($N$2=5,'Pure Werte'!H7*1.5,IF($N$2=6,'Pure Werte'!H7*1.6,IF($N$2=7,'Pure Werte'!H7*1.7,IF($N$2=8,'Pure Werte'!H7*1.8,IF($N$2=9,'Pure Werte'!H7*1.9,'Pure Werte'!H7*2))))))))))</f>
        <v>3520</v>
      </c>
      <c r="I7" s="2">
        <f>IF($N$2=0,'Pure Werte'!I7/1,IF($N$2=1,'Pure Werte'!I7/1.1,IF($N$2=2,'Pure Werte'!I7/1.2,IF($N$2=3,'Pure Werte'!I7/1.3,IF($N$2=4,'Pure Werte'!I7/1.4,IF($N$2=5,'Pure Werte'!I7/1.5,IF($N$2=6,'Pure Werte'!I7/1.6,IF($N$2=7,'Pure Werte'!I7/1.7,IF($N$2=8,'Pure Werte'!I7/1.8,IF($N$2=9,'Pure Werte'!I7/1.9,'Pure Werte'!I7/2))))))))))</f>
        <v>9.5850000000000009</v>
      </c>
      <c r="J7" s="51">
        <f t="shared" si="0"/>
        <v>352.52879318978472</v>
      </c>
      <c r="K7" s="51">
        <f t="shared" si="1"/>
        <v>352.52879318978472</v>
      </c>
      <c r="L7" s="51">
        <f t="shared" si="2"/>
        <v>176.26439659489236</v>
      </c>
      <c r="M7" s="56">
        <f t="shared" si="3"/>
        <v>176.26439659489236</v>
      </c>
      <c r="N7" s="14"/>
      <c r="O7" s="14"/>
      <c r="P7" s="14"/>
      <c r="Q7" s="14"/>
    </row>
    <row r="8" spans="1:17" s="11" customFormat="1" ht="15.75" thickBot="1" x14ac:dyDescent="0.3">
      <c r="A8" s="24" t="str">
        <f>'Pure Werte'!A8</f>
        <v>Schwerer Laser Upg2</v>
      </c>
      <c r="B8" s="24">
        <f>'Pure Werte'!B8</f>
        <v>4</v>
      </c>
      <c r="C8" s="24">
        <f>IF($N$2=0,'Pure Werte'!C8*1,IF($N$2=1,'Pure Werte'!C8*1.1,IF($N$2=2,'Pure Werte'!C8*1.2,IF($N$2=3,'Pure Werte'!C8*1.3,IF($N$2=4,'Pure Werte'!C8*1.4,IF($N$2=5,'Pure Werte'!C8*1.5,IF($N$2=6,'Pure Werte'!C8*1.6,IF($N$2=7,'Pure Werte'!C8*1.7,IF($N$2=8,'Pure Werte'!C8*1.8,IF($N$2=9,'Pure Werte'!C8*1.9,'Pure Werte'!C8*2))))))))))</f>
        <v>472</v>
      </c>
      <c r="D8" s="24">
        <f>IF($N$2=0,'Pure Werte'!D8*1,IF($N$2=1,'Pure Werte'!D8*1.1,IF($N$2=2,'Pure Werte'!D8*1.2,IF($N$2=3,'Pure Werte'!D8*1.3,IF($N$2=4,'Pure Werte'!D8*1.4,IF($N$2=5,'Pure Werte'!D8*1.5,IF($N$2=6,'Pure Werte'!D8*1.6,IF($N$2=7,'Pure Werte'!D8*1.7,IF($N$2=8,'Pure Werte'!D8*1.8,IF($N$2=9,'Pure Werte'!D8*1.9,'Pure Werte'!D8*2))))))))))</f>
        <v>472</v>
      </c>
      <c r="E8" s="24">
        <f>IF($N$2=0,'Pure Werte'!E8*1,IF($N$2=1,'Pure Werte'!E8*1.1,IF($N$2=2,'Pure Werte'!E8*1.2,IF($N$2=3,'Pure Werte'!E8*1.3,IF($N$2=4,'Pure Werte'!E8*1.4,IF($N$2=5,'Pure Werte'!E8*1.5,IF($N$2=6,'Pure Werte'!E8*1.6,IF($N$2=7,'Pure Werte'!E8*1.7,IF($N$2=8,'Pure Werte'!E8*1.8,IF($N$2=9,'Pure Werte'!E8*1.9,'Pure Werte'!E8*2))))))))))</f>
        <v>118</v>
      </c>
      <c r="F8" s="24">
        <f>IF($N$2=0,'Pure Werte'!F8*1,IF($N$2=1,'Pure Werte'!F8*1.1,IF($N$2=2,'Pure Werte'!F8*1.2,IF($N$2=3,'Pure Werte'!F8*1.3,IF($N$2=4,'Pure Werte'!F8*1.4,IF($N$2=5,'Pure Werte'!F8*1.5,IF($N$2=6,'Pure Werte'!F8*1.6,IF($N$2=7,'Pure Werte'!F8*1.7,IF($N$2=8,'Pure Werte'!F8*1.8,IF($N$2=9,'Pure Werte'!F8*1.9,'Pure Werte'!F8*2))))))))))</f>
        <v>118</v>
      </c>
      <c r="G8" s="24">
        <f>IF($N$2=0,'Pure Werte'!G8*1,IF($N$2=1,'Pure Werte'!G8*1.1,IF($N$2=2,'Pure Werte'!G8*1.2,IF($N$2=3,'Pure Werte'!G8*1.3,IF($N$2=4,'Pure Werte'!G8*1.4,IF($N$2=5,'Pure Werte'!G8*1.5,IF($N$2=6,'Pure Werte'!G8*1.6,IF($N$2=7,'Pure Werte'!G8*1.7,IF($N$2=8,'Pure Werte'!G8*1.8,IF($N$2=9,'Pure Werte'!G8*1.9,'Pure Werte'!G8*2))))))))))</f>
        <v>2370</v>
      </c>
      <c r="H8" s="24">
        <f>IF($N$2=0,'Pure Werte'!H8*1,IF($N$2=1,'Pure Werte'!H8*1.1,IF($N$2=2,'Pure Werte'!H8*1.2,IF($N$2=3,'Pure Werte'!H8*1.3,IF($N$2=4,'Pure Werte'!H8*1.4,IF($N$2=5,'Pure Werte'!H8*1.5,IF($N$2=6,'Pure Werte'!H8*1.6,IF($N$2=7,'Pure Werte'!H8*1.7,IF($N$2=8,'Pure Werte'!H8*1.8,IF($N$2=9,'Pure Werte'!H8*1.9,'Pure Werte'!H8*2))))))))))</f>
        <v>2370</v>
      </c>
      <c r="I8" s="24">
        <f>IF($N$2=0,'Pure Werte'!I8/1,IF($N$2=1,'Pure Werte'!I8/1.1,IF($N$2=2,'Pure Werte'!I8/1.2,IF($N$2=3,'Pure Werte'!I8/1.3,IF($N$2=4,'Pure Werte'!I8/1.4,IF($N$2=5,'Pure Werte'!I8/1.5,IF($N$2=6,'Pure Werte'!I8/1.6,IF($N$2=7,'Pure Werte'!I8/1.7,IF($N$2=8,'Pure Werte'!I8/1.8,IF($N$2=9,'Pure Werte'!I8/1.9,'Pure Werte'!I8/2))))))))))</f>
        <v>4.4000000000000004</v>
      </c>
      <c r="J8" s="52">
        <f t="shared" si="0"/>
        <v>237.35603405107662</v>
      </c>
      <c r="K8" s="52">
        <f t="shared" si="1"/>
        <v>237.35603405107662</v>
      </c>
      <c r="L8" s="52">
        <f t="shared" si="2"/>
        <v>118.67801702553831</v>
      </c>
      <c r="M8" s="57">
        <f t="shared" si="3"/>
        <v>118.67801702553831</v>
      </c>
      <c r="N8" s="15"/>
      <c r="O8" s="15"/>
      <c r="P8" s="15"/>
      <c r="Q8" s="15"/>
    </row>
    <row r="9" spans="1:17" s="10" customFormat="1" x14ac:dyDescent="0.25">
      <c r="A9" s="1" t="str">
        <f>'Pure Werte'!A9</f>
        <v>Ionenkanone</v>
      </c>
      <c r="B9" s="1">
        <f>'Pure Werte'!B9</f>
        <v>1</v>
      </c>
      <c r="C9" s="1">
        <f>IF($N$2=0,'Pure Werte'!C9*1,IF($N$2=1,'Pure Werte'!C9*1.1,IF($N$2=2,'Pure Werte'!C9*1.2,IF($N$2=3,'Pure Werte'!C9*1.3,IF($N$2=4,'Pure Werte'!C9*1.4,IF($N$2=5,'Pure Werte'!C9*1.5,IF($N$2=6,'Pure Werte'!C9*1.6,IF($N$2=7,'Pure Werte'!C9*1.7,IF($N$2=8,'Pure Werte'!C9*1.8,IF($N$2=9,'Pure Werte'!C9*1.9,'Pure Werte'!C9*2))))))))))</f>
        <v>200</v>
      </c>
      <c r="D9" s="1">
        <f>IF($N$2=0,'Pure Werte'!D9*1,IF($N$2=1,'Pure Werte'!D9*1.1,IF($N$2=2,'Pure Werte'!D9*1.2,IF($N$2=3,'Pure Werte'!D9*1.3,IF($N$2=4,'Pure Werte'!D9*1.4,IF($N$2=5,'Pure Werte'!D9*1.5,IF($N$2=6,'Pure Werte'!D9*1.6,IF($N$2=7,'Pure Werte'!D9*1.7,IF($N$2=8,'Pure Werte'!D9*1.8,IF($N$2=9,'Pure Werte'!D9*1.9,'Pure Werte'!D9*2))))))))))</f>
        <v>200</v>
      </c>
      <c r="E9" s="1">
        <f>IF($N$2=0,'Pure Werte'!E9*1,IF($N$2=1,'Pure Werte'!E9*1.1,IF($N$2=2,'Pure Werte'!E9*1.2,IF($N$2=3,'Pure Werte'!E9*1.3,IF($N$2=4,'Pure Werte'!E9*1.4,IF($N$2=5,'Pure Werte'!E9*1.5,IF($N$2=6,'Pure Werte'!E9*1.6,IF($N$2=7,'Pure Werte'!E9*1.7,IF($N$2=8,'Pure Werte'!E9*1.8,IF($N$2=9,'Pure Werte'!E9*1.9,'Pure Werte'!E9*2))))))))))</f>
        <v>200</v>
      </c>
      <c r="F9" s="1">
        <f>IF($N$2=0,'Pure Werte'!F9*1,IF($N$2=1,'Pure Werte'!F9*1.1,IF($N$2=2,'Pure Werte'!F9*1.2,IF($N$2=3,'Pure Werte'!F9*1.3,IF($N$2=4,'Pure Werte'!F9*1.4,IF($N$2=5,'Pure Werte'!F9*1.5,IF($N$2=6,'Pure Werte'!F9*1.6,IF($N$2=7,'Pure Werte'!F9*1.7,IF($N$2=8,'Pure Werte'!F9*1.8,IF($N$2=9,'Pure Werte'!F9*1.9,'Pure Werte'!F9*2))))))))))</f>
        <v>200</v>
      </c>
      <c r="G9" s="1">
        <f>IF($N$2=0,'Pure Werte'!G9*1,IF($N$2=1,'Pure Werte'!G9*1.1,IF($N$2=2,'Pure Werte'!G9*1.2,IF($N$2=3,'Pure Werte'!G9*1.3,IF($N$2=4,'Pure Werte'!G9*1.4,IF($N$2=5,'Pure Werte'!G9*1.5,IF($N$2=6,'Pure Werte'!G9*1.6,IF($N$2=7,'Pure Werte'!G9*1.7,IF($N$2=8,'Pure Werte'!G9*1.8,IF($N$2=9,'Pure Werte'!G9*1.9,'Pure Werte'!G9*2))))))))))</f>
        <v>1200</v>
      </c>
      <c r="H9" s="1">
        <f>IF($N$2=0,'Pure Werte'!H9*1,IF($N$2=1,'Pure Werte'!H9*1.1,IF($N$2=2,'Pure Werte'!H9*1.2,IF($N$2=3,'Pure Werte'!H9*1.3,IF($N$2=4,'Pure Werte'!H9*1.4,IF($N$2=5,'Pure Werte'!H9*1.5,IF($N$2=6,'Pure Werte'!H9*1.6,IF($N$2=7,'Pure Werte'!H9*1.7,IF($N$2=8,'Pure Werte'!H9*1.8,IF($N$2=9,'Pure Werte'!H9*1.9,'Pure Werte'!H9*2))))))))))</f>
        <v>1200</v>
      </c>
      <c r="I9" s="1">
        <f>IF($N$2=0,'Pure Werte'!I9/1,IF($N$2=1,'Pure Werte'!I9/1.1,IF($N$2=2,'Pure Werte'!I9/1.2,IF($N$2=3,'Pure Werte'!I9/1.3,IF($N$2=4,'Pure Werte'!I9/1.4,IF($N$2=5,'Pure Werte'!I9/1.5,IF($N$2=6,'Pure Werte'!I9/1.6,IF($N$2=7,'Pure Werte'!I9/1.7,IF($N$2=8,'Pure Werte'!I9/1.8,IF($N$2=9,'Pure Werte'!I9/1.9,'Pure Werte'!I9/2))))))))))</f>
        <v>13.15</v>
      </c>
      <c r="J9" s="50">
        <f t="shared" si="0"/>
        <v>120.18027040560843</v>
      </c>
      <c r="K9" s="50">
        <f t="shared" si="1"/>
        <v>120.18027040560843</v>
      </c>
      <c r="L9" s="50">
        <f t="shared" si="2"/>
        <v>60.090135202804213</v>
      </c>
      <c r="M9" s="55">
        <f t="shared" si="3"/>
        <v>60.090135202804213</v>
      </c>
      <c r="N9" s="13"/>
      <c r="O9" s="13"/>
      <c r="P9" s="13"/>
      <c r="Q9" s="13"/>
    </row>
    <row r="10" spans="1:17" s="11" customFormat="1" ht="15.75" thickBot="1" x14ac:dyDescent="0.3">
      <c r="A10" s="24" t="str">
        <f>'Pure Werte'!A10</f>
        <v>Ionenkanone Upg1</v>
      </c>
      <c r="B10" s="24">
        <f>'Pure Werte'!B10</f>
        <v>1</v>
      </c>
      <c r="C10" s="24">
        <f>IF($N$2=0,'Pure Werte'!C10*1,IF($N$2=1,'Pure Werte'!C10*1.1,IF($N$2=2,'Pure Werte'!C10*1.2,IF($N$2=3,'Pure Werte'!C10*1.3,IF($N$2=4,'Pure Werte'!C10*1.4,IF($N$2=5,'Pure Werte'!C10*1.5,IF($N$2=6,'Pure Werte'!C10*1.6,IF($N$2=7,'Pure Werte'!C10*1.7,IF($N$2=8,'Pure Werte'!C10*1.8,IF($N$2=9,'Pure Werte'!C10*1.9,'Pure Werte'!C10*2))))))))))</f>
        <v>200</v>
      </c>
      <c r="D10" s="24">
        <f>IF($N$2=0,'Pure Werte'!D10*1,IF($N$2=1,'Pure Werte'!D10*1.1,IF($N$2=2,'Pure Werte'!D10*1.2,IF($N$2=3,'Pure Werte'!D10*1.3,IF($N$2=4,'Pure Werte'!D10*1.4,IF($N$2=5,'Pure Werte'!D10*1.5,IF($N$2=6,'Pure Werte'!D10*1.6,IF($N$2=7,'Pure Werte'!D10*1.7,IF($N$2=8,'Pure Werte'!D10*1.8,IF($N$2=9,'Pure Werte'!D10*1.9,'Pure Werte'!D10*2))))))))))</f>
        <v>200</v>
      </c>
      <c r="E10" s="24">
        <f>IF($N$2=0,'Pure Werte'!E10*1,IF($N$2=1,'Pure Werte'!E10*1.1,IF($N$2=2,'Pure Werte'!E10*1.2,IF($N$2=3,'Pure Werte'!E10*1.3,IF($N$2=4,'Pure Werte'!E10*1.4,IF($N$2=5,'Pure Werte'!E10*1.5,IF($N$2=6,'Pure Werte'!E10*1.6,IF($N$2=7,'Pure Werte'!E10*1.7,IF($N$2=8,'Pure Werte'!E10*1.8,IF($N$2=9,'Pure Werte'!E10*1.9,'Pure Werte'!E10*2))))))))))</f>
        <v>200</v>
      </c>
      <c r="F10" s="24">
        <f>IF($N$2=0,'Pure Werte'!F10*1,IF($N$2=1,'Pure Werte'!F10*1.1,IF($N$2=2,'Pure Werte'!F10*1.2,IF($N$2=3,'Pure Werte'!F10*1.3,IF($N$2=4,'Pure Werte'!F10*1.4,IF($N$2=5,'Pure Werte'!F10*1.5,IF($N$2=6,'Pure Werte'!F10*1.6,IF($N$2=7,'Pure Werte'!F10*1.7,IF($N$2=8,'Pure Werte'!F10*1.8,IF($N$2=9,'Pure Werte'!F10*1.9,'Pure Werte'!F10*2))))))))))</f>
        <v>200</v>
      </c>
      <c r="G10" s="24">
        <f>IF($N$2=0,'Pure Werte'!G10*1,IF($N$2=1,'Pure Werte'!G10*1.1,IF($N$2=2,'Pure Werte'!G10*1.2,IF($N$2=3,'Pure Werte'!G10*1.3,IF($N$2=4,'Pure Werte'!G10*1.4,IF($N$2=5,'Pure Werte'!G10*1.5,IF($N$2=6,'Pure Werte'!G10*1.6,IF($N$2=7,'Pure Werte'!G10*1.7,IF($N$2=8,'Pure Werte'!G10*1.8,IF($N$2=9,'Pure Werte'!G10*1.9,'Pure Werte'!G10*2))))))))))</f>
        <v>1000</v>
      </c>
      <c r="H10" s="24">
        <f>IF($N$2=0,'Pure Werte'!H10*1,IF($N$2=1,'Pure Werte'!H10*1.1,IF($N$2=2,'Pure Werte'!H10*1.2,IF($N$2=3,'Pure Werte'!H10*1.3,IF($N$2=4,'Pure Werte'!H10*1.4,IF($N$2=5,'Pure Werte'!H10*1.5,IF($N$2=6,'Pure Werte'!H10*1.6,IF($N$2=7,'Pure Werte'!H10*1.7,IF($N$2=8,'Pure Werte'!H10*1.8,IF($N$2=9,'Pure Werte'!H10*1.9,'Pure Werte'!H10*2))))))))))</f>
        <v>1000</v>
      </c>
      <c r="I10" s="24">
        <f>IF($N$2=0,'Pure Werte'!I10/1,IF($N$2=1,'Pure Werte'!I10/1.1,IF($N$2=2,'Pure Werte'!I10/1.2,IF($N$2=3,'Pure Werte'!I10/1.3,IF($N$2=4,'Pure Werte'!I10/1.4,IF($N$2=5,'Pure Werte'!I10/1.5,IF($N$2=6,'Pure Werte'!I10/1.6,IF($N$2=7,'Pure Werte'!I10/1.7,IF($N$2=8,'Pure Werte'!I10/1.8,IF($N$2=9,'Pure Werte'!I10/1.9,'Pure Werte'!I10/2))))))))))</f>
        <v>8.4149999999999991</v>
      </c>
      <c r="J10" s="52">
        <f t="shared" si="0"/>
        <v>100.15022533800702</v>
      </c>
      <c r="K10" s="52">
        <f t="shared" si="1"/>
        <v>100.15022533800702</v>
      </c>
      <c r="L10" s="52">
        <f t="shared" si="2"/>
        <v>50.075112669003509</v>
      </c>
      <c r="M10" s="57">
        <f t="shared" si="3"/>
        <v>50.075112669003509</v>
      </c>
      <c r="N10" s="15"/>
      <c r="O10" s="15"/>
      <c r="P10" s="15"/>
      <c r="Q10" s="15"/>
    </row>
    <row r="11" spans="1:17" s="10" customFormat="1" x14ac:dyDescent="0.25">
      <c r="A11" s="1" t="str">
        <f>'Pure Werte'!A11</f>
        <v>Schwere Ionenkanone</v>
      </c>
      <c r="B11" s="1">
        <f>'Pure Werte'!B11</f>
        <v>1</v>
      </c>
      <c r="C11" s="1">
        <f>IF($N$2=0,'Pure Werte'!C11*1,IF($N$2=1,'Pure Werte'!C11*1.1,IF($N$2=2,'Pure Werte'!C11*1.2,IF($N$2=3,'Pure Werte'!C11*1.3,IF($N$2=4,'Pure Werte'!C11*1.4,IF($N$2=5,'Pure Werte'!C11*1.5,IF($N$2=6,'Pure Werte'!C11*1.6,IF($N$2=7,'Pure Werte'!C11*1.7,IF($N$2=8,'Pure Werte'!C11*1.8,IF($N$2=9,'Pure Werte'!C11*1.9,'Pure Werte'!C11*2))))))))))</f>
        <v>1000</v>
      </c>
      <c r="D11" s="1">
        <f>IF($N$2=0,'Pure Werte'!D11*1,IF($N$2=1,'Pure Werte'!D11*1.1,IF($N$2=2,'Pure Werte'!D11*1.2,IF($N$2=3,'Pure Werte'!D11*1.3,IF($N$2=4,'Pure Werte'!D11*1.4,IF($N$2=5,'Pure Werte'!D11*1.5,IF($N$2=6,'Pure Werte'!D11*1.6,IF($N$2=7,'Pure Werte'!D11*1.7,IF($N$2=8,'Pure Werte'!D11*1.8,IF($N$2=9,'Pure Werte'!D11*1.9,'Pure Werte'!D11*2))))))))))</f>
        <v>1000</v>
      </c>
      <c r="E11" s="1">
        <f>IF($N$2=0,'Pure Werte'!E11*1,IF($N$2=1,'Pure Werte'!E11*1.1,IF($N$2=2,'Pure Werte'!E11*1.2,IF($N$2=3,'Pure Werte'!E11*1.3,IF($N$2=4,'Pure Werte'!E11*1.4,IF($N$2=5,'Pure Werte'!E11*1.5,IF($N$2=6,'Pure Werte'!E11*1.6,IF($N$2=7,'Pure Werte'!E11*1.7,IF($N$2=8,'Pure Werte'!E11*1.8,IF($N$2=9,'Pure Werte'!E11*1.9,'Pure Werte'!E11*2))))))))))</f>
        <v>1000</v>
      </c>
      <c r="F11" s="1">
        <f>IF($N$2=0,'Pure Werte'!F11*1,IF($N$2=1,'Pure Werte'!F11*1.1,IF($N$2=2,'Pure Werte'!F11*1.2,IF($N$2=3,'Pure Werte'!F11*1.3,IF($N$2=4,'Pure Werte'!F11*1.4,IF($N$2=5,'Pure Werte'!F11*1.5,IF($N$2=6,'Pure Werte'!F11*1.6,IF($N$2=7,'Pure Werte'!F11*1.7,IF($N$2=8,'Pure Werte'!F11*1.8,IF($N$2=9,'Pure Werte'!F11*1.9,'Pure Werte'!F11*2))))))))))</f>
        <v>1000</v>
      </c>
      <c r="G11" s="1">
        <f>IF($N$2=0,'Pure Werte'!G11*1,IF($N$2=1,'Pure Werte'!G11*1.1,IF($N$2=2,'Pure Werte'!G11*1.2,IF($N$2=3,'Pure Werte'!G11*1.3,IF($N$2=4,'Pure Werte'!G11*1.4,IF($N$2=5,'Pure Werte'!G11*1.5,IF($N$2=6,'Pure Werte'!G11*1.6,IF($N$2=7,'Pure Werte'!G11*1.7,IF($N$2=8,'Pure Werte'!G11*1.8,IF($N$2=9,'Pure Werte'!G11*1.9,'Pure Werte'!G11*2))))))))))</f>
        <v>3000</v>
      </c>
      <c r="H11" s="1">
        <f>IF($N$2=0,'Pure Werte'!H11*1,IF($N$2=1,'Pure Werte'!H11*1.1,IF($N$2=2,'Pure Werte'!H11*1.2,IF($N$2=3,'Pure Werte'!H11*1.3,IF($N$2=4,'Pure Werte'!H11*1.4,IF($N$2=5,'Pure Werte'!H11*1.5,IF($N$2=6,'Pure Werte'!H11*1.6,IF($N$2=7,'Pure Werte'!H11*1.7,IF($N$2=8,'Pure Werte'!H11*1.8,IF($N$2=9,'Pure Werte'!H11*1.9,'Pure Werte'!H11*2))))))))))</f>
        <v>3000</v>
      </c>
      <c r="I11" s="1">
        <f>IF($N$2=0,'Pure Werte'!I11/1,IF($N$2=1,'Pure Werte'!I11/1.1,IF($N$2=2,'Pure Werte'!I11/1.2,IF($N$2=3,'Pure Werte'!I11/1.3,IF($N$2=4,'Pure Werte'!I11/1.4,IF($N$2=5,'Pure Werte'!I11/1.5,IF($N$2=6,'Pure Werte'!I11/1.6,IF($N$2=7,'Pure Werte'!I11/1.7,IF($N$2=8,'Pure Werte'!I11/1.8,IF($N$2=9,'Pure Werte'!I11/1.9,'Pure Werte'!I11/2))))))))))</f>
        <v>4.7850000000000001</v>
      </c>
      <c r="J11" s="50">
        <f t="shared" si="0"/>
        <v>300.45067601402104</v>
      </c>
      <c r="K11" s="50">
        <f t="shared" si="1"/>
        <v>300.45067601402104</v>
      </c>
      <c r="L11" s="50">
        <f t="shared" si="2"/>
        <v>150.22533800701052</v>
      </c>
      <c r="M11" s="55">
        <f t="shared" si="3"/>
        <v>150.22533800701052</v>
      </c>
      <c r="N11" s="13"/>
      <c r="O11" s="13"/>
      <c r="P11" s="13"/>
      <c r="Q11" s="13"/>
    </row>
    <row r="12" spans="1:17" s="11" customFormat="1" ht="15.75" thickBot="1" x14ac:dyDescent="0.3">
      <c r="A12" s="24" t="str">
        <f>'Pure Werte'!A12</f>
        <v>Schwere Ionenkanone Upg1</v>
      </c>
      <c r="B12" s="24">
        <f>'Pure Werte'!B12</f>
        <v>1</v>
      </c>
      <c r="C12" s="24">
        <f>IF($N$2=0,'Pure Werte'!C12*1,IF($N$2=1,'Pure Werte'!C12*1.1,IF($N$2=2,'Pure Werte'!C12*1.2,IF($N$2=3,'Pure Werte'!C12*1.3,IF($N$2=4,'Pure Werte'!C12*1.4,IF($N$2=5,'Pure Werte'!C12*1.5,IF($N$2=6,'Pure Werte'!C12*1.6,IF($N$2=7,'Pure Werte'!C12*1.7,IF($N$2=8,'Pure Werte'!C12*1.8,IF($N$2=9,'Pure Werte'!C12*1.9,'Pure Werte'!C12*2))))))))))</f>
        <v>1000</v>
      </c>
      <c r="D12" s="24">
        <f>IF($N$2=0,'Pure Werte'!D12*1,IF($N$2=1,'Pure Werte'!D12*1.1,IF($N$2=2,'Pure Werte'!D12*1.2,IF($N$2=3,'Pure Werte'!D12*1.3,IF($N$2=4,'Pure Werte'!D12*1.4,IF($N$2=5,'Pure Werte'!D12*1.5,IF($N$2=6,'Pure Werte'!D12*1.6,IF($N$2=7,'Pure Werte'!D12*1.7,IF($N$2=8,'Pure Werte'!D12*1.8,IF($N$2=9,'Pure Werte'!D12*1.9,'Pure Werte'!D12*2))))))))))</f>
        <v>1000</v>
      </c>
      <c r="E12" s="24">
        <f>IF($N$2=0,'Pure Werte'!E12*1,IF($N$2=1,'Pure Werte'!E12*1.1,IF($N$2=2,'Pure Werte'!E12*1.2,IF($N$2=3,'Pure Werte'!E12*1.3,IF($N$2=4,'Pure Werte'!E12*1.4,IF($N$2=5,'Pure Werte'!E12*1.5,IF($N$2=6,'Pure Werte'!E12*1.6,IF($N$2=7,'Pure Werte'!E12*1.7,IF($N$2=8,'Pure Werte'!E12*1.8,IF($N$2=9,'Pure Werte'!E12*1.9,'Pure Werte'!E12*2))))))))))</f>
        <v>1000</v>
      </c>
      <c r="F12" s="24">
        <f>IF($N$2=0,'Pure Werte'!F12*1,IF($N$2=1,'Pure Werte'!F12*1.1,IF($N$2=2,'Pure Werte'!F12*1.2,IF($N$2=3,'Pure Werte'!F12*1.3,IF($N$2=4,'Pure Werte'!F12*1.4,IF($N$2=5,'Pure Werte'!F12*1.5,IF($N$2=6,'Pure Werte'!F12*1.6,IF($N$2=7,'Pure Werte'!F12*1.7,IF($N$2=8,'Pure Werte'!F12*1.8,IF($N$2=9,'Pure Werte'!F12*1.9,'Pure Werte'!F12*2))))))))))</f>
        <v>1000</v>
      </c>
      <c r="G12" s="24">
        <f>IF($N$2=0,'Pure Werte'!G12*1,IF($N$2=1,'Pure Werte'!G12*1.1,IF($N$2=2,'Pure Werte'!G12*1.2,IF($N$2=3,'Pure Werte'!G12*1.3,IF($N$2=4,'Pure Werte'!G12*1.4,IF($N$2=5,'Pure Werte'!G12*1.5,IF($N$2=6,'Pure Werte'!G12*1.6,IF($N$2=7,'Pure Werte'!G12*1.7,IF($N$2=8,'Pure Werte'!G12*1.8,IF($N$2=9,'Pure Werte'!G12*1.9,'Pure Werte'!G12*2))))))))))</f>
        <v>3000</v>
      </c>
      <c r="H12" s="24">
        <f>IF($N$2=0,'Pure Werte'!H12*1,IF($N$2=1,'Pure Werte'!H12*1.1,IF($N$2=2,'Pure Werte'!H12*1.2,IF($N$2=3,'Pure Werte'!H12*1.3,IF($N$2=4,'Pure Werte'!H12*1.4,IF($N$2=5,'Pure Werte'!H12*1.5,IF($N$2=6,'Pure Werte'!H12*1.6,IF($N$2=7,'Pure Werte'!H12*1.7,IF($N$2=8,'Pure Werte'!H12*1.8,IF($N$2=9,'Pure Werte'!H12*1.9,'Pure Werte'!H12*2))))))))))</f>
        <v>3000</v>
      </c>
      <c r="I12" s="24">
        <f>IF($N$2=0,'Pure Werte'!I12/1,IF($N$2=1,'Pure Werte'!I12/1.1,IF($N$2=2,'Pure Werte'!I12/1.2,IF($N$2=3,'Pure Werte'!I12/1.3,IF($N$2=4,'Pure Werte'!I12/1.4,IF($N$2=5,'Pure Werte'!I12/1.5,IF($N$2=6,'Pure Werte'!I12/1.6,IF($N$2=7,'Pure Werte'!I12/1.7,IF($N$2=8,'Pure Werte'!I12/1.8,IF($N$2=9,'Pure Werte'!I12/1.9,'Pure Werte'!I12/2))))))))))</f>
        <v>4.0149999999999997</v>
      </c>
      <c r="J12" s="52">
        <f t="shared" si="0"/>
        <v>300.45067601402104</v>
      </c>
      <c r="K12" s="52">
        <f t="shared" si="1"/>
        <v>300.45067601402104</v>
      </c>
      <c r="L12" s="52">
        <f t="shared" si="2"/>
        <v>150.22533800701052</v>
      </c>
      <c r="M12" s="57">
        <f t="shared" si="3"/>
        <v>150.22533800701052</v>
      </c>
      <c r="N12" s="15"/>
      <c r="O12" s="15"/>
      <c r="P12" s="15"/>
      <c r="Q12" s="15"/>
    </row>
    <row r="13" spans="1:17" s="10" customFormat="1" x14ac:dyDescent="0.25">
      <c r="A13" s="1" t="str">
        <f>'Pure Werte'!A13</f>
        <v>Maschinengewehr</v>
      </c>
      <c r="B13" s="1">
        <f>'Pure Werte'!B13</f>
        <v>1</v>
      </c>
      <c r="C13" s="1">
        <f>IF($N$2=0,'Pure Werte'!C13*1,IF($N$2=1,'Pure Werte'!C13*1.1,IF($N$2=2,'Pure Werte'!C13*1.2,IF($N$2=3,'Pure Werte'!C13*1.3,IF($N$2=4,'Pure Werte'!C13*1.4,IF($N$2=5,'Pure Werte'!C13*1.5,IF($N$2=6,'Pure Werte'!C13*1.6,IF($N$2=7,'Pure Werte'!C13*1.7,IF($N$2=8,'Pure Werte'!C13*1.8,IF($N$2=9,'Pure Werte'!C13*1.9,'Pure Werte'!C13*2))))))))))</f>
        <v>4</v>
      </c>
      <c r="D13" s="1">
        <f>IF($N$2=0,'Pure Werte'!D13*1,IF($N$2=1,'Pure Werte'!D13*1.1,IF($N$2=2,'Pure Werte'!D13*1.2,IF($N$2=3,'Pure Werte'!D13*1.3,IF($N$2=4,'Pure Werte'!D13*1.4,IF($N$2=5,'Pure Werte'!D13*1.5,IF($N$2=6,'Pure Werte'!D13*1.6,IF($N$2=7,'Pure Werte'!D13*1.7,IF($N$2=8,'Pure Werte'!D13*1.8,IF($N$2=9,'Pure Werte'!D13*1.9,'Pure Werte'!D13*2))))))))))</f>
        <v>16</v>
      </c>
      <c r="E13" s="1">
        <f>IF($N$2=0,'Pure Werte'!E13*1,IF($N$2=1,'Pure Werte'!E13*1.1,IF($N$2=2,'Pure Werte'!E13*1.2,IF($N$2=3,'Pure Werte'!E13*1.3,IF($N$2=4,'Pure Werte'!E13*1.4,IF($N$2=5,'Pure Werte'!E13*1.5,IF($N$2=6,'Pure Werte'!E13*1.6,IF($N$2=7,'Pure Werte'!E13*1.7,IF($N$2=8,'Pure Werte'!E13*1.8,IF($N$2=9,'Pure Werte'!E13*1.9,'Pure Werte'!E13*2))))))))))</f>
        <v>4</v>
      </c>
      <c r="F13" s="1">
        <f>IF($N$2=0,'Pure Werte'!F13*1,IF($N$2=1,'Pure Werte'!F13*1.1,IF($N$2=2,'Pure Werte'!F13*1.2,IF($N$2=3,'Pure Werte'!F13*1.3,IF($N$2=4,'Pure Werte'!F13*1.4,IF($N$2=5,'Pure Werte'!F13*1.5,IF($N$2=6,'Pure Werte'!F13*1.6,IF($N$2=7,'Pure Werte'!F13*1.7,IF($N$2=8,'Pure Werte'!F13*1.8,IF($N$2=9,'Pure Werte'!F13*1.9,'Pure Werte'!F13*2))))))))))</f>
        <v>16</v>
      </c>
      <c r="G13" s="1">
        <f>IF($N$2=0,'Pure Werte'!G13*1,IF($N$2=1,'Pure Werte'!G13*1.1,IF($N$2=2,'Pure Werte'!G13*1.2,IF($N$2=3,'Pure Werte'!G13*1.3,IF($N$2=4,'Pure Werte'!G13*1.4,IF($N$2=5,'Pure Werte'!G13*1.5,IF($N$2=6,'Pure Werte'!G13*1.6,IF($N$2=7,'Pure Werte'!G13*1.7,IF($N$2=8,'Pure Werte'!G13*1.8,IF($N$2=9,'Pure Werte'!G13*1.9,'Pure Werte'!G13*2))))))))))</f>
        <v>100</v>
      </c>
      <c r="H13" s="1">
        <f>IF($N$2=0,'Pure Werte'!H13*1,IF($N$2=1,'Pure Werte'!H13*1.1,IF($N$2=2,'Pure Werte'!H13*1.2,IF($N$2=3,'Pure Werte'!H13*1.3,IF($N$2=4,'Pure Werte'!H13*1.4,IF($N$2=5,'Pure Werte'!H13*1.5,IF($N$2=6,'Pure Werte'!H13*1.6,IF($N$2=7,'Pure Werte'!H13*1.7,IF($N$2=8,'Pure Werte'!H13*1.8,IF($N$2=9,'Pure Werte'!H13*1.9,'Pure Werte'!H13*2))))))))))</f>
        <v>400</v>
      </c>
      <c r="I13" s="1">
        <f>IF($N$2=0,'Pure Werte'!I13/1,IF($N$2=1,'Pure Werte'!I13/1.1,IF($N$2=2,'Pure Werte'!I13/1.2,IF($N$2=3,'Pure Werte'!I13/1.3,IF($N$2=4,'Pure Werte'!I13/1.4,IF($N$2=5,'Pure Werte'!I13/1.5,IF($N$2=6,'Pure Werte'!I13/1.6,IF($N$2=7,'Pure Werte'!I13/1.7,IF($N$2=8,'Pure Werte'!I13/1.8,IF($N$2=9,'Pure Werte'!I13/1.9,'Pure Werte'!I13/2))))))))))</f>
        <v>12.365</v>
      </c>
      <c r="J13" s="50">
        <f t="shared" si="0"/>
        <v>10.015022533800702</v>
      </c>
      <c r="K13" s="50">
        <f t="shared" si="1"/>
        <v>40.060090135202806</v>
      </c>
      <c r="L13" s="50">
        <f t="shared" si="2"/>
        <v>5.0075112669003508</v>
      </c>
      <c r="M13" s="55">
        <f t="shared" si="3"/>
        <v>20.030045067601403</v>
      </c>
      <c r="N13" s="13"/>
      <c r="O13" s="13"/>
      <c r="P13" s="13"/>
      <c r="Q13" s="13"/>
    </row>
    <row r="14" spans="1:17" s="9" customFormat="1" x14ac:dyDescent="0.25">
      <c r="A14" s="2" t="str">
        <f>'Pure Werte'!A14</f>
        <v>Maschinengewehr Upg1</v>
      </c>
      <c r="B14" s="2">
        <f>'Pure Werte'!B14</f>
        <v>1</v>
      </c>
      <c r="C14" s="2">
        <f>IF($N$2=0,'Pure Werte'!C14*1,IF($N$2=1,'Pure Werte'!C14*1.1,IF($N$2=2,'Pure Werte'!C14*1.2,IF($N$2=3,'Pure Werte'!C14*1.3,IF($N$2=4,'Pure Werte'!C14*1.4,IF($N$2=5,'Pure Werte'!C14*1.5,IF($N$2=6,'Pure Werte'!C14*1.6,IF($N$2=7,'Pure Werte'!C14*1.7,IF($N$2=8,'Pure Werte'!C14*1.8,IF($N$2=9,'Pure Werte'!C14*1.9,'Pure Werte'!C14*2))))))))))</f>
        <v>4</v>
      </c>
      <c r="D14" s="2">
        <f>IF($N$2=0,'Pure Werte'!D14*1,IF($N$2=1,'Pure Werte'!D14*1.1,IF($N$2=2,'Pure Werte'!D14*1.2,IF($N$2=3,'Pure Werte'!D14*1.3,IF($N$2=4,'Pure Werte'!D14*1.4,IF($N$2=5,'Pure Werte'!D14*1.5,IF($N$2=6,'Pure Werte'!D14*1.6,IF($N$2=7,'Pure Werte'!D14*1.7,IF($N$2=8,'Pure Werte'!D14*1.8,IF($N$2=9,'Pure Werte'!D14*1.9,'Pure Werte'!D14*2))))))))))</f>
        <v>16</v>
      </c>
      <c r="E14" s="2">
        <f>IF($N$2=0,'Pure Werte'!E14*1,IF($N$2=1,'Pure Werte'!E14*1.1,IF($N$2=2,'Pure Werte'!E14*1.2,IF($N$2=3,'Pure Werte'!E14*1.3,IF($N$2=4,'Pure Werte'!E14*1.4,IF($N$2=5,'Pure Werte'!E14*1.5,IF($N$2=6,'Pure Werte'!E14*1.6,IF($N$2=7,'Pure Werte'!E14*1.7,IF($N$2=8,'Pure Werte'!E14*1.8,IF($N$2=9,'Pure Werte'!E14*1.9,'Pure Werte'!E14*2))))))))))</f>
        <v>4</v>
      </c>
      <c r="F14" s="2">
        <f>IF($N$2=0,'Pure Werte'!F14*1,IF($N$2=1,'Pure Werte'!F14*1.1,IF($N$2=2,'Pure Werte'!F14*1.2,IF($N$2=3,'Pure Werte'!F14*1.3,IF($N$2=4,'Pure Werte'!F14*1.4,IF($N$2=5,'Pure Werte'!F14*1.5,IF($N$2=6,'Pure Werte'!F14*1.6,IF($N$2=7,'Pure Werte'!F14*1.7,IF($N$2=8,'Pure Werte'!F14*1.8,IF($N$2=9,'Pure Werte'!F14*1.9,'Pure Werte'!F14*2))))))))))</f>
        <v>16</v>
      </c>
      <c r="G14" s="2">
        <f>IF($N$2=0,'Pure Werte'!G14*1,IF($N$2=1,'Pure Werte'!G14*1.1,IF($N$2=2,'Pure Werte'!G14*1.2,IF($N$2=3,'Pure Werte'!G14*1.3,IF($N$2=4,'Pure Werte'!G14*1.4,IF($N$2=5,'Pure Werte'!G14*1.5,IF($N$2=6,'Pure Werte'!G14*1.6,IF($N$2=7,'Pure Werte'!G14*1.7,IF($N$2=8,'Pure Werte'!G14*1.8,IF($N$2=9,'Pure Werte'!G14*1.9,'Pure Werte'!G14*2))))))))))</f>
        <v>100</v>
      </c>
      <c r="H14" s="2">
        <f>IF($N$2=0,'Pure Werte'!H14*1,IF($N$2=1,'Pure Werte'!H14*1.1,IF($N$2=2,'Pure Werte'!H14*1.2,IF($N$2=3,'Pure Werte'!H14*1.3,IF($N$2=4,'Pure Werte'!H14*1.4,IF($N$2=5,'Pure Werte'!H14*1.5,IF($N$2=6,'Pure Werte'!H14*1.6,IF($N$2=7,'Pure Werte'!H14*1.7,IF($N$2=8,'Pure Werte'!H14*1.8,IF($N$2=9,'Pure Werte'!H14*1.9,'Pure Werte'!H14*2))))))))))</f>
        <v>400</v>
      </c>
      <c r="I14" s="2">
        <f>IF($N$2=0,'Pure Werte'!I14/1,IF($N$2=1,'Pure Werte'!I14/1.1,IF($N$2=2,'Pure Werte'!I14/1.2,IF($N$2=3,'Pure Werte'!I14/1.3,IF($N$2=4,'Pure Werte'!I14/1.4,IF($N$2=5,'Pure Werte'!I14/1.5,IF($N$2=6,'Pure Werte'!I14/1.6,IF($N$2=7,'Pure Werte'!I14/1.7,IF($N$2=8,'Pure Werte'!I14/1.8,IF($N$2=9,'Pure Werte'!I14/1.9,'Pure Werte'!I14/2))))))))))</f>
        <v>12.385</v>
      </c>
      <c r="J14" s="51">
        <f t="shared" si="0"/>
        <v>10.015022533800702</v>
      </c>
      <c r="K14" s="51">
        <f t="shared" si="1"/>
        <v>40.060090135202806</v>
      </c>
      <c r="L14" s="51">
        <f t="shared" si="2"/>
        <v>5.0075112669003508</v>
      </c>
      <c r="M14" s="56">
        <f t="shared" si="3"/>
        <v>20.030045067601403</v>
      </c>
      <c r="N14" s="14"/>
      <c r="O14" s="14"/>
      <c r="P14" s="14"/>
      <c r="Q14" s="14"/>
    </row>
    <row r="15" spans="1:17" s="9" customFormat="1" x14ac:dyDescent="0.25">
      <c r="A15" s="2" t="str">
        <f>'Pure Werte'!A15</f>
        <v>Maschinengewehr Ammo1</v>
      </c>
      <c r="B15" s="2">
        <f>'Pure Werte'!B15</f>
        <v>1</v>
      </c>
      <c r="C15" s="2">
        <f>IF($N$2=0,'Pure Werte'!C15*1,IF($N$2=1,'Pure Werte'!C15*1.1,IF($N$2=2,'Pure Werte'!C15*1.2,IF($N$2=3,'Pure Werte'!C15*1.3,IF($N$2=4,'Pure Werte'!C15*1.4,IF($N$2=5,'Pure Werte'!C15*1.5,IF($N$2=6,'Pure Werte'!C15*1.6,IF($N$2=7,'Pure Werte'!C15*1.7,IF($N$2=8,'Pure Werte'!C15*1.8,IF($N$2=9,'Pure Werte'!C15*1.9,'Pure Werte'!C15*2))))))))))</f>
        <v>4</v>
      </c>
      <c r="D15" s="2">
        <f>IF($N$2=0,'Pure Werte'!D15*1,IF($N$2=1,'Pure Werte'!D15*1.1,IF($N$2=2,'Pure Werte'!D15*1.2,IF($N$2=3,'Pure Werte'!D15*1.3,IF($N$2=4,'Pure Werte'!D15*1.4,IF($N$2=5,'Pure Werte'!D15*1.5,IF($N$2=6,'Pure Werte'!D15*1.6,IF($N$2=7,'Pure Werte'!D15*1.7,IF($N$2=8,'Pure Werte'!D15*1.8,IF($N$2=9,'Pure Werte'!D15*1.9,'Pure Werte'!D15*2))))))))))</f>
        <v>20</v>
      </c>
      <c r="E15" s="2">
        <f>IF($N$2=0,'Pure Werte'!E15*1,IF($N$2=1,'Pure Werte'!E15*1.1,IF($N$2=2,'Pure Werte'!E15*1.2,IF($N$2=3,'Pure Werte'!E15*1.3,IF($N$2=4,'Pure Werte'!E15*1.4,IF($N$2=5,'Pure Werte'!E15*1.5,IF($N$2=6,'Pure Werte'!E15*1.6,IF($N$2=7,'Pure Werte'!E15*1.7,IF($N$2=8,'Pure Werte'!E15*1.8,IF($N$2=9,'Pure Werte'!E15*1.9,'Pure Werte'!E15*2))))))))))</f>
        <v>4</v>
      </c>
      <c r="F15" s="2">
        <f>IF($N$2=0,'Pure Werte'!F15*1,IF($N$2=1,'Pure Werte'!F15*1.1,IF($N$2=2,'Pure Werte'!F15*1.2,IF($N$2=3,'Pure Werte'!F15*1.3,IF($N$2=4,'Pure Werte'!F15*1.4,IF($N$2=5,'Pure Werte'!F15*1.5,IF($N$2=6,'Pure Werte'!F15*1.6,IF($N$2=7,'Pure Werte'!F15*1.7,IF($N$2=8,'Pure Werte'!F15*1.8,IF($N$2=9,'Pure Werte'!F15*1.9,'Pure Werte'!F15*2))))))))))</f>
        <v>20</v>
      </c>
      <c r="G15" s="2">
        <f>IF($N$2=0,'Pure Werte'!G15*1,IF($N$2=1,'Pure Werte'!G15*1.1,IF($N$2=2,'Pure Werte'!G15*1.2,IF($N$2=3,'Pure Werte'!G15*1.3,IF($N$2=4,'Pure Werte'!G15*1.4,IF($N$2=5,'Pure Werte'!G15*1.5,IF($N$2=6,'Pure Werte'!G15*1.6,IF($N$2=7,'Pure Werte'!G15*1.7,IF($N$2=8,'Pure Werte'!G15*1.8,IF($N$2=9,'Pure Werte'!G15*1.9,'Pure Werte'!G15*2))))))))))</f>
        <v>100</v>
      </c>
      <c r="H15" s="2">
        <f>IF($N$2=0,'Pure Werte'!H15*1,IF($N$2=1,'Pure Werte'!H15*1.1,IF($N$2=2,'Pure Werte'!H15*1.2,IF($N$2=3,'Pure Werte'!H15*1.3,IF($N$2=4,'Pure Werte'!H15*1.4,IF($N$2=5,'Pure Werte'!H15*1.5,IF($N$2=6,'Pure Werte'!H15*1.6,IF($N$2=7,'Pure Werte'!H15*1.7,IF($N$2=8,'Pure Werte'!H15*1.8,IF($N$2=9,'Pure Werte'!H15*1.9,'Pure Werte'!H15*2))))))))))</f>
        <v>500</v>
      </c>
      <c r="I15" s="2">
        <f>IF($N$2=0,'Pure Werte'!I15/1,IF($N$2=1,'Pure Werte'!I15/1.1,IF($N$2=2,'Pure Werte'!I15/1.2,IF($N$2=3,'Pure Werte'!I15/1.3,IF($N$2=4,'Pure Werte'!I15/1.4,IF($N$2=5,'Pure Werte'!I15/1.5,IF($N$2=6,'Pure Werte'!I15/1.6,IF($N$2=7,'Pure Werte'!I15/1.7,IF($N$2=8,'Pure Werte'!I15/1.8,IF($N$2=9,'Pure Werte'!I15/1.9,'Pure Werte'!I15/2))))))))))</f>
        <v>12.965</v>
      </c>
      <c r="J15" s="51">
        <f t="shared" si="0"/>
        <v>10.015022533800702</v>
      </c>
      <c r="K15" s="51">
        <f t="shared" si="1"/>
        <v>50.075112669003509</v>
      </c>
      <c r="L15" s="51">
        <f t="shared" si="2"/>
        <v>5.0075112669003508</v>
      </c>
      <c r="M15" s="56">
        <f t="shared" si="3"/>
        <v>25.037556334501755</v>
      </c>
      <c r="N15" s="14"/>
      <c r="O15" s="14"/>
      <c r="P15" s="14"/>
      <c r="Q15" s="14"/>
    </row>
    <row r="16" spans="1:17" s="9" customFormat="1" x14ac:dyDescent="0.25">
      <c r="A16" s="2" t="str">
        <f>'Pure Werte'!A16</f>
        <v>Maschinengewehr Ammo2</v>
      </c>
      <c r="B16" s="2">
        <f>'Pure Werte'!B16</f>
        <v>1</v>
      </c>
      <c r="C16" s="2">
        <f>IF($N$2=0,'Pure Werte'!C16*1,IF($N$2=1,'Pure Werte'!C16*1.1,IF($N$2=2,'Pure Werte'!C16*1.2,IF($N$2=3,'Pure Werte'!C16*1.3,IF($N$2=4,'Pure Werte'!C16*1.4,IF($N$2=5,'Pure Werte'!C16*1.5,IF($N$2=6,'Pure Werte'!C16*1.6,IF($N$2=7,'Pure Werte'!C16*1.7,IF($N$2=8,'Pure Werte'!C16*1.8,IF($N$2=9,'Pure Werte'!C16*1.9,'Pure Werte'!C16*2))))))))))</f>
        <v>6</v>
      </c>
      <c r="D16" s="2">
        <f>IF($N$2=0,'Pure Werte'!D16*1,IF($N$2=1,'Pure Werte'!D16*1.1,IF($N$2=2,'Pure Werte'!D16*1.2,IF($N$2=3,'Pure Werte'!D16*1.3,IF($N$2=4,'Pure Werte'!D16*1.4,IF($N$2=5,'Pure Werte'!D16*1.5,IF($N$2=6,'Pure Werte'!D16*1.6,IF($N$2=7,'Pure Werte'!D16*1.7,IF($N$2=8,'Pure Werte'!D16*1.8,IF($N$2=9,'Pure Werte'!D16*1.9,'Pure Werte'!D16*2))))))))))</f>
        <v>28</v>
      </c>
      <c r="E16" s="2">
        <f>IF($N$2=0,'Pure Werte'!E16*1,IF($N$2=1,'Pure Werte'!E16*1.1,IF($N$2=2,'Pure Werte'!E16*1.2,IF($N$2=3,'Pure Werte'!E16*1.3,IF($N$2=4,'Pure Werte'!E16*1.4,IF($N$2=5,'Pure Werte'!E16*1.5,IF($N$2=6,'Pure Werte'!E16*1.6,IF($N$2=7,'Pure Werte'!E16*1.7,IF($N$2=8,'Pure Werte'!E16*1.8,IF($N$2=9,'Pure Werte'!E16*1.9,'Pure Werte'!E16*2))))))))))</f>
        <v>6</v>
      </c>
      <c r="F16" s="2">
        <f>IF($N$2=0,'Pure Werte'!F16*1,IF($N$2=1,'Pure Werte'!F16*1.1,IF($N$2=2,'Pure Werte'!F16*1.2,IF($N$2=3,'Pure Werte'!F16*1.3,IF($N$2=4,'Pure Werte'!F16*1.4,IF($N$2=5,'Pure Werte'!F16*1.5,IF($N$2=6,'Pure Werte'!F16*1.6,IF($N$2=7,'Pure Werte'!F16*1.7,IF($N$2=8,'Pure Werte'!F16*1.8,IF($N$2=9,'Pure Werte'!F16*1.9,'Pure Werte'!F16*2))))))))))</f>
        <v>28</v>
      </c>
      <c r="G16" s="2">
        <f>IF($N$2=0,'Pure Werte'!G16*1,IF($N$2=1,'Pure Werte'!G16*1.1,IF($N$2=2,'Pure Werte'!G16*1.2,IF($N$2=3,'Pure Werte'!G16*1.3,IF($N$2=4,'Pure Werte'!G16*1.4,IF($N$2=5,'Pure Werte'!G16*1.5,IF($N$2=6,'Pure Werte'!G16*1.6,IF($N$2=7,'Pure Werte'!G16*1.7,IF($N$2=8,'Pure Werte'!G16*1.8,IF($N$2=9,'Pure Werte'!G16*1.9,'Pure Werte'!G16*2))))))))))</f>
        <v>120</v>
      </c>
      <c r="H16" s="2">
        <f>IF($N$2=0,'Pure Werte'!H16*1,IF($N$2=1,'Pure Werte'!H16*1.1,IF($N$2=2,'Pure Werte'!H16*1.2,IF($N$2=3,'Pure Werte'!H16*1.3,IF($N$2=4,'Pure Werte'!H16*1.4,IF($N$2=5,'Pure Werte'!H16*1.5,IF($N$2=6,'Pure Werte'!H16*1.6,IF($N$2=7,'Pure Werte'!H16*1.7,IF($N$2=8,'Pure Werte'!H16*1.8,IF($N$2=9,'Pure Werte'!H16*1.9,'Pure Werte'!H16*2))))))))))</f>
        <v>560</v>
      </c>
      <c r="I16" s="2">
        <f>IF($N$2=0,'Pure Werte'!I16/1,IF($N$2=1,'Pure Werte'!I16/1.1,IF($N$2=2,'Pure Werte'!I16/1.2,IF($N$2=3,'Pure Werte'!I16/1.3,IF($N$2=4,'Pure Werte'!I16/1.4,IF($N$2=5,'Pure Werte'!I16/1.5,IF($N$2=6,'Pure Werte'!I16/1.6,IF($N$2=7,'Pure Werte'!I16/1.7,IF($N$2=8,'Pure Werte'!I16/1.8,IF($N$2=9,'Pure Werte'!I16/1.9,'Pure Werte'!I16/2))))))))))</f>
        <v>10.15</v>
      </c>
      <c r="J16" s="51">
        <f t="shared" si="0"/>
        <v>12.018027040560842</v>
      </c>
      <c r="K16" s="51">
        <f t="shared" si="1"/>
        <v>56.084126189283928</v>
      </c>
      <c r="L16" s="51">
        <f t="shared" si="2"/>
        <v>6.0090135202804209</v>
      </c>
      <c r="M16" s="56">
        <f t="shared" si="3"/>
        <v>28.042063094641964</v>
      </c>
      <c r="N16" s="14"/>
      <c r="O16" s="14"/>
      <c r="P16" s="14"/>
      <c r="Q16" s="14"/>
    </row>
    <row r="17" spans="1:17" s="9" customFormat="1" x14ac:dyDescent="0.25">
      <c r="A17" s="2" t="str">
        <f>'Pure Werte'!A17</f>
        <v>Maschinengewehr Ammo3</v>
      </c>
      <c r="B17" s="2">
        <f>'Pure Werte'!B17</f>
        <v>1</v>
      </c>
      <c r="C17" s="2">
        <f>IF($N$2=0,'Pure Werte'!C17*1,IF($N$2=1,'Pure Werte'!C17*1.1,IF($N$2=2,'Pure Werte'!C17*1.2,IF($N$2=3,'Pure Werte'!C17*1.3,IF($N$2=4,'Pure Werte'!C17*1.4,IF($N$2=5,'Pure Werte'!C17*1.5,IF($N$2=6,'Pure Werte'!C17*1.6,IF($N$2=7,'Pure Werte'!C17*1.7,IF($N$2=8,'Pure Werte'!C17*1.8,IF($N$2=9,'Pure Werte'!C17*1.9,'Pure Werte'!C17*2))))))))))</f>
        <v>6</v>
      </c>
      <c r="D17" s="2">
        <f>IF($N$2=0,'Pure Werte'!D17*1,IF($N$2=1,'Pure Werte'!D17*1.1,IF($N$2=2,'Pure Werte'!D17*1.2,IF($N$2=3,'Pure Werte'!D17*1.3,IF($N$2=4,'Pure Werte'!D17*1.4,IF($N$2=5,'Pure Werte'!D17*1.5,IF($N$2=6,'Pure Werte'!D17*1.6,IF($N$2=7,'Pure Werte'!D17*1.7,IF($N$2=8,'Pure Werte'!D17*1.8,IF($N$2=9,'Pure Werte'!D17*1.9,'Pure Werte'!D17*2))))))))))</f>
        <v>32</v>
      </c>
      <c r="E17" s="2">
        <f>IF($N$2=0,'Pure Werte'!E17*1,IF($N$2=1,'Pure Werte'!E17*1.1,IF($N$2=2,'Pure Werte'!E17*1.2,IF($N$2=3,'Pure Werte'!E17*1.3,IF($N$2=4,'Pure Werte'!E17*1.4,IF($N$2=5,'Pure Werte'!E17*1.5,IF($N$2=6,'Pure Werte'!E17*1.6,IF($N$2=7,'Pure Werte'!E17*1.7,IF($N$2=8,'Pure Werte'!E17*1.8,IF($N$2=9,'Pure Werte'!E17*1.9,'Pure Werte'!E17*2))))))))))</f>
        <v>6</v>
      </c>
      <c r="F17" s="2">
        <f>IF($N$2=0,'Pure Werte'!F17*1,IF($N$2=1,'Pure Werte'!F17*1.1,IF($N$2=2,'Pure Werte'!F17*1.2,IF($N$2=3,'Pure Werte'!F17*1.3,IF($N$2=4,'Pure Werte'!F17*1.4,IF($N$2=5,'Pure Werte'!F17*1.5,IF($N$2=6,'Pure Werte'!F17*1.6,IF($N$2=7,'Pure Werte'!F17*1.7,IF($N$2=8,'Pure Werte'!F17*1.8,IF($N$2=9,'Pure Werte'!F17*1.9,'Pure Werte'!F17*2))))))))))</f>
        <v>32</v>
      </c>
      <c r="G17" s="2">
        <f>IF($N$2=0,'Pure Werte'!G17*1,IF($N$2=1,'Pure Werte'!G17*1.1,IF($N$2=2,'Pure Werte'!G17*1.2,IF($N$2=3,'Pure Werte'!G17*1.3,IF($N$2=4,'Pure Werte'!G17*1.4,IF($N$2=5,'Pure Werte'!G17*1.5,IF($N$2=6,'Pure Werte'!G17*1.6,IF($N$2=7,'Pure Werte'!G17*1.7,IF($N$2=8,'Pure Werte'!G17*1.8,IF($N$2=9,'Pure Werte'!G17*1.9,'Pure Werte'!G17*2))))))))))</f>
        <v>120</v>
      </c>
      <c r="H17" s="2">
        <f>IF($N$2=0,'Pure Werte'!H17*1,IF($N$2=1,'Pure Werte'!H17*1.1,IF($N$2=2,'Pure Werte'!H17*1.2,IF($N$2=3,'Pure Werte'!H17*1.3,IF($N$2=4,'Pure Werte'!H17*1.4,IF($N$2=5,'Pure Werte'!H17*1.5,IF($N$2=6,'Pure Werte'!H17*1.6,IF($N$2=7,'Pure Werte'!H17*1.7,IF($N$2=8,'Pure Werte'!H17*1.8,IF($N$2=9,'Pure Werte'!H17*1.9,'Pure Werte'!H17*2))))))))))</f>
        <v>640</v>
      </c>
      <c r="I17" s="2">
        <f>IF($N$2=0,'Pure Werte'!I17/1,IF($N$2=1,'Pure Werte'!I17/1.1,IF($N$2=2,'Pure Werte'!I17/1.2,IF($N$2=3,'Pure Werte'!I17/1.3,IF($N$2=4,'Pure Werte'!I17/1.4,IF($N$2=5,'Pure Werte'!I17/1.5,IF($N$2=6,'Pure Werte'!I17/1.6,IF($N$2=7,'Pure Werte'!I17/1.7,IF($N$2=8,'Pure Werte'!I17/1.8,IF($N$2=9,'Pure Werte'!I17/1.9,'Pure Werte'!I17/2))))))))))</f>
        <v>9.9849999999999994</v>
      </c>
      <c r="J17" s="51">
        <f t="shared" si="0"/>
        <v>12.018027040560842</v>
      </c>
      <c r="K17" s="51">
        <f t="shared" si="1"/>
        <v>64.09614421632449</v>
      </c>
      <c r="L17" s="51">
        <f t="shared" si="2"/>
        <v>6.0090135202804209</v>
      </c>
      <c r="M17" s="56">
        <f t="shared" si="3"/>
        <v>32.048072108162245</v>
      </c>
      <c r="N17" s="14"/>
      <c r="O17" s="14"/>
      <c r="P17" s="14"/>
      <c r="Q17" s="14"/>
    </row>
    <row r="18" spans="1:17" s="11" customFormat="1" ht="15.75" thickBot="1" x14ac:dyDescent="0.3">
      <c r="A18" s="24" t="str">
        <f>'Pure Werte'!A18</f>
        <v>Maschinengewehr Alles</v>
      </c>
      <c r="B18" s="24">
        <f>'Pure Werte'!B18</f>
        <v>1</v>
      </c>
      <c r="C18" s="24">
        <f>IF($N$2=0,'Pure Werte'!C18*1,IF($N$2=1,'Pure Werte'!C18*1.1,IF($N$2=2,'Pure Werte'!C18*1.2,IF($N$2=3,'Pure Werte'!C18*1.3,IF($N$2=4,'Pure Werte'!C18*1.4,IF($N$2=5,'Pure Werte'!C18*1.5,IF($N$2=6,'Pure Werte'!C18*1.6,IF($N$2=7,'Pure Werte'!C18*1.7,IF($N$2=8,'Pure Werte'!C18*1.8,IF($N$2=9,'Pure Werte'!C18*1.9,'Pure Werte'!C18*2))))))))))</f>
        <v>8</v>
      </c>
      <c r="D18" s="24">
        <f>IF($N$2=0,'Pure Werte'!D18*1,IF($N$2=1,'Pure Werte'!D18*1.1,IF($N$2=2,'Pure Werte'!D18*1.2,IF($N$2=3,'Pure Werte'!D18*1.3,IF($N$2=4,'Pure Werte'!D18*1.4,IF($N$2=5,'Pure Werte'!D18*1.5,IF($N$2=6,'Pure Werte'!D18*1.6,IF($N$2=7,'Pure Werte'!D18*1.7,IF($N$2=8,'Pure Werte'!D18*1.8,IF($N$2=9,'Pure Werte'!D18*1.9,'Pure Werte'!D18*2))))))))))</f>
        <v>32</v>
      </c>
      <c r="E18" s="24">
        <f>IF($N$2=0,'Pure Werte'!E18*1,IF($N$2=1,'Pure Werte'!E18*1.1,IF($N$2=2,'Pure Werte'!E18*1.2,IF($N$2=3,'Pure Werte'!E18*1.3,IF($N$2=4,'Pure Werte'!E18*1.4,IF($N$2=5,'Pure Werte'!E18*1.5,IF($N$2=6,'Pure Werte'!E18*1.6,IF($N$2=7,'Pure Werte'!E18*1.7,IF($N$2=8,'Pure Werte'!E18*1.8,IF($N$2=9,'Pure Werte'!E18*1.9,'Pure Werte'!E18*2))))))))))</f>
        <v>8</v>
      </c>
      <c r="F18" s="24">
        <f>IF($N$2=0,'Pure Werte'!F18*1,IF($N$2=1,'Pure Werte'!F18*1.1,IF($N$2=2,'Pure Werte'!F18*1.2,IF($N$2=3,'Pure Werte'!F18*1.3,IF($N$2=4,'Pure Werte'!F18*1.4,IF($N$2=5,'Pure Werte'!F18*1.5,IF($N$2=6,'Pure Werte'!F18*1.6,IF($N$2=7,'Pure Werte'!F18*1.7,IF($N$2=8,'Pure Werte'!F18*1.8,IF($N$2=9,'Pure Werte'!F18*1.9,'Pure Werte'!F18*2))))))))))</f>
        <v>32</v>
      </c>
      <c r="G18" s="24">
        <f>IF($N$2=0,'Pure Werte'!G18*1,IF($N$2=1,'Pure Werte'!G18*1.1,IF($N$2=2,'Pure Werte'!G18*1.2,IF($N$2=3,'Pure Werte'!G18*1.3,IF($N$2=4,'Pure Werte'!G18*1.4,IF($N$2=5,'Pure Werte'!G18*1.5,IF($N$2=6,'Pure Werte'!G18*1.6,IF($N$2=7,'Pure Werte'!G18*1.7,IF($N$2=8,'Pure Werte'!G18*1.8,IF($N$2=9,'Pure Werte'!G18*1.9,'Pure Werte'!G18*2))))))))))</f>
        <v>120</v>
      </c>
      <c r="H18" s="24">
        <f>IF($N$2=0,'Pure Werte'!H18*1,IF($N$2=1,'Pure Werte'!H18*1.1,IF($N$2=2,'Pure Werte'!H18*1.2,IF($N$2=3,'Pure Werte'!H18*1.3,IF($N$2=4,'Pure Werte'!H18*1.4,IF($N$2=5,'Pure Werte'!H18*1.5,IF($N$2=6,'Pure Werte'!H18*1.6,IF($N$2=7,'Pure Werte'!H18*1.7,IF($N$2=8,'Pure Werte'!H18*1.8,IF($N$2=9,'Pure Werte'!H18*1.9,'Pure Werte'!H18*2))))))))))</f>
        <v>480</v>
      </c>
      <c r="I18" s="24">
        <f>IF($N$2=0,'Pure Werte'!I18/1,IF($N$2=1,'Pure Werte'!I18/1.1,IF($N$2=2,'Pure Werte'!I18/1.2,IF($N$2=3,'Pure Werte'!I18/1.3,IF($N$2=4,'Pure Werte'!I18/1.4,IF($N$2=5,'Pure Werte'!I18/1.5,IF($N$2=6,'Pure Werte'!I18/1.6,IF($N$2=7,'Pure Werte'!I18/1.7,IF($N$2=8,'Pure Werte'!I18/1.8,IF($N$2=9,'Pure Werte'!I18/1.9,'Pure Werte'!I18/2))))))))))</f>
        <v>7.5650000000000004</v>
      </c>
      <c r="J18" s="52">
        <f t="shared" si="0"/>
        <v>12.018027040560842</v>
      </c>
      <c r="K18" s="52">
        <f t="shared" si="1"/>
        <v>48.072108162243367</v>
      </c>
      <c r="L18" s="52">
        <f t="shared" si="2"/>
        <v>6.0090135202804209</v>
      </c>
      <c r="M18" s="57">
        <f t="shared" si="3"/>
        <v>24.036054081121684</v>
      </c>
      <c r="N18" s="15"/>
      <c r="O18" s="15"/>
      <c r="P18" s="15"/>
      <c r="Q18" s="15"/>
    </row>
    <row r="19" spans="1:17" s="10" customFormat="1" x14ac:dyDescent="0.25">
      <c r="A19" s="1" t="str">
        <f>'Pure Werte'!A19</f>
        <v>Kanone</v>
      </c>
      <c r="B19" s="1">
        <f>'Pure Werte'!B19</f>
        <v>1</v>
      </c>
      <c r="C19" s="1">
        <f>IF($N$2=0,'Pure Werte'!C19*1,IF($N$2=1,'Pure Werte'!C19*1.1,IF($N$2=2,'Pure Werte'!C19*1.2,IF($N$2=3,'Pure Werte'!C19*1.3,IF($N$2=4,'Pure Werte'!C19*1.4,IF($N$2=5,'Pure Werte'!C19*1.5,IF($N$2=6,'Pure Werte'!C19*1.6,IF($N$2=7,'Pure Werte'!C19*1.7,IF($N$2=8,'Pure Werte'!C19*1.8,IF($N$2=9,'Pure Werte'!C19*1.9,'Pure Werte'!C19*2))))))))))</f>
        <v>14</v>
      </c>
      <c r="D19" s="1">
        <f>IF($N$2=0,'Pure Werte'!D19*1,IF($N$2=1,'Pure Werte'!D19*1.1,IF($N$2=2,'Pure Werte'!D19*1.2,IF($N$2=3,'Pure Werte'!D19*1.3,IF($N$2=4,'Pure Werte'!D19*1.4,IF($N$2=5,'Pure Werte'!D19*1.5,IF($N$2=6,'Pure Werte'!D19*1.6,IF($N$2=7,'Pure Werte'!D19*1.7,IF($N$2=8,'Pure Werte'!D19*1.8,IF($N$2=9,'Pure Werte'!D19*1.9,'Pure Werte'!D19*2))))))))))</f>
        <v>60</v>
      </c>
      <c r="E19" s="1">
        <f>IF($N$2=0,'Pure Werte'!E19*1,IF($N$2=1,'Pure Werte'!E19*1.1,IF($N$2=2,'Pure Werte'!E19*1.2,IF($N$2=3,'Pure Werte'!E19*1.3,IF($N$2=4,'Pure Werte'!E19*1.4,IF($N$2=5,'Pure Werte'!E19*1.5,IF($N$2=6,'Pure Werte'!E19*1.6,IF($N$2=7,'Pure Werte'!E19*1.7,IF($N$2=8,'Pure Werte'!E19*1.8,IF($N$2=9,'Pure Werte'!E19*1.9,'Pure Werte'!E19*2))))))))))</f>
        <v>14</v>
      </c>
      <c r="F19" s="1">
        <f>IF($N$2=0,'Pure Werte'!F19*1,IF($N$2=1,'Pure Werte'!F19*1.1,IF($N$2=2,'Pure Werte'!F19*1.2,IF($N$2=3,'Pure Werte'!F19*1.3,IF($N$2=4,'Pure Werte'!F19*1.4,IF($N$2=5,'Pure Werte'!F19*1.5,IF($N$2=6,'Pure Werte'!F19*1.6,IF($N$2=7,'Pure Werte'!F19*1.7,IF($N$2=8,'Pure Werte'!F19*1.8,IF($N$2=9,'Pure Werte'!F19*1.9,'Pure Werte'!F19*2))))))))))</f>
        <v>60</v>
      </c>
      <c r="G19" s="1">
        <f>IF($N$2=0,'Pure Werte'!G19*1,IF($N$2=1,'Pure Werte'!G19*1.1,IF($N$2=2,'Pure Werte'!G19*1.2,IF($N$2=3,'Pure Werte'!G19*1.3,IF($N$2=4,'Pure Werte'!G19*1.4,IF($N$2=5,'Pure Werte'!G19*1.5,IF($N$2=6,'Pure Werte'!G19*1.6,IF($N$2=7,'Pure Werte'!G19*1.7,IF($N$2=8,'Pure Werte'!G19*1.8,IF($N$2=9,'Pure Werte'!G19*1.9,'Pure Werte'!G19*2))))))))))</f>
        <v>280</v>
      </c>
      <c r="H19" s="1">
        <f>IF($N$2=0,'Pure Werte'!H19*1,IF($N$2=1,'Pure Werte'!H19*1.1,IF($N$2=2,'Pure Werte'!H19*1.2,IF($N$2=3,'Pure Werte'!H19*1.3,IF($N$2=4,'Pure Werte'!H19*1.4,IF($N$2=5,'Pure Werte'!H19*1.5,IF($N$2=6,'Pure Werte'!H19*1.6,IF($N$2=7,'Pure Werte'!H19*1.7,IF($N$2=8,'Pure Werte'!H19*1.8,IF($N$2=9,'Pure Werte'!H19*1.9,'Pure Werte'!H19*2))))))))))</f>
        <v>1200</v>
      </c>
      <c r="I19" s="1">
        <f>IF($N$2=0,'Pure Werte'!I19/1,IF($N$2=1,'Pure Werte'!I19/1.1,IF($N$2=2,'Pure Werte'!I19/1.2,IF($N$2=3,'Pure Werte'!I19/1.3,IF($N$2=4,'Pure Werte'!I19/1.4,IF($N$2=5,'Pure Werte'!I19/1.5,IF($N$2=6,'Pure Werte'!I19/1.6,IF($N$2=7,'Pure Werte'!I19/1.7,IF($N$2=8,'Pure Werte'!I19/1.8,IF($N$2=9,'Pure Werte'!I19/1.9,'Pure Werte'!I19/2))))))))))</f>
        <v>10</v>
      </c>
      <c r="J19" s="50">
        <f t="shared" si="0"/>
        <v>28.042063094641964</v>
      </c>
      <c r="K19" s="50">
        <f t="shared" si="1"/>
        <v>120.18027040560843</v>
      </c>
      <c r="L19" s="50">
        <f t="shared" si="2"/>
        <v>14.021031547320982</v>
      </c>
      <c r="M19" s="55">
        <f t="shared" si="3"/>
        <v>60.090135202804213</v>
      </c>
      <c r="N19" s="13"/>
      <c r="O19" s="13"/>
      <c r="P19" s="13"/>
      <c r="Q19" s="13"/>
    </row>
    <row r="20" spans="1:17" s="9" customFormat="1" x14ac:dyDescent="0.25">
      <c r="A20" s="2" t="str">
        <f>'Pure Werte'!A20</f>
        <v>Doppelkanone</v>
      </c>
      <c r="B20" s="2">
        <f>'Pure Werte'!B20</f>
        <v>2</v>
      </c>
      <c r="C20" s="2">
        <f>IF($N$2=0,'Pure Werte'!C20*1,IF($N$2=1,'Pure Werte'!C20*1.1,IF($N$2=2,'Pure Werte'!C20*1.2,IF($N$2=3,'Pure Werte'!C20*1.3,IF($N$2=4,'Pure Werte'!C20*1.4,IF($N$2=5,'Pure Werte'!C20*1.5,IF($N$2=6,'Pure Werte'!C20*1.6,IF($N$2=7,'Pure Werte'!C20*1.7,IF($N$2=8,'Pure Werte'!C20*1.8,IF($N$2=9,'Pure Werte'!C20*1.9,'Pure Werte'!C20*2))))))))))</f>
        <v>28</v>
      </c>
      <c r="D20" s="2">
        <f>IF($N$2=0,'Pure Werte'!D20*1,IF($N$2=1,'Pure Werte'!D20*1.1,IF($N$2=2,'Pure Werte'!D20*1.2,IF($N$2=3,'Pure Werte'!D20*1.3,IF($N$2=4,'Pure Werte'!D20*1.4,IF($N$2=5,'Pure Werte'!D20*1.5,IF($N$2=6,'Pure Werte'!D20*1.6,IF($N$2=7,'Pure Werte'!D20*1.7,IF($N$2=8,'Pure Werte'!D20*1.8,IF($N$2=9,'Pure Werte'!D20*1.9,'Pure Werte'!D20*2))))))))))</f>
        <v>120</v>
      </c>
      <c r="E20" s="2">
        <f>IF($N$2=0,'Pure Werte'!E20*1,IF($N$2=1,'Pure Werte'!E20*1.1,IF($N$2=2,'Pure Werte'!E20*1.2,IF($N$2=3,'Pure Werte'!E20*1.3,IF($N$2=4,'Pure Werte'!E20*1.4,IF($N$2=5,'Pure Werte'!E20*1.5,IF($N$2=6,'Pure Werte'!E20*1.6,IF($N$2=7,'Pure Werte'!E20*1.7,IF($N$2=8,'Pure Werte'!E20*1.8,IF($N$2=9,'Pure Werte'!E20*1.9,'Pure Werte'!E20*2))))))))))</f>
        <v>14</v>
      </c>
      <c r="F20" s="2">
        <f>IF($N$2=0,'Pure Werte'!F20*1,IF($N$2=1,'Pure Werte'!F20*1.1,IF($N$2=2,'Pure Werte'!F20*1.2,IF($N$2=3,'Pure Werte'!F20*1.3,IF($N$2=4,'Pure Werte'!F20*1.4,IF($N$2=5,'Pure Werte'!F20*1.5,IF($N$2=6,'Pure Werte'!F20*1.6,IF($N$2=7,'Pure Werte'!F20*1.7,IF($N$2=8,'Pure Werte'!F20*1.8,IF($N$2=9,'Pure Werte'!F20*1.9,'Pure Werte'!F20*2))))))))))</f>
        <v>60</v>
      </c>
      <c r="G20" s="2">
        <f>IF($N$2=0,'Pure Werte'!G20*1,IF($N$2=1,'Pure Werte'!G20*1.1,IF($N$2=2,'Pure Werte'!G20*1.2,IF($N$2=3,'Pure Werte'!G20*1.3,IF($N$2=4,'Pure Werte'!G20*1.4,IF($N$2=5,'Pure Werte'!G20*1.5,IF($N$2=6,'Pure Werte'!G20*1.6,IF($N$2=7,'Pure Werte'!G20*1.7,IF($N$2=8,'Pure Werte'!G20*1.8,IF($N$2=9,'Pure Werte'!G20*1.9,'Pure Werte'!G20*2))))))))))</f>
        <v>280</v>
      </c>
      <c r="H20" s="2">
        <f>IF($N$2=0,'Pure Werte'!H20*1,IF($N$2=1,'Pure Werte'!H20*1.1,IF($N$2=2,'Pure Werte'!H20*1.2,IF($N$2=3,'Pure Werte'!H20*1.3,IF($N$2=4,'Pure Werte'!H20*1.4,IF($N$2=5,'Pure Werte'!H20*1.5,IF($N$2=6,'Pure Werte'!H20*1.6,IF($N$2=7,'Pure Werte'!H20*1.7,IF($N$2=8,'Pure Werte'!H20*1.8,IF($N$2=9,'Pure Werte'!H20*1.9,'Pure Werte'!H20*2))))))))))</f>
        <v>1200</v>
      </c>
      <c r="I20" s="2">
        <f>IF($N$2=0,'Pure Werte'!I20/1,IF($N$2=1,'Pure Werte'!I20/1.1,IF($N$2=2,'Pure Werte'!I20/1.2,IF($N$2=3,'Pure Werte'!I20/1.3,IF($N$2=4,'Pure Werte'!I20/1.4,IF($N$2=5,'Pure Werte'!I20/1.5,IF($N$2=6,'Pure Werte'!I20/1.6,IF($N$2=7,'Pure Werte'!I20/1.7,IF($N$2=8,'Pure Werte'!I20/1.8,IF($N$2=9,'Pure Werte'!I20/1.9,'Pure Werte'!I20/2))))))))))</f>
        <v>7.2149999999999999</v>
      </c>
      <c r="J20" s="51">
        <f t="shared" si="0"/>
        <v>28.042063094641964</v>
      </c>
      <c r="K20" s="51">
        <f t="shared" si="1"/>
        <v>120.18027040560843</v>
      </c>
      <c r="L20" s="51">
        <f t="shared" si="2"/>
        <v>14.021031547320982</v>
      </c>
      <c r="M20" s="56">
        <f t="shared" si="3"/>
        <v>60.090135202804213</v>
      </c>
      <c r="N20" s="14"/>
      <c r="O20" s="14"/>
      <c r="P20" s="14"/>
      <c r="Q20" s="14"/>
    </row>
    <row r="21" spans="1:17" s="9" customFormat="1" x14ac:dyDescent="0.25">
      <c r="A21" s="2" t="str">
        <f>'Pure Werte'!A21</f>
        <v>Kanone Ammo1</v>
      </c>
      <c r="B21" s="2">
        <f>'Pure Werte'!B21</f>
        <v>1</v>
      </c>
      <c r="C21" s="2">
        <f>IF($N$2=0,'Pure Werte'!C21*1,IF($N$2=1,'Pure Werte'!C21*1.1,IF($N$2=2,'Pure Werte'!C21*1.2,IF($N$2=3,'Pure Werte'!C21*1.3,IF($N$2=4,'Pure Werte'!C21*1.4,IF($N$2=5,'Pure Werte'!C21*1.5,IF($N$2=6,'Pure Werte'!C21*1.6,IF($N$2=7,'Pure Werte'!C21*1.7,IF($N$2=8,'Pure Werte'!C21*1.8,IF($N$2=9,'Pure Werte'!C21*1.9,'Pure Werte'!C21*2))))))))))</f>
        <v>16</v>
      </c>
      <c r="D21" s="2">
        <f>IF($N$2=0,'Pure Werte'!D21*1,IF($N$2=1,'Pure Werte'!D21*1.1,IF($N$2=2,'Pure Werte'!D21*1.2,IF($N$2=3,'Pure Werte'!D21*1.3,IF($N$2=4,'Pure Werte'!D21*1.4,IF($N$2=5,'Pure Werte'!D21*1.5,IF($N$2=6,'Pure Werte'!D21*1.6,IF($N$2=7,'Pure Werte'!D21*1.7,IF($N$2=8,'Pure Werte'!D21*1.8,IF($N$2=9,'Pure Werte'!D21*1.9,'Pure Werte'!D21*2))))))))))</f>
        <v>66</v>
      </c>
      <c r="E21" s="2">
        <f>IF($N$2=0,'Pure Werte'!E21*1,IF($N$2=1,'Pure Werte'!E21*1.1,IF($N$2=2,'Pure Werte'!E21*1.2,IF($N$2=3,'Pure Werte'!E21*1.3,IF($N$2=4,'Pure Werte'!E21*1.4,IF($N$2=5,'Pure Werte'!E21*1.5,IF($N$2=6,'Pure Werte'!E21*1.6,IF($N$2=7,'Pure Werte'!E21*1.7,IF($N$2=8,'Pure Werte'!E21*1.8,IF($N$2=9,'Pure Werte'!E21*1.9,'Pure Werte'!E21*2))))))))))</f>
        <v>16</v>
      </c>
      <c r="F21" s="2">
        <f>IF($N$2=0,'Pure Werte'!F21*1,IF($N$2=1,'Pure Werte'!F21*1.1,IF($N$2=2,'Pure Werte'!F21*1.2,IF($N$2=3,'Pure Werte'!F21*1.3,IF($N$2=4,'Pure Werte'!F21*1.4,IF($N$2=5,'Pure Werte'!F21*1.5,IF($N$2=6,'Pure Werte'!F21*1.6,IF($N$2=7,'Pure Werte'!F21*1.7,IF($N$2=8,'Pure Werte'!F21*1.8,IF($N$2=9,'Pure Werte'!F21*1.9,'Pure Werte'!F21*2))))))))))</f>
        <v>66</v>
      </c>
      <c r="G21" s="2">
        <f>IF($N$2=0,'Pure Werte'!G21*1,IF($N$2=1,'Pure Werte'!G21*1.1,IF($N$2=2,'Pure Werte'!G21*1.2,IF($N$2=3,'Pure Werte'!G21*1.3,IF($N$2=4,'Pure Werte'!G21*1.4,IF($N$2=5,'Pure Werte'!G21*1.5,IF($N$2=6,'Pure Werte'!G21*1.6,IF($N$2=7,'Pure Werte'!G21*1.7,IF($N$2=8,'Pure Werte'!G21*1.8,IF($N$2=9,'Pure Werte'!G21*1.9,'Pure Werte'!G21*2))))))))))</f>
        <v>320</v>
      </c>
      <c r="H21" s="2">
        <f>IF($N$2=0,'Pure Werte'!H21*1,IF($N$2=1,'Pure Werte'!H21*1.1,IF($N$2=2,'Pure Werte'!H21*1.2,IF($N$2=3,'Pure Werte'!H21*1.3,IF($N$2=4,'Pure Werte'!H21*1.4,IF($N$2=5,'Pure Werte'!H21*1.5,IF($N$2=6,'Pure Werte'!H21*1.6,IF($N$2=7,'Pure Werte'!H21*1.7,IF($N$2=8,'Pure Werte'!H21*1.8,IF($N$2=9,'Pure Werte'!H21*1.9,'Pure Werte'!H21*2))))))))))</f>
        <v>1320</v>
      </c>
      <c r="I21" s="2">
        <f>IF($N$2=0,'Pure Werte'!I21/1,IF($N$2=1,'Pure Werte'!I21/1.1,IF($N$2=2,'Pure Werte'!I21/1.2,IF($N$2=3,'Pure Werte'!I21/1.3,IF($N$2=4,'Pure Werte'!I21/1.4,IF($N$2=5,'Pure Werte'!I21/1.5,IF($N$2=6,'Pure Werte'!I21/1.6,IF($N$2=7,'Pure Werte'!I21/1.7,IF($N$2=8,'Pure Werte'!I21/1.8,IF($N$2=9,'Pure Werte'!I21/1.9,'Pure Werte'!I21/2))))))))))</f>
        <v>10.015000000000001</v>
      </c>
      <c r="J21" s="51">
        <f t="shared" si="0"/>
        <v>32.048072108162245</v>
      </c>
      <c r="K21" s="51">
        <f t="shared" si="1"/>
        <v>132.19829744616925</v>
      </c>
      <c r="L21" s="51">
        <f t="shared" si="2"/>
        <v>16.024036054081122</v>
      </c>
      <c r="M21" s="56">
        <f t="shared" si="3"/>
        <v>66.099148723084625</v>
      </c>
      <c r="N21" s="14"/>
      <c r="O21" s="14"/>
      <c r="P21" s="14"/>
      <c r="Q21" s="14"/>
    </row>
    <row r="22" spans="1:17" s="9" customFormat="1" x14ac:dyDescent="0.25">
      <c r="A22" s="2" t="str">
        <f>'Pure Werte'!A22</f>
        <v>Kanone Ammo2</v>
      </c>
      <c r="B22" s="2">
        <f>'Pure Werte'!B22</f>
        <v>1</v>
      </c>
      <c r="C22" s="2">
        <f>IF($N$2=0,'Pure Werte'!C22*1,IF($N$2=1,'Pure Werte'!C22*1.1,IF($N$2=2,'Pure Werte'!C22*1.2,IF($N$2=3,'Pure Werte'!C22*1.3,IF($N$2=4,'Pure Werte'!C22*1.4,IF($N$2=5,'Pure Werte'!C22*1.5,IF($N$2=6,'Pure Werte'!C22*1.6,IF($N$2=7,'Pure Werte'!C22*1.7,IF($N$2=8,'Pure Werte'!C22*1.8,IF($N$2=9,'Pure Werte'!C22*1.9,'Pure Werte'!C22*2))))))))))</f>
        <v>18</v>
      </c>
      <c r="D22" s="2">
        <f>IF($N$2=0,'Pure Werte'!D22*1,IF($N$2=1,'Pure Werte'!D22*1.1,IF($N$2=2,'Pure Werte'!D22*1.2,IF($N$2=3,'Pure Werte'!D22*1.3,IF($N$2=4,'Pure Werte'!D22*1.4,IF($N$2=5,'Pure Werte'!D22*1.5,IF($N$2=6,'Pure Werte'!D22*1.6,IF($N$2=7,'Pure Werte'!D22*1.7,IF($N$2=8,'Pure Werte'!D22*1.8,IF($N$2=9,'Pure Werte'!D22*1.9,'Pure Werte'!D22*2))))))))))</f>
        <v>72</v>
      </c>
      <c r="E22" s="2">
        <f>IF($N$2=0,'Pure Werte'!E22*1,IF($N$2=1,'Pure Werte'!E22*1.1,IF($N$2=2,'Pure Werte'!E22*1.2,IF($N$2=3,'Pure Werte'!E22*1.3,IF($N$2=4,'Pure Werte'!E22*1.4,IF($N$2=5,'Pure Werte'!E22*1.5,IF($N$2=6,'Pure Werte'!E22*1.6,IF($N$2=7,'Pure Werte'!E22*1.7,IF($N$2=8,'Pure Werte'!E22*1.8,IF($N$2=9,'Pure Werte'!E22*1.9,'Pure Werte'!E22*2))))))))))</f>
        <v>18</v>
      </c>
      <c r="F22" s="2">
        <f>IF($N$2=0,'Pure Werte'!F22*1,IF($N$2=1,'Pure Werte'!F22*1.1,IF($N$2=2,'Pure Werte'!F22*1.2,IF($N$2=3,'Pure Werte'!F22*1.3,IF($N$2=4,'Pure Werte'!F22*1.4,IF($N$2=5,'Pure Werte'!F22*1.5,IF($N$2=6,'Pure Werte'!F22*1.6,IF($N$2=7,'Pure Werte'!F22*1.7,IF($N$2=8,'Pure Werte'!F22*1.8,IF($N$2=9,'Pure Werte'!F22*1.9,'Pure Werte'!F22*2))))))))))</f>
        <v>72</v>
      </c>
      <c r="G22" s="2">
        <f>IF($N$2=0,'Pure Werte'!G22*1,IF($N$2=1,'Pure Werte'!G22*1.1,IF($N$2=2,'Pure Werte'!G22*1.2,IF($N$2=3,'Pure Werte'!G22*1.3,IF($N$2=4,'Pure Werte'!G22*1.4,IF($N$2=5,'Pure Werte'!G22*1.5,IF($N$2=6,'Pure Werte'!G22*1.6,IF($N$2=7,'Pure Werte'!G22*1.7,IF($N$2=8,'Pure Werte'!G22*1.8,IF($N$2=9,'Pure Werte'!G22*1.9,'Pure Werte'!G22*2))))))))))</f>
        <v>180</v>
      </c>
      <c r="H22" s="2">
        <f>IF($N$2=0,'Pure Werte'!H22*1,IF($N$2=1,'Pure Werte'!H22*1.1,IF($N$2=2,'Pure Werte'!H22*1.2,IF($N$2=3,'Pure Werte'!H22*1.3,IF($N$2=4,'Pure Werte'!H22*1.4,IF($N$2=5,'Pure Werte'!H22*1.5,IF($N$2=6,'Pure Werte'!H22*1.6,IF($N$2=7,'Pure Werte'!H22*1.7,IF($N$2=8,'Pure Werte'!H22*1.8,IF($N$2=9,'Pure Werte'!H22*1.9,'Pure Werte'!H22*2))))))))))</f>
        <v>720</v>
      </c>
      <c r="I22" s="2">
        <f>IF($N$2=0,'Pure Werte'!I22/1,IF($N$2=1,'Pure Werte'!I22/1.1,IF($N$2=2,'Pure Werte'!I22/1.2,IF($N$2=3,'Pure Werte'!I22/1.3,IF($N$2=4,'Pure Werte'!I22/1.4,IF($N$2=5,'Pure Werte'!I22/1.5,IF($N$2=6,'Pure Werte'!I22/1.6,IF($N$2=7,'Pure Werte'!I22/1.7,IF($N$2=8,'Pure Werte'!I22/1.8,IF($N$2=9,'Pure Werte'!I22/1.9,'Pure Werte'!I22/2))))))))))</f>
        <v>4.8849999999999998</v>
      </c>
      <c r="J22" s="51">
        <f t="shared" si="0"/>
        <v>18.027040560841264</v>
      </c>
      <c r="K22" s="51">
        <f t="shared" si="1"/>
        <v>72.108162243365058</v>
      </c>
      <c r="L22" s="51">
        <f t="shared" si="2"/>
        <v>9.0135202804206322</v>
      </c>
      <c r="M22" s="56">
        <f t="shared" si="3"/>
        <v>36.054081121682529</v>
      </c>
      <c r="N22" s="14"/>
      <c r="O22" s="14"/>
      <c r="P22" s="14"/>
      <c r="Q22" s="14"/>
    </row>
    <row r="23" spans="1:17" s="9" customFormat="1" x14ac:dyDescent="0.25">
      <c r="A23" s="2" t="str">
        <f>'Pure Werte'!A23</f>
        <v>Kanone Ammo3</v>
      </c>
      <c r="B23" s="2">
        <f>'Pure Werte'!B23</f>
        <v>1</v>
      </c>
      <c r="C23" s="2">
        <f>IF($N$2=0,'Pure Werte'!C23*1,IF($N$2=1,'Pure Werte'!C23*1.1,IF($N$2=2,'Pure Werte'!C23*1.2,IF($N$2=3,'Pure Werte'!C23*1.3,IF($N$2=4,'Pure Werte'!C23*1.4,IF($N$2=5,'Pure Werte'!C23*1.5,IF($N$2=6,'Pure Werte'!C23*1.6,IF($N$2=7,'Pure Werte'!C23*1.7,IF($N$2=8,'Pure Werte'!C23*1.8,IF($N$2=9,'Pure Werte'!C23*1.9,'Pure Werte'!C23*2))))))))))</f>
        <v>18</v>
      </c>
      <c r="D23" s="2">
        <f>IF($N$2=0,'Pure Werte'!D23*1,IF($N$2=1,'Pure Werte'!D23*1.1,IF($N$2=2,'Pure Werte'!D23*1.2,IF($N$2=3,'Pure Werte'!D23*1.3,IF($N$2=4,'Pure Werte'!D23*1.4,IF($N$2=5,'Pure Werte'!D23*1.5,IF($N$2=6,'Pure Werte'!D23*1.6,IF($N$2=7,'Pure Werte'!D23*1.7,IF($N$2=8,'Pure Werte'!D23*1.8,IF($N$2=9,'Pure Werte'!D23*1.9,'Pure Werte'!D23*2))))))))))</f>
        <v>80</v>
      </c>
      <c r="E23" s="2">
        <f>IF($N$2=0,'Pure Werte'!E23*1,IF($N$2=1,'Pure Werte'!E23*1.1,IF($N$2=2,'Pure Werte'!E23*1.2,IF($N$2=3,'Pure Werte'!E23*1.3,IF($N$2=4,'Pure Werte'!E23*1.4,IF($N$2=5,'Pure Werte'!E23*1.5,IF($N$2=6,'Pure Werte'!E23*1.6,IF($N$2=7,'Pure Werte'!E23*1.7,IF($N$2=8,'Pure Werte'!E23*1.8,IF($N$2=9,'Pure Werte'!E23*1.9,'Pure Werte'!E23*2))))))))))</f>
        <v>18</v>
      </c>
      <c r="F23" s="2">
        <f>IF($N$2=0,'Pure Werte'!F23*1,IF($N$2=1,'Pure Werte'!F23*1.1,IF($N$2=2,'Pure Werte'!F23*1.2,IF($N$2=3,'Pure Werte'!F23*1.3,IF($N$2=4,'Pure Werte'!F23*1.4,IF($N$2=5,'Pure Werte'!F23*1.5,IF($N$2=6,'Pure Werte'!F23*1.6,IF($N$2=7,'Pure Werte'!F23*1.7,IF($N$2=8,'Pure Werte'!F23*1.8,IF($N$2=9,'Pure Werte'!F23*1.9,'Pure Werte'!F23*2))))))))))</f>
        <v>80</v>
      </c>
      <c r="G23" s="2">
        <f>IF($N$2=0,'Pure Werte'!G23*1,IF($N$2=1,'Pure Werte'!G23*1.1,IF($N$2=2,'Pure Werte'!G23*1.2,IF($N$2=3,'Pure Werte'!G23*1.3,IF($N$2=4,'Pure Werte'!G23*1.4,IF($N$2=5,'Pure Werte'!G23*1.5,IF($N$2=6,'Pure Werte'!G23*1.6,IF($N$2=7,'Pure Werte'!G23*1.7,IF($N$2=8,'Pure Werte'!G23*1.8,IF($N$2=9,'Pure Werte'!G23*1.9,'Pure Werte'!G23*2))))))))))</f>
        <v>180</v>
      </c>
      <c r="H23" s="2">
        <f>IF($N$2=0,'Pure Werte'!H23*1,IF($N$2=1,'Pure Werte'!H23*1.1,IF($N$2=2,'Pure Werte'!H23*1.2,IF($N$2=3,'Pure Werte'!H23*1.3,IF($N$2=4,'Pure Werte'!H23*1.4,IF($N$2=5,'Pure Werte'!H23*1.5,IF($N$2=6,'Pure Werte'!H23*1.6,IF($N$2=7,'Pure Werte'!H23*1.7,IF($N$2=8,'Pure Werte'!H23*1.8,IF($N$2=9,'Pure Werte'!H23*1.9,'Pure Werte'!H23*2))))))))))</f>
        <v>800</v>
      </c>
      <c r="I23" s="2">
        <f>IF($N$2=0,'Pure Werte'!I23/1,IF($N$2=1,'Pure Werte'!I23/1.1,IF($N$2=2,'Pure Werte'!I23/1.2,IF($N$2=3,'Pure Werte'!I23/1.3,IF($N$2=4,'Pure Werte'!I23/1.4,IF($N$2=5,'Pure Werte'!I23/1.5,IF($N$2=6,'Pure Werte'!I23/1.6,IF($N$2=7,'Pure Werte'!I23/1.7,IF($N$2=8,'Pure Werte'!I23/1.8,IF($N$2=9,'Pure Werte'!I23/1.9,'Pure Werte'!I23/2))))))))))</f>
        <v>4.8</v>
      </c>
      <c r="J23" s="51">
        <f t="shared" si="0"/>
        <v>18.027040560841264</v>
      </c>
      <c r="K23" s="51">
        <f t="shared" si="1"/>
        <v>80.120180270405612</v>
      </c>
      <c r="L23" s="51">
        <f t="shared" si="2"/>
        <v>9.0135202804206322</v>
      </c>
      <c r="M23" s="56">
        <f t="shared" si="3"/>
        <v>40.060090135202806</v>
      </c>
      <c r="N23" s="14"/>
      <c r="O23" s="14"/>
      <c r="P23" s="14"/>
      <c r="Q23" s="14"/>
    </row>
    <row r="24" spans="1:17" s="11" customFormat="1" ht="15.75" thickBot="1" x14ac:dyDescent="0.3">
      <c r="A24" s="24" t="str">
        <f>'Pure Werte'!A24</f>
        <v>Doppelkanone Alles</v>
      </c>
      <c r="B24" s="24">
        <f>'Pure Werte'!B24</f>
        <v>2</v>
      </c>
      <c r="C24" s="24">
        <f>IF($N$2=0,'Pure Werte'!C24*1,IF($N$2=1,'Pure Werte'!C24*1.1,IF($N$2=2,'Pure Werte'!C24*1.2,IF($N$2=3,'Pure Werte'!C24*1.3,IF($N$2=4,'Pure Werte'!C24*1.4,IF($N$2=5,'Pure Werte'!C24*1.5,IF($N$2=6,'Pure Werte'!C24*1.6,IF($N$2=7,'Pure Werte'!C24*1.7,IF($N$2=8,'Pure Werte'!C24*1.8,IF($N$2=9,'Pure Werte'!C24*1.9,'Pure Werte'!C24*2))))))))))</f>
        <v>40</v>
      </c>
      <c r="D24" s="24">
        <f>IF($N$2=0,'Pure Werte'!D24*1,IF($N$2=1,'Pure Werte'!D24*1.1,IF($N$2=2,'Pure Werte'!D24*1.2,IF($N$2=3,'Pure Werte'!D24*1.3,IF($N$2=4,'Pure Werte'!D24*1.4,IF($N$2=5,'Pure Werte'!D24*1.5,IF($N$2=6,'Pure Werte'!D24*1.6,IF($N$2=7,'Pure Werte'!D24*1.7,IF($N$2=8,'Pure Werte'!D24*1.8,IF($N$2=9,'Pure Werte'!D24*1.9,'Pure Werte'!D24*2))))))))))</f>
        <v>160</v>
      </c>
      <c r="E24" s="24">
        <f>IF($N$2=0,'Pure Werte'!E24*1,IF($N$2=1,'Pure Werte'!E24*1.1,IF($N$2=2,'Pure Werte'!E24*1.2,IF($N$2=3,'Pure Werte'!E24*1.3,IF($N$2=4,'Pure Werte'!E24*1.4,IF($N$2=5,'Pure Werte'!E24*1.5,IF($N$2=6,'Pure Werte'!E24*1.6,IF($N$2=7,'Pure Werte'!E24*1.7,IF($N$2=8,'Pure Werte'!E24*1.8,IF($N$2=9,'Pure Werte'!E24*1.9,'Pure Werte'!E24*2))))))))))</f>
        <v>20</v>
      </c>
      <c r="F24" s="24">
        <f>IF($N$2=0,'Pure Werte'!F24*1,IF($N$2=1,'Pure Werte'!F24*1.1,IF($N$2=2,'Pure Werte'!F24*1.2,IF($N$2=3,'Pure Werte'!F24*1.3,IF($N$2=4,'Pure Werte'!F24*1.4,IF($N$2=5,'Pure Werte'!F24*1.5,IF($N$2=6,'Pure Werte'!F24*1.6,IF($N$2=7,'Pure Werte'!F24*1.7,IF($N$2=8,'Pure Werte'!F24*1.8,IF($N$2=9,'Pure Werte'!F24*1.9,'Pure Werte'!F24*2))))))))))</f>
        <v>80</v>
      </c>
      <c r="G24" s="24">
        <f>IF($N$2=0,'Pure Werte'!G24*1,IF($N$2=1,'Pure Werte'!G24*1.1,IF($N$2=2,'Pure Werte'!G24*1.2,IF($N$2=3,'Pure Werte'!G24*1.3,IF($N$2=4,'Pure Werte'!G24*1.4,IF($N$2=5,'Pure Werte'!G24*1.5,IF($N$2=6,'Pure Werte'!G24*1.6,IF($N$2=7,'Pure Werte'!G24*1.7,IF($N$2=8,'Pure Werte'!G24*1.8,IF($N$2=9,'Pure Werte'!G24*1.9,'Pure Werte'!G24*2))))))))))</f>
        <v>400</v>
      </c>
      <c r="H24" s="24">
        <f>IF($N$2=0,'Pure Werte'!H24*1,IF($N$2=1,'Pure Werte'!H24*1.1,IF($N$2=2,'Pure Werte'!H24*1.2,IF($N$2=3,'Pure Werte'!H24*1.3,IF($N$2=4,'Pure Werte'!H24*1.4,IF($N$2=5,'Pure Werte'!H24*1.5,IF($N$2=6,'Pure Werte'!H24*1.6,IF($N$2=7,'Pure Werte'!H24*1.7,IF($N$2=8,'Pure Werte'!H24*1.8,IF($N$2=9,'Pure Werte'!H24*1.9,'Pure Werte'!H24*2))))))))))</f>
        <v>1600</v>
      </c>
      <c r="I24" s="24">
        <f>IF($N$2=0,'Pure Werte'!I24/1,IF($N$2=1,'Pure Werte'!I24/1.1,IF($N$2=2,'Pure Werte'!I24/1.2,IF($N$2=3,'Pure Werte'!I24/1.3,IF($N$2=4,'Pure Werte'!I24/1.4,IF($N$2=5,'Pure Werte'!I24/1.5,IF($N$2=6,'Pure Werte'!I24/1.6,IF($N$2=7,'Pure Werte'!I24/1.7,IF($N$2=8,'Pure Werte'!I24/1.8,IF($N$2=9,'Pure Werte'!I24/1.9,'Pure Werte'!I24/2))))))))))</f>
        <v>6.75</v>
      </c>
      <c r="J24" s="52">
        <f t="shared" si="0"/>
        <v>40.060090135202806</v>
      </c>
      <c r="K24" s="52">
        <f t="shared" si="1"/>
        <v>160.24036054081122</v>
      </c>
      <c r="L24" s="52">
        <f t="shared" si="2"/>
        <v>20.030045067601403</v>
      </c>
      <c r="M24" s="57">
        <f t="shared" si="3"/>
        <v>80.120180270405612</v>
      </c>
      <c r="N24" s="15"/>
      <c r="O24" s="15"/>
      <c r="P24" s="15"/>
      <c r="Q24" s="15"/>
    </row>
    <row r="25" spans="1:17" s="10" customFormat="1" x14ac:dyDescent="0.25">
      <c r="A25" s="1" t="str">
        <f>'Pure Werte'!A25</f>
        <v>Schwere Kanone</v>
      </c>
      <c r="B25" s="1">
        <f>'Pure Werte'!B25</f>
        <v>1</v>
      </c>
      <c r="C25" s="1">
        <f>IF($N$2=0,'Pure Werte'!C25*1,IF($N$2=1,'Pure Werte'!C25*1.1,IF($N$2=2,'Pure Werte'!C25*1.2,IF($N$2=3,'Pure Werte'!C25*1.3,IF($N$2=4,'Pure Werte'!C25*1.4,IF($N$2=5,'Pure Werte'!C25*1.5,IF($N$2=6,'Pure Werte'!C25*1.6,IF($N$2=7,'Pure Werte'!C25*1.7,IF($N$2=8,'Pure Werte'!C25*1.8,IF($N$2=9,'Pure Werte'!C25*1.9,'Pure Werte'!C25*2))))))))))</f>
        <v>28</v>
      </c>
      <c r="D25" s="1">
        <f>IF($N$2=0,'Pure Werte'!D25*1,IF($N$2=1,'Pure Werte'!D25*1.1,IF($N$2=2,'Pure Werte'!D25*1.2,IF($N$2=3,'Pure Werte'!D25*1.3,IF($N$2=4,'Pure Werte'!D25*1.4,IF($N$2=5,'Pure Werte'!D25*1.5,IF($N$2=6,'Pure Werte'!D25*1.6,IF($N$2=7,'Pure Werte'!D25*1.7,IF($N$2=8,'Pure Werte'!D25*1.8,IF($N$2=9,'Pure Werte'!D25*1.9,'Pure Werte'!D25*2))))))))))</f>
        <v>112</v>
      </c>
      <c r="E25" s="1">
        <f>IF($N$2=0,'Pure Werte'!E25*1,IF($N$2=1,'Pure Werte'!E25*1.1,IF($N$2=2,'Pure Werte'!E25*1.2,IF($N$2=3,'Pure Werte'!E25*1.3,IF($N$2=4,'Pure Werte'!E25*1.4,IF($N$2=5,'Pure Werte'!E25*1.5,IF($N$2=6,'Pure Werte'!E25*1.6,IF($N$2=7,'Pure Werte'!E25*1.7,IF($N$2=8,'Pure Werte'!E25*1.8,IF($N$2=9,'Pure Werte'!E25*1.9,'Pure Werte'!E25*2))))))))))</f>
        <v>28</v>
      </c>
      <c r="F25" s="1">
        <f>IF($N$2=0,'Pure Werte'!F25*1,IF($N$2=1,'Pure Werte'!F25*1.1,IF($N$2=2,'Pure Werte'!F25*1.2,IF($N$2=3,'Pure Werte'!F25*1.3,IF($N$2=4,'Pure Werte'!F25*1.4,IF($N$2=5,'Pure Werte'!F25*1.5,IF($N$2=6,'Pure Werte'!F25*1.6,IF($N$2=7,'Pure Werte'!F25*1.7,IF($N$2=8,'Pure Werte'!F25*1.8,IF($N$2=9,'Pure Werte'!F25*1.9,'Pure Werte'!F25*2))))))))))</f>
        <v>112</v>
      </c>
      <c r="G25" s="1">
        <f>IF($N$2=0,'Pure Werte'!G25*1,IF($N$2=1,'Pure Werte'!G25*1.1,IF($N$2=2,'Pure Werte'!G25*1.2,IF($N$2=3,'Pure Werte'!G25*1.3,IF($N$2=4,'Pure Werte'!G25*1.4,IF($N$2=5,'Pure Werte'!G25*1.5,IF($N$2=6,'Pure Werte'!G25*1.6,IF($N$2=7,'Pure Werte'!G25*1.7,IF($N$2=8,'Pure Werte'!G25*1.8,IF($N$2=9,'Pure Werte'!G25*1.9,'Pure Werte'!G25*2))))))))))</f>
        <v>560</v>
      </c>
      <c r="H25" s="1">
        <f>IF($N$2=0,'Pure Werte'!H25*1,IF($N$2=1,'Pure Werte'!H25*1.1,IF($N$2=2,'Pure Werte'!H25*1.2,IF($N$2=3,'Pure Werte'!H25*1.3,IF($N$2=4,'Pure Werte'!H25*1.4,IF($N$2=5,'Pure Werte'!H25*1.5,IF($N$2=6,'Pure Werte'!H25*1.6,IF($N$2=7,'Pure Werte'!H25*1.7,IF($N$2=8,'Pure Werte'!H25*1.8,IF($N$2=9,'Pure Werte'!H25*1.9,'Pure Werte'!H25*2))))))))))</f>
        <v>2240</v>
      </c>
      <c r="I25" s="1">
        <f>IF($N$2=0,'Pure Werte'!I25/1,IF($N$2=1,'Pure Werte'!I25/1.1,IF($N$2=2,'Pure Werte'!I25/1.2,IF($N$2=3,'Pure Werte'!I25/1.3,IF($N$2=4,'Pure Werte'!I25/1.4,IF($N$2=5,'Pure Werte'!I25/1.5,IF($N$2=6,'Pure Werte'!I25/1.6,IF($N$2=7,'Pure Werte'!I25/1.7,IF($N$2=8,'Pure Werte'!I25/1.8,IF($N$2=9,'Pure Werte'!I25/1.9,'Pure Werte'!I25/2))))))))))</f>
        <v>10</v>
      </c>
      <c r="J25" s="50">
        <f t="shared" si="0"/>
        <v>56.084126189283928</v>
      </c>
      <c r="K25" s="50">
        <f t="shared" si="1"/>
        <v>224.33650475713571</v>
      </c>
      <c r="L25" s="50">
        <f t="shared" si="2"/>
        <v>28.042063094641964</v>
      </c>
      <c r="M25" s="55">
        <f t="shared" si="3"/>
        <v>112.16825237856786</v>
      </c>
      <c r="N25" s="13"/>
      <c r="O25" s="13"/>
      <c r="P25" s="13"/>
      <c r="Q25" s="13"/>
    </row>
    <row r="26" spans="1:17" s="9" customFormat="1" x14ac:dyDescent="0.25">
      <c r="A26" s="2" t="str">
        <f>'Pure Werte'!A26</f>
        <v>Schwere Doppelkanone</v>
      </c>
      <c r="B26" s="2">
        <f>'Pure Werte'!B26</f>
        <v>2</v>
      </c>
      <c r="C26" s="2">
        <f>IF($N$2=0,'Pure Werte'!C26*1,IF($N$2=1,'Pure Werte'!C26*1.1,IF($N$2=2,'Pure Werte'!C26*1.2,IF($N$2=3,'Pure Werte'!C26*1.3,IF($N$2=4,'Pure Werte'!C26*1.4,IF($N$2=5,'Pure Werte'!C26*1.5,IF($N$2=6,'Pure Werte'!C26*1.6,IF($N$2=7,'Pure Werte'!C26*1.7,IF($N$2=8,'Pure Werte'!C26*1.8,IF($N$2=9,'Pure Werte'!C26*1.9,'Pure Werte'!C26*2))))))))))</f>
        <v>56</v>
      </c>
      <c r="D26" s="2">
        <f>IF($N$2=0,'Pure Werte'!D26*1,IF($N$2=1,'Pure Werte'!D26*1.1,IF($N$2=2,'Pure Werte'!D26*1.2,IF($N$2=3,'Pure Werte'!D26*1.3,IF($N$2=4,'Pure Werte'!D26*1.4,IF($N$2=5,'Pure Werte'!D26*1.5,IF($N$2=6,'Pure Werte'!D26*1.6,IF($N$2=7,'Pure Werte'!D26*1.7,IF($N$2=8,'Pure Werte'!D26*1.8,IF($N$2=9,'Pure Werte'!D26*1.9,'Pure Werte'!D26*2))))))))))</f>
        <v>224</v>
      </c>
      <c r="E26" s="2">
        <f>IF($N$2=0,'Pure Werte'!E26*1,IF($N$2=1,'Pure Werte'!E26*1.1,IF($N$2=2,'Pure Werte'!E26*1.2,IF($N$2=3,'Pure Werte'!E26*1.3,IF($N$2=4,'Pure Werte'!E26*1.4,IF($N$2=5,'Pure Werte'!E26*1.5,IF($N$2=6,'Pure Werte'!E26*1.6,IF($N$2=7,'Pure Werte'!E26*1.7,IF($N$2=8,'Pure Werte'!E26*1.8,IF($N$2=9,'Pure Werte'!E26*1.9,'Pure Werte'!E26*2))))))))))</f>
        <v>28</v>
      </c>
      <c r="F26" s="2">
        <f>IF($N$2=0,'Pure Werte'!F26*1,IF($N$2=1,'Pure Werte'!F26*1.1,IF($N$2=2,'Pure Werte'!F26*1.2,IF($N$2=3,'Pure Werte'!F26*1.3,IF($N$2=4,'Pure Werte'!F26*1.4,IF($N$2=5,'Pure Werte'!F26*1.5,IF($N$2=6,'Pure Werte'!F26*1.6,IF($N$2=7,'Pure Werte'!F26*1.7,IF($N$2=8,'Pure Werte'!F26*1.8,IF($N$2=9,'Pure Werte'!F26*1.9,'Pure Werte'!F26*2))))))))))</f>
        <v>112</v>
      </c>
      <c r="G26" s="2">
        <f>IF($N$2=0,'Pure Werte'!G26*1,IF($N$2=1,'Pure Werte'!G26*1.1,IF($N$2=2,'Pure Werte'!G26*1.2,IF($N$2=3,'Pure Werte'!G26*1.3,IF($N$2=4,'Pure Werte'!G26*1.4,IF($N$2=5,'Pure Werte'!G26*1.5,IF($N$2=6,'Pure Werte'!G26*1.6,IF($N$2=7,'Pure Werte'!G26*1.7,IF($N$2=8,'Pure Werte'!G26*1.8,IF($N$2=9,'Pure Werte'!G26*1.9,'Pure Werte'!G26*2))))))))))</f>
        <v>560</v>
      </c>
      <c r="H26" s="2">
        <f>IF($N$2=0,'Pure Werte'!H26*1,IF($N$2=1,'Pure Werte'!H26*1.1,IF($N$2=2,'Pure Werte'!H26*1.2,IF($N$2=3,'Pure Werte'!H26*1.3,IF($N$2=4,'Pure Werte'!H26*1.4,IF($N$2=5,'Pure Werte'!H26*1.5,IF($N$2=6,'Pure Werte'!H26*1.6,IF($N$2=7,'Pure Werte'!H26*1.7,IF($N$2=8,'Pure Werte'!H26*1.8,IF($N$2=9,'Pure Werte'!H26*1.9,'Pure Werte'!H26*2))))))))))</f>
        <v>2240</v>
      </c>
      <c r="I26" s="2">
        <f>IF($N$2=0,'Pure Werte'!I26/1,IF($N$2=1,'Pure Werte'!I26/1.1,IF($N$2=2,'Pure Werte'!I26/1.2,IF($N$2=3,'Pure Werte'!I26/1.3,IF($N$2=4,'Pure Werte'!I26/1.4,IF($N$2=5,'Pure Werte'!I26/1.5,IF($N$2=6,'Pure Werte'!I26/1.6,IF($N$2=7,'Pure Werte'!I26/1.7,IF($N$2=8,'Pure Werte'!I26/1.8,IF($N$2=9,'Pure Werte'!I26/1.9,'Pure Werte'!I26/2))))))))))</f>
        <v>7.2350000000000003</v>
      </c>
      <c r="J26" s="51">
        <f t="shared" si="0"/>
        <v>56.084126189283928</v>
      </c>
      <c r="K26" s="51">
        <f t="shared" si="1"/>
        <v>224.33650475713571</v>
      </c>
      <c r="L26" s="51">
        <f t="shared" si="2"/>
        <v>28.042063094641964</v>
      </c>
      <c r="M26" s="56">
        <f t="shared" si="3"/>
        <v>112.16825237856786</v>
      </c>
      <c r="N26" s="14"/>
      <c r="O26" s="14"/>
      <c r="P26" s="14"/>
      <c r="Q26" s="14"/>
    </row>
    <row r="27" spans="1:17" s="9" customFormat="1" x14ac:dyDescent="0.25">
      <c r="A27" s="2" t="str">
        <f>'Pure Werte'!A27</f>
        <v>Schwere Kanone Ammo1</v>
      </c>
      <c r="B27" s="2">
        <f>'Pure Werte'!B27</f>
        <v>1</v>
      </c>
      <c r="C27" s="2">
        <f>IF($N$2=0,'Pure Werte'!C27*1,IF($N$2=1,'Pure Werte'!C27*1.1,IF($N$2=2,'Pure Werte'!C27*1.2,IF($N$2=3,'Pure Werte'!C27*1.3,IF($N$2=4,'Pure Werte'!C27*1.4,IF($N$2=5,'Pure Werte'!C27*1.5,IF($N$2=6,'Pure Werte'!C27*1.6,IF($N$2=7,'Pure Werte'!C27*1.7,IF($N$2=8,'Pure Werte'!C27*1.8,IF($N$2=9,'Pure Werte'!C27*1.9,'Pure Werte'!C27*2))))))))))</f>
        <v>30</v>
      </c>
      <c r="D27" s="2">
        <f>IF($N$2=0,'Pure Werte'!D27*1,IF($N$2=1,'Pure Werte'!D27*1.1,IF($N$2=2,'Pure Werte'!D27*1.2,IF($N$2=3,'Pure Werte'!D27*1.3,IF($N$2=4,'Pure Werte'!D27*1.4,IF($N$2=5,'Pure Werte'!D27*1.5,IF($N$2=6,'Pure Werte'!D27*1.6,IF($N$2=7,'Pure Werte'!D27*1.7,IF($N$2=8,'Pure Werte'!D27*1.8,IF($N$2=9,'Pure Werte'!D27*1.9,'Pure Werte'!D27*2))))))))))</f>
        <v>120</v>
      </c>
      <c r="E27" s="2">
        <f>IF($N$2=0,'Pure Werte'!E27*1,IF($N$2=1,'Pure Werte'!E27*1.1,IF($N$2=2,'Pure Werte'!E27*1.2,IF($N$2=3,'Pure Werte'!E27*1.3,IF($N$2=4,'Pure Werte'!E27*1.4,IF($N$2=5,'Pure Werte'!E27*1.5,IF($N$2=6,'Pure Werte'!E27*1.6,IF($N$2=7,'Pure Werte'!E27*1.7,IF($N$2=8,'Pure Werte'!E27*1.8,IF($N$2=9,'Pure Werte'!E27*1.9,'Pure Werte'!E27*2))))))))))</f>
        <v>30</v>
      </c>
      <c r="F27" s="2">
        <f>IF($N$2=0,'Pure Werte'!F27*1,IF($N$2=1,'Pure Werte'!F27*1.1,IF($N$2=2,'Pure Werte'!F27*1.2,IF($N$2=3,'Pure Werte'!F27*1.3,IF($N$2=4,'Pure Werte'!F27*1.4,IF($N$2=5,'Pure Werte'!F27*1.5,IF($N$2=6,'Pure Werte'!F27*1.6,IF($N$2=7,'Pure Werte'!F27*1.7,IF($N$2=8,'Pure Werte'!F27*1.8,IF($N$2=9,'Pure Werte'!F27*1.9,'Pure Werte'!F27*2))))))))))</f>
        <v>120</v>
      </c>
      <c r="G27" s="2">
        <f>IF($N$2=0,'Pure Werte'!G27*1,IF($N$2=1,'Pure Werte'!G27*1.1,IF($N$2=2,'Pure Werte'!G27*1.2,IF($N$2=3,'Pure Werte'!G27*1.3,IF($N$2=4,'Pure Werte'!G27*1.4,IF($N$2=5,'Pure Werte'!G27*1.5,IF($N$2=6,'Pure Werte'!G27*1.6,IF($N$2=7,'Pure Werte'!G27*1.7,IF($N$2=8,'Pure Werte'!G27*1.8,IF($N$2=9,'Pure Werte'!G27*1.9,'Pure Werte'!G27*2))))))))))</f>
        <v>300</v>
      </c>
      <c r="H27" s="2">
        <f>IF($N$2=0,'Pure Werte'!H27*1,IF($N$2=1,'Pure Werte'!H27*1.1,IF($N$2=2,'Pure Werte'!H27*1.2,IF($N$2=3,'Pure Werte'!H27*1.3,IF($N$2=4,'Pure Werte'!H27*1.4,IF($N$2=5,'Pure Werte'!H27*1.5,IF($N$2=6,'Pure Werte'!H27*1.6,IF($N$2=7,'Pure Werte'!H27*1.7,IF($N$2=8,'Pure Werte'!H27*1.8,IF($N$2=9,'Pure Werte'!H27*1.9,'Pure Werte'!H27*2))))))))))</f>
        <v>1200</v>
      </c>
      <c r="I27" s="2">
        <f>IF($N$2=0,'Pure Werte'!I27/1,IF($N$2=1,'Pure Werte'!I27/1.1,IF($N$2=2,'Pure Werte'!I27/1.2,IF($N$2=3,'Pure Werte'!I27/1.3,IF($N$2=4,'Pure Werte'!I27/1.4,IF($N$2=5,'Pure Werte'!I27/1.5,IF($N$2=6,'Pure Werte'!I27/1.6,IF($N$2=7,'Pure Werte'!I27/1.7,IF($N$2=8,'Pure Werte'!I27/1.8,IF($N$2=9,'Pure Werte'!I27/1.9,'Pure Werte'!I27/2))))))))))</f>
        <v>4.45</v>
      </c>
      <c r="J27" s="51">
        <f t="shared" si="0"/>
        <v>30.045067601402106</v>
      </c>
      <c r="K27" s="51">
        <f t="shared" si="1"/>
        <v>120.18027040560843</v>
      </c>
      <c r="L27" s="51">
        <f t="shared" si="2"/>
        <v>15.022533800701053</v>
      </c>
      <c r="M27" s="56">
        <f t="shared" si="3"/>
        <v>60.090135202804213</v>
      </c>
      <c r="N27" s="14"/>
      <c r="O27" s="14"/>
      <c r="P27" s="14"/>
      <c r="Q27" s="14"/>
    </row>
    <row r="28" spans="1:17" s="9" customFormat="1" x14ac:dyDescent="0.25">
      <c r="A28" s="2" t="str">
        <f>'Pure Werte'!A28</f>
        <v>Schwere Kanone Ammo2</v>
      </c>
      <c r="B28" s="2">
        <f>'Pure Werte'!B28</f>
        <v>1</v>
      </c>
      <c r="C28" s="2">
        <f>IF($N$2=0,'Pure Werte'!C28*1,IF($N$2=1,'Pure Werte'!C28*1.1,IF($N$2=2,'Pure Werte'!C28*1.2,IF($N$2=3,'Pure Werte'!C28*1.3,IF($N$2=4,'Pure Werte'!C28*1.4,IF($N$2=5,'Pure Werte'!C28*1.5,IF($N$2=6,'Pure Werte'!C28*1.6,IF($N$2=7,'Pure Werte'!C28*1.7,IF($N$2=8,'Pure Werte'!C28*1.8,IF($N$2=9,'Pure Werte'!C28*1.9,'Pure Werte'!C28*2))))))))))</f>
        <v>32</v>
      </c>
      <c r="D28" s="2">
        <f>IF($N$2=0,'Pure Werte'!D28*1,IF($N$2=1,'Pure Werte'!D28*1.1,IF($N$2=2,'Pure Werte'!D28*1.2,IF($N$2=3,'Pure Werte'!D28*1.3,IF($N$2=4,'Pure Werte'!D28*1.4,IF($N$2=5,'Pure Werte'!D28*1.5,IF($N$2=6,'Pure Werte'!D28*1.6,IF($N$2=7,'Pure Werte'!D28*1.7,IF($N$2=8,'Pure Werte'!D28*1.8,IF($N$2=9,'Pure Werte'!D28*1.9,'Pure Werte'!D28*2))))))))))</f>
        <v>128</v>
      </c>
      <c r="E28" s="2">
        <f>IF($N$2=0,'Pure Werte'!E28*1,IF($N$2=1,'Pure Werte'!E28*1.1,IF($N$2=2,'Pure Werte'!E28*1.2,IF($N$2=3,'Pure Werte'!E28*1.3,IF($N$2=4,'Pure Werte'!E28*1.4,IF($N$2=5,'Pure Werte'!E28*1.5,IF($N$2=6,'Pure Werte'!E28*1.6,IF($N$2=7,'Pure Werte'!E28*1.7,IF($N$2=8,'Pure Werte'!E28*1.8,IF($N$2=9,'Pure Werte'!E28*1.9,'Pure Werte'!E28*2))))))))))</f>
        <v>32</v>
      </c>
      <c r="F28" s="2">
        <f>IF($N$2=0,'Pure Werte'!F28*1,IF($N$2=1,'Pure Werte'!F28*1.1,IF($N$2=2,'Pure Werte'!F28*1.2,IF($N$2=3,'Pure Werte'!F28*1.3,IF($N$2=4,'Pure Werte'!F28*1.4,IF($N$2=5,'Pure Werte'!F28*1.5,IF($N$2=6,'Pure Werte'!F28*1.6,IF($N$2=7,'Pure Werte'!F28*1.7,IF($N$2=8,'Pure Werte'!F28*1.8,IF($N$2=9,'Pure Werte'!F28*1.9,'Pure Werte'!F28*2))))))))))</f>
        <v>128</v>
      </c>
      <c r="G28" s="2">
        <f>IF($N$2=0,'Pure Werte'!G28*1,IF($N$2=1,'Pure Werte'!G28*1.1,IF($N$2=2,'Pure Werte'!G28*1.2,IF($N$2=3,'Pure Werte'!G28*1.3,IF($N$2=4,'Pure Werte'!G28*1.4,IF($N$2=5,'Pure Werte'!G28*1.5,IF($N$2=6,'Pure Werte'!G28*1.6,IF($N$2=7,'Pure Werte'!G28*1.7,IF($N$2=8,'Pure Werte'!G28*1.8,IF($N$2=9,'Pure Werte'!G28*1.9,'Pure Werte'!G28*2))))))))))</f>
        <v>320</v>
      </c>
      <c r="H28" s="2">
        <f>IF($N$2=0,'Pure Werte'!H28*1,IF($N$2=1,'Pure Werte'!H28*1.1,IF($N$2=2,'Pure Werte'!H28*1.2,IF($N$2=3,'Pure Werte'!H28*1.3,IF($N$2=4,'Pure Werte'!H28*1.4,IF($N$2=5,'Pure Werte'!H28*1.5,IF($N$2=6,'Pure Werte'!H28*1.6,IF($N$2=7,'Pure Werte'!H28*1.7,IF($N$2=8,'Pure Werte'!H28*1.8,IF($N$2=9,'Pure Werte'!H28*1.9,'Pure Werte'!H28*2))))))))))</f>
        <v>1280</v>
      </c>
      <c r="I28" s="2">
        <f>IF($N$2=0,'Pure Werte'!I28/1,IF($N$2=1,'Pure Werte'!I28/1.1,IF($N$2=2,'Pure Werte'!I28/1.2,IF($N$2=3,'Pure Werte'!I28/1.3,IF($N$2=4,'Pure Werte'!I28/1.4,IF($N$2=5,'Pure Werte'!I28/1.5,IF($N$2=6,'Pure Werte'!I28/1.6,IF($N$2=7,'Pure Werte'!I28/1.7,IF($N$2=8,'Pure Werte'!I28/1.8,IF($N$2=9,'Pure Werte'!I28/1.9,'Pure Werte'!I28/2))))))))))</f>
        <v>4.8150000000000004</v>
      </c>
      <c r="J28" s="51">
        <f t="shared" si="0"/>
        <v>32.048072108162245</v>
      </c>
      <c r="K28" s="51">
        <f t="shared" si="1"/>
        <v>128.19228843264898</v>
      </c>
      <c r="L28" s="51">
        <f t="shared" si="2"/>
        <v>16.024036054081122</v>
      </c>
      <c r="M28" s="56">
        <f t="shared" si="3"/>
        <v>64.09614421632449</v>
      </c>
      <c r="N28" s="14"/>
      <c r="O28" s="14"/>
      <c r="P28" s="14"/>
      <c r="Q28" s="14"/>
    </row>
    <row r="29" spans="1:17" s="9" customFormat="1" x14ac:dyDescent="0.25">
      <c r="A29" s="2" t="str">
        <f>'Pure Werte'!A29</f>
        <v>Schwere Kanone Ammo3</v>
      </c>
      <c r="B29" s="2">
        <f>'Pure Werte'!B29</f>
        <v>1</v>
      </c>
      <c r="C29" s="2">
        <f>IF($N$2=0,'Pure Werte'!C29*1,IF($N$2=1,'Pure Werte'!C29*1.1,IF($N$2=2,'Pure Werte'!C29*1.2,IF($N$2=3,'Pure Werte'!C29*1.3,IF($N$2=4,'Pure Werte'!C29*1.4,IF($N$2=5,'Pure Werte'!C29*1.5,IF($N$2=6,'Pure Werte'!C29*1.6,IF($N$2=7,'Pure Werte'!C29*1.7,IF($N$2=8,'Pure Werte'!C29*1.8,IF($N$2=9,'Pure Werte'!C29*1.9,'Pure Werte'!C29*2))))))))))</f>
        <v>32</v>
      </c>
      <c r="D29" s="2">
        <f>IF($N$2=0,'Pure Werte'!D29*1,IF($N$2=1,'Pure Werte'!D29*1.1,IF($N$2=2,'Pure Werte'!D29*1.2,IF($N$2=3,'Pure Werte'!D29*1.3,IF($N$2=4,'Pure Werte'!D29*1.4,IF($N$2=5,'Pure Werte'!D29*1.5,IF($N$2=6,'Pure Werte'!D29*1.6,IF($N$2=7,'Pure Werte'!D29*1.7,IF($N$2=8,'Pure Werte'!D29*1.8,IF($N$2=9,'Pure Werte'!D29*1.9,'Pure Werte'!D29*2))))))))))</f>
        <v>134</v>
      </c>
      <c r="E29" s="2">
        <f>IF($N$2=0,'Pure Werte'!E29*1,IF($N$2=1,'Pure Werte'!E29*1.1,IF($N$2=2,'Pure Werte'!E29*1.2,IF($N$2=3,'Pure Werte'!E29*1.3,IF($N$2=4,'Pure Werte'!E29*1.4,IF($N$2=5,'Pure Werte'!E29*1.5,IF($N$2=6,'Pure Werte'!E29*1.6,IF($N$2=7,'Pure Werte'!E29*1.7,IF($N$2=8,'Pure Werte'!E29*1.8,IF($N$2=9,'Pure Werte'!E29*1.9,'Pure Werte'!E29*2))))))))))</f>
        <v>32</v>
      </c>
      <c r="F29" s="2">
        <f>IF($N$2=0,'Pure Werte'!F29*1,IF($N$2=1,'Pure Werte'!F29*1.1,IF($N$2=2,'Pure Werte'!F29*1.2,IF($N$2=3,'Pure Werte'!F29*1.3,IF($N$2=4,'Pure Werte'!F29*1.4,IF($N$2=5,'Pure Werte'!F29*1.5,IF($N$2=6,'Pure Werte'!F29*1.6,IF($N$2=7,'Pure Werte'!F29*1.7,IF($N$2=8,'Pure Werte'!F29*1.8,IF($N$2=9,'Pure Werte'!F29*1.9,'Pure Werte'!F29*2))))))))))</f>
        <v>134</v>
      </c>
      <c r="G29" s="2">
        <f>IF($N$2=0,'Pure Werte'!G29*1,IF($N$2=1,'Pure Werte'!G29*1.1,IF($N$2=2,'Pure Werte'!G29*1.2,IF($N$2=3,'Pure Werte'!G29*1.3,IF($N$2=4,'Pure Werte'!G29*1.4,IF($N$2=5,'Pure Werte'!G29*1.5,IF($N$2=6,'Pure Werte'!G29*1.6,IF($N$2=7,'Pure Werte'!G29*1.7,IF($N$2=8,'Pure Werte'!G29*1.8,IF($N$2=9,'Pure Werte'!G29*1.9,'Pure Werte'!G29*2))))))))))</f>
        <v>320</v>
      </c>
      <c r="H29" s="2">
        <f>IF($N$2=0,'Pure Werte'!H29*1,IF($N$2=1,'Pure Werte'!H29*1.1,IF($N$2=2,'Pure Werte'!H29*1.2,IF($N$2=3,'Pure Werte'!H29*1.3,IF($N$2=4,'Pure Werte'!H29*1.4,IF($N$2=5,'Pure Werte'!H29*1.5,IF($N$2=6,'Pure Werte'!H29*1.6,IF($N$2=7,'Pure Werte'!H29*1.7,IF($N$2=8,'Pure Werte'!H29*1.8,IF($N$2=9,'Pure Werte'!H29*1.9,'Pure Werte'!H29*2))))))))))</f>
        <v>1340</v>
      </c>
      <c r="I29" s="2">
        <f>IF($N$2=0,'Pure Werte'!I29/1,IF($N$2=1,'Pure Werte'!I29/1.1,IF($N$2=2,'Pure Werte'!I29/1.2,IF($N$2=3,'Pure Werte'!I29/1.3,IF($N$2=4,'Pure Werte'!I29/1.4,IF($N$2=5,'Pure Werte'!I29/1.5,IF($N$2=6,'Pure Werte'!I29/1.6,IF($N$2=7,'Pure Werte'!I29/1.7,IF($N$2=8,'Pure Werte'!I29/1.8,IF($N$2=9,'Pure Werte'!I29/1.9,'Pure Werte'!I29/2))))))))))</f>
        <v>4.4000000000000004</v>
      </c>
      <c r="J29" s="51">
        <f t="shared" si="0"/>
        <v>32.048072108162245</v>
      </c>
      <c r="K29" s="51">
        <f t="shared" si="1"/>
        <v>134.20130195292941</v>
      </c>
      <c r="L29" s="51">
        <f t="shared" si="2"/>
        <v>16.024036054081122</v>
      </c>
      <c r="M29" s="56">
        <f t="shared" si="3"/>
        <v>67.100650976464706</v>
      </c>
      <c r="N29" s="14"/>
      <c r="O29" s="14"/>
      <c r="P29" s="14"/>
      <c r="Q29" s="14"/>
    </row>
    <row r="30" spans="1:17" s="11" customFormat="1" ht="15.75" thickBot="1" x14ac:dyDescent="0.3">
      <c r="A30" s="24" t="str">
        <f>'Pure Werte'!A30</f>
        <v>Schwere Doppelkanone Alles</v>
      </c>
      <c r="B30" s="24">
        <f>'Pure Werte'!B30</f>
        <v>2</v>
      </c>
      <c r="C30" s="24">
        <f>IF($N$2=0,'Pure Werte'!C30*1,IF($N$2=1,'Pure Werte'!C30*1.1,IF($N$2=2,'Pure Werte'!C30*1.2,IF($N$2=3,'Pure Werte'!C30*1.3,IF($N$2=4,'Pure Werte'!C30*1.4,IF($N$2=5,'Pure Werte'!C30*1.5,IF($N$2=6,'Pure Werte'!C30*1.6,IF($N$2=7,'Pure Werte'!C30*1.7,IF($N$2=8,'Pure Werte'!C30*1.8,IF($N$2=9,'Pure Werte'!C30*1.9,'Pure Werte'!C30*2))))))))))</f>
        <v>64</v>
      </c>
      <c r="D30" s="24">
        <f>IF($N$2=0,'Pure Werte'!D30*1,IF($N$2=1,'Pure Werte'!D30*1.1,IF($N$2=2,'Pure Werte'!D30*1.2,IF($N$2=3,'Pure Werte'!D30*1.3,IF($N$2=4,'Pure Werte'!D30*1.4,IF($N$2=5,'Pure Werte'!D30*1.5,IF($N$2=6,'Pure Werte'!D30*1.6,IF($N$2=7,'Pure Werte'!D30*1.7,IF($N$2=8,'Pure Werte'!D30*1.8,IF($N$2=9,'Pure Werte'!D30*1.9,'Pure Werte'!D30*2))))))))))</f>
        <v>268</v>
      </c>
      <c r="E30" s="24">
        <f>IF($N$2=0,'Pure Werte'!E30*1,IF($N$2=1,'Pure Werte'!E30*1.1,IF($N$2=2,'Pure Werte'!E30*1.2,IF($N$2=3,'Pure Werte'!E30*1.3,IF($N$2=4,'Pure Werte'!E30*1.4,IF($N$2=5,'Pure Werte'!E30*1.5,IF($N$2=6,'Pure Werte'!E30*1.6,IF($N$2=7,'Pure Werte'!E30*1.7,IF($N$2=8,'Pure Werte'!E30*1.8,IF($N$2=9,'Pure Werte'!E30*1.9,'Pure Werte'!E30*2))))))))))</f>
        <v>32</v>
      </c>
      <c r="F30" s="24">
        <f>IF($N$2=0,'Pure Werte'!F30*1,IF($N$2=1,'Pure Werte'!F30*1.1,IF($N$2=2,'Pure Werte'!F30*1.2,IF($N$2=3,'Pure Werte'!F30*1.3,IF($N$2=4,'Pure Werte'!F30*1.4,IF($N$2=5,'Pure Werte'!F30*1.5,IF($N$2=6,'Pure Werte'!F30*1.6,IF($N$2=7,'Pure Werte'!F30*1.7,IF($N$2=8,'Pure Werte'!F30*1.8,IF($N$2=9,'Pure Werte'!F30*1.9,'Pure Werte'!F30*2))))))))))</f>
        <v>134</v>
      </c>
      <c r="G30" s="24">
        <f>IF($N$2=0,'Pure Werte'!G30*1,IF($N$2=1,'Pure Werte'!G30*1.1,IF($N$2=2,'Pure Werte'!G30*1.2,IF($N$2=3,'Pure Werte'!G30*1.3,IF($N$2=4,'Pure Werte'!G30*1.4,IF($N$2=5,'Pure Werte'!G30*1.5,IF($N$2=6,'Pure Werte'!G30*1.6,IF($N$2=7,'Pure Werte'!G30*1.7,IF($N$2=8,'Pure Werte'!G30*1.8,IF($N$2=9,'Pure Werte'!G30*1.9,'Pure Werte'!G30*2))))))))))</f>
        <v>640</v>
      </c>
      <c r="H30" s="24">
        <f>IF($N$2=0,'Pure Werte'!H30*1,IF($N$2=1,'Pure Werte'!H30*1.1,IF($N$2=2,'Pure Werte'!H30*1.2,IF($N$2=3,'Pure Werte'!H30*1.3,IF($N$2=4,'Pure Werte'!H30*1.4,IF($N$2=5,'Pure Werte'!H30*1.5,IF($N$2=6,'Pure Werte'!H30*1.6,IF($N$2=7,'Pure Werte'!H30*1.7,IF($N$2=8,'Pure Werte'!H30*1.8,IF($N$2=9,'Pure Werte'!H30*1.9,'Pure Werte'!H30*2))))))))))</f>
        <v>2680</v>
      </c>
      <c r="I30" s="24">
        <f>IF($N$2=0,'Pure Werte'!I30/1,IF($N$2=1,'Pure Werte'!I30/1.1,IF($N$2=2,'Pure Werte'!I30/1.2,IF($N$2=3,'Pure Werte'!I30/1.3,IF($N$2=4,'Pure Werte'!I30/1.4,IF($N$2=5,'Pure Werte'!I30/1.5,IF($N$2=6,'Pure Werte'!I30/1.6,IF($N$2=7,'Pure Werte'!I30/1.7,IF($N$2=8,'Pure Werte'!I30/1.8,IF($N$2=9,'Pure Werte'!I30/1.9,'Pure Werte'!I30/2))))))))))</f>
        <v>7.15</v>
      </c>
      <c r="J30" s="52">
        <f t="shared" si="0"/>
        <v>64.09614421632449</v>
      </c>
      <c r="K30" s="52">
        <f t="shared" si="1"/>
        <v>268.40260390585883</v>
      </c>
      <c r="L30" s="52">
        <f t="shared" si="2"/>
        <v>32.048072108162245</v>
      </c>
      <c r="M30" s="57">
        <f t="shared" si="3"/>
        <v>134.20130195292941</v>
      </c>
      <c r="N30" s="15"/>
      <c r="O30" s="15"/>
      <c r="P30" s="15"/>
      <c r="Q30" s="15"/>
    </row>
    <row r="31" spans="1:17" s="10" customFormat="1" x14ac:dyDescent="0.25">
      <c r="A31" s="1" t="str">
        <f>'Pure Werte'!A31</f>
        <v>Pamir Raketenwerfer</v>
      </c>
      <c r="B31" s="1">
        <f>'Pure Werte'!B31</f>
        <v>1</v>
      </c>
      <c r="C31" s="1">
        <f>IF($N$2=0,'Pure Werte'!C31*1,IF($N$2=1,'Pure Werte'!C31*1.1,IF($N$2=2,'Pure Werte'!C31*1.2,IF($N$2=3,'Pure Werte'!C31*1.3,IF($N$2=4,'Pure Werte'!C31*1.4,IF($N$2=5,'Pure Werte'!C31*1.5,IF($N$2=6,'Pure Werte'!C31*1.6,IF($N$2=7,'Pure Werte'!C31*1.7,IF($N$2=8,'Pure Werte'!C31*1.8,IF($N$2=9,'Pure Werte'!C31*1.9,'Pure Werte'!C31*2))))))))))</f>
        <v>10</v>
      </c>
      <c r="D31" s="1">
        <f>IF($N$2=0,'Pure Werte'!D31*1,IF($N$2=1,'Pure Werte'!D31*1.1,IF($N$2=2,'Pure Werte'!D31*1.2,IF($N$2=3,'Pure Werte'!D31*1.3,IF($N$2=4,'Pure Werte'!D31*1.4,IF($N$2=5,'Pure Werte'!D31*1.5,IF($N$2=6,'Pure Werte'!D31*1.6,IF($N$2=7,'Pure Werte'!D31*1.7,IF($N$2=8,'Pure Werte'!D31*1.8,IF($N$2=9,'Pure Werte'!D31*1.9,'Pure Werte'!D31*2))))))))))</f>
        <v>40</v>
      </c>
      <c r="E31" s="1">
        <f>IF($N$2=0,'Pure Werte'!E31*1,IF($N$2=1,'Pure Werte'!E31*1.1,IF($N$2=2,'Pure Werte'!E31*1.2,IF($N$2=3,'Pure Werte'!E31*1.3,IF($N$2=4,'Pure Werte'!E31*1.4,IF($N$2=5,'Pure Werte'!E31*1.5,IF($N$2=6,'Pure Werte'!E31*1.6,IF($N$2=7,'Pure Werte'!E31*1.7,IF($N$2=8,'Pure Werte'!E31*1.8,IF($N$2=9,'Pure Werte'!E31*1.9,'Pure Werte'!E31*2))))))))))</f>
        <v>10</v>
      </c>
      <c r="F31" s="1">
        <f>IF($N$2=0,'Pure Werte'!F31*1,IF($N$2=1,'Pure Werte'!F31*1.1,IF($N$2=2,'Pure Werte'!F31*1.2,IF($N$2=3,'Pure Werte'!F31*1.3,IF($N$2=4,'Pure Werte'!F31*1.4,IF($N$2=5,'Pure Werte'!F31*1.5,IF($N$2=6,'Pure Werte'!F31*1.6,IF($N$2=7,'Pure Werte'!F31*1.7,IF($N$2=8,'Pure Werte'!F31*1.8,IF($N$2=9,'Pure Werte'!F31*1.9,'Pure Werte'!F31*2))))))))))</f>
        <v>40</v>
      </c>
      <c r="G31" s="1">
        <f>IF($N$2=0,'Pure Werte'!G31*1,IF($N$2=1,'Pure Werte'!G31*1.1,IF($N$2=2,'Pure Werte'!G31*1.2,IF($N$2=3,'Pure Werte'!G31*1.3,IF($N$2=4,'Pure Werte'!G31*1.4,IF($N$2=5,'Pure Werte'!G31*1.5,IF($N$2=6,'Pure Werte'!G31*1.6,IF($N$2=7,'Pure Werte'!G31*1.7,IF($N$2=8,'Pure Werte'!G31*1.8,IF($N$2=9,'Pure Werte'!G31*1.9,'Pure Werte'!G31*2))))))))))</f>
        <v>200</v>
      </c>
      <c r="H31" s="1">
        <f>IF($N$2=0,'Pure Werte'!H31*1,IF($N$2=1,'Pure Werte'!H31*1.1,IF($N$2=2,'Pure Werte'!H31*1.2,IF($N$2=3,'Pure Werte'!H31*1.3,IF($N$2=4,'Pure Werte'!H31*1.4,IF($N$2=5,'Pure Werte'!H31*1.5,IF($N$2=6,'Pure Werte'!H31*1.6,IF($N$2=7,'Pure Werte'!H31*1.7,IF($N$2=8,'Pure Werte'!H31*1.8,IF($N$2=9,'Pure Werte'!H31*1.9,'Pure Werte'!H31*2))))))))))</f>
        <v>800</v>
      </c>
      <c r="I31" s="1">
        <f>IF($N$2=0,'Pure Werte'!I31/1,IF($N$2=1,'Pure Werte'!I31/1.1,IF($N$2=2,'Pure Werte'!I31/1.2,IF($N$2=3,'Pure Werte'!I31/1.3,IF($N$2=4,'Pure Werte'!I31/1.4,IF($N$2=5,'Pure Werte'!I31/1.5,IF($N$2=6,'Pure Werte'!I31/1.6,IF($N$2=7,'Pure Werte'!I31/1.7,IF($N$2=8,'Pure Werte'!I31/1.8,IF($N$2=9,'Pure Werte'!I31/1.9,'Pure Werte'!I31/2))))))))))</f>
        <v>8.1</v>
      </c>
      <c r="J31" s="50">
        <f t="shared" si="0"/>
        <v>20.030045067601403</v>
      </c>
      <c r="K31" s="50">
        <f t="shared" si="1"/>
        <v>80.120180270405612</v>
      </c>
      <c r="L31" s="50">
        <f t="shared" si="2"/>
        <v>10.015022533800702</v>
      </c>
      <c r="M31" s="55">
        <f t="shared" si="3"/>
        <v>40.060090135202806</v>
      </c>
      <c r="N31" s="13"/>
      <c r="O31" s="13"/>
      <c r="P31" s="13"/>
      <c r="Q31" s="13"/>
    </row>
    <row r="32" spans="1:17" s="9" customFormat="1" x14ac:dyDescent="0.25">
      <c r="A32" s="2" t="str">
        <f>'Pure Werte'!A32</f>
        <v>Pamir Raketenwerfer Upg1</v>
      </c>
      <c r="B32" s="2">
        <f>'Pure Werte'!B32</f>
        <v>2</v>
      </c>
      <c r="C32" s="2">
        <f>IF($N$2=0,'Pure Werte'!C32*1,IF($N$2=1,'Pure Werte'!C32*1.1,IF($N$2=2,'Pure Werte'!C32*1.2,IF($N$2=3,'Pure Werte'!C32*1.3,IF($N$2=4,'Pure Werte'!C32*1.4,IF($N$2=5,'Pure Werte'!C32*1.5,IF($N$2=6,'Pure Werte'!C32*1.6,IF($N$2=7,'Pure Werte'!C32*1.7,IF($N$2=8,'Pure Werte'!C32*1.8,IF($N$2=9,'Pure Werte'!C32*1.9,'Pure Werte'!C32*2))))))))))</f>
        <v>20</v>
      </c>
      <c r="D32" s="2">
        <f>IF($N$2=0,'Pure Werte'!D32*1,IF($N$2=1,'Pure Werte'!D32*1.1,IF($N$2=2,'Pure Werte'!D32*1.2,IF($N$2=3,'Pure Werte'!D32*1.3,IF($N$2=4,'Pure Werte'!D32*1.4,IF($N$2=5,'Pure Werte'!D32*1.5,IF($N$2=6,'Pure Werte'!D32*1.6,IF($N$2=7,'Pure Werte'!D32*1.7,IF($N$2=8,'Pure Werte'!D32*1.8,IF($N$2=9,'Pure Werte'!D32*1.9,'Pure Werte'!D32*2))))))))))</f>
        <v>80</v>
      </c>
      <c r="E32" s="2">
        <f>IF($N$2=0,'Pure Werte'!E32*1,IF($N$2=1,'Pure Werte'!E32*1.1,IF($N$2=2,'Pure Werte'!E32*1.2,IF($N$2=3,'Pure Werte'!E32*1.3,IF($N$2=4,'Pure Werte'!E32*1.4,IF($N$2=5,'Pure Werte'!E32*1.5,IF($N$2=6,'Pure Werte'!E32*1.6,IF($N$2=7,'Pure Werte'!E32*1.7,IF($N$2=8,'Pure Werte'!E32*1.8,IF($N$2=9,'Pure Werte'!E32*1.9,'Pure Werte'!E32*2))))))))))</f>
        <v>10</v>
      </c>
      <c r="F32" s="2">
        <f>IF($N$2=0,'Pure Werte'!F32*1,IF($N$2=1,'Pure Werte'!F32*1.1,IF($N$2=2,'Pure Werte'!F32*1.2,IF($N$2=3,'Pure Werte'!F32*1.3,IF($N$2=4,'Pure Werte'!F32*1.4,IF($N$2=5,'Pure Werte'!F32*1.5,IF($N$2=6,'Pure Werte'!F32*1.6,IF($N$2=7,'Pure Werte'!F32*1.7,IF($N$2=8,'Pure Werte'!F32*1.8,IF($N$2=9,'Pure Werte'!F32*1.9,'Pure Werte'!F32*2))))))))))</f>
        <v>40</v>
      </c>
      <c r="G32" s="2">
        <f>IF($N$2=0,'Pure Werte'!G32*1,IF($N$2=1,'Pure Werte'!G32*1.1,IF($N$2=2,'Pure Werte'!G32*1.2,IF($N$2=3,'Pure Werte'!G32*1.3,IF($N$2=4,'Pure Werte'!G32*1.4,IF($N$2=5,'Pure Werte'!G32*1.5,IF($N$2=6,'Pure Werte'!G32*1.6,IF($N$2=7,'Pure Werte'!G32*1.7,IF($N$2=8,'Pure Werte'!G32*1.8,IF($N$2=9,'Pure Werte'!G32*1.9,'Pure Werte'!G32*2))))))))))</f>
        <v>200</v>
      </c>
      <c r="H32" s="2">
        <f>IF($N$2=0,'Pure Werte'!H32*1,IF($N$2=1,'Pure Werte'!H32*1.1,IF($N$2=2,'Pure Werte'!H32*1.2,IF($N$2=3,'Pure Werte'!H32*1.3,IF($N$2=4,'Pure Werte'!H32*1.4,IF($N$2=5,'Pure Werte'!H32*1.5,IF($N$2=6,'Pure Werte'!H32*1.6,IF($N$2=7,'Pure Werte'!H32*1.7,IF($N$2=8,'Pure Werte'!H32*1.8,IF($N$2=9,'Pure Werte'!H32*1.9,'Pure Werte'!H32*2))))))))))</f>
        <v>800</v>
      </c>
      <c r="I32" s="2">
        <f>IF($N$2=0,'Pure Werte'!I32/1,IF($N$2=1,'Pure Werte'!I32/1.1,IF($N$2=2,'Pure Werte'!I32/1.2,IF($N$2=3,'Pure Werte'!I32/1.3,IF($N$2=4,'Pure Werte'!I32/1.4,IF($N$2=5,'Pure Werte'!I32/1.5,IF($N$2=6,'Pure Werte'!I32/1.6,IF($N$2=7,'Pure Werte'!I32/1.7,IF($N$2=8,'Pure Werte'!I32/1.8,IF($N$2=9,'Pure Werte'!I32/1.9,'Pure Werte'!I32/2))))))))))</f>
        <v>4.7649999999999997</v>
      </c>
      <c r="J32" s="51">
        <f t="shared" si="0"/>
        <v>20.030045067601403</v>
      </c>
      <c r="K32" s="51">
        <f t="shared" si="1"/>
        <v>80.120180270405612</v>
      </c>
      <c r="L32" s="51">
        <f t="shared" si="2"/>
        <v>10.015022533800702</v>
      </c>
      <c r="M32" s="56">
        <f t="shared" si="3"/>
        <v>40.060090135202806</v>
      </c>
      <c r="N32" s="14"/>
      <c r="O32" s="14"/>
      <c r="P32" s="14"/>
      <c r="Q32" s="14"/>
    </row>
    <row r="33" spans="1:17" s="9" customFormat="1" x14ac:dyDescent="0.25">
      <c r="A33" s="2" t="str">
        <f>'Pure Werte'!A33</f>
        <v>Pamir Raketenwerfer Ammo1</v>
      </c>
      <c r="B33" s="2">
        <f>'Pure Werte'!B33</f>
        <v>1</v>
      </c>
      <c r="C33" s="2">
        <f>IF($N$2=0,'Pure Werte'!C33*1,IF($N$2=1,'Pure Werte'!C33*1.1,IF($N$2=2,'Pure Werte'!C33*1.2,IF($N$2=3,'Pure Werte'!C33*1.3,IF($N$2=4,'Pure Werte'!C33*1.4,IF($N$2=5,'Pure Werte'!C33*1.5,IF($N$2=6,'Pure Werte'!C33*1.6,IF($N$2=7,'Pure Werte'!C33*1.7,IF($N$2=8,'Pure Werte'!C33*1.8,IF($N$2=9,'Pure Werte'!C33*1.9,'Pure Werte'!C33*2))))))))))</f>
        <v>10</v>
      </c>
      <c r="D33" s="2">
        <f>IF($N$2=0,'Pure Werte'!D33*1,IF($N$2=1,'Pure Werte'!D33*1.1,IF($N$2=2,'Pure Werte'!D33*1.2,IF($N$2=3,'Pure Werte'!D33*1.3,IF($N$2=4,'Pure Werte'!D33*1.4,IF($N$2=5,'Pure Werte'!D33*1.5,IF($N$2=6,'Pure Werte'!D33*1.6,IF($N$2=7,'Pure Werte'!D33*1.7,IF($N$2=8,'Pure Werte'!D33*1.8,IF($N$2=9,'Pure Werte'!D33*1.9,'Pure Werte'!D33*2))))))))))</f>
        <v>44</v>
      </c>
      <c r="E33" s="2">
        <f>IF($N$2=0,'Pure Werte'!E33*1,IF($N$2=1,'Pure Werte'!E33*1.1,IF($N$2=2,'Pure Werte'!E33*1.2,IF($N$2=3,'Pure Werte'!E33*1.3,IF($N$2=4,'Pure Werte'!E33*1.4,IF($N$2=5,'Pure Werte'!E33*1.5,IF($N$2=6,'Pure Werte'!E33*1.6,IF($N$2=7,'Pure Werte'!E33*1.7,IF($N$2=8,'Pure Werte'!E33*1.8,IF($N$2=9,'Pure Werte'!E33*1.9,'Pure Werte'!E33*2))))))))))</f>
        <v>10</v>
      </c>
      <c r="F33" s="2">
        <f>IF($N$2=0,'Pure Werte'!F33*1,IF($N$2=1,'Pure Werte'!F33*1.1,IF($N$2=2,'Pure Werte'!F33*1.2,IF($N$2=3,'Pure Werte'!F33*1.3,IF($N$2=4,'Pure Werte'!F33*1.4,IF($N$2=5,'Pure Werte'!F33*1.5,IF($N$2=6,'Pure Werte'!F33*1.6,IF($N$2=7,'Pure Werte'!F33*1.7,IF($N$2=8,'Pure Werte'!F33*1.8,IF($N$2=9,'Pure Werte'!F33*1.9,'Pure Werte'!F33*2))))))))))</f>
        <v>44</v>
      </c>
      <c r="G33" s="2">
        <f>IF($N$2=0,'Pure Werte'!G33*1,IF($N$2=1,'Pure Werte'!G33*1.1,IF($N$2=2,'Pure Werte'!G33*1.2,IF($N$2=3,'Pure Werte'!G33*1.3,IF($N$2=4,'Pure Werte'!G33*1.4,IF($N$2=5,'Pure Werte'!G33*1.5,IF($N$2=6,'Pure Werte'!G33*1.6,IF($N$2=7,'Pure Werte'!G33*1.7,IF($N$2=8,'Pure Werte'!G33*1.8,IF($N$2=9,'Pure Werte'!G33*1.9,'Pure Werte'!G33*2))))))))))</f>
        <v>100</v>
      </c>
      <c r="H33" s="2">
        <f>IF($N$2=0,'Pure Werte'!H33*1,IF($N$2=1,'Pure Werte'!H33*1.1,IF($N$2=2,'Pure Werte'!H33*1.2,IF($N$2=3,'Pure Werte'!H33*1.3,IF($N$2=4,'Pure Werte'!H33*1.4,IF($N$2=5,'Pure Werte'!H33*1.5,IF($N$2=6,'Pure Werte'!H33*1.6,IF($N$2=7,'Pure Werte'!H33*1.7,IF($N$2=8,'Pure Werte'!H33*1.8,IF($N$2=9,'Pure Werte'!H33*1.9,'Pure Werte'!H33*2))))))))))</f>
        <v>440.00000000000006</v>
      </c>
      <c r="I33" s="2">
        <f>IF($N$2=0,'Pure Werte'!I33/1,IF($N$2=1,'Pure Werte'!I33/1.1,IF($N$2=2,'Pure Werte'!I33/1.2,IF($N$2=3,'Pure Werte'!I33/1.3,IF($N$2=4,'Pure Werte'!I33/1.4,IF($N$2=5,'Pure Werte'!I33/1.5,IF($N$2=6,'Pure Werte'!I33/1.6,IF($N$2=7,'Pure Werte'!I33/1.7,IF($N$2=8,'Pure Werte'!I33/1.8,IF($N$2=9,'Pure Werte'!I33/1.9,'Pure Werte'!I33/2))))))))))</f>
        <v>4.4850000000000003</v>
      </c>
      <c r="J33" s="51">
        <f t="shared" si="0"/>
        <v>10.015022533800702</v>
      </c>
      <c r="K33" s="51">
        <f t="shared" si="1"/>
        <v>44.06609914872309</v>
      </c>
      <c r="L33" s="51">
        <f t="shared" si="2"/>
        <v>5.0075112669003508</v>
      </c>
      <c r="M33" s="56">
        <f t="shared" si="3"/>
        <v>22.033049574361545</v>
      </c>
      <c r="N33" s="14"/>
      <c r="O33" s="14"/>
      <c r="P33" s="14"/>
      <c r="Q33" s="14"/>
    </row>
    <row r="34" spans="1:17" s="9" customFormat="1" x14ac:dyDescent="0.25">
      <c r="A34" s="2" t="str">
        <f>'Pure Werte'!A34</f>
        <v>Pamir Raketenwerfer Ammo2</v>
      </c>
      <c r="B34" s="2">
        <f>'Pure Werte'!B34</f>
        <v>1</v>
      </c>
      <c r="C34" s="2">
        <f>IF($N$2=0,'Pure Werte'!C34*1,IF($N$2=1,'Pure Werte'!C34*1.1,IF($N$2=2,'Pure Werte'!C34*1.2,IF($N$2=3,'Pure Werte'!C34*1.3,IF($N$2=4,'Pure Werte'!C34*1.4,IF($N$2=5,'Pure Werte'!C34*1.5,IF($N$2=6,'Pure Werte'!C34*1.6,IF($N$2=7,'Pure Werte'!C34*1.7,IF($N$2=8,'Pure Werte'!C34*1.8,IF($N$2=9,'Pure Werte'!C34*1.9,'Pure Werte'!C34*2))))))))))</f>
        <v>12</v>
      </c>
      <c r="D34" s="2">
        <f>IF($N$2=0,'Pure Werte'!D34*1,IF($N$2=1,'Pure Werte'!D34*1.1,IF($N$2=2,'Pure Werte'!D34*1.2,IF($N$2=3,'Pure Werte'!D34*1.3,IF($N$2=4,'Pure Werte'!D34*1.4,IF($N$2=5,'Pure Werte'!D34*1.5,IF($N$2=6,'Pure Werte'!D34*1.6,IF($N$2=7,'Pure Werte'!D34*1.7,IF($N$2=8,'Pure Werte'!D34*1.8,IF($N$2=9,'Pure Werte'!D34*1.9,'Pure Werte'!D34*2))))))))))</f>
        <v>48</v>
      </c>
      <c r="E34" s="2">
        <f>IF($N$2=0,'Pure Werte'!E34*1,IF($N$2=1,'Pure Werte'!E34*1.1,IF($N$2=2,'Pure Werte'!E34*1.2,IF($N$2=3,'Pure Werte'!E34*1.3,IF($N$2=4,'Pure Werte'!E34*1.4,IF($N$2=5,'Pure Werte'!E34*1.5,IF($N$2=6,'Pure Werte'!E34*1.6,IF($N$2=7,'Pure Werte'!E34*1.7,IF($N$2=8,'Pure Werte'!E34*1.8,IF($N$2=9,'Pure Werte'!E34*1.9,'Pure Werte'!E34*2))))))))))</f>
        <v>12</v>
      </c>
      <c r="F34" s="2">
        <f>IF($N$2=0,'Pure Werte'!F34*1,IF($N$2=1,'Pure Werte'!F34*1.1,IF($N$2=2,'Pure Werte'!F34*1.2,IF($N$2=3,'Pure Werte'!F34*1.3,IF($N$2=4,'Pure Werte'!F34*1.4,IF($N$2=5,'Pure Werte'!F34*1.5,IF($N$2=6,'Pure Werte'!F34*1.6,IF($N$2=7,'Pure Werte'!F34*1.7,IF($N$2=8,'Pure Werte'!F34*1.8,IF($N$2=9,'Pure Werte'!F34*1.9,'Pure Werte'!F34*2))))))))))</f>
        <v>48</v>
      </c>
      <c r="G34" s="2">
        <f>IF($N$2=0,'Pure Werte'!G34*1,IF($N$2=1,'Pure Werte'!G34*1.1,IF($N$2=2,'Pure Werte'!G34*1.2,IF($N$2=3,'Pure Werte'!G34*1.3,IF($N$2=4,'Pure Werte'!G34*1.4,IF($N$2=5,'Pure Werte'!G34*1.5,IF($N$2=6,'Pure Werte'!G34*1.6,IF($N$2=7,'Pure Werte'!G34*1.7,IF($N$2=8,'Pure Werte'!G34*1.8,IF($N$2=9,'Pure Werte'!G34*1.9,'Pure Werte'!G34*2))))))))))</f>
        <v>120</v>
      </c>
      <c r="H34" s="2">
        <f>IF($N$2=0,'Pure Werte'!H34*1,IF($N$2=1,'Pure Werte'!H34*1.1,IF($N$2=2,'Pure Werte'!H34*1.2,IF($N$2=3,'Pure Werte'!H34*1.3,IF($N$2=4,'Pure Werte'!H34*1.4,IF($N$2=5,'Pure Werte'!H34*1.5,IF($N$2=6,'Pure Werte'!H34*1.6,IF($N$2=7,'Pure Werte'!H34*1.7,IF($N$2=8,'Pure Werte'!H34*1.8,IF($N$2=9,'Pure Werte'!H34*1.9,'Pure Werte'!H34*2))))))))))</f>
        <v>480</v>
      </c>
      <c r="I34" s="2">
        <f>IF($N$2=0,'Pure Werte'!I34/1,IF($N$2=1,'Pure Werte'!I34/1.1,IF($N$2=2,'Pure Werte'!I34/1.2,IF($N$2=3,'Pure Werte'!I34/1.3,IF($N$2=4,'Pure Werte'!I34/1.4,IF($N$2=5,'Pure Werte'!I34/1.5,IF($N$2=6,'Pure Werte'!I34/1.6,IF($N$2=7,'Pure Werte'!I34/1.7,IF($N$2=8,'Pure Werte'!I34/1.8,IF($N$2=9,'Pure Werte'!I34/1.9,'Pure Werte'!I34/2))))))))))</f>
        <v>4.8150000000000004</v>
      </c>
      <c r="J34" s="51">
        <f t="shared" si="0"/>
        <v>12.018027040560842</v>
      </c>
      <c r="K34" s="51">
        <f t="shared" si="1"/>
        <v>48.072108162243367</v>
      </c>
      <c r="L34" s="51">
        <f t="shared" si="2"/>
        <v>6.0090135202804209</v>
      </c>
      <c r="M34" s="56">
        <f t="shared" si="3"/>
        <v>24.036054081121684</v>
      </c>
      <c r="N34" s="14"/>
      <c r="O34" s="14"/>
      <c r="P34" s="14"/>
      <c r="Q34" s="14"/>
    </row>
    <row r="35" spans="1:17" s="9" customFormat="1" x14ac:dyDescent="0.25">
      <c r="A35" s="2" t="str">
        <f>'Pure Werte'!A35</f>
        <v>Pamir Raketenwerfer Ammo3</v>
      </c>
      <c r="B35" s="2">
        <f>'Pure Werte'!B35</f>
        <v>1</v>
      </c>
      <c r="C35" s="2">
        <f>IF($N$2=0,'Pure Werte'!C35*1,IF($N$2=1,'Pure Werte'!C35*1.1,IF($N$2=2,'Pure Werte'!C35*1.2,IF($N$2=3,'Pure Werte'!C35*1.3,IF($N$2=4,'Pure Werte'!C35*1.4,IF($N$2=5,'Pure Werte'!C35*1.5,IF($N$2=6,'Pure Werte'!C35*1.6,IF($N$2=7,'Pure Werte'!C35*1.7,IF($N$2=8,'Pure Werte'!C35*1.8,IF($N$2=9,'Pure Werte'!C35*1.9,'Pure Werte'!C35*2))))))))))</f>
        <v>12</v>
      </c>
      <c r="D35" s="2">
        <f>IF($N$2=0,'Pure Werte'!D35*1,IF($N$2=1,'Pure Werte'!D35*1.1,IF($N$2=2,'Pure Werte'!D35*1.2,IF($N$2=3,'Pure Werte'!D35*1.3,IF($N$2=4,'Pure Werte'!D35*1.4,IF($N$2=5,'Pure Werte'!D35*1.5,IF($N$2=6,'Pure Werte'!D35*1.6,IF($N$2=7,'Pure Werte'!D35*1.7,IF($N$2=8,'Pure Werte'!D35*1.8,IF($N$2=9,'Pure Werte'!D35*1.9,'Pure Werte'!D35*2))))))))))</f>
        <v>52</v>
      </c>
      <c r="E35" s="2">
        <f>IF($N$2=0,'Pure Werte'!E35*1,IF($N$2=1,'Pure Werte'!E35*1.1,IF($N$2=2,'Pure Werte'!E35*1.2,IF($N$2=3,'Pure Werte'!E35*1.3,IF($N$2=4,'Pure Werte'!E35*1.4,IF($N$2=5,'Pure Werte'!E35*1.5,IF($N$2=6,'Pure Werte'!E35*1.6,IF($N$2=7,'Pure Werte'!E35*1.7,IF($N$2=8,'Pure Werte'!E35*1.8,IF($N$2=9,'Pure Werte'!E35*1.9,'Pure Werte'!E35*2))))))))))</f>
        <v>12</v>
      </c>
      <c r="F35" s="2">
        <f>IF($N$2=0,'Pure Werte'!F35*1,IF($N$2=1,'Pure Werte'!F35*1.1,IF($N$2=2,'Pure Werte'!F35*1.2,IF($N$2=3,'Pure Werte'!F35*1.3,IF($N$2=4,'Pure Werte'!F35*1.4,IF($N$2=5,'Pure Werte'!F35*1.5,IF($N$2=6,'Pure Werte'!F35*1.6,IF($N$2=7,'Pure Werte'!F35*1.7,IF($N$2=8,'Pure Werte'!F35*1.8,IF($N$2=9,'Pure Werte'!F35*1.9,'Pure Werte'!F35*2))))))))))</f>
        <v>52</v>
      </c>
      <c r="G35" s="2">
        <f>IF($N$2=0,'Pure Werte'!G35*1,IF($N$2=1,'Pure Werte'!G35*1.1,IF($N$2=2,'Pure Werte'!G35*1.2,IF($N$2=3,'Pure Werte'!G35*1.3,IF($N$2=4,'Pure Werte'!G35*1.4,IF($N$2=5,'Pure Werte'!G35*1.5,IF($N$2=6,'Pure Werte'!G35*1.6,IF($N$2=7,'Pure Werte'!G35*1.7,IF($N$2=8,'Pure Werte'!G35*1.8,IF($N$2=9,'Pure Werte'!G35*1.9,'Pure Werte'!G35*2))))))))))</f>
        <v>120</v>
      </c>
      <c r="H35" s="2">
        <f>IF($N$2=0,'Pure Werte'!H35*1,IF($N$2=1,'Pure Werte'!H35*1.1,IF($N$2=2,'Pure Werte'!H35*1.2,IF($N$2=3,'Pure Werte'!H35*1.3,IF($N$2=4,'Pure Werte'!H35*1.4,IF($N$2=5,'Pure Werte'!H35*1.5,IF($N$2=6,'Pure Werte'!H35*1.6,IF($N$2=7,'Pure Werte'!H35*1.7,IF($N$2=8,'Pure Werte'!H35*1.8,IF($N$2=9,'Pure Werte'!H35*1.9,'Pure Werte'!H35*2))))))))))</f>
        <v>520</v>
      </c>
      <c r="I35" s="2">
        <f>IF($N$2=0,'Pure Werte'!I35/1,IF($N$2=1,'Pure Werte'!I35/1.1,IF($N$2=2,'Pure Werte'!I35/1.2,IF($N$2=3,'Pure Werte'!I35/1.3,IF($N$2=4,'Pure Werte'!I35/1.4,IF($N$2=5,'Pure Werte'!I35/1.5,IF($N$2=6,'Pure Werte'!I35/1.6,IF($N$2=7,'Pure Werte'!I35/1.7,IF($N$2=8,'Pure Werte'!I35/1.8,IF($N$2=9,'Pure Werte'!I35/1.9,'Pure Werte'!I35/2))))))))))</f>
        <v>4.4000000000000004</v>
      </c>
      <c r="J35" s="51">
        <f t="shared" si="0"/>
        <v>12.018027040560842</v>
      </c>
      <c r="K35" s="51">
        <f t="shared" si="1"/>
        <v>52.078117175763651</v>
      </c>
      <c r="L35" s="51">
        <f t="shared" si="2"/>
        <v>6.0090135202804209</v>
      </c>
      <c r="M35" s="56">
        <f t="shared" si="3"/>
        <v>26.039058587881826</v>
      </c>
      <c r="N35" s="14"/>
      <c r="O35" s="14"/>
      <c r="P35" s="14"/>
      <c r="Q35" s="14"/>
    </row>
    <row r="36" spans="1:17" s="11" customFormat="1" ht="15.75" thickBot="1" x14ac:dyDescent="0.3">
      <c r="A36" s="24" t="str">
        <f>'Pure Werte'!A36</f>
        <v>Pamir Raketenwerfer Alles</v>
      </c>
      <c r="B36" s="24">
        <f>'Pure Werte'!B36</f>
        <v>2</v>
      </c>
      <c r="C36" s="24">
        <f>IF($N$2=0,'Pure Werte'!C36*1,IF($N$2=1,'Pure Werte'!C36*1.1,IF($N$2=2,'Pure Werte'!C36*1.2,IF($N$2=3,'Pure Werte'!C36*1.3,IF($N$2=4,'Pure Werte'!C36*1.4,IF($N$2=5,'Pure Werte'!C36*1.5,IF($N$2=6,'Pure Werte'!C36*1.6,IF($N$2=7,'Pure Werte'!C36*1.7,IF($N$2=8,'Pure Werte'!C36*1.8,IF($N$2=9,'Pure Werte'!C36*1.9,'Pure Werte'!C36*2))))))))))</f>
        <v>24</v>
      </c>
      <c r="D36" s="24">
        <f>IF($N$2=0,'Pure Werte'!D36*1,IF($N$2=1,'Pure Werte'!D36*1.1,IF($N$2=2,'Pure Werte'!D36*1.2,IF($N$2=3,'Pure Werte'!D36*1.3,IF($N$2=4,'Pure Werte'!D36*1.4,IF($N$2=5,'Pure Werte'!D36*1.5,IF($N$2=6,'Pure Werte'!D36*1.6,IF($N$2=7,'Pure Werte'!D36*1.7,IF($N$2=8,'Pure Werte'!D36*1.8,IF($N$2=9,'Pure Werte'!D36*1.9,'Pure Werte'!D36*2))))))))))</f>
        <v>104</v>
      </c>
      <c r="E36" s="24">
        <f>IF($N$2=0,'Pure Werte'!E36*1,IF($N$2=1,'Pure Werte'!E36*1.1,IF($N$2=2,'Pure Werte'!E36*1.2,IF($N$2=3,'Pure Werte'!E36*1.3,IF($N$2=4,'Pure Werte'!E36*1.4,IF($N$2=5,'Pure Werte'!E36*1.5,IF($N$2=6,'Pure Werte'!E36*1.6,IF($N$2=7,'Pure Werte'!E36*1.7,IF($N$2=8,'Pure Werte'!E36*1.8,IF($N$2=9,'Pure Werte'!E36*1.9,'Pure Werte'!E36*2))))))))))</f>
        <v>12</v>
      </c>
      <c r="F36" s="24">
        <f>IF($N$2=0,'Pure Werte'!F36*1,IF($N$2=1,'Pure Werte'!F36*1.1,IF($N$2=2,'Pure Werte'!F36*1.2,IF($N$2=3,'Pure Werte'!F36*1.3,IF($N$2=4,'Pure Werte'!F36*1.4,IF($N$2=5,'Pure Werte'!F36*1.5,IF($N$2=6,'Pure Werte'!F36*1.6,IF($N$2=7,'Pure Werte'!F36*1.7,IF($N$2=8,'Pure Werte'!F36*1.8,IF($N$2=9,'Pure Werte'!F36*1.9,'Pure Werte'!F36*2))))))))))</f>
        <v>52</v>
      </c>
      <c r="G36" s="24">
        <f>IF($N$2=0,'Pure Werte'!G36*1,IF($N$2=1,'Pure Werte'!G36*1.1,IF($N$2=2,'Pure Werte'!G36*1.2,IF($N$2=3,'Pure Werte'!G36*1.3,IF($N$2=4,'Pure Werte'!G36*1.4,IF($N$2=5,'Pure Werte'!G36*1.5,IF($N$2=6,'Pure Werte'!G36*1.6,IF($N$2=7,'Pure Werte'!G36*1.7,IF($N$2=8,'Pure Werte'!G36*1.8,IF($N$2=9,'Pure Werte'!G36*1.9,'Pure Werte'!G36*2))))))))))</f>
        <v>240</v>
      </c>
      <c r="H36" s="24">
        <f>IF($N$2=0,'Pure Werte'!H36*1,IF($N$2=1,'Pure Werte'!H36*1.1,IF($N$2=2,'Pure Werte'!H36*1.2,IF($N$2=3,'Pure Werte'!H36*1.3,IF($N$2=4,'Pure Werte'!H36*1.4,IF($N$2=5,'Pure Werte'!H36*1.5,IF($N$2=6,'Pure Werte'!H36*1.6,IF($N$2=7,'Pure Werte'!H36*1.7,IF($N$2=8,'Pure Werte'!H36*1.8,IF($N$2=9,'Pure Werte'!H36*1.9,'Pure Werte'!H36*2))))))))))</f>
        <v>1040</v>
      </c>
      <c r="I36" s="24">
        <f>IF($N$2=0,'Pure Werte'!I36/1,IF($N$2=1,'Pure Werte'!I36/1.1,IF($N$2=2,'Pure Werte'!I36/1.2,IF($N$2=3,'Pure Werte'!I36/1.3,IF($N$2=4,'Pure Werte'!I36/1.4,IF($N$2=5,'Pure Werte'!I36/1.5,IF($N$2=6,'Pure Werte'!I36/1.6,IF($N$2=7,'Pure Werte'!I36/1.7,IF($N$2=8,'Pure Werte'!I36/1.8,IF($N$2=9,'Pure Werte'!I36/1.9,'Pure Werte'!I36/2))))))))))</f>
        <v>4.415</v>
      </c>
      <c r="J36" s="52">
        <f t="shared" si="0"/>
        <v>24.036054081121684</v>
      </c>
      <c r="K36" s="52">
        <f t="shared" si="1"/>
        <v>104.1562343515273</v>
      </c>
      <c r="L36" s="52">
        <f t="shared" si="2"/>
        <v>12.018027040560842</v>
      </c>
      <c r="M36" s="57">
        <f t="shared" si="3"/>
        <v>52.078117175763651</v>
      </c>
      <c r="N36" s="15"/>
      <c r="O36" s="15"/>
      <c r="P36" s="15"/>
      <c r="Q36" s="15"/>
    </row>
    <row r="37" spans="1:17" s="10" customFormat="1" x14ac:dyDescent="0.25">
      <c r="A37" s="1" t="str">
        <f>'Pure Werte'!A37</f>
        <v>Raketenwerfer</v>
      </c>
      <c r="B37" s="1">
        <f>'Pure Werte'!B37</f>
        <v>1</v>
      </c>
      <c r="C37" s="1">
        <f>IF($N$2=0,'Pure Werte'!C37*1,IF($N$2=1,'Pure Werte'!C37*1.1,IF($N$2=2,'Pure Werte'!C37*1.2,IF($N$2=3,'Pure Werte'!C37*1.3,IF($N$2=4,'Pure Werte'!C37*1.4,IF($N$2=5,'Pure Werte'!C37*1.5,IF($N$2=6,'Pure Werte'!C37*1.6,IF($N$2=7,'Pure Werte'!C37*1.7,IF($N$2=8,'Pure Werte'!C37*1.8,IF($N$2=9,'Pure Werte'!C37*1.9,'Pure Werte'!C37*2))))))))))</f>
        <v>10</v>
      </c>
      <c r="D37" s="1">
        <f>IF($N$2=0,'Pure Werte'!D37*1,IF($N$2=1,'Pure Werte'!D37*1.1,IF($N$2=2,'Pure Werte'!D37*1.2,IF($N$2=3,'Pure Werte'!D37*1.3,IF($N$2=4,'Pure Werte'!D37*1.4,IF($N$2=5,'Pure Werte'!D37*1.5,IF($N$2=6,'Pure Werte'!D37*1.6,IF($N$2=7,'Pure Werte'!D37*1.7,IF($N$2=8,'Pure Werte'!D37*1.8,IF($N$2=9,'Pure Werte'!D37*1.9,'Pure Werte'!D37*2))))))))))</f>
        <v>40</v>
      </c>
      <c r="E37" s="1">
        <f>IF($N$2=0,'Pure Werte'!E37*1,IF($N$2=1,'Pure Werte'!E37*1.1,IF($N$2=2,'Pure Werte'!E37*1.2,IF($N$2=3,'Pure Werte'!E37*1.3,IF($N$2=4,'Pure Werte'!E37*1.4,IF($N$2=5,'Pure Werte'!E37*1.5,IF($N$2=6,'Pure Werte'!E37*1.6,IF($N$2=7,'Pure Werte'!E37*1.7,IF($N$2=8,'Pure Werte'!E37*1.8,IF($N$2=9,'Pure Werte'!E37*1.9,'Pure Werte'!E37*2))))))))))</f>
        <v>10</v>
      </c>
      <c r="F37" s="1">
        <f>IF($N$2=0,'Pure Werte'!F37*1,IF($N$2=1,'Pure Werte'!F37*1.1,IF($N$2=2,'Pure Werte'!F37*1.2,IF($N$2=3,'Pure Werte'!F37*1.3,IF($N$2=4,'Pure Werte'!F37*1.4,IF($N$2=5,'Pure Werte'!F37*1.5,IF($N$2=6,'Pure Werte'!F37*1.6,IF($N$2=7,'Pure Werte'!F37*1.7,IF($N$2=8,'Pure Werte'!F37*1.8,IF($N$2=9,'Pure Werte'!F37*1.9,'Pure Werte'!F37*2))))))))))</f>
        <v>40</v>
      </c>
      <c r="G37" s="1">
        <f>IF($N$2=0,'Pure Werte'!G37*1,IF($N$2=1,'Pure Werte'!G37*1.1,IF($N$2=2,'Pure Werte'!G37*1.2,IF($N$2=3,'Pure Werte'!G37*1.3,IF($N$2=4,'Pure Werte'!G37*1.4,IF($N$2=5,'Pure Werte'!G37*1.5,IF($N$2=6,'Pure Werte'!G37*1.6,IF($N$2=7,'Pure Werte'!G37*1.7,IF($N$2=8,'Pure Werte'!G37*1.8,IF($N$2=9,'Pure Werte'!G37*1.9,'Pure Werte'!G37*2))))))))))</f>
        <v>200</v>
      </c>
      <c r="H37" s="1">
        <f>IF($N$2=0,'Pure Werte'!H37*1,IF($N$2=1,'Pure Werte'!H37*1.1,IF($N$2=2,'Pure Werte'!H37*1.2,IF($N$2=3,'Pure Werte'!H37*1.3,IF($N$2=4,'Pure Werte'!H37*1.4,IF($N$2=5,'Pure Werte'!H37*1.5,IF($N$2=6,'Pure Werte'!H37*1.6,IF($N$2=7,'Pure Werte'!H37*1.7,IF($N$2=8,'Pure Werte'!H37*1.8,IF($N$2=9,'Pure Werte'!H37*1.9,'Pure Werte'!H37*2))))))))))</f>
        <v>800</v>
      </c>
      <c r="I37" s="1">
        <f>IF($N$2=0,'Pure Werte'!I37/1,IF($N$2=1,'Pure Werte'!I37/1.1,IF($N$2=2,'Pure Werte'!I37/1.2,IF($N$2=3,'Pure Werte'!I37/1.3,IF($N$2=4,'Pure Werte'!I37/1.4,IF($N$2=5,'Pure Werte'!I37/1.5,IF($N$2=6,'Pure Werte'!I37/1.6,IF($N$2=7,'Pure Werte'!I37/1.7,IF($N$2=8,'Pure Werte'!I37/1.8,IF($N$2=9,'Pure Werte'!I37/1.9,'Pure Werte'!I37/2))))))))))</f>
        <v>10.15</v>
      </c>
      <c r="J37" s="50">
        <f t="shared" si="0"/>
        <v>20.030045067601403</v>
      </c>
      <c r="K37" s="50">
        <f t="shared" si="1"/>
        <v>80.120180270405612</v>
      </c>
      <c r="L37" s="50">
        <f t="shared" si="2"/>
        <v>10.015022533800702</v>
      </c>
      <c r="M37" s="55">
        <f t="shared" si="3"/>
        <v>40.060090135202806</v>
      </c>
      <c r="N37" s="13"/>
      <c r="O37" s="13"/>
      <c r="P37" s="13"/>
      <c r="Q37" s="13"/>
    </row>
    <row r="38" spans="1:17" s="9" customFormat="1" x14ac:dyDescent="0.25">
      <c r="A38" s="2" t="str">
        <f>'Pure Werte'!A38</f>
        <v>Raketenwerfer Upg1</v>
      </c>
      <c r="B38" s="2">
        <f>'Pure Werte'!B38</f>
        <v>2</v>
      </c>
      <c r="C38" s="2">
        <f>IF($N$2=0,'Pure Werte'!C38*1,IF($N$2=1,'Pure Werte'!C38*1.1,IF($N$2=2,'Pure Werte'!C38*1.2,IF($N$2=3,'Pure Werte'!C38*1.3,IF($N$2=4,'Pure Werte'!C38*1.4,IF($N$2=5,'Pure Werte'!C38*1.5,IF($N$2=6,'Pure Werte'!C38*1.6,IF($N$2=7,'Pure Werte'!C38*1.7,IF($N$2=8,'Pure Werte'!C38*1.8,IF($N$2=9,'Pure Werte'!C38*1.9,'Pure Werte'!C38*2))))))))))</f>
        <v>20</v>
      </c>
      <c r="D38" s="2">
        <f>IF($N$2=0,'Pure Werte'!D38*1,IF($N$2=1,'Pure Werte'!D38*1.1,IF($N$2=2,'Pure Werte'!D38*1.2,IF($N$2=3,'Pure Werte'!D38*1.3,IF($N$2=4,'Pure Werte'!D38*1.4,IF($N$2=5,'Pure Werte'!D38*1.5,IF($N$2=6,'Pure Werte'!D38*1.6,IF($N$2=7,'Pure Werte'!D38*1.7,IF($N$2=8,'Pure Werte'!D38*1.8,IF($N$2=9,'Pure Werte'!D38*1.9,'Pure Werte'!D38*2))))))))))</f>
        <v>80</v>
      </c>
      <c r="E38" s="2">
        <f>IF($N$2=0,'Pure Werte'!E38*1,IF($N$2=1,'Pure Werte'!E38*1.1,IF($N$2=2,'Pure Werte'!E38*1.2,IF($N$2=3,'Pure Werte'!E38*1.3,IF($N$2=4,'Pure Werte'!E38*1.4,IF($N$2=5,'Pure Werte'!E38*1.5,IF($N$2=6,'Pure Werte'!E38*1.6,IF($N$2=7,'Pure Werte'!E38*1.7,IF($N$2=8,'Pure Werte'!E38*1.8,IF($N$2=9,'Pure Werte'!E38*1.9,'Pure Werte'!E38*2))))))))))</f>
        <v>10</v>
      </c>
      <c r="F38" s="2">
        <f>IF($N$2=0,'Pure Werte'!F38*1,IF($N$2=1,'Pure Werte'!F38*1.1,IF($N$2=2,'Pure Werte'!F38*1.2,IF($N$2=3,'Pure Werte'!F38*1.3,IF($N$2=4,'Pure Werte'!F38*1.4,IF($N$2=5,'Pure Werte'!F38*1.5,IF($N$2=6,'Pure Werte'!F38*1.6,IF($N$2=7,'Pure Werte'!F38*1.7,IF($N$2=8,'Pure Werte'!F38*1.8,IF($N$2=9,'Pure Werte'!F38*1.9,'Pure Werte'!F38*2))))))))))</f>
        <v>40</v>
      </c>
      <c r="G38" s="2">
        <f>IF($N$2=0,'Pure Werte'!G38*1,IF($N$2=1,'Pure Werte'!G38*1.1,IF($N$2=2,'Pure Werte'!G38*1.2,IF($N$2=3,'Pure Werte'!G38*1.3,IF($N$2=4,'Pure Werte'!G38*1.4,IF($N$2=5,'Pure Werte'!G38*1.5,IF($N$2=6,'Pure Werte'!G38*1.6,IF($N$2=7,'Pure Werte'!G38*1.7,IF($N$2=8,'Pure Werte'!G38*1.8,IF($N$2=9,'Pure Werte'!G38*1.9,'Pure Werte'!G38*2))))))))))</f>
        <v>200</v>
      </c>
      <c r="H38" s="2">
        <f>IF($N$2=0,'Pure Werte'!H38*1,IF($N$2=1,'Pure Werte'!H38*1.1,IF($N$2=2,'Pure Werte'!H38*1.2,IF($N$2=3,'Pure Werte'!H38*1.3,IF($N$2=4,'Pure Werte'!H38*1.4,IF($N$2=5,'Pure Werte'!H38*1.5,IF($N$2=6,'Pure Werte'!H38*1.6,IF($N$2=7,'Pure Werte'!H38*1.7,IF($N$2=8,'Pure Werte'!H38*1.8,IF($N$2=9,'Pure Werte'!H38*1.9,'Pure Werte'!H38*2))))))))))</f>
        <v>800</v>
      </c>
      <c r="I38" s="2">
        <f>IF($N$2=0,'Pure Werte'!I38/1,IF($N$2=1,'Pure Werte'!I38/1.1,IF($N$2=2,'Pure Werte'!I38/1.2,IF($N$2=3,'Pure Werte'!I38/1.3,IF($N$2=4,'Pure Werte'!I38/1.4,IF($N$2=5,'Pure Werte'!I38/1.5,IF($N$2=6,'Pure Werte'!I38/1.6,IF($N$2=7,'Pure Werte'!I38/1.7,IF($N$2=8,'Pure Werte'!I38/1.8,IF($N$2=9,'Pure Werte'!I38/1.9,'Pure Werte'!I38/2))))))))))</f>
        <v>7.1849999999999996</v>
      </c>
      <c r="J38" s="51">
        <f t="shared" si="0"/>
        <v>20.030045067601403</v>
      </c>
      <c r="K38" s="51">
        <f t="shared" si="1"/>
        <v>80.120180270405612</v>
      </c>
      <c r="L38" s="51">
        <f t="shared" si="2"/>
        <v>10.015022533800702</v>
      </c>
      <c r="M38" s="56">
        <f t="shared" si="3"/>
        <v>40.060090135202806</v>
      </c>
      <c r="N38" s="14"/>
      <c r="O38" s="14"/>
      <c r="P38" s="14"/>
      <c r="Q38" s="14"/>
    </row>
    <row r="39" spans="1:17" s="9" customFormat="1" x14ac:dyDescent="0.25">
      <c r="A39" s="2" t="str">
        <f>'Pure Werte'!A39</f>
        <v>Raketenwerfer Upg2</v>
      </c>
      <c r="B39" s="2">
        <f>'Pure Werte'!B39</f>
        <v>2</v>
      </c>
      <c r="C39" s="2">
        <f>IF($N$2=0,'Pure Werte'!C39*1,IF($N$2=1,'Pure Werte'!C39*1.1,IF($N$2=2,'Pure Werte'!C39*1.2,IF($N$2=3,'Pure Werte'!C39*1.3,IF($N$2=4,'Pure Werte'!C39*1.4,IF($N$2=5,'Pure Werte'!C39*1.5,IF($N$2=6,'Pure Werte'!C39*1.6,IF($N$2=7,'Pure Werte'!C39*1.7,IF($N$2=8,'Pure Werte'!C39*1.8,IF($N$2=9,'Pure Werte'!C39*1.9,'Pure Werte'!C39*2))))))))))</f>
        <v>20</v>
      </c>
      <c r="D39" s="2">
        <f>IF($N$2=0,'Pure Werte'!D39*1,IF($N$2=1,'Pure Werte'!D39*1.1,IF($N$2=2,'Pure Werte'!D39*1.2,IF($N$2=3,'Pure Werte'!D39*1.3,IF($N$2=4,'Pure Werte'!D39*1.4,IF($N$2=5,'Pure Werte'!D39*1.5,IF($N$2=6,'Pure Werte'!D39*1.6,IF($N$2=7,'Pure Werte'!D39*1.7,IF($N$2=8,'Pure Werte'!D39*1.8,IF($N$2=9,'Pure Werte'!D39*1.9,'Pure Werte'!D39*2))))))))))</f>
        <v>80</v>
      </c>
      <c r="E39" s="2">
        <f>IF($N$2=0,'Pure Werte'!E39*1,IF($N$2=1,'Pure Werte'!E39*1.1,IF($N$2=2,'Pure Werte'!E39*1.2,IF($N$2=3,'Pure Werte'!E39*1.3,IF($N$2=4,'Pure Werte'!E39*1.4,IF($N$2=5,'Pure Werte'!E39*1.5,IF($N$2=6,'Pure Werte'!E39*1.6,IF($N$2=7,'Pure Werte'!E39*1.7,IF($N$2=8,'Pure Werte'!E39*1.8,IF($N$2=9,'Pure Werte'!E39*1.9,'Pure Werte'!E39*2))))))))))</f>
        <v>10</v>
      </c>
      <c r="F39" s="2">
        <f>IF($N$2=0,'Pure Werte'!F39*1,IF($N$2=1,'Pure Werte'!F39*1.1,IF($N$2=2,'Pure Werte'!F39*1.2,IF($N$2=3,'Pure Werte'!F39*1.3,IF($N$2=4,'Pure Werte'!F39*1.4,IF($N$2=5,'Pure Werte'!F39*1.5,IF($N$2=6,'Pure Werte'!F39*1.6,IF($N$2=7,'Pure Werte'!F39*1.7,IF($N$2=8,'Pure Werte'!F39*1.8,IF($N$2=9,'Pure Werte'!F39*1.9,'Pure Werte'!F39*2))))))))))</f>
        <v>40</v>
      </c>
      <c r="G39" s="2">
        <f>IF($N$2=0,'Pure Werte'!G39*1,IF($N$2=1,'Pure Werte'!G39*1.1,IF($N$2=2,'Pure Werte'!G39*1.2,IF($N$2=3,'Pure Werte'!G39*1.3,IF($N$2=4,'Pure Werte'!G39*1.4,IF($N$2=5,'Pure Werte'!G39*1.5,IF($N$2=6,'Pure Werte'!G39*1.6,IF($N$2=7,'Pure Werte'!G39*1.7,IF($N$2=8,'Pure Werte'!G39*1.8,IF($N$2=9,'Pure Werte'!G39*1.9,'Pure Werte'!G39*2))))))))))</f>
        <v>200</v>
      </c>
      <c r="H39" s="2">
        <f>IF($N$2=0,'Pure Werte'!H39*1,IF($N$2=1,'Pure Werte'!H39*1.1,IF($N$2=2,'Pure Werte'!H39*1.2,IF($N$2=3,'Pure Werte'!H39*1.3,IF($N$2=4,'Pure Werte'!H39*1.4,IF($N$2=5,'Pure Werte'!H39*1.5,IF($N$2=6,'Pure Werte'!H39*1.6,IF($N$2=7,'Pure Werte'!H39*1.7,IF($N$2=8,'Pure Werte'!H39*1.8,IF($N$2=9,'Pure Werte'!H39*1.9,'Pure Werte'!H39*2))))))))))</f>
        <v>800</v>
      </c>
      <c r="I39" s="2">
        <f>IF($N$2=0,'Pure Werte'!I39/1,IF($N$2=1,'Pure Werte'!I39/1.1,IF($N$2=2,'Pure Werte'!I39/1.2,IF($N$2=3,'Pure Werte'!I39/1.3,IF($N$2=4,'Pure Werte'!I39/1.4,IF($N$2=5,'Pure Werte'!I39/1.5,IF($N$2=6,'Pure Werte'!I39/1.6,IF($N$2=7,'Pure Werte'!I39/1.7,IF($N$2=8,'Pure Werte'!I39/1.8,IF($N$2=9,'Pure Werte'!I39/1.9,'Pure Werte'!I39/2))))))))))</f>
        <v>4.415</v>
      </c>
      <c r="J39" s="51">
        <f t="shared" si="0"/>
        <v>20.030045067601403</v>
      </c>
      <c r="K39" s="51">
        <f t="shared" si="1"/>
        <v>80.120180270405612</v>
      </c>
      <c r="L39" s="51">
        <f t="shared" si="2"/>
        <v>10.015022533800702</v>
      </c>
      <c r="M39" s="56">
        <f t="shared" si="3"/>
        <v>40.060090135202806</v>
      </c>
      <c r="N39" s="14"/>
      <c r="O39" s="14"/>
      <c r="P39" s="14"/>
      <c r="Q39" s="14"/>
    </row>
    <row r="40" spans="1:17" s="9" customFormat="1" x14ac:dyDescent="0.25">
      <c r="A40" s="2" t="str">
        <f>'Pure Werte'!A40</f>
        <v>Raketenwerfer Ammo1</v>
      </c>
      <c r="B40" s="2">
        <f>'Pure Werte'!B40</f>
        <v>1</v>
      </c>
      <c r="C40" s="2">
        <f>IF($N$2=0,'Pure Werte'!C40*1,IF($N$2=1,'Pure Werte'!C40*1.1,IF($N$2=2,'Pure Werte'!C40*1.2,IF($N$2=3,'Pure Werte'!C40*1.3,IF($N$2=4,'Pure Werte'!C40*1.4,IF($N$2=5,'Pure Werte'!C40*1.5,IF($N$2=6,'Pure Werte'!C40*1.6,IF($N$2=7,'Pure Werte'!C40*1.7,IF($N$2=8,'Pure Werte'!C40*1.8,IF($N$2=9,'Pure Werte'!C40*1.9,'Pure Werte'!C40*2))))))))))</f>
        <v>10</v>
      </c>
      <c r="D40" s="2">
        <f>IF($N$2=0,'Pure Werte'!D40*1,IF($N$2=1,'Pure Werte'!D40*1.1,IF($N$2=2,'Pure Werte'!D40*1.2,IF($N$2=3,'Pure Werte'!D40*1.3,IF($N$2=4,'Pure Werte'!D40*1.4,IF($N$2=5,'Pure Werte'!D40*1.5,IF($N$2=6,'Pure Werte'!D40*1.6,IF($N$2=7,'Pure Werte'!D40*1.7,IF($N$2=8,'Pure Werte'!D40*1.8,IF($N$2=9,'Pure Werte'!D40*1.9,'Pure Werte'!D40*2))))))))))</f>
        <v>44</v>
      </c>
      <c r="E40" s="2">
        <f>IF($N$2=0,'Pure Werte'!E40*1,IF($N$2=1,'Pure Werte'!E40*1.1,IF($N$2=2,'Pure Werte'!E40*1.2,IF($N$2=3,'Pure Werte'!E40*1.3,IF($N$2=4,'Pure Werte'!E40*1.4,IF($N$2=5,'Pure Werte'!E40*1.5,IF($N$2=6,'Pure Werte'!E40*1.6,IF($N$2=7,'Pure Werte'!E40*1.7,IF($N$2=8,'Pure Werte'!E40*1.8,IF($N$2=9,'Pure Werte'!E40*1.9,'Pure Werte'!E40*2))))))))))</f>
        <v>10</v>
      </c>
      <c r="F40" s="2">
        <f>IF($N$2=0,'Pure Werte'!F40*1,IF($N$2=1,'Pure Werte'!F40*1.1,IF($N$2=2,'Pure Werte'!F40*1.2,IF($N$2=3,'Pure Werte'!F40*1.3,IF($N$2=4,'Pure Werte'!F40*1.4,IF($N$2=5,'Pure Werte'!F40*1.5,IF($N$2=6,'Pure Werte'!F40*1.6,IF($N$2=7,'Pure Werte'!F40*1.7,IF($N$2=8,'Pure Werte'!F40*1.8,IF($N$2=9,'Pure Werte'!F40*1.9,'Pure Werte'!F40*2))))))))))</f>
        <v>44</v>
      </c>
      <c r="G40" s="2">
        <f>IF($N$2=0,'Pure Werte'!G40*1,IF($N$2=1,'Pure Werte'!G40*1.1,IF($N$2=2,'Pure Werte'!G40*1.2,IF($N$2=3,'Pure Werte'!G40*1.3,IF($N$2=4,'Pure Werte'!G40*1.4,IF($N$2=5,'Pure Werte'!G40*1.5,IF($N$2=6,'Pure Werte'!G40*1.6,IF($N$2=7,'Pure Werte'!G40*1.7,IF($N$2=8,'Pure Werte'!G40*1.8,IF($N$2=9,'Pure Werte'!G40*1.9,'Pure Werte'!G40*2))))))))))</f>
        <v>100</v>
      </c>
      <c r="H40" s="2">
        <f>IF($N$2=0,'Pure Werte'!H40*1,IF($N$2=1,'Pure Werte'!H40*1.1,IF($N$2=2,'Pure Werte'!H40*1.2,IF($N$2=3,'Pure Werte'!H40*1.3,IF($N$2=4,'Pure Werte'!H40*1.4,IF($N$2=5,'Pure Werte'!H40*1.5,IF($N$2=6,'Pure Werte'!H40*1.6,IF($N$2=7,'Pure Werte'!H40*1.7,IF($N$2=8,'Pure Werte'!H40*1.8,IF($N$2=9,'Pure Werte'!H40*1.9,'Pure Werte'!H40*2))))))))))</f>
        <v>440.00000000000006</v>
      </c>
      <c r="I40" s="2">
        <f>IF($N$2=0,'Pure Werte'!I40/1,IF($N$2=1,'Pure Werte'!I40/1.1,IF($N$2=2,'Pure Werte'!I40/1.2,IF($N$2=3,'Pure Werte'!I40/1.3,IF($N$2=4,'Pure Werte'!I40/1.4,IF($N$2=5,'Pure Werte'!I40/1.5,IF($N$2=6,'Pure Werte'!I40/1.6,IF($N$2=7,'Pure Werte'!I40/1.7,IF($N$2=8,'Pure Werte'!I40/1.8,IF($N$2=9,'Pure Werte'!I40/1.9,'Pure Werte'!I40/2))))))))))</f>
        <v>4.8499999999999996</v>
      </c>
      <c r="J40" s="51">
        <f t="shared" si="0"/>
        <v>10.015022533800702</v>
      </c>
      <c r="K40" s="51">
        <f t="shared" si="1"/>
        <v>44.06609914872309</v>
      </c>
      <c r="L40" s="51">
        <f t="shared" si="2"/>
        <v>5.0075112669003508</v>
      </c>
      <c r="M40" s="56">
        <f t="shared" si="3"/>
        <v>22.033049574361545</v>
      </c>
      <c r="N40" s="14"/>
      <c r="O40" s="14"/>
      <c r="P40" s="14"/>
      <c r="Q40" s="14"/>
    </row>
    <row r="41" spans="1:17" s="9" customFormat="1" x14ac:dyDescent="0.25">
      <c r="A41" s="2" t="str">
        <f>'Pure Werte'!A41</f>
        <v>Raketenwerfer Ammo2</v>
      </c>
      <c r="B41" s="2">
        <f>'Pure Werte'!B41</f>
        <v>1</v>
      </c>
      <c r="C41" s="2">
        <f>IF($N$2=0,'Pure Werte'!C41*1,IF($N$2=1,'Pure Werte'!C41*1.1,IF($N$2=2,'Pure Werte'!C41*1.2,IF($N$2=3,'Pure Werte'!C41*1.3,IF($N$2=4,'Pure Werte'!C41*1.4,IF($N$2=5,'Pure Werte'!C41*1.5,IF($N$2=6,'Pure Werte'!C41*1.6,IF($N$2=7,'Pure Werte'!C41*1.7,IF($N$2=8,'Pure Werte'!C41*1.8,IF($N$2=9,'Pure Werte'!C41*1.9,'Pure Werte'!C41*2))))))))))</f>
        <v>12</v>
      </c>
      <c r="D41" s="2">
        <f>IF($N$2=0,'Pure Werte'!D41*1,IF($N$2=1,'Pure Werte'!D41*1.1,IF($N$2=2,'Pure Werte'!D41*1.2,IF($N$2=3,'Pure Werte'!D41*1.3,IF($N$2=4,'Pure Werte'!D41*1.4,IF($N$2=5,'Pure Werte'!D41*1.5,IF($N$2=6,'Pure Werte'!D41*1.6,IF($N$2=7,'Pure Werte'!D41*1.7,IF($N$2=8,'Pure Werte'!D41*1.8,IF($N$2=9,'Pure Werte'!D41*1.9,'Pure Werte'!D41*2))))))))))</f>
        <v>48</v>
      </c>
      <c r="E41" s="2">
        <f>IF($N$2=0,'Pure Werte'!E41*1,IF($N$2=1,'Pure Werte'!E41*1.1,IF($N$2=2,'Pure Werte'!E41*1.2,IF($N$2=3,'Pure Werte'!E41*1.3,IF($N$2=4,'Pure Werte'!E41*1.4,IF($N$2=5,'Pure Werte'!E41*1.5,IF($N$2=6,'Pure Werte'!E41*1.6,IF($N$2=7,'Pure Werte'!E41*1.7,IF($N$2=8,'Pure Werte'!E41*1.8,IF($N$2=9,'Pure Werte'!E41*1.9,'Pure Werte'!E41*2))))))))))</f>
        <v>12</v>
      </c>
      <c r="F41" s="2">
        <f>IF($N$2=0,'Pure Werte'!F41*1,IF($N$2=1,'Pure Werte'!F41*1.1,IF($N$2=2,'Pure Werte'!F41*1.2,IF($N$2=3,'Pure Werte'!F41*1.3,IF($N$2=4,'Pure Werte'!F41*1.4,IF($N$2=5,'Pure Werte'!F41*1.5,IF($N$2=6,'Pure Werte'!F41*1.6,IF($N$2=7,'Pure Werte'!F41*1.7,IF($N$2=8,'Pure Werte'!F41*1.8,IF($N$2=9,'Pure Werte'!F41*1.9,'Pure Werte'!F41*2))))))))))</f>
        <v>48</v>
      </c>
      <c r="G41" s="2">
        <f>IF($N$2=0,'Pure Werte'!G41*1,IF($N$2=1,'Pure Werte'!G41*1.1,IF($N$2=2,'Pure Werte'!G41*1.2,IF($N$2=3,'Pure Werte'!G41*1.3,IF($N$2=4,'Pure Werte'!G41*1.4,IF($N$2=5,'Pure Werte'!G41*1.5,IF($N$2=6,'Pure Werte'!G41*1.6,IF($N$2=7,'Pure Werte'!G41*1.7,IF($N$2=8,'Pure Werte'!G41*1.8,IF($N$2=9,'Pure Werte'!G41*1.9,'Pure Werte'!G41*2))))))))))</f>
        <v>120</v>
      </c>
      <c r="H41" s="2">
        <f>IF($N$2=0,'Pure Werte'!H41*1,IF($N$2=1,'Pure Werte'!H41*1.1,IF($N$2=2,'Pure Werte'!H41*1.2,IF($N$2=3,'Pure Werte'!H41*1.3,IF($N$2=4,'Pure Werte'!H41*1.4,IF($N$2=5,'Pure Werte'!H41*1.5,IF($N$2=6,'Pure Werte'!H41*1.6,IF($N$2=7,'Pure Werte'!H41*1.7,IF($N$2=8,'Pure Werte'!H41*1.8,IF($N$2=9,'Pure Werte'!H41*1.9,'Pure Werte'!H41*2))))))))))</f>
        <v>480</v>
      </c>
      <c r="I41" s="2">
        <f>IF($N$2=0,'Pure Werte'!I41/1,IF($N$2=1,'Pure Werte'!I41/1.1,IF($N$2=2,'Pure Werte'!I41/1.2,IF($N$2=3,'Pure Werte'!I41/1.3,IF($N$2=4,'Pure Werte'!I41/1.4,IF($N$2=5,'Pure Werte'!I41/1.5,IF($N$2=6,'Pure Werte'!I41/1.6,IF($N$2=7,'Pure Werte'!I41/1.7,IF($N$2=8,'Pure Werte'!I41/1.8,IF($N$2=9,'Pure Werte'!I41/1.9,'Pure Werte'!I41/2))))))))))</f>
        <v>4.4000000000000004</v>
      </c>
      <c r="J41" s="51">
        <f t="shared" si="0"/>
        <v>12.018027040560842</v>
      </c>
      <c r="K41" s="51">
        <f t="shared" si="1"/>
        <v>48.072108162243367</v>
      </c>
      <c r="L41" s="51">
        <f t="shared" si="2"/>
        <v>6.0090135202804209</v>
      </c>
      <c r="M41" s="56">
        <f t="shared" si="3"/>
        <v>24.036054081121684</v>
      </c>
      <c r="N41" s="14"/>
      <c r="O41" s="14"/>
      <c r="P41" s="14"/>
      <c r="Q41" s="14"/>
    </row>
    <row r="42" spans="1:17" s="9" customFormat="1" x14ac:dyDescent="0.25">
      <c r="A42" s="2" t="str">
        <f>'Pure Werte'!A42</f>
        <v>Raketenwerfer Ammo3</v>
      </c>
      <c r="B42" s="2">
        <f>'Pure Werte'!B42</f>
        <v>1</v>
      </c>
      <c r="C42" s="2">
        <f>IF($N$2=0,'Pure Werte'!C42*1,IF($N$2=1,'Pure Werte'!C42*1.1,IF($N$2=2,'Pure Werte'!C42*1.2,IF($N$2=3,'Pure Werte'!C42*1.3,IF($N$2=4,'Pure Werte'!C42*1.4,IF($N$2=5,'Pure Werte'!C42*1.5,IF($N$2=6,'Pure Werte'!C42*1.6,IF($N$2=7,'Pure Werte'!C42*1.7,IF($N$2=8,'Pure Werte'!C42*1.8,IF($N$2=9,'Pure Werte'!C42*1.9,'Pure Werte'!C42*2))))))))))</f>
        <v>12</v>
      </c>
      <c r="D42" s="2">
        <f>IF($N$2=0,'Pure Werte'!D42*1,IF($N$2=1,'Pure Werte'!D42*1.1,IF($N$2=2,'Pure Werte'!D42*1.2,IF($N$2=3,'Pure Werte'!D42*1.3,IF($N$2=4,'Pure Werte'!D42*1.4,IF($N$2=5,'Pure Werte'!D42*1.5,IF($N$2=6,'Pure Werte'!D42*1.6,IF($N$2=7,'Pure Werte'!D42*1.7,IF($N$2=8,'Pure Werte'!D42*1.8,IF($N$2=9,'Pure Werte'!D42*1.9,'Pure Werte'!D42*2))))))))))</f>
        <v>52</v>
      </c>
      <c r="E42" s="2">
        <f>IF($N$2=0,'Pure Werte'!E42*1,IF($N$2=1,'Pure Werte'!E42*1.1,IF($N$2=2,'Pure Werte'!E42*1.2,IF($N$2=3,'Pure Werte'!E42*1.3,IF($N$2=4,'Pure Werte'!E42*1.4,IF($N$2=5,'Pure Werte'!E42*1.5,IF($N$2=6,'Pure Werte'!E42*1.6,IF($N$2=7,'Pure Werte'!E42*1.7,IF($N$2=8,'Pure Werte'!E42*1.8,IF($N$2=9,'Pure Werte'!E42*1.9,'Pure Werte'!E42*2))))))))))</f>
        <v>12</v>
      </c>
      <c r="F42" s="2">
        <f>IF($N$2=0,'Pure Werte'!F42*1,IF($N$2=1,'Pure Werte'!F42*1.1,IF($N$2=2,'Pure Werte'!F42*1.2,IF($N$2=3,'Pure Werte'!F42*1.3,IF($N$2=4,'Pure Werte'!F42*1.4,IF($N$2=5,'Pure Werte'!F42*1.5,IF($N$2=6,'Pure Werte'!F42*1.6,IF($N$2=7,'Pure Werte'!F42*1.7,IF($N$2=8,'Pure Werte'!F42*1.8,IF($N$2=9,'Pure Werte'!F42*1.9,'Pure Werte'!F42*2))))))))))</f>
        <v>52</v>
      </c>
      <c r="G42" s="2">
        <f>IF($N$2=0,'Pure Werte'!G42*1,IF($N$2=1,'Pure Werte'!G42*1.1,IF($N$2=2,'Pure Werte'!G42*1.2,IF($N$2=3,'Pure Werte'!G42*1.3,IF($N$2=4,'Pure Werte'!G42*1.4,IF($N$2=5,'Pure Werte'!G42*1.5,IF($N$2=6,'Pure Werte'!G42*1.6,IF($N$2=7,'Pure Werte'!G42*1.7,IF($N$2=8,'Pure Werte'!G42*1.8,IF($N$2=9,'Pure Werte'!G42*1.9,'Pure Werte'!G42*2))))))))))</f>
        <v>120</v>
      </c>
      <c r="H42" s="2">
        <f>IF($N$2=0,'Pure Werte'!H42*1,IF($N$2=1,'Pure Werte'!H42*1.1,IF($N$2=2,'Pure Werte'!H42*1.2,IF($N$2=3,'Pure Werte'!H42*1.3,IF($N$2=4,'Pure Werte'!H42*1.4,IF($N$2=5,'Pure Werte'!H42*1.5,IF($N$2=6,'Pure Werte'!H42*1.6,IF($N$2=7,'Pure Werte'!H42*1.7,IF($N$2=8,'Pure Werte'!H42*1.8,IF($N$2=9,'Pure Werte'!H42*1.9,'Pure Werte'!H42*2))))))))))</f>
        <v>520</v>
      </c>
      <c r="I42" s="2">
        <f>IF($N$2=0,'Pure Werte'!I42/1,IF($N$2=1,'Pure Werte'!I42/1.1,IF($N$2=2,'Pure Werte'!I42/1.2,IF($N$2=3,'Pure Werte'!I42/1.3,IF($N$2=4,'Pure Werte'!I42/1.4,IF($N$2=5,'Pure Werte'!I42/1.5,IF($N$2=6,'Pure Werte'!I42/1.6,IF($N$2=7,'Pure Werte'!I42/1.7,IF($N$2=8,'Pure Werte'!I42/1.8,IF($N$2=9,'Pure Werte'!I42/1.9,'Pure Werte'!I42/2))))))))))</f>
        <v>4.7850000000000001</v>
      </c>
      <c r="J42" s="51">
        <f t="shared" si="0"/>
        <v>12.018027040560842</v>
      </c>
      <c r="K42" s="51">
        <f t="shared" si="1"/>
        <v>52.078117175763651</v>
      </c>
      <c r="L42" s="51">
        <f t="shared" si="2"/>
        <v>6.0090135202804209</v>
      </c>
      <c r="M42" s="56">
        <f t="shared" si="3"/>
        <v>26.039058587881826</v>
      </c>
      <c r="N42" s="14"/>
      <c r="O42" s="14"/>
      <c r="P42" s="14"/>
      <c r="Q42" s="14"/>
    </row>
    <row r="43" spans="1:17" s="11" customFormat="1" ht="15.75" thickBot="1" x14ac:dyDescent="0.3">
      <c r="A43" s="24" t="str">
        <f>'Pure Werte'!A43</f>
        <v>Raketenwerfer Alles</v>
      </c>
      <c r="B43" s="24">
        <f>'Pure Werte'!B43</f>
        <v>2</v>
      </c>
      <c r="C43" s="24">
        <f>IF($N$2=0,'Pure Werte'!C43*1,IF($N$2=1,'Pure Werte'!C43*1.1,IF($N$2=2,'Pure Werte'!C43*1.2,IF($N$2=3,'Pure Werte'!C43*1.3,IF($N$2=4,'Pure Werte'!C43*1.4,IF($N$2=5,'Pure Werte'!C43*1.5,IF($N$2=6,'Pure Werte'!C43*1.6,IF($N$2=7,'Pure Werte'!C43*1.7,IF($N$2=8,'Pure Werte'!C43*1.8,IF($N$2=9,'Pure Werte'!C43*1.9,'Pure Werte'!C43*2))))))))))</f>
        <v>24</v>
      </c>
      <c r="D43" s="24">
        <f>IF($N$2=0,'Pure Werte'!D43*1,IF($N$2=1,'Pure Werte'!D43*1.1,IF($N$2=2,'Pure Werte'!D43*1.2,IF($N$2=3,'Pure Werte'!D43*1.3,IF($N$2=4,'Pure Werte'!D43*1.4,IF($N$2=5,'Pure Werte'!D43*1.5,IF($N$2=6,'Pure Werte'!D43*1.6,IF($N$2=7,'Pure Werte'!D43*1.7,IF($N$2=8,'Pure Werte'!D43*1.8,IF($N$2=9,'Pure Werte'!D43*1.9,'Pure Werte'!D43*2))))))))))</f>
        <v>104</v>
      </c>
      <c r="E43" s="24">
        <f>IF($N$2=0,'Pure Werte'!E43*1,IF($N$2=1,'Pure Werte'!E43*1.1,IF($N$2=2,'Pure Werte'!E43*1.2,IF($N$2=3,'Pure Werte'!E43*1.3,IF($N$2=4,'Pure Werte'!E43*1.4,IF($N$2=5,'Pure Werte'!E43*1.5,IF($N$2=6,'Pure Werte'!E43*1.6,IF($N$2=7,'Pure Werte'!E43*1.7,IF($N$2=8,'Pure Werte'!E43*1.8,IF($N$2=9,'Pure Werte'!E43*1.9,'Pure Werte'!E43*2))))))))))</f>
        <v>12</v>
      </c>
      <c r="F43" s="24">
        <f>IF($N$2=0,'Pure Werte'!F43*1,IF($N$2=1,'Pure Werte'!F43*1.1,IF($N$2=2,'Pure Werte'!F43*1.2,IF($N$2=3,'Pure Werte'!F43*1.3,IF($N$2=4,'Pure Werte'!F43*1.4,IF($N$2=5,'Pure Werte'!F43*1.5,IF($N$2=6,'Pure Werte'!F43*1.6,IF($N$2=7,'Pure Werte'!F43*1.7,IF($N$2=8,'Pure Werte'!F43*1.8,IF($N$2=9,'Pure Werte'!F43*1.9,'Pure Werte'!F43*2))))))))))</f>
        <v>52</v>
      </c>
      <c r="G43" s="24">
        <f>IF($N$2=0,'Pure Werte'!G43*1,IF($N$2=1,'Pure Werte'!G43*1.1,IF($N$2=2,'Pure Werte'!G43*1.2,IF($N$2=3,'Pure Werte'!G43*1.3,IF($N$2=4,'Pure Werte'!G43*1.4,IF($N$2=5,'Pure Werte'!G43*1.5,IF($N$2=6,'Pure Werte'!G43*1.6,IF($N$2=7,'Pure Werte'!G43*1.7,IF($N$2=8,'Pure Werte'!G43*1.8,IF($N$2=9,'Pure Werte'!G43*1.9,'Pure Werte'!G43*2))))))))))</f>
        <v>240</v>
      </c>
      <c r="H43" s="24">
        <f>IF($N$2=0,'Pure Werte'!H43*1,IF($N$2=1,'Pure Werte'!H43*1.1,IF($N$2=2,'Pure Werte'!H43*1.2,IF($N$2=3,'Pure Werte'!H43*1.3,IF($N$2=4,'Pure Werte'!H43*1.4,IF($N$2=5,'Pure Werte'!H43*1.5,IF($N$2=6,'Pure Werte'!H43*1.6,IF($N$2=7,'Pure Werte'!H43*1.7,IF($N$2=8,'Pure Werte'!H43*1.8,IF($N$2=9,'Pure Werte'!H43*1.9,'Pure Werte'!H43*2))))))))))</f>
        <v>1040</v>
      </c>
      <c r="I43" s="24">
        <f>IF($N$2=0,'Pure Werte'!I43/1,IF($N$2=1,'Pure Werte'!I43/1.1,IF($N$2=2,'Pure Werte'!I43/1.2,IF($N$2=3,'Pure Werte'!I43/1.3,IF($N$2=4,'Pure Werte'!I43/1.4,IF($N$2=5,'Pure Werte'!I43/1.5,IF($N$2=6,'Pure Werte'!I43/1.6,IF($N$2=7,'Pure Werte'!I43/1.7,IF($N$2=8,'Pure Werte'!I43/1.8,IF($N$2=9,'Pure Werte'!I43/1.9,'Pure Werte'!I43/2))))))))))</f>
        <v>4.8150000000000004</v>
      </c>
      <c r="J43" s="52">
        <f t="shared" si="0"/>
        <v>24.036054081121684</v>
      </c>
      <c r="K43" s="52">
        <f t="shared" si="1"/>
        <v>104.1562343515273</v>
      </c>
      <c r="L43" s="52">
        <f t="shared" si="2"/>
        <v>12.018027040560842</v>
      </c>
      <c r="M43" s="57">
        <f t="shared" si="3"/>
        <v>52.078117175763651</v>
      </c>
      <c r="N43" s="15"/>
      <c r="O43" s="15"/>
      <c r="P43" s="15"/>
      <c r="Q43" s="15"/>
    </row>
    <row r="44" spans="1:17" s="10" customFormat="1" x14ac:dyDescent="0.25">
      <c r="A44" s="1" t="str">
        <f>'Pure Werte'!A44</f>
        <v xml:space="preserve">Schwerer Raketenwerfer </v>
      </c>
      <c r="B44" s="1">
        <f>'Pure Werte'!B44</f>
        <v>1</v>
      </c>
      <c r="C44" s="1">
        <f>IF($N$2=0,'Pure Werte'!C44*1,IF($N$2=1,'Pure Werte'!C44*1.1,IF($N$2=2,'Pure Werte'!C44*1.2,IF($N$2=3,'Pure Werte'!C44*1.3,IF($N$2=4,'Pure Werte'!C44*1.4,IF($N$2=5,'Pure Werte'!C44*1.5,IF($N$2=6,'Pure Werte'!C44*1.6,IF($N$2=7,'Pure Werte'!C44*1.7,IF($N$2=8,'Pure Werte'!C44*1.8,IF($N$2=9,'Pure Werte'!C44*1.9,'Pure Werte'!C44*2))))))))))</f>
        <v>38</v>
      </c>
      <c r="D44" s="1">
        <f>IF($N$2=0,'Pure Werte'!D44*1,IF($N$2=1,'Pure Werte'!D44*1.1,IF($N$2=2,'Pure Werte'!D44*1.2,IF($N$2=3,'Pure Werte'!D44*1.3,IF($N$2=4,'Pure Werte'!D44*1.4,IF($N$2=5,'Pure Werte'!D44*1.5,IF($N$2=6,'Pure Werte'!D44*1.6,IF($N$2=7,'Pure Werte'!D44*1.7,IF($N$2=8,'Pure Werte'!D44*1.8,IF($N$2=9,'Pure Werte'!D44*1.9,'Pure Werte'!D44*2))))))))))</f>
        <v>152</v>
      </c>
      <c r="E44" s="1">
        <f>IF($N$2=0,'Pure Werte'!E44*1,IF($N$2=1,'Pure Werte'!E44*1.1,IF($N$2=2,'Pure Werte'!E44*1.2,IF($N$2=3,'Pure Werte'!E44*1.3,IF($N$2=4,'Pure Werte'!E44*1.4,IF($N$2=5,'Pure Werte'!E44*1.5,IF($N$2=6,'Pure Werte'!E44*1.6,IF($N$2=7,'Pure Werte'!E44*1.7,IF($N$2=8,'Pure Werte'!E44*1.8,IF($N$2=9,'Pure Werte'!E44*1.9,'Pure Werte'!E44*2))))))))))</f>
        <v>38</v>
      </c>
      <c r="F44" s="1">
        <f>IF($N$2=0,'Pure Werte'!F44*1,IF($N$2=1,'Pure Werte'!F44*1.1,IF($N$2=2,'Pure Werte'!F44*1.2,IF($N$2=3,'Pure Werte'!F44*1.3,IF($N$2=4,'Pure Werte'!F44*1.4,IF($N$2=5,'Pure Werte'!F44*1.5,IF($N$2=6,'Pure Werte'!F44*1.6,IF($N$2=7,'Pure Werte'!F44*1.7,IF($N$2=8,'Pure Werte'!F44*1.8,IF($N$2=9,'Pure Werte'!F44*1.9,'Pure Werte'!F44*2))))))))))</f>
        <v>152</v>
      </c>
      <c r="G44" s="1">
        <f>IF($N$2=0,'Pure Werte'!G44*1,IF($N$2=1,'Pure Werte'!G44*1.1,IF($N$2=2,'Pure Werte'!G44*1.2,IF($N$2=3,'Pure Werte'!G44*1.3,IF($N$2=4,'Pure Werte'!G44*1.4,IF($N$2=5,'Pure Werte'!G44*1.5,IF($N$2=6,'Pure Werte'!G44*1.6,IF($N$2=7,'Pure Werte'!G44*1.7,IF($N$2=8,'Pure Werte'!G44*1.8,IF($N$2=9,'Pure Werte'!G44*1.9,'Pure Werte'!G44*2))))))))))</f>
        <v>380</v>
      </c>
      <c r="H44" s="1">
        <f>IF($N$2=0,'Pure Werte'!H44*1,IF($N$2=1,'Pure Werte'!H44*1.1,IF($N$2=2,'Pure Werte'!H44*1.2,IF($N$2=3,'Pure Werte'!H44*1.3,IF($N$2=4,'Pure Werte'!H44*1.4,IF($N$2=5,'Pure Werte'!H44*1.5,IF($N$2=6,'Pure Werte'!H44*1.6,IF($N$2=7,'Pure Werte'!H44*1.7,IF($N$2=8,'Pure Werte'!H44*1.8,IF($N$2=9,'Pure Werte'!H44*1.9,'Pure Werte'!H44*2))))))))))</f>
        <v>1520</v>
      </c>
      <c r="I44" s="1">
        <f>IF($N$2=0,'Pure Werte'!I44/1,IF($N$2=1,'Pure Werte'!I44/1.1,IF($N$2=2,'Pure Werte'!I44/1.2,IF($N$2=3,'Pure Werte'!I44/1.3,IF($N$2=4,'Pure Werte'!I44/1.4,IF($N$2=5,'Pure Werte'!I44/1.5,IF($N$2=6,'Pure Werte'!I44/1.6,IF($N$2=7,'Pure Werte'!I44/1.7,IF($N$2=8,'Pure Werte'!I44/1.8,IF($N$2=9,'Pure Werte'!I44/1.9,'Pure Werte'!I44/2))))))))))</f>
        <v>14.2</v>
      </c>
      <c r="J44" s="50">
        <f t="shared" si="0"/>
        <v>38.057085628442664</v>
      </c>
      <c r="K44" s="50">
        <f t="shared" si="1"/>
        <v>152.22834251377066</v>
      </c>
      <c r="L44" s="50">
        <f t="shared" si="2"/>
        <v>19.028542814221332</v>
      </c>
      <c r="M44" s="55">
        <f t="shared" si="3"/>
        <v>76.114171256885328</v>
      </c>
      <c r="N44" s="13"/>
      <c r="O44" s="13"/>
      <c r="P44" s="13"/>
      <c r="Q44" s="13"/>
    </row>
    <row r="45" spans="1:17" s="9" customFormat="1" x14ac:dyDescent="0.25">
      <c r="A45" s="2" t="str">
        <f>'Pure Werte'!A45</f>
        <v>Schwerer Raketenwerfer Upg1</v>
      </c>
      <c r="B45" s="2">
        <f>'Pure Werte'!B45</f>
        <v>1</v>
      </c>
      <c r="C45" s="2">
        <f>IF($N$2=0,'Pure Werte'!C45*1,IF($N$2=1,'Pure Werte'!C45*1.1,IF($N$2=2,'Pure Werte'!C45*1.2,IF($N$2=3,'Pure Werte'!C45*1.3,IF($N$2=4,'Pure Werte'!C45*1.4,IF($N$2=5,'Pure Werte'!C45*1.5,IF($N$2=6,'Pure Werte'!C45*1.6,IF($N$2=7,'Pure Werte'!C45*1.7,IF($N$2=8,'Pure Werte'!C45*1.8,IF($N$2=9,'Pure Werte'!C45*1.9,'Pure Werte'!C45*2))))))))))</f>
        <v>38</v>
      </c>
      <c r="D45" s="2">
        <f>IF($N$2=0,'Pure Werte'!D45*1,IF($N$2=1,'Pure Werte'!D45*1.1,IF($N$2=2,'Pure Werte'!D45*1.2,IF($N$2=3,'Pure Werte'!D45*1.3,IF($N$2=4,'Pure Werte'!D45*1.4,IF($N$2=5,'Pure Werte'!D45*1.5,IF($N$2=6,'Pure Werte'!D45*1.6,IF($N$2=7,'Pure Werte'!D45*1.7,IF($N$2=8,'Pure Werte'!D45*1.8,IF($N$2=9,'Pure Werte'!D45*1.9,'Pure Werte'!D45*2))))))))))</f>
        <v>152</v>
      </c>
      <c r="E45" s="2">
        <f>IF($N$2=0,'Pure Werte'!E45*1,IF($N$2=1,'Pure Werte'!E45*1.1,IF($N$2=2,'Pure Werte'!E45*1.2,IF($N$2=3,'Pure Werte'!E45*1.3,IF($N$2=4,'Pure Werte'!E45*1.4,IF($N$2=5,'Pure Werte'!E45*1.5,IF($N$2=6,'Pure Werte'!E45*1.6,IF($N$2=7,'Pure Werte'!E45*1.7,IF($N$2=8,'Pure Werte'!E45*1.8,IF($N$2=9,'Pure Werte'!E45*1.9,'Pure Werte'!E45*2))))))))))</f>
        <v>38</v>
      </c>
      <c r="F45" s="2">
        <f>IF($N$2=0,'Pure Werte'!F45*1,IF($N$2=1,'Pure Werte'!F45*1.1,IF($N$2=2,'Pure Werte'!F45*1.2,IF($N$2=3,'Pure Werte'!F45*1.3,IF($N$2=4,'Pure Werte'!F45*1.4,IF($N$2=5,'Pure Werte'!F45*1.5,IF($N$2=6,'Pure Werte'!F45*1.6,IF($N$2=7,'Pure Werte'!F45*1.7,IF($N$2=8,'Pure Werte'!F45*1.8,IF($N$2=9,'Pure Werte'!F45*1.9,'Pure Werte'!F45*2))))))))))</f>
        <v>152</v>
      </c>
      <c r="G45" s="2">
        <f>IF($N$2=0,'Pure Werte'!G45*1,IF($N$2=1,'Pure Werte'!G45*1.1,IF($N$2=2,'Pure Werte'!G45*1.2,IF($N$2=3,'Pure Werte'!G45*1.3,IF($N$2=4,'Pure Werte'!G45*1.4,IF($N$2=5,'Pure Werte'!G45*1.5,IF($N$2=6,'Pure Werte'!G45*1.6,IF($N$2=7,'Pure Werte'!G45*1.7,IF($N$2=8,'Pure Werte'!G45*1.8,IF($N$2=9,'Pure Werte'!G45*1.9,'Pure Werte'!G45*2))))))))))</f>
        <v>380</v>
      </c>
      <c r="H45" s="2">
        <f>IF($N$2=0,'Pure Werte'!H45*1,IF($N$2=1,'Pure Werte'!H45*1.1,IF($N$2=2,'Pure Werte'!H45*1.2,IF($N$2=3,'Pure Werte'!H45*1.3,IF($N$2=4,'Pure Werte'!H45*1.4,IF($N$2=5,'Pure Werte'!H45*1.5,IF($N$2=6,'Pure Werte'!H45*1.6,IF($N$2=7,'Pure Werte'!H45*1.7,IF($N$2=8,'Pure Werte'!H45*1.8,IF($N$2=9,'Pure Werte'!H45*1.9,'Pure Werte'!H45*2))))))))))</f>
        <v>1520</v>
      </c>
      <c r="I45" s="2">
        <f>IF($N$2=0,'Pure Werte'!I45/1,IF($N$2=1,'Pure Werte'!I45/1.1,IF($N$2=2,'Pure Werte'!I45/1.2,IF($N$2=3,'Pure Werte'!I45/1.3,IF($N$2=4,'Pure Werte'!I45/1.4,IF($N$2=5,'Pure Werte'!I45/1.5,IF($N$2=6,'Pure Werte'!I45/1.6,IF($N$2=7,'Pure Werte'!I45/1.7,IF($N$2=8,'Pure Werte'!I45/1.8,IF($N$2=9,'Pure Werte'!I45/1.9,'Pure Werte'!I45/2))))))))))</f>
        <v>7.165</v>
      </c>
      <c r="J45" s="51">
        <f t="shared" si="0"/>
        <v>38.057085628442664</v>
      </c>
      <c r="K45" s="51">
        <f t="shared" si="1"/>
        <v>152.22834251377066</v>
      </c>
      <c r="L45" s="51">
        <f t="shared" si="2"/>
        <v>19.028542814221332</v>
      </c>
      <c r="M45" s="56">
        <f t="shared" si="3"/>
        <v>76.114171256885328</v>
      </c>
      <c r="N45" s="14"/>
      <c r="O45" s="14"/>
      <c r="P45" s="14"/>
      <c r="Q45" s="14"/>
    </row>
    <row r="46" spans="1:17" s="9" customFormat="1" x14ac:dyDescent="0.25">
      <c r="A46" s="2" t="str">
        <f>'Pure Werte'!A46</f>
        <v>Schwerer Raketenwerfer Upg2</v>
      </c>
      <c r="B46" s="2">
        <f>'Pure Werte'!B46</f>
        <v>1</v>
      </c>
      <c r="C46" s="2">
        <f>IF($N$2=0,'Pure Werte'!C46*1,IF($N$2=1,'Pure Werte'!C46*1.1,IF($N$2=2,'Pure Werte'!C46*1.2,IF($N$2=3,'Pure Werte'!C46*1.3,IF($N$2=4,'Pure Werte'!C46*1.4,IF($N$2=5,'Pure Werte'!C46*1.5,IF($N$2=6,'Pure Werte'!C46*1.6,IF($N$2=7,'Pure Werte'!C46*1.7,IF($N$2=8,'Pure Werte'!C46*1.8,IF($N$2=9,'Pure Werte'!C46*1.9,'Pure Werte'!C46*2))))))))))</f>
        <v>38</v>
      </c>
      <c r="D46" s="2">
        <f>IF($N$2=0,'Pure Werte'!D46*1,IF($N$2=1,'Pure Werte'!D46*1.1,IF($N$2=2,'Pure Werte'!D46*1.2,IF($N$2=3,'Pure Werte'!D46*1.3,IF($N$2=4,'Pure Werte'!D46*1.4,IF($N$2=5,'Pure Werte'!D46*1.5,IF($N$2=6,'Pure Werte'!D46*1.6,IF($N$2=7,'Pure Werte'!D46*1.7,IF($N$2=8,'Pure Werte'!D46*1.8,IF($N$2=9,'Pure Werte'!D46*1.9,'Pure Werte'!D46*2))))))))))</f>
        <v>152</v>
      </c>
      <c r="E46" s="2">
        <f>IF($N$2=0,'Pure Werte'!E46*1,IF($N$2=1,'Pure Werte'!E46*1.1,IF($N$2=2,'Pure Werte'!E46*1.2,IF($N$2=3,'Pure Werte'!E46*1.3,IF($N$2=4,'Pure Werte'!E46*1.4,IF($N$2=5,'Pure Werte'!E46*1.5,IF($N$2=6,'Pure Werte'!E46*1.6,IF($N$2=7,'Pure Werte'!E46*1.7,IF($N$2=8,'Pure Werte'!E46*1.8,IF($N$2=9,'Pure Werte'!E46*1.9,'Pure Werte'!E46*2))))))))))</f>
        <v>38</v>
      </c>
      <c r="F46" s="2">
        <f>IF($N$2=0,'Pure Werte'!F46*1,IF($N$2=1,'Pure Werte'!F46*1.1,IF($N$2=2,'Pure Werte'!F46*1.2,IF($N$2=3,'Pure Werte'!F46*1.3,IF($N$2=4,'Pure Werte'!F46*1.4,IF($N$2=5,'Pure Werte'!F46*1.5,IF($N$2=6,'Pure Werte'!F46*1.6,IF($N$2=7,'Pure Werte'!F46*1.7,IF($N$2=8,'Pure Werte'!F46*1.8,IF($N$2=9,'Pure Werte'!F46*1.9,'Pure Werte'!F46*2))))))))))</f>
        <v>152</v>
      </c>
      <c r="G46" s="2">
        <f>IF($N$2=0,'Pure Werte'!G46*1,IF($N$2=1,'Pure Werte'!G46*1.1,IF($N$2=2,'Pure Werte'!G46*1.2,IF($N$2=3,'Pure Werte'!G46*1.3,IF($N$2=4,'Pure Werte'!G46*1.4,IF($N$2=5,'Pure Werte'!G46*1.5,IF($N$2=6,'Pure Werte'!G46*1.6,IF($N$2=7,'Pure Werte'!G46*1.7,IF($N$2=8,'Pure Werte'!G46*1.8,IF($N$2=9,'Pure Werte'!G46*1.9,'Pure Werte'!G46*2))))))))))</f>
        <v>380</v>
      </c>
      <c r="H46" s="2">
        <f>IF($N$2=0,'Pure Werte'!H46*1,IF($N$2=1,'Pure Werte'!H46*1.1,IF($N$2=2,'Pure Werte'!H46*1.2,IF($N$2=3,'Pure Werte'!H46*1.3,IF($N$2=4,'Pure Werte'!H46*1.4,IF($N$2=5,'Pure Werte'!H46*1.5,IF($N$2=6,'Pure Werte'!H46*1.6,IF($N$2=7,'Pure Werte'!H46*1.7,IF($N$2=8,'Pure Werte'!H46*1.8,IF($N$2=9,'Pure Werte'!H46*1.9,'Pure Werte'!H46*2))))))))))</f>
        <v>1520</v>
      </c>
      <c r="I46" s="2">
        <f>IF($N$2=0,'Pure Werte'!I46/1,IF($N$2=1,'Pure Werte'!I46/1.1,IF($N$2=2,'Pure Werte'!I46/1.2,IF($N$2=3,'Pure Werte'!I46/1.3,IF($N$2=4,'Pure Werte'!I46/1.4,IF($N$2=5,'Pure Werte'!I46/1.5,IF($N$2=6,'Pure Werte'!I46/1.6,IF($N$2=7,'Pure Werte'!I46/1.7,IF($N$2=8,'Pure Werte'!I46/1.8,IF($N$2=9,'Pure Werte'!I46/1.9,'Pure Werte'!I46/2))))))))))</f>
        <v>7.2</v>
      </c>
      <c r="J46" s="51">
        <f t="shared" si="0"/>
        <v>38.057085628442664</v>
      </c>
      <c r="K46" s="51">
        <f t="shared" si="1"/>
        <v>152.22834251377066</v>
      </c>
      <c r="L46" s="51">
        <f t="shared" si="2"/>
        <v>19.028542814221332</v>
      </c>
      <c r="M46" s="56">
        <f t="shared" si="3"/>
        <v>76.114171256885328</v>
      </c>
      <c r="N46" s="14"/>
      <c r="O46" s="14"/>
      <c r="P46" s="14"/>
      <c r="Q46" s="14"/>
    </row>
    <row r="47" spans="1:17" s="9" customFormat="1" x14ac:dyDescent="0.25">
      <c r="A47" s="2" t="str">
        <f>'Pure Werte'!A47</f>
        <v>Schwerer Raketenwerfer Ammo1</v>
      </c>
      <c r="B47" s="2">
        <f>'Pure Werte'!B47</f>
        <v>1</v>
      </c>
      <c r="C47" s="2">
        <f>IF($N$2=0,'Pure Werte'!C47*1,IF($N$2=1,'Pure Werte'!C47*1.1,IF($N$2=2,'Pure Werte'!C47*1.2,IF($N$2=3,'Pure Werte'!C47*1.3,IF($N$2=4,'Pure Werte'!C47*1.4,IF($N$2=5,'Pure Werte'!C47*1.5,IF($N$2=6,'Pure Werte'!C47*1.6,IF($N$2=7,'Pure Werte'!C47*1.7,IF($N$2=8,'Pure Werte'!C47*1.8,IF($N$2=9,'Pure Werte'!C47*1.9,'Pure Werte'!C47*2))))))))))</f>
        <v>42</v>
      </c>
      <c r="D47" s="2">
        <f>IF($N$2=0,'Pure Werte'!D47*1,IF($N$2=1,'Pure Werte'!D47*1.1,IF($N$2=2,'Pure Werte'!D47*1.2,IF($N$2=3,'Pure Werte'!D47*1.3,IF($N$2=4,'Pure Werte'!D47*1.4,IF($N$2=5,'Pure Werte'!D47*1.5,IF($N$2=6,'Pure Werte'!D47*1.6,IF($N$2=7,'Pure Werte'!D47*1.7,IF($N$2=8,'Pure Werte'!D47*1.8,IF($N$2=9,'Pure Werte'!D47*1.9,'Pure Werte'!D47*2))))))))))</f>
        <v>168</v>
      </c>
      <c r="E47" s="2">
        <f>IF($N$2=0,'Pure Werte'!E47*1,IF($N$2=1,'Pure Werte'!E47*1.1,IF($N$2=2,'Pure Werte'!E47*1.2,IF($N$2=3,'Pure Werte'!E47*1.3,IF($N$2=4,'Pure Werte'!E47*1.4,IF($N$2=5,'Pure Werte'!E47*1.5,IF($N$2=6,'Pure Werte'!E47*1.6,IF($N$2=7,'Pure Werte'!E47*1.7,IF($N$2=8,'Pure Werte'!E47*1.8,IF($N$2=9,'Pure Werte'!E47*1.9,'Pure Werte'!E47*2))))))))))</f>
        <v>42</v>
      </c>
      <c r="F47" s="2">
        <f>IF($N$2=0,'Pure Werte'!F47*1,IF($N$2=1,'Pure Werte'!F47*1.1,IF($N$2=2,'Pure Werte'!F47*1.2,IF($N$2=3,'Pure Werte'!F47*1.3,IF($N$2=4,'Pure Werte'!F47*1.4,IF($N$2=5,'Pure Werte'!F47*1.5,IF($N$2=6,'Pure Werte'!F47*1.6,IF($N$2=7,'Pure Werte'!F47*1.7,IF($N$2=8,'Pure Werte'!F47*1.8,IF($N$2=9,'Pure Werte'!F47*1.9,'Pure Werte'!F47*2))))))))))</f>
        <v>168</v>
      </c>
      <c r="G47" s="2">
        <f>IF($N$2=0,'Pure Werte'!G47*1,IF($N$2=1,'Pure Werte'!G47*1.1,IF($N$2=2,'Pure Werte'!G47*1.2,IF($N$2=3,'Pure Werte'!G47*1.3,IF($N$2=4,'Pure Werte'!G47*1.4,IF($N$2=5,'Pure Werte'!G47*1.5,IF($N$2=6,'Pure Werte'!G47*1.6,IF($N$2=7,'Pure Werte'!G47*1.7,IF($N$2=8,'Pure Werte'!G47*1.8,IF($N$2=9,'Pure Werte'!G47*1.9,'Pure Werte'!G47*2))))))))))</f>
        <v>210</v>
      </c>
      <c r="H47" s="2">
        <f>IF($N$2=0,'Pure Werte'!H47*1,IF($N$2=1,'Pure Werte'!H47*1.1,IF($N$2=2,'Pure Werte'!H47*1.2,IF($N$2=3,'Pure Werte'!H47*1.3,IF($N$2=4,'Pure Werte'!H47*1.4,IF($N$2=5,'Pure Werte'!H47*1.5,IF($N$2=6,'Pure Werte'!H47*1.6,IF($N$2=7,'Pure Werte'!H47*1.7,IF($N$2=8,'Pure Werte'!H47*1.8,IF($N$2=9,'Pure Werte'!H47*1.9,'Pure Werte'!H47*2))))))))))</f>
        <v>840</v>
      </c>
      <c r="I47" s="2">
        <f>IF($N$2=0,'Pure Werte'!I47/1,IF($N$2=1,'Pure Werte'!I47/1.1,IF($N$2=2,'Pure Werte'!I47/1.2,IF($N$2=3,'Pure Werte'!I47/1.3,IF($N$2=4,'Pure Werte'!I47/1.4,IF($N$2=5,'Pure Werte'!I47/1.5,IF($N$2=6,'Pure Werte'!I47/1.6,IF($N$2=7,'Pure Werte'!I47/1.7,IF($N$2=8,'Pure Werte'!I47/1.8,IF($N$2=9,'Pure Werte'!I47/1.9,'Pure Werte'!I47/2))))))))))</f>
        <v>6.415</v>
      </c>
      <c r="J47" s="51">
        <f t="shared" si="0"/>
        <v>21.031547320981474</v>
      </c>
      <c r="K47" s="51">
        <f t="shared" si="1"/>
        <v>84.126189283925896</v>
      </c>
      <c r="L47" s="51">
        <f t="shared" si="2"/>
        <v>10.515773660490737</v>
      </c>
      <c r="M47" s="56">
        <f t="shared" si="3"/>
        <v>42.063094641962948</v>
      </c>
      <c r="N47" s="14"/>
      <c r="O47" s="14"/>
      <c r="P47" s="14"/>
      <c r="Q47" s="14"/>
    </row>
    <row r="48" spans="1:17" s="9" customFormat="1" x14ac:dyDescent="0.25">
      <c r="A48" s="2" t="str">
        <f>'Pure Werte'!A48</f>
        <v>Schwerer Raketenwerfer Ammo2</v>
      </c>
      <c r="B48" s="2">
        <f>'Pure Werte'!B48</f>
        <v>1</v>
      </c>
      <c r="C48" s="2">
        <f>IF($N$2=0,'Pure Werte'!C48*1,IF($N$2=1,'Pure Werte'!C48*1.1,IF($N$2=2,'Pure Werte'!C48*1.2,IF($N$2=3,'Pure Werte'!C48*1.3,IF($N$2=4,'Pure Werte'!C48*1.4,IF($N$2=5,'Pure Werte'!C48*1.5,IF($N$2=6,'Pure Werte'!C48*1.6,IF($N$2=7,'Pure Werte'!C48*1.7,IF($N$2=8,'Pure Werte'!C48*1.8,IF($N$2=9,'Pure Werte'!C48*1.9,'Pure Werte'!C48*2))))))))))</f>
        <v>46</v>
      </c>
      <c r="D48" s="2">
        <f>IF($N$2=0,'Pure Werte'!D48*1,IF($N$2=1,'Pure Werte'!D48*1.1,IF($N$2=2,'Pure Werte'!D48*1.2,IF($N$2=3,'Pure Werte'!D48*1.3,IF($N$2=4,'Pure Werte'!D48*1.4,IF($N$2=5,'Pure Werte'!D48*1.5,IF($N$2=6,'Pure Werte'!D48*1.6,IF($N$2=7,'Pure Werte'!D48*1.7,IF($N$2=8,'Pure Werte'!D48*1.8,IF($N$2=9,'Pure Werte'!D48*1.9,'Pure Werte'!D48*2))))))))))</f>
        <v>184</v>
      </c>
      <c r="E48" s="2">
        <f>IF($N$2=0,'Pure Werte'!E48*1,IF($N$2=1,'Pure Werte'!E48*1.1,IF($N$2=2,'Pure Werte'!E48*1.2,IF($N$2=3,'Pure Werte'!E48*1.3,IF($N$2=4,'Pure Werte'!E48*1.4,IF($N$2=5,'Pure Werte'!E48*1.5,IF($N$2=6,'Pure Werte'!E48*1.6,IF($N$2=7,'Pure Werte'!E48*1.7,IF($N$2=8,'Pure Werte'!E48*1.8,IF($N$2=9,'Pure Werte'!E48*1.9,'Pure Werte'!E48*2))))))))))</f>
        <v>46</v>
      </c>
      <c r="F48" s="2">
        <f>IF($N$2=0,'Pure Werte'!F48*1,IF($N$2=1,'Pure Werte'!F48*1.1,IF($N$2=2,'Pure Werte'!F48*1.2,IF($N$2=3,'Pure Werte'!F48*1.3,IF($N$2=4,'Pure Werte'!F48*1.4,IF($N$2=5,'Pure Werte'!F48*1.5,IF($N$2=6,'Pure Werte'!F48*1.6,IF($N$2=7,'Pure Werte'!F48*1.7,IF($N$2=8,'Pure Werte'!F48*1.8,IF($N$2=9,'Pure Werte'!F48*1.9,'Pure Werte'!F48*2))))))))))</f>
        <v>184</v>
      </c>
      <c r="G48" s="2">
        <f>IF($N$2=0,'Pure Werte'!G48*1,IF($N$2=1,'Pure Werte'!G48*1.1,IF($N$2=2,'Pure Werte'!G48*1.2,IF($N$2=3,'Pure Werte'!G48*1.3,IF($N$2=4,'Pure Werte'!G48*1.4,IF($N$2=5,'Pure Werte'!G48*1.5,IF($N$2=6,'Pure Werte'!G48*1.6,IF($N$2=7,'Pure Werte'!G48*1.7,IF($N$2=8,'Pure Werte'!G48*1.8,IF($N$2=9,'Pure Werte'!G48*1.9,'Pure Werte'!G48*2))))))))))</f>
        <v>230</v>
      </c>
      <c r="H48" s="2">
        <f>IF($N$2=0,'Pure Werte'!H48*1,IF($N$2=1,'Pure Werte'!H48*1.1,IF($N$2=2,'Pure Werte'!H48*1.2,IF($N$2=3,'Pure Werte'!H48*1.3,IF($N$2=4,'Pure Werte'!H48*1.4,IF($N$2=5,'Pure Werte'!H48*1.5,IF($N$2=6,'Pure Werte'!H48*1.6,IF($N$2=7,'Pure Werte'!H48*1.7,IF($N$2=8,'Pure Werte'!H48*1.8,IF($N$2=9,'Pure Werte'!H48*1.9,'Pure Werte'!H48*2))))))))))</f>
        <v>920</v>
      </c>
      <c r="I48" s="2">
        <f>IF($N$2=0,'Pure Werte'!I48/1,IF($N$2=1,'Pure Werte'!I48/1.1,IF($N$2=2,'Pure Werte'!I48/1.2,IF($N$2=3,'Pure Werte'!I48/1.3,IF($N$2=4,'Pure Werte'!I48/1.4,IF($N$2=5,'Pure Werte'!I48/1.5,IF($N$2=6,'Pure Werte'!I48/1.6,IF($N$2=7,'Pure Werte'!I48/1.7,IF($N$2=8,'Pure Werte'!I48/1.8,IF($N$2=9,'Pure Werte'!I48/1.9,'Pure Werte'!I48/2))))))))))</f>
        <v>6.3650000000000002</v>
      </c>
      <c r="J48" s="51">
        <f t="shared" si="0"/>
        <v>23.034551827741613</v>
      </c>
      <c r="K48" s="51">
        <f t="shared" si="1"/>
        <v>92.13820731096645</v>
      </c>
      <c r="L48" s="51">
        <f t="shared" si="2"/>
        <v>11.517275913870806</v>
      </c>
      <c r="M48" s="56">
        <f t="shared" si="3"/>
        <v>46.069103655483225</v>
      </c>
      <c r="N48" s="14"/>
      <c r="O48" s="14"/>
      <c r="P48" s="14"/>
      <c r="Q48" s="14"/>
    </row>
    <row r="49" spans="1:17" s="9" customFormat="1" x14ac:dyDescent="0.25">
      <c r="A49" s="2" t="str">
        <f>'Pure Werte'!A49</f>
        <v>Schwerer Raketenwerfer Ammo3</v>
      </c>
      <c r="B49" s="2">
        <f>'Pure Werte'!B49</f>
        <v>1</v>
      </c>
      <c r="C49" s="2">
        <f>IF($N$2=0,'Pure Werte'!C49*1,IF($N$2=1,'Pure Werte'!C49*1.1,IF($N$2=2,'Pure Werte'!C49*1.2,IF($N$2=3,'Pure Werte'!C49*1.3,IF($N$2=4,'Pure Werte'!C49*1.4,IF($N$2=5,'Pure Werte'!C49*1.5,IF($N$2=6,'Pure Werte'!C49*1.6,IF($N$2=7,'Pure Werte'!C49*1.7,IF($N$2=8,'Pure Werte'!C49*1.8,IF($N$2=9,'Pure Werte'!C49*1.9,'Pure Werte'!C49*2))))))))))</f>
        <v>46</v>
      </c>
      <c r="D49" s="2">
        <f>IF($N$2=0,'Pure Werte'!D49*1,IF($N$2=1,'Pure Werte'!D49*1.1,IF($N$2=2,'Pure Werte'!D49*1.2,IF($N$2=3,'Pure Werte'!D49*1.3,IF($N$2=4,'Pure Werte'!D49*1.4,IF($N$2=5,'Pure Werte'!D49*1.5,IF($N$2=6,'Pure Werte'!D49*1.6,IF($N$2=7,'Pure Werte'!D49*1.7,IF($N$2=8,'Pure Werte'!D49*1.8,IF($N$2=9,'Pure Werte'!D49*1.9,'Pure Werte'!D49*2))))))))))</f>
        <v>200</v>
      </c>
      <c r="E49" s="2">
        <f>IF($N$2=0,'Pure Werte'!E49*1,IF($N$2=1,'Pure Werte'!E49*1.1,IF($N$2=2,'Pure Werte'!E49*1.2,IF($N$2=3,'Pure Werte'!E49*1.3,IF($N$2=4,'Pure Werte'!E49*1.4,IF($N$2=5,'Pure Werte'!E49*1.5,IF($N$2=6,'Pure Werte'!E49*1.6,IF($N$2=7,'Pure Werte'!E49*1.7,IF($N$2=8,'Pure Werte'!E49*1.8,IF($N$2=9,'Pure Werte'!E49*1.9,'Pure Werte'!E49*2))))))))))</f>
        <v>46</v>
      </c>
      <c r="F49" s="2">
        <f>IF($N$2=0,'Pure Werte'!F49*1,IF($N$2=1,'Pure Werte'!F49*1.1,IF($N$2=2,'Pure Werte'!F49*1.2,IF($N$2=3,'Pure Werte'!F49*1.3,IF($N$2=4,'Pure Werte'!F49*1.4,IF($N$2=5,'Pure Werte'!F49*1.5,IF($N$2=6,'Pure Werte'!F49*1.6,IF($N$2=7,'Pure Werte'!F49*1.7,IF($N$2=8,'Pure Werte'!F49*1.8,IF($N$2=9,'Pure Werte'!F49*1.9,'Pure Werte'!F49*2))))))))))</f>
        <v>200</v>
      </c>
      <c r="G49" s="2">
        <f>IF($N$2=0,'Pure Werte'!G49*1,IF($N$2=1,'Pure Werte'!G49*1.1,IF($N$2=2,'Pure Werte'!G49*1.2,IF($N$2=3,'Pure Werte'!G49*1.3,IF($N$2=4,'Pure Werte'!G49*1.4,IF($N$2=5,'Pure Werte'!G49*1.5,IF($N$2=6,'Pure Werte'!G49*1.6,IF($N$2=7,'Pure Werte'!G49*1.7,IF($N$2=8,'Pure Werte'!G49*1.8,IF($N$2=9,'Pure Werte'!G49*1.9,'Pure Werte'!G49*2))))))))))</f>
        <v>230</v>
      </c>
      <c r="H49" s="2">
        <f>IF($N$2=0,'Pure Werte'!H49*1,IF($N$2=1,'Pure Werte'!H49*1.1,IF($N$2=2,'Pure Werte'!H49*1.2,IF($N$2=3,'Pure Werte'!H49*1.3,IF($N$2=4,'Pure Werte'!H49*1.4,IF($N$2=5,'Pure Werte'!H49*1.5,IF($N$2=6,'Pure Werte'!H49*1.6,IF($N$2=7,'Pure Werte'!H49*1.7,IF($N$2=8,'Pure Werte'!H49*1.8,IF($N$2=9,'Pure Werte'!H49*1.9,'Pure Werte'!H49*2))))))))))</f>
        <v>1000</v>
      </c>
      <c r="I49" s="2">
        <f>IF($N$2=0,'Pure Werte'!I49/1,IF($N$2=1,'Pure Werte'!I49/1.1,IF($N$2=2,'Pure Werte'!I49/1.2,IF($N$2=3,'Pure Werte'!I49/1.3,IF($N$2=4,'Pure Werte'!I49/1.4,IF($N$2=5,'Pure Werte'!I49/1.5,IF($N$2=6,'Pure Werte'!I49/1.6,IF($N$2=7,'Pure Werte'!I49/1.7,IF($N$2=8,'Pure Werte'!I49/1.8,IF($N$2=9,'Pure Werte'!I49/1.9,'Pure Werte'!I49/2))))))))))</f>
        <v>5.9649999999999999</v>
      </c>
      <c r="J49" s="51">
        <f t="shared" si="0"/>
        <v>23.034551827741613</v>
      </c>
      <c r="K49" s="51">
        <f t="shared" si="1"/>
        <v>100.15022533800702</v>
      </c>
      <c r="L49" s="51">
        <f t="shared" si="2"/>
        <v>11.517275913870806</v>
      </c>
      <c r="M49" s="56">
        <f t="shared" si="3"/>
        <v>50.075112669003509</v>
      </c>
      <c r="N49" s="14"/>
      <c r="O49" s="14"/>
      <c r="P49" s="14"/>
      <c r="Q49" s="14"/>
    </row>
    <row r="50" spans="1:17" s="11" customFormat="1" ht="15.75" thickBot="1" x14ac:dyDescent="0.3">
      <c r="A50" s="24" t="str">
        <f>'Pure Werte'!A50</f>
        <v>Schwerer Raketenwerfer Alles</v>
      </c>
      <c r="B50" s="24">
        <f>'Pure Werte'!B50</f>
        <v>1</v>
      </c>
      <c r="C50" s="24">
        <f>IF($N$2=0,'Pure Werte'!C50*1,IF($N$2=1,'Pure Werte'!C50*1.1,IF($N$2=2,'Pure Werte'!C50*1.2,IF($N$2=3,'Pure Werte'!C50*1.3,IF($N$2=4,'Pure Werte'!C50*1.4,IF($N$2=5,'Pure Werte'!C50*1.5,IF($N$2=6,'Pure Werte'!C50*1.6,IF($N$2=7,'Pure Werte'!C50*1.7,IF($N$2=8,'Pure Werte'!C50*1.8,IF($N$2=9,'Pure Werte'!C50*1.9,'Pure Werte'!C50*2))))))))))</f>
        <v>50</v>
      </c>
      <c r="D50" s="24">
        <f>IF($N$2=0,'Pure Werte'!D50*1,IF($N$2=1,'Pure Werte'!D50*1.1,IF($N$2=2,'Pure Werte'!D50*1.2,IF($N$2=3,'Pure Werte'!D50*1.3,IF($N$2=4,'Pure Werte'!D50*1.4,IF($N$2=5,'Pure Werte'!D50*1.5,IF($N$2=6,'Pure Werte'!D50*1.6,IF($N$2=7,'Pure Werte'!D50*1.7,IF($N$2=8,'Pure Werte'!D50*1.8,IF($N$2=9,'Pure Werte'!D50*1.9,'Pure Werte'!D50*2))))))))))</f>
        <v>200</v>
      </c>
      <c r="E50" s="24">
        <f>IF($N$2=0,'Pure Werte'!E50*1,IF($N$2=1,'Pure Werte'!E50*1.1,IF($N$2=2,'Pure Werte'!E50*1.2,IF($N$2=3,'Pure Werte'!E50*1.3,IF($N$2=4,'Pure Werte'!E50*1.4,IF($N$2=5,'Pure Werte'!E50*1.5,IF($N$2=6,'Pure Werte'!E50*1.6,IF($N$2=7,'Pure Werte'!E50*1.7,IF($N$2=8,'Pure Werte'!E50*1.8,IF($N$2=9,'Pure Werte'!E50*1.9,'Pure Werte'!E50*2))))))))))</f>
        <v>50</v>
      </c>
      <c r="F50" s="24">
        <f>IF($N$2=0,'Pure Werte'!F50*1,IF($N$2=1,'Pure Werte'!F50*1.1,IF($N$2=2,'Pure Werte'!F50*1.2,IF($N$2=3,'Pure Werte'!F50*1.3,IF($N$2=4,'Pure Werte'!F50*1.4,IF($N$2=5,'Pure Werte'!F50*1.5,IF($N$2=6,'Pure Werte'!F50*1.6,IF($N$2=7,'Pure Werte'!F50*1.7,IF($N$2=8,'Pure Werte'!F50*1.8,IF($N$2=9,'Pure Werte'!F50*1.9,'Pure Werte'!F50*2))))))))))</f>
        <v>200</v>
      </c>
      <c r="G50" s="24">
        <f>IF($N$2=0,'Pure Werte'!G50*1,IF($N$2=1,'Pure Werte'!G50*1.1,IF($N$2=2,'Pure Werte'!G50*1.2,IF($N$2=3,'Pure Werte'!G50*1.3,IF($N$2=4,'Pure Werte'!G50*1.4,IF($N$2=5,'Pure Werte'!G50*1.5,IF($N$2=6,'Pure Werte'!G50*1.6,IF($N$2=7,'Pure Werte'!G50*1.7,IF($N$2=8,'Pure Werte'!G50*1.8,IF($N$2=9,'Pure Werte'!G50*1.9,'Pure Werte'!G50*2))))))))))</f>
        <v>500</v>
      </c>
      <c r="H50" s="24">
        <f>IF($N$2=0,'Pure Werte'!H50*1,IF($N$2=1,'Pure Werte'!H50*1.1,IF($N$2=2,'Pure Werte'!H50*1.2,IF($N$2=3,'Pure Werte'!H50*1.3,IF($N$2=4,'Pure Werte'!H50*1.4,IF($N$2=5,'Pure Werte'!H50*1.5,IF($N$2=6,'Pure Werte'!H50*1.6,IF($N$2=7,'Pure Werte'!H50*1.7,IF($N$2=8,'Pure Werte'!H50*1.8,IF($N$2=9,'Pure Werte'!H50*1.9,'Pure Werte'!H50*2))))))))))</f>
        <v>2000</v>
      </c>
      <c r="I50" s="24">
        <f>IF($N$2=0,'Pure Werte'!I50/1,IF($N$2=1,'Pure Werte'!I50/1.1,IF($N$2=2,'Pure Werte'!I50/1.2,IF($N$2=3,'Pure Werte'!I50/1.3,IF($N$2=4,'Pure Werte'!I50/1.4,IF($N$2=5,'Pure Werte'!I50/1.5,IF($N$2=6,'Pure Werte'!I50/1.6,IF($N$2=7,'Pure Werte'!I50/1.7,IF($N$2=8,'Pure Werte'!I50/1.8,IF($N$2=9,'Pure Werte'!I50/1.9,'Pure Werte'!I50/2))))))))))</f>
        <v>7.165</v>
      </c>
      <c r="J50" s="52">
        <f t="shared" si="0"/>
        <v>50.075112669003509</v>
      </c>
      <c r="K50" s="52">
        <f t="shared" si="1"/>
        <v>200.30045067601404</v>
      </c>
      <c r="L50" s="52">
        <f t="shared" si="2"/>
        <v>25.037556334501755</v>
      </c>
      <c r="M50" s="57">
        <f t="shared" si="3"/>
        <v>100.15022533800702</v>
      </c>
      <c r="N50" s="15"/>
      <c r="O50" s="15"/>
      <c r="P50" s="15"/>
      <c r="Q50" s="15"/>
    </row>
    <row r="51" spans="1:17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58"/>
      <c r="N51" s="12"/>
      <c r="O51" s="12"/>
      <c r="P51" s="12"/>
      <c r="Q51" s="12"/>
    </row>
    <row r="52" spans="1:17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58"/>
      <c r="N52" s="12"/>
      <c r="O52" s="12"/>
      <c r="P52" s="12"/>
      <c r="Q52" s="12"/>
    </row>
    <row r="53" spans="1:17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58"/>
      <c r="N53" s="12"/>
      <c r="O53" s="12"/>
      <c r="P53" s="12"/>
      <c r="Q53" s="12"/>
    </row>
    <row r="54" spans="1:17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58"/>
      <c r="N54" s="12"/>
      <c r="O54" s="12"/>
      <c r="P54" s="12"/>
      <c r="Q54" s="12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Pure Werte</vt:lpstr>
      <vt:lpstr>Level 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HISKI</dc:creator>
  <cp:lastModifiedBy>HISKI</cp:lastModifiedBy>
  <cp:lastPrinted>2021-01-31T17:28:23Z</cp:lastPrinted>
  <dcterms:created xsi:type="dcterms:W3CDTF">2021-01-31T14:57:27Z</dcterms:created>
  <dcterms:modified xsi:type="dcterms:W3CDTF">2021-02-05T00:43:52Z</dcterms:modified>
</cp:coreProperties>
</file>