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Jordan/Documents/IEsrc/Data-for-stories/20151001-well-plugging-costs/"/>
    </mc:Choice>
  </mc:AlternateContent>
  <bookViews>
    <workbookView xWindow="14220" yWindow="-20100" windowWidth="31220" windowHeight="17500" tabRatio="500"/>
  </bookViews>
  <sheets>
    <sheet name="Plugging_2014_Present" sheetId="2" r:id="rId1"/>
    <sheet name="Plugging_1997_2014" sheetId="1" r:id="rId2"/>
  </sheets>
  <definedNames>
    <definedName name="_xlnm._FilterDatabase" localSheetId="1" hidden="1">Plugging_1997_2014!$A$1:$K$77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2" l="1"/>
  <c r="I26" i="2"/>
  <c r="G25" i="2"/>
  <c r="I25" i="2"/>
  <c r="G24" i="2"/>
  <c r="I24" i="2"/>
  <c r="G23" i="2"/>
  <c r="I23" i="2"/>
  <c r="G22" i="2"/>
  <c r="I22" i="2"/>
  <c r="N22" i="2"/>
  <c r="O22" i="2"/>
  <c r="L22" i="2"/>
  <c r="K22" i="2"/>
  <c r="G21" i="2"/>
  <c r="I21" i="2"/>
  <c r="N21" i="2"/>
  <c r="O21" i="2"/>
  <c r="L21" i="2"/>
  <c r="K21" i="2"/>
  <c r="G20" i="2"/>
  <c r="I20" i="2"/>
  <c r="G19" i="2"/>
  <c r="I19" i="2"/>
  <c r="N19" i="2"/>
  <c r="O19" i="2"/>
  <c r="L19" i="2"/>
  <c r="K19" i="2"/>
  <c r="G17" i="2"/>
  <c r="I17" i="2"/>
  <c r="N17" i="2"/>
  <c r="M17" i="2"/>
  <c r="O17" i="2"/>
  <c r="K17" i="2"/>
  <c r="L17" i="2"/>
  <c r="G16" i="2"/>
  <c r="I16" i="2"/>
  <c r="G15" i="2"/>
  <c r="I15" i="2"/>
  <c r="G14" i="2"/>
  <c r="I14" i="2"/>
  <c r="G13" i="2"/>
  <c r="I13" i="2"/>
  <c r="G12" i="2"/>
  <c r="I12" i="2"/>
  <c r="N12" i="2"/>
  <c r="O12" i="2"/>
  <c r="K12" i="2"/>
  <c r="L12" i="2"/>
  <c r="G11" i="2"/>
  <c r="I11" i="2"/>
  <c r="G10" i="2"/>
  <c r="I10" i="2"/>
  <c r="G9" i="2"/>
  <c r="I9" i="2"/>
  <c r="G8" i="2"/>
  <c r="I8" i="2"/>
  <c r="G7" i="2"/>
  <c r="I7" i="2"/>
  <c r="N7" i="2"/>
  <c r="M7" i="2"/>
  <c r="O7" i="2"/>
  <c r="J7" i="2"/>
  <c r="K7" i="2"/>
  <c r="L7" i="2"/>
  <c r="G6" i="2"/>
  <c r="I6" i="2"/>
  <c r="G5" i="2"/>
  <c r="I5" i="2"/>
  <c r="N5" i="2"/>
  <c r="O5" i="2"/>
  <c r="K5" i="2"/>
  <c r="L5" i="2"/>
  <c r="G4" i="2"/>
  <c r="I4" i="2"/>
  <c r="G3" i="2"/>
  <c r="I3" i="2"/>
  <c r="G2" i="2"/>
  <c r="I2" i="2"/>
  <c r="N2" i="2"/>
  <c r="O2" i="2"/>
  <c r="K2" i="2"/>
  <c r="L2" i="2"/>
  <c r="J81" i="1"/>
  <c r="M81" i="1"/>
  <c r="L81" i="1"/>
  <c r="K81" i="1"/>
  <c r="J80" i="1"/>
  <c r="M80" i="1"/>
  <c r="L80" i="1"/>
  <c r="K80" i="1"/>
  <c r="J79" i="1"/>
  <c r="M79" i="1"/>
  <c r="L79" i="1"/>
  <c r="K79" i="1"/>
  <c r="J78" i="1"/>
  <c r="M78" i="1"/>
  <c r="L78" i="1"/>
  <c r="K78" i="1"/>
  <c r="M77" i="1"/>
  <c r="L77" i="1"/>
  <c r="K77" i="1"/>
  <c r="M76" i="1"/>
  <c r="L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M34" i="1"/>
  <c r="L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<sst xmlns="http://schemas.openxmlformats.org/spreadsheetml/2006/main" count="361" uniqueCount="221">
  <si>
    <t xml:space="preserve">DATE </t>
  </si>
  <si>
    <t xml:space="preserve">OPERATOR </t>
  </si>
  <si>
    <t xml:space="preserve">NUMBER OF WELLS </t>
  </si>
  <si>
    <t xml:space="preserve">WELL NUMBER </t>
  </si>
  <si>
    <t xml:space="preserve">CONTRACTOR </t>
  </si>
  <si>
    <t xml:space="preserve">DEPTH </t>
  </si>
  <si>
    <t xml:space="preserve">$ / FT. </t>
  </si>
  <si>
    <t xml:space="preserve">COST </t>
  </si>
  <si>
    <t xml:space="preserve">BOND </t>
  </si>
  <si>
    <t xml:space="preserve">PAID FROM CONSERVATION TAX FUND </t>
  </si>
  <si>
    <t>Cost Per Well</t>
  </si>
  <si>
    <t>Average Well Depth</t>
  </si>
  <si>
    <t>Paid from CTF per Well</t>
  </si>
  <si>
    <t xml:space="preserve">Wichita River Oil and Gas </t>
  </si>
  <si>
    <t xml:space="preserve">Key State # 1 NE NE S16 T49N R73W </t>
  </si>
  <si>
    <t xml:space="preserve">WISCO </t>
  </si>
  <si>
    <t xml:space="preserve">Century Energy </t>
  </si>
  <si>
    <t xml:space="preserve">Unit #1 Unit #102 Sec 3 T56N R72W </t>
  </si>
  <si>
    <t xml:space="preserve">Wisco </t>
  </si>
  <si>
    <t xml:space="preserve">Reclaim Unit #9 &amp; Unit #109 Sec3 T56N R72W </t>
  </si>
  <si>
    <t xml:space="preserve">Hettinger </t>
  </si>
  <si>
    <t>-</t>
  </si>
  <si>
    <t xml:space="preserve">Planet Associates </t>
  </si>
  <si>
    <t xml:space="preserve">56 wells located in sec. 34 and 27, T52N R67W </t>
  </si>
  <si>
    <t xml:space="preserve">Continental Ind. </t>
  </si>
  <si>
    <t xml:space="preserve">Gulf States Energy </t>
  </si>
  <si>
    <t xml:space="preserve">13 wells located in Sec. 3, T51N R67W </t>
  </si>
  <si>
    <t xml:space="preserve">Arch Creek </t>
  </si>
  <si>
    <t xml:space="preserve">7 Wells located in Sec. 10, T49N R65W </t>
  </si>
  <si>
    <t xml:space="preserve">Wind Creek </t>
  </si>
  <si>
    <t xml:space="preserve">Energy Landlease Corp </t>
  </si>
  <si>
    <t xml:space="preserve">Twenty Mile Hill #1 SE NW Sec. 36 T37N R79W </t>
  </si>
  <si>
    <t xml:space="preserve">Johnson Royalties </t>
  </si>
  <si>
    <t xml:space="preserve">Nina #1 NW NE Sec. 8 T43N R94W </t>
  </si>
  <si>
    <t xml:space="preserve">Robert Hawkins </t>
  </si>
  <si>
    <t xml:space="preserve">UPRR 42-7 SE NE Sec. 7 T15N R104W </t>
  </si>
  <si>
    <t xml:space="preserve">Luther McNeely </t>
  </si>
  <si>
    <t xml:space="preserve">Black Butte #1 NE NW Sec. 16 T19N R102W </t>
  </si>
  <si>
    <t xml:space="preserve">Unknown Operator </t>
  </si>
  <si>
    <t xml:space="preserve">Unknown wells in Spring Valley Sec. 13 T15N R118W </t>
  </si>
  <si>
    <t xml:space="preserve">David Kimball </t>
  </si>
  <si>
    <t xml:space="preserve">G.G. Nicolaysen </t>
  </si>
  <si>
    <t xml:space="preserve">Morgan F31-15P NW NE Sec. 15, T48N R76W </t>
  </si>
  <si>
    <t xml:space="preserve">Petroleum Porducts </t>
  </si>
  <si>
    <t xml:space="preserve">2 Well located in Sections 3 and 10, T14N R118W </t>
  </si>
  <si>
    <t xml:space="preserve">Pride Oil LLC </t>
  </si>
  <si>
    <t xml:space="preserve">3 Wells located in Sections 17 and 20, T52N R93W </t>
  </si>
  <si>
    <t xml:space="preserve">Bair Equipment </t>
  </si>
  <si>
    <t xml:space="preserve">Antelope Energy </t>
  </si>
  <si>
    <t xml:space="preserve">3 Wells located in Sec. 2 T42N R93W </t>
  </si>
  <si>
    <t xml:space="preserve">D&amp;A Constructio </t>
  </si>
  <si>
    <t xml:space="preserve">Unicorn Drilling </t>
  </si>
  <si>
    <t xml:space="preserve">4 Wells located in Sections 11 &amp; 14 T57N R98W </t>
  </si>
  <si>
    <t xml:space="preserve">Merit Productions </t>
  </si>
  <si>
    <t xml:space="preserve">Brown 1-31 Sec. 31 T56N R96W </t>
  </si>
  <si>
    <t xml:space="preserve">Emerald restoration </t>
  </si>
  <si>
    <t xml:space="preserve">57 CBM Wells located in Campbell County </t>
  </si>
  <si>
    <t xml:space="preserve">Cont / Northern </t>
  </si>
  <si>
    <t xml:space="preserve">Franks and Hoplerin </t>
  </si>
  <si>
    <t xml:space="preserve">Ethell Sells #1 NW SE Sec. 6, t19N R67W </t>
  </si>
  <si>
    <t xml:space="preserve">M&amp;G </t>
  </si>
  <si>
    <t xml:space="preserve">Southwestern Energy </t>
  </si>
  <si>
    <t xml:space="preserve">Barton 1-31 NW SE Sec. 31 T50N R66W </t>
  </si>
  <si>
    <t xml:space="preserve">Northern </t>
  </si>
  <si>
    <t xml:space="preserve">Old Colony Oil (Daniel Sims) </t>
  </si>
  <si>
    <t xml:space="preserve">1 Well SW SW Sec. 5 T57N R99W </t>
  </si>
  <si>
    <t xml:space="preserve">DAB </t>
  </si>
  <si>
    <t xml:space="preserve">Olympic Exploration </t>
  </si>
  <si>
    <t xml:space="preserve">Parnell #1 NE NE Sec.24 T54N R74W </t>
  </si>
  <si>
    <t xml:space="preserve">Lawson Oil </t>
  </si>
  <si>
    <t xml:space="preserve">Daniels #1-A NW NE Sec. 20 T32N R71W </t>
  </si>
  <si>
    <t xml:space="preserve">Boylan #27 </t>
  </si>
  <si>
    <t xml:space="preserve">Bower </t>
  </si>
  <si>
    <t xml:space="preserve">Petroleum Products </t>
  </si>
  <si>
    <t xml:space="preserve">Meas Fee 1-1 SW SE Sec3, T14N R118W </t>
  </si>
  <si>
    <t xml:space="preserve">Lieglsnd Thomas </t>
  </si>
  <si>
    <t xml:space="preserve">Magavero State Laese #81-0006 </t>
  </si>
  <si>
    <t xml:space="preserve">Viola Petroleum </t>
  </si>
  <si>
    <t xml:space="preserve">#1-87 Viola State Lease # 83-00152 </t>
  </si>
  <si>
    <t xml:space="preserve">Bock and Jackson </t>
  </si>
  <si>
    <t xml:space="preserve">Unidentified wells Sec. 32, T47N R63W </t>
  </si>
  <si>
    <t xml:space="preserve">Ammonite Energy </t>
  </si>
  <si>
    <t xml:space="preserve">8 CBM Wells State Lease #98-00653 </t>
  </si>
  <si>
    <t xml:space="preserve">Continental </t>
  </si>
  <si>
    <t xml:space="preserve">Wyatt petroleum </t>
  </si>
  <si>
    <t xml:space="preserve">Louth Ranch #11-21 NW NW Sec. 21 T14N R63W </t>
  </si>
  <si>
    <t xml:space="preserve">Commonwealth Energy </t>
  </si>
  <si>
    <t xml:space="preserve">F 24-5 Beltch SE SW Sec. 5 T47N R66W </t>
  </si>
  <si>
    <t xml:space="preserve">KC Oil </t>
  </si>
  <si>
    <t xml:space="preserve">Smith 3-2 </t>
  </si>
  <si>
    <t xml:space="preserve">Clean up old 1940's mess at Graybull </t>
  </si>
  <si>
    <t xml:space="preserve">na </t>
  </si>
  <si>
    <t xml:space="preserve">Clean up old 1940's mess at Dutton Creek </t>
  </si>
  <si>
    <t xml:space="preserve">Guy Faris </t>
  </si>
  <si>
    <t xml:space="preserve">Viola Production Inc </t>
  </si>
  <si>
    <t xml:space="preserve">Viola State 1-37 SE SE Sec. 16, T53N, R70W </t>
  </si>
  <si>
    <t xml:space="preserve">Wiggy #1 (leaking well in the town of Newcastle </t>
  </si>
  <si>
    <t xml:space="preserve">Farnsworth </t>
  </si>
  <si>
    <t xml:space="preserve">Eklund Gording </t>
  </si>
  <si>
    <t xml:space="preserve">Tobin # 1 SE SE Sec.8 T31N R81W </t>
  </si>
  <si>
    <t xml:space="preserve">All Field Service </t>
  </si>
  <si>
    <t xml:space="preserve">Murphy #1 </t>
  </si>
  <si>
    <t xml:space="preserve">Wyoming Oil </t>
  </si>
  <si>
    <t xml:space="preserve">#1 Wildcat </t>
  </si>
  <si>
    <t xml:space="preserve">Minnelusa Oil </t>
  </si>
  <si>
    <t xml:space="preserve">South Rozet </t>
  </si>
  <si>
    <t xml:space="preserve">Kissack </t>
  </si>
  <si>
    <t xml:space="preserve">SE NE Sec 31 T47N R63W </t>
  </si>
  <si>
    <t xml:space="preserve">W. R. Eberspcher </t>
  </si>
  <si>
    <t xml:space="preserve">Magavero State # 6 NE SE Sec 36 T46N R63W </t>
  </si>
  <si>
    <t xml:space="preserve">Saurus Resources </t>
  </si>
  <si>
    <t xml:space="preserve">51 wells in the Massacre Hills field </t>
  </si>
  <si>
    <t xml:space="preserve">New Fork Energy </t>
  </si>
  <si>
    <t xml:space="preserve">Scott #1 SE SW Sec. 31 T32N R108W </t>
  </si>
  <si>
    <t xml:space="preserve">H. D. moore </t>
  </si>
  <si>
    <t xml:space="preserve">State #1 NW NE Sec. 1 T34N R65W </t>
  </si>
  <si>
    <t xml:space="preserve">Imperial Minerals </t>
  </si>
  <si>
    <t xml:space="preserve">Bruch #1 SW SW Sec 34 T35N R65W </t>
  </si>
  <si>
    <t xml:space="preserve">Park, Robert E </t>
  </si>
  <si>
    <t xml:space="preserve">Joss #1 NW NW Sec. 1 T34N R66W </t>
  </si>
  <si>
    <t xml:space="preserve">Can Am Energy </t>
  </si>
  <si>
    <t xml:space="preserve">Altman #1 NE NW Sec. 10 T37N R64W </t>
  </si>
  <si>
    <t xml:space="preserve">Hewett, B.C. </t>
  </si>
  <si>
    <t xml:space="preserve">National Lead #1 and #2 Sec 30 T47N 63W </t>
  </si>
  <si>
    <t xml:space="preserve">Bau#3 SW SW Sec31T47N R63W </t>
  </si>
  <si>
    <t xml:space="preserve">LKN Energy </t>
  </si>
  <si>
    <t xml:space="preserve">LKN Cowgirl 1, 2,and 3 Sec 31 T47N R63W </t>
  </si>
  <si>
    <t xml:space="preserve">DCD Inc </t>
  </si>
  <si>
    <t xml:space="preserve">State #V-1 Sec. 16 T47N R71W </t>
  </si>
  <si>
    <t xml:space="preserve">Ed Mosher </t>
  </si>
  <si>
    <t xml:space="preserve">Metcalf #2 Sec 28 T27N R113W </t>
  </si>
  <si>
    <t xml:space="preserve">Basin Oil Co. </t>
  </si>
  <si>
    <t xml:space="preserve">Wasserberger #1 Sec.5 T30N R62W </t>
  </si>
  <si>
    <t xml:space="preserve">Monter, Herman </t>
  </si>
  <si>
    <t xml:space="preserve">Trend State #1-16 NW SW Sec. 16 T17N R94W </t>
  </si>
  <si>
    <t xml:space="preserve">Wolverine Operations LLC </t>
  </si>
  <si>
    <t xml:space="preserve">8 PRB Coal Bed wells on State Leases </t>
  </si>
  <si>
    <t xml:space="preserve">7 PRB Coal Bed Wells on Fee Leases </t>
  </si>
  <si>
    <t xml:space="preserve">Morgan Well Service </t>
  </si>
  <si>
    <t xml:space="preserve">Bass Phillippi Baker #15-42 Sec. 15 T23N R66W </t>
  </si>
  <si>
    <t xml:space="preserve">Popeye #1 SE NE Sec 11 T46N R64W </t>
  </si>
  <si>
    <t xml:space="preserve">Simmons Jimmy R </t>
  </si>
  <si>
    <t xml:space="preserve">Cowger Fee 34-1 SE SE Sec. 34 T45N R64W </t>
  </si>
  <si>
    <t xml:space="preserve">SOIS Osage </t>
  </si>
  <si>
    <t xml:space="preserve">2 Wells NW NW Sec.24 T46N R64W </t>
  </si>
  <si>
    <t xml:space="preserve">None </t>
  </si>
  <si>
    <t xml:space="preserve">Unknown Water Seep </t>
  </si>
  <si>
    <t xml:space="preserve">SABA Energy </t>
  </si>
  <si>
    <t xml:space="preserve">Smith #1 NW SE Sec. 13 T44N R63W </t>
  </si>
  <si>
    <t xml:space="preserve">Sabre Energy </t>
  </si>
  <si>
    <t xml:space="preserve">Sabre #1 NW SW Sec. 35 T40N R61W </t>
  </si>
  <si>
    <t xml:space="preserve">41 PRB Coal Bed wells on state leases </t>
  </si>
  <si>
    <t xml:space="preserve">83 PRB Coal Bed wells on Fee leases </t>
  </si>
  <si>
    <t xml:space="preserve">Cherokee Oil Production </t>
  </si>
  <si>
    <t xml:space="preserve">Reed 21-24 Ne Nw Sec 35 T40N R64W </t>
  </si>
  <si>
    <t xml:space="preserve">Aramco </t>
  </si>
  <si>
    <t xml:space="preserve">McWilliams #1 NW NE Sec 26 T16N R64W </t>
  </si>
  <si>
    <t xml:space="preserve">Continrntal </t>
  </si>
  <si>
    <t xml:space="preserve">New Energy Co. LLC </t>
  </si>
  <si>
    <t xml:space="preserve">4 PRB Coal Bed wells </t>
  </si>
  <si>
    <t xml:space="preserve">Mushroom #1 NW SE Sec28 T40N R79W </t>
  </si>
  <si>
    <t xml:space="preserve">Infinity Oil and Gas </t>
  </si>
  <si>
    <t xml:space="preserve">3WellsSec6T49NR113W 3WellsSec1T49NR114W </t>
  </si>
  <si>
    <t xml:space="preserve">Infinity Oil &amp; gas Pipeline </t>
  </si>
  <si>
    <t xml:space="preserve">Pipeline #1-12-18-100 SW SE Sec 1 T18N R100W </t>
  </si>
  <si>
    <r>
      <t xml:space="preserve">Pure petroleum Moorcroft </t>
    </r>
    <r>
      <rPr>
        <sz val="11"/>
        <color rgb="FFFF0000"/>
        <rFont val="ArialMT"/>
      </rPr>
      <t xml:space="preserve">(In Progress) </t>
    </r>
  </si>
  <si>
    <t xml:space="preserve">Thorson Unit Sec 6 T49N R67W </t>
  </si>
  <si>
    <t xml:space="preserve">Rocky Mountain Gas </t>
  </si>
  <si>
    <t xml:space="preserve">15 CBM Wells 26 Miles NE of Evanston Wyoming </t>
  </si>
  <si>
    <t xml:space="preserve">Black Diamond Energy </t>
  </si>
  <si>
    <t xml:space="preserve">Clean up oil spill, NE SW Sec 22 T32N R119W </t>
  </si>
  <si>
    <t xml:space="preserve">Basic </t>
  </si>
  <si>
    <t xml:space="preserve">#DIV/0! </t>
  </si>
  <si>
    <t xml:space="preserve">Anderson, Clive </t>
  </si>
  <si>
    <t xml:space="preserve">Gas well SE NW Sec. 29 T32N R71W </t>
  </si>
  <si>
    <t>Redwine Resources Inc</t>
  </si>
  <si>
    <t xml:space="preserve">1 Class II inj/well, 7- CBM Wells, Carbon Cnty </t>
  </si>
  <si>
    <t>Continental</t>
  </si>
  <si>
    <t>New Frontier Energy Inc</t>
  </si>
  <si>
    <t>2-State wells, 1-Fee well, NE of Savery, WY</t>
  </si>
  <si>
    <t>Loral Operating, LLC</t>
  </si>
  <si>
    <t>2 - CBM wells SE SW Sec 26 T50N R72W - Gillette</t>
  </si>
  <si>
    <t>Pluggin Along</t>
  </si>
  <si>
    <t>Wheeler #2013 SW NW Sec. 9 T39N  R78W</t>
  </si>
  <si>
    <t>Total Bond Amount</t>
  </si>
  <si>
    <t>Project</t>
  </si>
  <si>
    <t>Date</t>
  </si>
  <si>
    <t>Contractor</t>
  </si>
  <si>
    <t>Operator(s)</t>
  </si>
  <si>
    <t>Total No. State/Fee Wells</t>
  </si>
  <si>
    <t>Bond per well</t>
  </si>
  <si>
    <t># Project Wells</t>
  </si>
  <si>
    <t>Total Operator Bond</t>
  </si>
  <si>
    <t>Footage (Ft)</t>
  </si>
  <si>
    <t>Total Footage (Ft)</t>
  </si>
  <si>
    <t>$ / Ft</t>
  </si>
  <si>
    <t>Project Cost</t>
  </si>
  <si>
    <t>Total Project Bond</t>
  </si>
  <si>
    <t>Variance</t>
  </si>
  <si>
    <r>
      <t xml:space="preserve">Alpha Coal Belle Ayre                     </t>
    </r>
    <r>
      <rPr>
        <b/>
        <sz val="11"/>
        <color rgb="FFFF0000"/>
        <rFont val="Calibri"/>
        <family val="2"/>
        <scheme val="minor"/>
      </rPr>
      <t xml:space="preserve"> 101 Wells</t>
    </r>
  </si>
  <si>
    <t>Loral Operating</t>
  </si>
  <si>
    <t>Rocky Mountain Gas</t>
  </si>
  <si>
    <t>USA Exploration</t>
  </si>
  <si>
    <r>
      <t xml:space="preserve">Alpha Coal Eagle Butte                         </t>
    </r>
    <r>
      <rPr>
        <b/>
        <sz val="11"/>
        <color rgb="FFFF0000"/>
        <rFont val="Calibri"/>
        <family val="2"/>
        <scheme val="minor"/>
      </rPr>
      <t xml:space="preserve"> 67 Wells</t>
    </r>
  </si>
  <si>
    <r>
      <t xml:space="preserve">South Orphan      </t>
    </r>
    <r>
      <rPr>
        <b/>
        <sz val="11"/>
        <color rgb="FFFF0000"/>
        <rFont val="Calibri"/>
        <family val="2"/>
        <scheme val="minor"/>
      </rPr>
      <t>190 Wells</t>
    </r>
  </si>
  <si>
    <t>Pure Petroleum</t>
  </si>
  <si>
    <t>High Plains Gas</t>
  </si>
  <si>
    <r>
      <t xml:space="preserve">North Orphan     </t>
    </r>
    <r>
      <rPr>
        <b/>
        <sz val="11"/>
        <color rgb="FFFF0000"/>
        <rFont val="Calibri"/>
        <family val="2"/>
        <scheme val="minor"/>
      </rPr>
      <t xml:space="preserve"> 142 Wells</t>
    </r>
  </si>
  <si>
    <t>Continental (Dolphin)</t>
  </si>
  <si>
    <t>S&amp;S Drilling</t>
  </si>
  <si>
    <t>Federated O&amp;G</t>
  </si>
  <si>
    <r>
      <t xml:space="preserve">Dudley </t>
    </r>
    <r>
      <rPr>
        <b/>
        <sz val="11"/>
        <color rgb="FFFF0000"/>
        <rFont val="Calibri"/>
        <family val="2"/>
        <scheme val="minor"/>
      </rPr>
      <t xml:space="preserve"> 15 Wells</t>
    </r>
  </si>
  <si>
    <t>Dudley &amp; Associates</t>
  </si>
  <si>
    <t>X Field Services</t>
  </si>
  <si>
    <t>$27,868.93 (clean up)</t>
  </si>
  <si>
    <r>
      <t xml:space="preserve">Gillette South 2015 Alpha               </t>
    </r>
    <r>
      <rPr>
        <b/>
        <sz val="11"/>
        <color rgb="FFFF0000"/>
        <rFont val="Calibri"/>
        <family val="2"/>
        <scheme val="minor"/>
      </rPr>
      <t xml:space="preserve">           247 Wells</t>
    </r>
  </si>
  <si>
    <t>Wizz Well Service</t>
  </si>
  <si>
    <r>
      <t xml:space="preserve">Gillette South 2015 Gillette Area </t>
    </r>
    <r>
      <rPr>
        <b/>
        <sz val="11"/>
        <color rgb="FFFF0000"/>
        <rFont val="Calibri"/>
        <family val="2"/>
        <scheme val="minor"/>
      </rPr>
      <t xml:space="preserve">                  203 Wells</t>
    </r>
  </si>
  <si>
    <t>Magna Energy Services</t>
  </si>
  <si>
    <r>
      <t xml:space="preserve">South Campbell 2015 Wright        </t>
    </r>
    <r>
      <rPr>
        <b/>
        <sz val="11"/>
        <color rgb="FFFF0000"/>
        <rFont val="Calibri"/>
        <family val="2"/>
        <scheme val="minor"/>
      </rPr>
      <t xml:space="preserve">                        72 Wells</t>
    </r>
  </si>
  <si>
    <t>Balck Diamond Energy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</si>
</sst>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2"/>
      <color theme="1"/>
      <name val="Calibri"/>
      <family val="2"/>
      <scheme val="minor"/>
    </font>
    <font>
      <b/>
      <sz val="11"/>
      <color rgb="FF000000"/>
      <name val="Arial"/>
      <charset val="161"/>
    </font>
    <font>
      <sz val="11"/>
      <color rgb="FF000000"/>
      <name val="ArialMT"/>
    </font>
    <font>
      <sz val="11"/>
      <color rgb="FF000000"/>
      <name val="Calibri"/>
      <family val="2"/>
      <scheme val="minor"/>
    </font>
    <font>
      <sz val="11"/>
      <color rgb="FFFF0000"/>
      <name val="ArialMT"/>
    </font>
    <font>
      <sz val="11"/>
      <color rgb="FFFFFFFF"/>
      <name val="ArialMT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/>
  </cellStyleXfs>
  <cellXfs count="165">
    <xf numFmtId="0" fontId="0" fillId="0" borderId="0" xfId="0"/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1" fontId="0" fillId="0" borderId="0" xfId="0" applyNumberFormat="1"/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164" fontId="0" fillId="0" borderId="0" xfId="0" applyNumberFormat="1"/>
    <xf numFmtId="0" fontId="6" fillId="0" borderId="0" xfId="1"/>
    <xf numFmtId="0" fontId="6" fillId="0" borderId="0" xfId="1" applyAlignment="1" applyProtection="1">
      <alignment horizontal="center" vertical="center" wrapText="1"/>
      <protection locked="0"/>
    </xf>
    <xf numFmtId="0" fontId="6" fillId="0" borderId="0" xfId="1" applyAlignment="1" applyProtection="1">
      <alignment horizontal="center" vertical="center"/>
      <protection locked="0"/>
    </xf>
    <xf numFmtId="164" fontId="6" fillId="0" borderId="0" xfId="1" applyNumberFormat="1" applyAlignment="1" applyProtection="1">
      <alignment horizontal="center" vertical="center"/>
      <protection locked="0"/>
    </xf>
    <xf numFmtId="164" fontId="6" fillId="0" borderId="0" xfId="1" applyNumberFormat="1" applyAlignment="1" applyProtection="1">
      <alignment horizontal="center" vertical="center"/>
    </xf>
    <xf numFmtId="3" fontId="6" fillId="0" borderId="0" xfId="1" applyNumberFormat="1" applyAlignment="1" applyProtection="1">
      <alignment horizontal="center" vertical="center"/>
      <protection locked="0"/>
    </xf>
    <xf numFmtId="40" fontId="6" fillId="0" borderId="0" xfId="1" applyNumberFormat="1" applyProtection="1"/>
    <xf numFmtId="0" fontId="7" fillId="0" borderId="1" xfId="1" applyFont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horizontal="center" vertical="center"/>
      <protection locked="0"/>
    </xf>
    <xf numFmtId="164" fontId="7" fillId="0" borderId="1" xfId="1" applyNumberFormat="1" applyFont="1" applyBorder="1" applyAlignment="1" applyProtection="1">
      <alignment horizontal="center" vertical="center" wrapText="1"/>
      <protection locked="0"/>
    </xf>
    <xf numFmtId="164" fontId="7" fillId="0" borderId="1" xfId="1" applyNumberFormat="1" applyFont="1" applyBorder="1" applyAlignment="1" applyProtection="1">
      <alignment horizontal="center" vertical="center" wrapText="1"/>
    </xf>
    <xf numFmtId="3" fontId="7" fillId="0" borderId="1" xfId="1" applyNumberFormat="1" applyFont="1" applyBorder="1" applyAlignment="1" applyProtection="1">
      <alignment horizontal="center" vertical="center" wrapText="1"/>
      <protection locked="0"/>
    </xf>
    <xf numFmtId="40" fontId="7" fillId="0" borderId="1" xfId="1" applyNumberFormat="1" applyFont="1" applyBorder="1" applyAlignment="1" applyProtection="1">
      <alignment horizontal="center" vertical="center" wrapText="1"/>
    </xf>
    <xf numFmtId="0" fontId="6" fillId="2" borderId="2" xfId="1" applyFill="1" applyBorder="1" applyAlignment="1" applyProtection="1">
      <alignment horizontal="center" vertical="center" wrapText="1"/>
      <protection locked="0"/>
    </xf>
    <xf numFmtId="14" fontId="6" fillId="2" borderId="3" xfId="1" applyNumberFormat="1" applyFill="1" applyBorder="1" applyAlignment="1" applyProtection="1">
      <alignment horizontal="center" vertical="center"/>
      <protection locked="0"/>
    </xf>
    <xf numFmtId="0" fontId="6" fillId="2" borderId="3" xfId="1" applyFill="1" applyBorder="1" applyAlignment="1" applyProtection="1">
      <alignment horizontal="center" vertical="center" wrapText="1"/>
      <protection locked="0"/>
    </xf>
    <xf numFmtId="0" fontId="6" fillId="2" borderId="4" xfId="1" applyFill="1" applyBorder="1" applyAlignment="1" applyProtection="1">
      <alignment horizontal="center" vertical="center" wrapText="1"/>
      <protection locked="0"/>
    </xf>
    <xf numFmtId="0" fontId="6" fillId="2" borderId="4" xfId="1" applyFill="1" applyBorder="1" applyAlignment="1" applyProtection="1">
      <alignment horizontal="center" vertical="center"/>
      <protection locked="0"/>
    </xf>
    <xf numFmtId="164" fontId="6" fillId="2" borderId="4" xfId="1" applyNumberFormat="1" applyFill="1" applyBorder="1" applyAlignment="1" applyProtection="1">
      <alignment horizontal="center" vertical="center"/>
      <protection locked="0"/>
    </xf>
    <xf numFmtId="164" fontId="6" fillId="2" borderId="4" xfId="1" applyNumberFormat="1" applyFill="1" applyBorder="1" applyAlignment="1" applyProtection="1">
      <alignment horizontal="center" vertical="center"/>
    </xf>
    <xf numFmtId="3" fontId="6" fillId="2" borderId="4" xfId="1" applyNumberFormat="1" applyFill="1" applyBorder="1" applyAlignment="1" applyProtection="1">
      <alignment horizontal="center" vertical="center"/>
      <protection locked="0"/>
    </xf>
    <xf numFmtId="3" fontId="6" fillId="2" borderId="3" xfId="1" applyNumberFormat="1" applyFill="1" applyBorder="1" applyAlignment="1" applyProtection="1">
      <alignment horizontal="center" vertical="center"/>
      <protection locked="0"/>
    </xf>
    <xf numFmtId="164" fontId="6" fillId="2" borderId="3" xfId="1" applyNumberFormat="1" applyFill="1" applyBorder="1" applyAlignment="1" applyProtection="1">
      <alignment horizontal="center" vertical="center"/>
    </xf>
    <xf numFmtId="164" fontId="6" fillId="2" borderId="3" xfId="1" applyNumberFormat="1" applyFill="1" applyBorder="1" applyAlignment="1" applyProtection="1">
      <alignment horizontal="center" vertical="center"/>
      <protection locked="0"/>
    </xf>
    <xf numFmtId="40" fontId="6" fillId="2" borderId="5" xfId="1" applyNumberFormat="1" applyFill="1" applyBorder="1" applyAlignment="1" applyProtection="1">
      <alignment horizontal="center" vertical="center"/>
    </xf>
    <xf numFmtId="0" fontId="6" fillId="2" borderId="6" xfId="1" applyFill="1" applyBorder="1" applyAlignment="1" applyProtection="1">
      <alignment horizontal="center" vertical="center" wrapText="1"/>
      <protection locked="0"/>
    </xf>
    <xf numFmtId="0" fontId="6" fillId="2" borderId="6" xfId="1" applyFill="1" applyBorder="1" applyAlignment="1" applyProtection="1">
      <alignment horizontal="center" vertical="center"/>
      <protection locked="0"/>
    </xf>
    <xf numFmtId="164" fontId="6" fillId="2" borderId="6" xfId="1" applyNumberFormat="1" applyFill="1" applyBorder="1" applyAlignment="1" applyProtection="1">
      <alignment horizontal="center" vertical="center"/>
      <protection locked="0"/>
    </xf>
    <xf numFmtId="164" fontId="6" fillId="2" borderId="6" xfId="1" applyNumberFormat="1" applyFill="1" applyBorder="1" applyAlignment="1" applyProtection="1">
      <alignment horizontal="center" vertical="center"/>
    </xf>
    <xf numFmtId="3" fontId="6" fillId="2" borderId="6" xfId="1" applyNumberFormat="1" applyFill="1" applyBorder="1" applyAlignment="1" applyProtection="1">
      <alignment horizontal="center" vertical="center"/>
      <protection locked="0"/>
    </xf>
    <xf numFmtId="0" fontId="6" fillId="2" borderId="7" xfId="1" applyFill="1" applyBorder="1" applyAlignment="1" applyProtection="1">
      <alignment horizontal="center" vertical="center" wrapText="1"/>
      <protection locked="0"/>
    </xf>
    <xf numFmtId="14" fontId="6" fillId="2" borderId="8" xfId="1" applyNumberFormat="1" applyFill="1" applyBorder="1" applyAlignment="1" applyProtection="1">
      <alignment horizontal="center" vertical="center"/>
      <protection locked="0"/>
    </xf>
    <xf numFmtId="0" fontId="6" fillId="2" borderId="8" xfId="1" applyFill="1" applyBorder="1" applyAlignment="1" applyProtection="1">
      <alignment horizontal="center" vertical="center" wrapText="1"/>
      <protection locked="0"/>
    </xf>
    <xf numFmtId="0" fontId="6" fillId="2" borderId="9" xfId="1" applyFill="1" applyBorder="1" applyAlignment="1" applyProtection="1">
      <alignment horizontal="center" vertical="center" wrapText="1"/>
      <protection locked="0"/>
    </xf>
    <xf numFmtId="0" fontId="6" fillId="2" borderId="9" xfId="1" applyFill="1" applyBorder="1" applyAlignment="1" applyProtection="1">
      <alignment horizontal="center" vertical="center"/>
      <protection locked="0"/>
    </xf>
    <xf numFmtId="164" fontId="6" fillId="2" borderId="9" xfId="1" applyNumberFormat="1" applyFill="1" applyBorder="1" applyAlignment="1" applyProtection="1">
      <alignment horizontal="center" vertical="center"/>
      <protection locked="0"/>
    </xf>
    <xf numFmtId="164" fontId="6" fillId="2" borderId="9" xfId="1" applyNumberFormat="1" applyFill="1" applyBorder="1" applyAlignment="1" applyProtection="1">
      <alignment horizontal="center" vertical="center"/>
    </xf>
    <xf numFmtId="3" fontId="6" fillId="2" borderId="9" xfId="1" applyNumberFormat="1" applyFill="1" applyBorder="1" applyAlignment="1" applyProtection="1">
      <alignment horizontal="center" vertical="center"/>
      <protection locked="0"/>
    </xf>
    <xf numFmtId="3" fontId="6" fillId="2" borderId="8" xfId="1" applyNumberFormat="1" applyFill="1" applyBorder="1" applyAlignment="1" applyProtection="1">
      <alignment horizontal="center" vertical="center"/>
      <protection locked="0"/>
    </xf>
    <xf numFmtId="164" fontId="6" fillId="2" borderId="8" xfId="1" applyNumberFormat="1" applyFill="1" applyBorder="1" applyAlignment="1" applyProtection="1">
      <alignment horizontal="center" vertical="center"/>
    </xf>
    <xf numFmtId="164" fontId="6" fillId="2" borderId="8" xfId="1" applyNumberFormat="1" applyFill="1" applyBorder="1" applyAlignment="1" applyProtection="1">
      <alignment horizontal="center" vertical="center"/>
      <protection locked="0"/>
    </xf>
    <xf numFmtId="40" fontId="6" fillId="2" borderId="10" xfId="1" applyNumberFormat="1" applyFill="1" applyBorder="1" applyAlignment="1" applyProtection="1">
      <alignment horizontal="center" vertical="center"/>
    </xf>
    <xf numFmtId="0" fontId="6" fillId="0" borderId="0" xfId="1" applyBorder="1"/>
    <xf numFmtId="0" fontId="6" fillId="0" borderId="11" xfId="1" applyBorder="1" applyAlignment="1" applyProtection="1">
      <alignment horizontal="center" vertical="center" wrapText="1"/>
      <protection locked="0"/>
    </xf>
    <xf numFmtId="14" fontId="6" fillId="0" borderId="12" xfId="1" applyNumberFormat="1" applyBorder="1" applyAlignment="1" applyProtection="1">
      <alignment horizontal="center" vertical="center"/>
      <protection locked="0"/>
    </xf>
    <xf numFmtId="0" fontId="6" fillId="0" borderId="12" xfId="1" applyBorder="1" applyAlignment="1" applyProtection="1">
      <alignment horizontal="center" vertical="center" wrapText="1"/>
      <protection locked="0"/>
    </xf>
    <xf numFmtId="0" fontId="6" fillId="0" borderId="13" xfId="1" applyBorder="1" applyAlignment="1" applyProtection="1">
      <alignment horizontal="center" vertical="center" wrapText="1"/>
      <protection locked="0"/>
    </xf>
    <xf numFmtId="0" fontId="6" fillId="0" borderId="13" xfId="1" applyBorder="1" applyAlignment="1" applyProtection="1">
      <alignment horizontal="center" vertical="center"/>
      <protection locked="0"/>
    </xf>
    <xf numFmtId="164" fontId="6" fillId="0" borderId="13" xfId="1" applyNumberFormat="1" applyBorder="1" applyAlignment="1" applyProtection="1">
      <alignment horizontal="center" vertical="center"/>
      <protection locked="0"/>
    </xf>
    <xf numFmtId="164" fontId="6" fillId="0" borderId="13" xfId="1" applyNumberFormat="1" applyBorder="1" applyAlignment="1" applyProtection="1">
      <alignment horizontal="center" vertical="center"/>
    </xf>
    <xf numFmtId="3" fontId="6" fillId="0" borderId="13" xfId="1" applyNumberFormat="1" applyBorder="1" applyAlignment="1" applyProtection="1">
      <alignment horizontal="center" vertical="center"/>
      <protection locked="0"/>
    </xf>
    <xf numFmtId="3" fontId="6" fillId="0" borderId="12" xfId="1" applyNumberFormat="1" applyBorder="1" applyAlignment="1" applyProtection="1">
      <alignment horizontal="center" vertical="center"/>
      <protection locked="0"/>
    </xf>
    <xf numFmtId="164" fontId="6" fillId="0" borderId="12" xfId="1" applyNumberFormat="1" applyFill="1" applyBorder="1" applyAlignment="1" applyProtection="1">
      <alignment horizontal="center" vertical="center"/>
    </xf>
    <xf numFmtId="164" fontId="6" fillId="0" borderId="12" xfId="1" applyNumberFormat="1" applyBorder="1" applyAlignment="1" applyProtection="1">
      <alignment horizontal="center" vertical="center"/>
      <protection locked="0"/>
    </xf>
    <xf numFmtId="40" fontId="6" fillId="0" borderId="14" xfId="1" applyNumberFormat="1" applyBorder="1" applyAlignment="1" applyProtection="1">
      <alignment horizontal="center" vertical="center"/>
    </xf>
    <xf numFmtId="0" fontId="6" fillId="0" borderId="7" xfId="1" applyBorder="1" applyAlignment="1" applyProtection="1">
      <alignment horizontal="center" vertical="center" wrapText="1"/>
      <protection locked="0"/>
    </xf>
    <xf numFmtId="14" fontId="6" fillId="0" borderId="8" xfId="1" applyNumberFormat="1" applyBorder="1" applyAlignment="1" applyProtection="1">
      <alignment horizontal="center" vertical="center"/>
      <protection locked="0"/>
    </xf>
    <xf numFmtId="0" fontId="6" fillId="0" borderId="8" xfId="1" applyBorder="1" applyAlignment="1" applyProtection="1">
      <alignment horizontal="center" vertical="center" wrapText="1"/>
      <protection locked="0"/>
    </xf>
    <xf numFmtId="0" fontId="6" fillId="0" borderId="9" xfId="1" applyBorder="1" applyAlignment="1" applyProtection="1">
      <alignment horizontal="center" vertical="center" wrapText="1"/>
      <protection locked="0"/>
    </xf>
    <xf numFmtId="0" fontId="6" fillId="0" borderId="9" xfId="1" applyBorder="1" applyAlignment="1" applyProtection="1">
      <alignment horizontal="center" vertical="center"/>
      <protection locked="0"/>
    </xf>
    <xf numFmtId="164" fontId="6" fillId="0" borderId="9" xfId="1" applyNumberFormat="1" applyBorder="1" applyAlignment="1" applyProtection="1">
      <alignment horizontal="center" vertical="center"/>
      <protection locked="0"/>
    </xf>
    <xf numFmtId="164" fontId="6" fillId="0" borderId="9" xfId="1" applyNumberFormat="1" applyBorder="1" applyAlignment="1" applyProtection="1">
      <alignment horizontal="center" vertical="center"/>
    </xf>
    <xf numFmtId="3" fontId="6" fillId="0" borderId="9" xfId="1" applyNumberFormat="1" applyBorder="1" applyAlignment="1" applyProtection="1">
      <alignment horizontal="center" vertical="center"/>
      <protection locked="0"/>
    </xf>
    <xf numFmtId="3" fontId="6" fillId="0" borderId="8" xfId="1" applyNumberFormat="1" applyBorder="1" applyAlignment="1" applyProtection="1">
      <alignment horizontal="center" vertical="center"/>
      <protection locked="0"/>
    </xf>
    <xf numFmtId="164" fontId="6" fillId="0" borderId="8" xfId="1" applyNumberFormat="1" applyFill="1" applyBorder="1" applyAlignment="1" applyProtection="1">
      <alignment horizontal="center" vertical="center"/>
    </xf>
    <xf numFmtId="164" fontId="6" fillId="0" borderId="8" xfId="1" applyNumberFormat="1" applyBorder="1" applyAlignment="1" applyProtection="1">
      <alignment horizontal="center" vertical="center"/>
      <protection locked="0"/>
    </xf>
    <xf numFmtId="40" fontId="6" fillId="0" borderId="10" xfId="1" applyNumberFormat="1" applyBorder="1" applyAlignment="1" applyProtection="1">
      <alignment horizontal="center" vertical="center"/>
    </xf>
    <xf numFmtId="0" fontId="6" fillId="2" borderId="11" xfId="1" applyFill="1" applyBorder="1" applyAlignment="1" applyProtection="1">
      <alignment horizontal="center" vertical="center" wrapText="1"/>
      <protection locked="0"/>
    </xf>
    <xf numFmtId="14" fontId="6" fillId="2" borderId="12" xfId="1" applyNumberFormat="1" applyFill="1" applyBorder="1" applyAlignment="1" applyProtection="1">
      <alignment horizontal="center" vertical="center"/>
      <protection locked="0"/>
    </xf>
    <xf numFmtId="0" fontId="6" fillId="2" borderId="12" xfId="1" applyFill="1" applyBorder="1" applyAlignment="1" applyProtection="1">
      <alignment horizontal="center" vertical="center" wrapText="1"/>
      <protection locked="0"/>
    </xf>
    <xf numFmtId="0" fontId="6" fillId="2" borderId="13" xfId="1" applyFill="1" applyBorder="1" applyAlignment="1" applyProtection="1">
      <alignment horizontal="center" vertical="center" wrapText="1"/>
      <protection locked="0"/>
    </xf>
    <xf numFmtId="0" fontId="6" fillId="2" borderId="13" xfId="1" applyFill="1" applyBorder="1" applyAlignment="1" applyProtection="1">
      <alignment horizontal="center" vertical="center"/>
      <protection locked="0"/>
    </xf>
    <xf numFmtId="164" fontId="6" fillId="2" borderId="13" xfId="1" applyNumberFormat="1" applyFill="1" applyBorder="1" applyAlignment="1" applyProtection="1">
      <alignment horizontal="center" vertical="center"/>
      <protection locked="0"/>
    </xf>
    <xf numFmtId="164" fontId="6" fillId="2" borderId="13" xfId="1" applyNumberFormat="1" applyFill="1" applyBorder="1" applyAlignment="1" applyProtection="1">
      <alignment horizontal="center" vertical="center"/>
    </xf>
    <xf numFmtId="3" fontId="6" fillId="2" borderId="13" xfId="1" applyNumberFormat="1" applyFill="1" applyBorder="1" applyAlignment="1" applyProtection="1">
      <alignment horizontal="center" vertical="center"/>
      <protection locked="0"/>
    </xf>
    <xf numFmtId="3" fontId="6" fillId="2" borderId="12" xfId="1" applyNumberFormat="1" applyFill="1" applyBorder="1" applyAlignment="1" applyProtection="1">
      <alignment horizontal="center" vertical="center"/>
      <protection locked="0"/>
    </xf>
    <xf numFmtId="164" fontId="6" fillId="2" borderId="12" xfId="1" applyNumberFormat="1" applyFill="1" applyBorder="1" applyAlignment="1" applyProtection="1">
      <alignment horizontal="center" vertical="center"/>
    </xf>
    <xf numFmtId="164" fontId="6" fillId="2" borderId="12" xfId="1" applyNumberFormat="1" applyFill="1" applyBorder="1" applyAlignment="1" applyProtection="1">
      <alignment horizontal="center" vertical="center"/>
      <protection locked="0"/>
    </xf>
    <xf numFmtId="40" fontId="6" fillId="2" borderId="14" xfId="1" applyNumberFormat="1" applyFill="1" applyBorder="1" applyAlignment="1" applyProtection="1">
      <alignment horizontal="center" vertical="center"/>
    </xf>
    <xf numFmtId="3" fontId="6" fillId="0" borderId="0" xfId="1" applyNumberFormat="1"/>
    <xf numFmtId="0" fontId="6" fillId="0" borderId="2" xfId="1" applyBorder="1" applyAlignment="1" applyProtection="1">
      <alignment horizontal="center" vertical="center" wrapText="1"/>
      <protection locked="0"/>
    </xf>
    <xf numFmtId="14" fontId="6" fillId="0" borderId="3" xfId="1" applyNumberFormat="1" applyBorder="1" applyAlignment="1" applyProtection="1">
      <alignment horizontal="center" vertical="center"/>
      <protection locked="0"/>
    </xf>
    <xf numFmtId="0" fontId="6" fillId="0" borderId="3" xfId="1" applyBorder="1" applyAlignment="1" applyProtection="1">
      <alignment horizontal="center" vertical="center" wrapText="1"/>
      <protection locked="0"/>
    </xf>
    <xf numFmtId="0" fontId="6" fillId="0" borderId="6" xfId="1" applyBorder="1" applyAlignment="1" applyProtection="1">
      <alignment horizontal="center" vertical="center" wrapText="1"/>
      <protection locked="0"/>
    </xf>
    <xf numFmtId="0" fontId="6" fillId="0" borderId="6" xfId="1" applyBorder="1" applyAlignment="1" applyProtection="1">
      <alignment horizontal="center" vertical="center"/>
      <protection locked="0"/>
    </xf>
    <xf numFmtId="164" fontId="6" fillId="0" borderId="6" xfId="1" applyNumberFormat="1" applyBorder="1" applyAlignment="1" applyProtection="1">
      <alignment horizontal="center" vertical="center"/>
      <protection locked="0"/>
    </xf>
    <xf numFmtId="164" fontId="6" fillId="0" borderId="6" xfId="1" applyNumberFormat="1" applyBorder="1" applyAlignment="1" applyProtection="1">
      <alignment horizontal="center" vertical="center"/>
    </xf>
    <xf numFmtId="3" fontId="6" fillId="0" borderId="6" xfId="1" applyNumberFormat="1" applyBorder="1" applyAlignment="1" applyProtection="1">
      <alignment horizontal="center" vertical="center"/>
      <protection locked="0"/>
    </xf>
    <xf numFmtId="3" fontId="6" fillId="0" borderId="3" xfId="1" applyNumberFormat="1" applyBorder="1" applyAlignment="1" applyProtection="1">
      <alignment horizontal="center" vertical="center"/>
      <protection locked="0"/>
    </xf>
    <xf numFmtId="164" fontId="6" fillId="0" borderId="3" xfId="1" applyNumberFormat="1" applyFill="1" applyBorder="1" applyAlignment="1" applyProtection="1">
      <alignment horizontal="center" vertical="center"/>
    </xf>
    <xf numFmtId="164" fontId="6" fillId="0" borderId="3" xfId="1" applyNumberFormat="1" applyBorder="1" applyAlignment="1" applyProtection="1">
      <alignment horizontal="center" vertical="center"/>
      <protection locked="0"/>
    </xf>
    <xf numFmtId="40" fontId="6" fillId="0" borderId="5" xfId="1" applyNumberFormat="1" applyBorder="1" applyAlignment="1" applyProtection="1">
      <alignment horizontal="center" vertical="center"/>
    </xf>
    <xf numFmtId="0" fontId="6" fillId="2" borderId="15" xfId="1" applyFill="1" applyBorder="1" applyAlignment="1" applyProtection="1">
      <alignment horizontal="center" vertical="center" wrapText="1"/>
      <protection locked="0"/>
    </xf>
    <xf numFmtId="14" fontId="6" fillId="2" borderId="16" xfId="1" applyNumberFormat="1" applyFill="1" applyBorder="1" applyAlignment="1" applyProtection="1">
      <alignment horizontal="center" vertical="center"/>
      <protection locked="0"/>
    </xf>
    <xf numFmtId="0" fontId="6" fillId="2" borderId="16" xfId="1" applyFill="1" applyBorder="1" applyAlignment="1" applyProtection="1">
      <alignment horizontal="center" vertical="center" wrapText="1"/>
      <protection locked="0"/>
    </xf>
    <xf numFmtId="0" fontId="6" fillId="2" borderId="12" xfId="1" applyFill="1" applyBorder="1" applyAlignment="1" applyProtection="1">
      <alignment horizontal="center" vertical="center"/>
      <protection locked="0"/>
    </xf>
    <xf numFmtId="164" fontId="6" fillId="2" borderId="17" xfId="1" applyNumberFormat="1" applyFill="1" applyBorder="1" applyAlignment="1" applyProtection="1">
      <alignment horizontal="center" vertical="center"/>
      <protection locked="0"/>
    </xf>
    <xf numFmtId="164" fontId="6" fillId="2" borderId="16" xfId="1" applyNumberFormat="1" applyFill="1" applyBorder="1" applyAlignment="1" applyProtection="1">
      <alignment horizontal="center" vertical="center"/>
      <protection locked="0"/>
    </xf>
    <xf numFmtId="40" fontId="6" fillId="2" borderId="18" xfId="1" applyNumberFormat="1" applyFill="1" applyBorder="1" applyAlignment="1" applyProtection="1">
      <alignment horizontal="center" vertical="center"/>
    </xf>
    <xf numFmtId="0" fontId="6" fillId="2" borderId="19" xfId="1" applyFill="1" applyBorder="1" applyAlignment="1" applyProtection="1">
      <alignment horizontal="center" vertical="center" wrapText="1"/>
      <protection locked="0"/>
    </xf>
    <xf numFmtId="14" fontId="6" fillId="2" borderId="12" xfId="1" applyNumberFormat="1" applyFill="1" applyBorder="1" applyAlignment="1" applyProtection="1">
      <alignment horizontal="center" vertical="center"/>
      <protection locked="0"/>
    </xf>
    <xf numFmtId="0" fontId="6" fillId="2" borderId="12" xfId="1" applyFill="1" applyBorder="1" applyAlignment="1" applyProtection="1">
      <alignment horizontal="center" vertical="center" wrapText="1"/>
      <protection locked="0"/>
    </xf>
    <xf numFmtId="0" fontId="6" fillId="2" borderId="8" xfId="1" applyFill="1" applyBorder="1" applyAlignment="1" applyProtection="1">
      <alignment horizontal="center" vertical="center"/>
      <protection locked="0"/>
    </xf>
    <xf numFmtId="164" fontId="6" fillId="2" borderId="15" xfId="1" applyNumberFormat="1" applyFill="1" applyBorder="1" applyAlignment="1" applyProtection="1">
      <alignment horizontal="center" vertical="center"/>
      <protection locked="0"/>
    </xf>
    <xf numFmtId="164" fontId="6" fillId="2" borderId="12" xfId="1" applyNumberFormat="1" applyFill="1" applyBorder="1" applyAlignment="1" applyProtection="1">
      <alignment horizontal="center" vertical="center"/>
      <protection locked="0"/>
    </xf>
    <xf numFmtId="40" fontId="6" fillId="2" borderId="20" xfId="1" applyNumberFormat="1" applyFill="1" applyBorder="1" applyAlignment="1" applyProtection="1">
      <alignment horizontal="center" vertical="center"/>
    </xf>
    <xf numFmtId="0" fontId="6" fillId="0" borderId="12" xfId="1" applyFill="1" applyBorder="1" applyAlignment="1" applyProtection="1">
      <alignment horizontal="center" vertical="center" wrapText="1"/>
      <protection locked="0"/>
    </xf>
    <xf numFmtId="14" fontId="6" fillId="0" borderId="12" xfId="1" applyNumberFormat="1" applyFill="1" applyBorder="1" applyAlignment="1" applyProtection="1">
      <alignment horizontal="center" vertical="center"/>
      <protection locked="0"/>
    </xf>
    <xf numFmtId="0" fontId="6" fillId="0" borderId="13" xfId="1" applyFill="1" applyBorder="1" applyAlignment="1" applyProtection="1">
      <alignment horizontal="center" vertical="center" wrapText="1"/>
      <protection locked="0"/>
    </xf>
    <xf numFmtId="0" fontId="6" fillId="0" borderId="13" xfId="1" applyFill="1" applyBorder="1" applyAlignment="1" applyProtection="1">
      <alignment horizontal="center" vertical="center"/>
      <protection locked="0"/>
    </xf>
    <xf numFmtId="164" fontId="6" fillId="0" borderId="13" xfId="1" applyNumberFormat="1" applyFill="1" applyBorder="1" applyAlignment="1" applyProtection="1">
      <alignment horizontal="center" vertical="center"/>
      <protection locked="0"/>
    </xf>
    <xf numFmtId="164" fontId="6" fillId="0" borderId="13" xfId="1" applyNumberFormat="1" applyFill="1" applyBorder="1" applyAlignment="1" applyProtection="1">
      <alignment horizontal="center" vertical="center"/>
    </xf>
    <xf numFmtId="3" fontId="6" fillId="0" borderId="13" xfId="1" applyNumberFormat="1" applyFill="1" applyBorder="1" applyAlignment="1" applyProtection="1">
      <alignment horizontal="center" vertical="center"/>
      <protection locked="0"/>
    </xf>
    <xf numFmtId="3" fontId="6" fillId="0" borderId="12" xfId="1" applyNumberFormat="1" applyFill="1" applyBorder="1" applyAlignment="1" applyProtection="1">
      <alignment horizontal="center" vertical="center"/>
      <protection locked="0"/>
    </xf>
    <xf numFmtId="164" fontId="6" fillId="0" borderId="12" xfId="1" applyNumberFormat="1" applyFill="1" applyBorder="1" applyAlignment="1" applyProtection="1">
      <alignment horizontal="center" vertical="center"/>
      <protection locked="0"/>
    </xf>
    <xf numFmtId="40" fontId="6" fillId="0" borderId="12" xfId="1" applyNumberFormat="1" applyFill="1" applyBorder="1" applyAlignment="1" applyProtection="1">
      <alignment horizontal="center" vertical="center"/>
    </xf>
    <xf numFmtId="0" fontId="6" fillId="0" borderId="0" xfId="1" applyFill="1"/>
    <xf numFmtId="0" fontId="6" fillId="0" borderId="8" xfId="1" applyFill="1" applyBorder="1" applyAlignment="1" applyProtection="1">
      <alignment horizontal="center" vertical="center" wrapText="1"/>
      <protection locked="0"/>
    </xf>
    <xf numFmtId="0" fontId="6" fillId="0" borderId="8" xfId="1" applyFill="1" applyBorder="1" applyAlignment="1" applyProtection="1">
      <alignment horizontal="center" vertical="center"/>
      <protection locked="0"/>
    </xf>
    <xf numFmtId="0" fontId="6" fillId="0" borderId="9" xfId="1" applyFill="1" applyBorder="1" applyAlignment="1" applyProtection="1">
      <alignment horizontal="center" vertical="center" wrapText="1"/>
      <protection locked="0"/>
    </xf>
    <xf numFmtId="0" fontId="6" fillId="0" borderId="9" xfId="1" applyFill="1" applyBorder="1" applyAlignment="1" applyProtection="1">
      <alignment horizontal="center" vertical="center"/>
      <protection locked="0"/>
    </xf>
    <xf numFmtId="164" fontId="6" fillId="0" borderId="9" xfId="1" applyNumberFormat="1" applyFill="1" applyBorder="1" applyAlignment="1" applyProtection="1">
      <alignment horizontal="center" vertical="center"/>
      <protection locked="0"/>
    </xf>
    <xf numFmtId="164" fontId="6" fillId="0" borderId="9" xfId="1" applyNumberFormat="1" applyFill="1" applyBorder="1" applyAlignment="1" applyProtection="1">
      <alignment horizontal="center" vertical="center"/>
    </xf>
    <xf numFmtId="3" fontId="6" fillId="0" borderId="9" xfId="1" applyNumberFormat="1" applyFill="1" applyBorder="1" applyAlignment="1" applyProtection="1">
      <alignment horizontal="center" vertical="center"/>
      <protection locked="0"/>
    </xf>
    <xf numFmtId="3" fontId="6" fillId="0" borderId="8" xfId="1" applyNumberFormat="1" applyFill="1" applyBorder="1" applyAlignment="1" applyProtection="1">
      <alignment horizontal="center" vertical="center"/>
      <protection locked="0"/>
    </xf>
    <xf numFmtId="164" fontId="6" fillId="0" borderId="8" xfId="1" applyNumberFormat="1" applyFill="1" applyBorder="1" applyAlignment="1" applyProtection="1">
      <alignment horizontal="center" vertical="center"/>
      <protection locked="0"/>
    </xf>
    <xf numFmtId="40" fontId="6" fillId="0" borderId="8" xfId="1" applyNumberFormat="1" applyFill="1" applyBorder="1" applyAlignment="1" applyProtection="1">
      <alignment horizontal="center" vertical="center"/>
    </xf>
    <xf numFmtId="0" fontId="6" fillId="2" borderId="16" xfId="1" applyFill="1" applyBorder="1" applyAlignment="1" applyProtection="1">
      <alignment horizontal="center" vertical="center"/>
      <protection locked="0"/>
    </xf>
    <xf numFmtId="164" fontId="6" fillId="2" borderId="16" xfId="1" applyNumberFormat="1" applyFill="1" applyBorder="1" applyAlignment="1" applyProtection="1">
      <alignment horizontal="center" vertical="center"/>
    </xf>
    <xf numFmtId="3" fontId="6" fillId="2" borderId="16" xfId="1" applyNumberFormat="1" applyFill="1" applyBorder="1" applyAlignment="1" applyProtection="1">
      <alignment horizontal="center" vertical="center"/>
      <protection locked="0"/>
    </xf>
    <xf numFmtId="3" fontId="6" fillId="2" borderId="21" xfId="1" applyNumberFormat="1" applyFill="1" applyBorder="1" applyAlignment="1" applyProtection="1">
      <alignment horizontal="center" vertical="center"/>
      <protection locked="0"/>
    </xf>
    <xf numFmtId="40" fontId="6" fillId="2" borderId="16" xfId="1" applyNumberFormat="1" applyFill="1" applyBorder="1" applyAlignment="1" applyProtection="1">
      <alignment horizontal="center" vertical="center"/>
    </xf>
    <xf numFmtId="0" fontId="6" fillId="0" borderId="4" xfId="1" applyFill="1" applyBorder="1" applyAlignment="1" applyProtection="1">
      <alignment horizontal="center" vertical="center" wrapText="1"/>
      <protection locked="0"/>
    </xf>
    <xf numFmtId="0" fontId="6" fillId="0" borderId="4" xfId="1" applyFill="1" applyBorder="1" applyAlignment="1" applyProtection="1">
      <alignment horizontal="center" vertical="center"/>
      <protection locked="0"/>
    </xf>
    <xf numFmtId="164" fontId="6" fillId="0" borderId="4" xfId="1" applyNumberFormat="1" applyFill="1" applyBorder="1" applyAlignment="1" applyProtection="1">
      <alignment horizontal="center" vertical="center"/>
      <protection locked="0"/>
    </xf>
    <xf numFmtId="164" fontId="6" fillId="0" borderId="4" xfId="1" applyNumberFormat="1" applyFill="1" applyBorder="1" applyAlignment="1" applyProtection="1">
      <alignment horizontal="center" vertical="center"/>
    </xf>
    <xf numFmtId="3" fontId="6" fillId="0" borderId="4" xfId="1" applyNumberFormat="1" applyFill="1" applyBorder="1" applyAlignment="1" applyProtection="1">
      <alignment horizontal="center" vertical="center"/>
      <protection locked="0"/>
    </xf>
    <xf numFmtId="0" fontId="6" fillId="0" borderId="3" xfId="1" applyFill="1" applyBorder="1" applyAlignment="1" applyProtection="1">
      <alignment horizontal="center" vertical="center" wrapText="1"/>
      <protection locked="0"/>
    </xf>
    <xf numFmtId="0" fontId="6" fillId="0" borderId="3" xfId="1" applyFill="1" applyBorder="1" applyAlignment="1" applyProtection="1">
      <alignment horizontal="center" vertical="center"/>
      <protection locked="0"/>
    </xf>
    <xf numFmtId="0" fontId="6" fillId="0" borderId="6" xfId="1" applyFill="1" applyBorder="1" applyAlignment="1" applyProtection="1">
      <alignment horizontal="center" vertical="center" wrapText="1"/>
      <protection locked="0"/>
    </xf>
    <xf numFmtId="0" fontId="6" fillId="0" borderId="6" xfId="1" applyFill="1" applyBorder="1" applyAlignment="1" applyProtection="1">
      <alignment horizontal="center" vertical="center"/>
      <protection locked="0"/>
    </xf>
    <xf numFmtId="164" fontId="6" fillId="0" borderId="6" xfId="1" applyNumberFormat="1" applyFill="1" applyBorder="1" applyAlignment="1" applyProtection="1">
      <alignment horizontal="center" vertical="center"/>
      <protection locked="0"/>
    </xf>
    <xf numFmtId="164" fontId="6" fillId="0" borderId="6" xfId="1" applyNumberFormat="1" applyFill="1" applyBorder="1" applyAlignment="1" applyProtection="1">
      <alignment horizontal="center" vertical="center"/>
    </xf>
    <xf numFmtId="3" fontId="6" fillId="0" borderId="6" xfId="1" applyNumberFormat="1" applyFill="1" applyBorder="1" applyAlignment="1" applyProtection="1">
      <alignment horizontal="center" vertical="center"/>
      <protection locked="0"/>
    </xf>
    <xf numFmtId="3" fontId="6" fillId="0" borderId="3" xfId="1" applyNumberFormat="1" applyFill="1" applyBorder="1" applyAlignment="1" applyProtection="1">
      <alignment horizontal="center" vertical="center"/>
      <protection locked="0"/>
    </xf>
    <xf numFmtId="164" fontId="6" fillId="0" borderId="3" xfId="1" applyNumberFormat="1" applyFill="1" applyBorder="1" applyAlignment="1" applyProtection="1">
      <alignment horizontal="center" vertical="center"/>
      <protection locked="0"/>
    </xf>
    <xf numFmtId="40" fontId="6" fillId="0" borderId="3" xfId="1" applyNumberForma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259"/>
  <sheetViews>
    <sheetView tabSelected="1" workbookViewId="0"/>
  </sheetViews>
  <sheetFormatPr baseColWidth="10" defaultColWidth="8.83203125" defaultRowHeight="15" x14ac:dyDescent="0.2"/>
  <cols>
    <col min="1" max="1" width="17" style="19" customWidth="1"/>
    <col min="2" max="2" width="16.5" style="20" customWidth="1"/>
    <col min="3" max="3" width="11.5" style="19" customWidth="1"/>
    <col min="4" max="4" width="19" style="19" customWidth="1"/>
    <col min="5" max="5" width="12.33203125" style="20" customWidth="1"/>
    <col min="6" max="6" width="21.6640625" style="21" customWidth="1"/>
    <col min="7" max="7" width="8.83203125" style="22"/>
    <col min="8" max="8" width="8.83203125" style="20"/>
    <col min="9" max="9" width="17.83203125" style="22" customWidth="1"/>
    <col min="10" max="10" width="15.5" style="23" customWidth="1"/>
    <col min="11" max="11" width="11.5" style="23" customWidth="1"/>
    <col min="12" max="12" width="14.5" style="104" customWidth="1"/>
    <col min="13" max="13" width="21" style="21" customWidth="1"/>
    <col min="14" max="14" width="11.5" style="20" customWidth="1"/>
    <col min="15" max="15" width="12.5" style="24" customWidth="1"/>
    <col min="16" max="16384" width="8.83203125" style="18"/>
  </cols>
  <sheetData>
    <row r="1" spans="1:16" ht="47" thickTop="1" thickBot="1" x14ac:dyDescent="0.25">
      <c r="A1" s="25" t="s">
        <v>185</v>
      </c>
      <c r="B1" s="26" t="s">
        <v>186</v>
      </c>
      <c r="C1" s="25" t="s">
        <v>187</v>
      </c>
      <c r="D1" s="25" t="s">
        <v>188</v>
      </c>
      <c r="E1" s="25" t="s">
        <v>189</v>
      </c>
      <c r="F1" s="27" t="s">
        <v>184</v>
      </c>
      <c r="G1" s="28" t="s">
        <v>190</v>
      </c>
      <c r="H1" s="25" t="s">
        <v>191</v>
      </c>
      <c r="I1" s="28" t="s">
        <v>192</v>
      </c>
      <c r="J1" s="29" t="s">
        <v>193</v>
      </c>
      <c r="K1" s="29" t="s">
        <v>194</v>
      </c>
      <c r="L1" s="28" t="s">
        <v>195</v>
      </c>
      <c r="M1" s="27" t="s">
        <v>196</v>
      </c>
      <c r="N1" s="27" t="s">
        <v>197</v>
      </c>
      <c r="O1" s="30" t="s">
        <v>198</v>
      </c>
    </row>
    <row r="2" spans="1:16" ht="30" customHeight="1" thickTop="1" x14ac:dyDescent="0.2">
      <c r="A2" s="31" t="s">
        <v>199</v>
      </c>
      <c r="B2" s="32">
        <v>41830</v>
      </c>
      <c r="C2" s="33" t="s">
        <v>182</v>
      </c>
      <c r="D2" s="34" t="s">
        <v>200</v>
      </c>
      <c r="E2" s="35">
        <v>833</v>
      </c>
      <c r="F2" s="36">
        <v>545978.62</v>
      </c>
      <c r="G2" s="37">
        <f>F2/E2</f>
        <v>655.43651860744296</v>
      </c>
      <c r="H2" s="35">
        <v>30</v>
      </c>
      <c r="I2" s="36">
        <f>H2*G2</f>
        <v>19663.095558223289</v>
      </c>
      <c r="J2" s="38">
        <v>24987</v>
      </c>
      <c r="K2" s="39">
        <f>SUM(J2:J4)</f>
        <v>51286</v>
      </c>
      <c r="L2" s="40">
        <f>M2/K2</f>
        <v>6.9926599851811408</v>
      </c>
      <c r="M2" s="41">
        <v>358625.56</v>
      </c>
      <c r="N2" s="41">
        <f>SUM(I2:I4)</f>
        <v>73861.207399766863</v>
      </c>
      <c r="O2" s="42">
        <f>N2-M2</f>
        <v>-284764.35260023316</v>
      </c>
    </row>
    <row r="3" spans="1:16" ht="25.5" customHeight="1" x14ac:dyDescent="0.2">
      <c r="A3" s="31"/>
      <c r="B3" s="32"/>
      <c r="C3" s="33"/>
      <c r="D3" s="43" t="s">
        <v>201</v>
      </c>
      <c r="E3" s="44">
        <v>159</v>
      </c>
      <c r="F3" s="45">
        <v>196352</v>
      </c>
      <c r="G3" s="46">
        <f t="shared" ref="G3:G26" si="0">F3/E3</f>
        <v>1234.9182389937107</v>
      </c>
      <c r="H3" s="44">
        <v>33</v>
      </c>
      <c r="I3" s="45">
        <f t="shared" ref="I3:I26" si="1">H3*G3</f>
        <v>40752.301886792455</v>
      </c>
      <c r="J3" s="47">
        <v>11225</v>
      </c>
      <c r="K3" s="39"/>
      <c r="L3" s="40"/>
      <c r="M3" s="41"/>
      <c r="N3" s="41"/>
      <c r="O3" s="42"/>
    </row>
    <row r="4" spans="1:16" s="60" customFormat="1" ht="22.5" customHeight="1" thickBot="1" x14ac:dyDescent="0.25">
      <c r="A4" s="48"/>
      <c r="B4" s="49"/>
      <c r="C4" s="50"/>
      <c r="D4" s="51" t="s">
        <v>202</v>
      </c>
      <c r="E4" s="52">
        <v>442</v>
      </c>
      <c r="F4" s="53">
        <v>156396</v>
      </c>
      <c r="G4" s="54">
        <f t="shared" si="0"/>
        <v>353.83710407239818</v>
      </c>
      <c r="H4" s="52">
        <v>38</v>
      </c>
      <c r="I4" s="53">
        <f t="shared" si="1"/>
        <v>13445.80995475113</v>
      </c>
      <c r="J4" s="55">
        <v>15074</v>
      </c>
      <c r="K4" s="56"/>
      <c r="L4" s="57"/>
      <c r="M4" s="58"/>
      <c r="N4" s="58"/>
      <c r="O4" s="59"/>
    </row>
    <row r="5" spans="1:16" ht="30" customHeight="1" x14ac:dyDescent="0.2">
      <c r="A5" s="61" t="s">
        <v>203</v>
      </c>
      <c r="B5" s="62">
        <v>41930</v>
      </c>
      <c r="C5" s="63" t="s">
        <v>182</v>
      </c>
      <c r="D5" s="64" t="s">
        <v>201</v>
      </c>
      <c r="E5" s="65">
        <v>159</v>
      </c>
      <c r="F5" s="66">
        <v>196352</v>
      </c>
      <c r="G5" s="67">
        <f t="shared" si="0"/>
        <v>1234.9182389937107</v>
      </c>
      <c r="H5" s="65">
        <v>16</v>
      </c>
      <c r="I5" s="66">
        <f t="shared" si="1"/>
        <v>19758.691823899371</v>
      </c>
      <c r="J5" s="68">
        <v>7745</v>
      </c>
      <c r="K5" s="69">
        <f>SUM(J5:J6)</f>
        <v>45856</v>
      </c>
      <c r="L5" s="70">
        <f t="shared" ref="L5:L17" si="2">M5/K5</f>
        <v>3.9580425680390787</v>
      </c>
      <c r="M5" s="71">
        <v>181500</v>
      </c>
      <c r="N5" s="71">
        <f>SUM(I5:I6)</f>
        <v>37804.38413159168</v>
      </c>
      <c r="O5" s="72">
        <f t="shared" ref="O5:O22" si="3">N5-M5</f>
        <v>-143695.61586840832</v>
      </c>
    </row>
    <row r="6" spans="1:16" s="60" customFormat="1" ht="22.5" customHeight="1" thickBot="1" x14ac:dyDescent="0.25">
      <c r="A6" s="73"/>
      <c r="B6" s="74"/>
      <c r="C6" s="75"/>
      <c r="D6" s="76" t="s">
        <v>202</v>
      </c>
      <c r="E6" s="77">
        <v>442</v>
      </c>
      <c r="F6" s="78">
        <v>156396</v>
      </c>
      <c r="G6" s="79">
        <f t="shared" si="0"/>
        <v>353.83710407239818</v>
      </c>
      <c r="H6" s="77">
        <v>51</v>
      </c>
      <c r="I6" s="78">
        <f t="shared" si="1"/>
        <v>18045.692307692309</v>
      </c>
      <c r="J6" s="80">
        <v>38111</v>
      </c>
      <c r="K6" s="81"/>
      <c r="L6" s="82"/>
      <c r="M6" s="83"/>
      <c r="N6" s="83"/>
      <c r="O6" s="84"/>
    </row>
    <row r="7" spans="1:16" ht="30" customHeight="1" x14ac:dyDescent="0.2">
      <c r="A7" s="85" t="s">
        <v>204</v>
      </c>
      <c r="B7" s="86">
        <v>42110</v>
      </c>
      <c r="C7" s="87" t="s">
        <v>182</v>
      </c>
      <c r="D7" s="88" t="s">
        <v>200</v>
      </c>
      <c r="E7" s="89">
        <v>833</v>
      </c>
      <c r="F7" s="90">
        <v>545978.62</v>
      </c>
      <c r="G7" s="91">
        <f t="shared" si="0"/>
        <v>655.43651860744296</v>
      </c>
      <c r="H7" s="89">
        <v>170</v>
      </c>
      <c r="I7" s="90">
        <f t="shared" si="1"/>
        <v>111424.2081632653</v>
      </c>
      <c r="J7" s="92">
        <f>76962+5264</f>
        <v>82226</v>
      </c>
      <c r="K7" s="93">
        <f>SUM(J7:J11)</f>
        <v>93916</v>
      </c>
      <c r="L7" s="94">
        <f t="shared" si="2"/>
        <v>8.1332973082328888</v>
      </c>
      <c r="M7" s="95">
        <f>700809.75+29298+33739</f>
        <v>763846.75</v>
      </c>
      <c r="N7" s="95">
        <f>SUM(I7:I11)</f>
        <v>132559.81238267588</v>
      </c>
      <c r="O7" s="96">
        <f t="shared" si="3"/>
        <v>-631286.93761732406</v>
      </c>
    </row>
    <row r="8" spans="1:16" ht="22.5" customHeight="1" x14ac:dyDescent="0.2">
      <c r="A8" s="31"/>
      <c r="B8" s="32"/>
      <c r="C8" s="33"/>
      <c r="D8" s="43" t="s">
        <v>201</v>
      </c>
      <c r="E8" s="44">
        <v>159</v>
      </c>
      <c r="F8" s="45">
        <v>196352</v>
      </c>
      <c r="G8" s="46">
        <f t="shared" si="0"/>
        <v>1234.9182389937107</v>
      </c>
      <c r="H8" s="44">
        <v>7</v>
      </c>
      <c r="I8" s="45">
        <f t="shared" si="1"/>
        <v>8644.4276729559751</v>
      </c>
      <c r="J8" s="47">
        <v>5223</v>
      </c>
      <c r="K8" s="39"/>
      <c r="L8" s="40"/>
      <c r="M8" s="41"/>
      <c r="N8" s="41"/>
      <c r="O8" s="42"/>
      <c r="P8" s="97"/>
    </row>
    <row r="9" spans="1:16" ht="22.5" customHeight="1" x14ac:dyDescent="0.2">
      <c r="A9" s="31"/>
      <c r="B9" s="32"/>
      <c r="C9" s="33"/>
      <c r="D9" s="43" t="s">
        <v>205</v>
      </c>
      <c r="E9" s="44">
        <v>136</v>
      </c>
      <c r="F9" s="45">
        <v>93045</v>
      </c>
      <c r="G9" s="46">
        <f t="shared" si="0"/>
        <v>684.15441176470586</v>
      </c>
      <c r="H9" s="44">
        <v>8</v>
      </c>
      <c r="I9" s="45">
        <f t="shared" si="1"/>
        <v>5473.2352941176468</v>
      </c>
      <c r="J9" s="47">
        <v>4996</v>
      </c>
      <c r="K9" s="39"/>
      <c r="L9" s="40"/>
      <c r="M9" s="41"/>
      <c r="N9" s="41"/>
      <c r="O9" s="42"/>
    </row>
    <row r="10" spans="1:16" ht="22.5" customHeight="1" x14ac:dyDescent="0.2">
      <c r="A10" s="31"/>
      <c r="B10" s="32"/>
      <c r="C10" s="33"/>
      <c r="D10" s="43" t="s">
        <v>206</v>
      </c>
      <c r="E10" s="44">
        <v>1670</v>
      </c>
      <c r="F10" s="45">
        <v>4973619</v>
      </c>
      <c r="G10" s="46">
        <f t="shared" si="0"/>
        <v>2978.2149700598802</v>
      </c>
      <c r="H10" s="44">
        <v>2</v>
      </c>
      <c r="I10" s="45">
        <f t="shared" si="1"/>
        <v>5956.4299401197604</v>
      </c>
      <c r="J10" s="47">
        <v>431</v>
      </c>
      <c r="K10" s="39"/>
      <c r="L10" s="40"/>
      <c r="M10" s="41"/>
      <c r="N10" s="41"/>
      <c r="O10" s="42"/>
    </row>
    <row r="11" spans="1:16" ht="22.5" customHeight="1" thickBot="1" x14ac:dyDescent="0.25">
      <c r="A11" s="48"/>
      <c r="B11" s="49"/>
      <c r="C11" s="50"/>
      <c r="D11" s="51" t="s">
        <v>202</v>
      </c>
      <c r="E11" s="52">
        <v>442</v>
      </c>
      <c r="F11" s="53">
        <v>156396</v>
      </c>
      <c r="G11" s="54">
        <f t="shared" si="0"/>
        <v>353.83710407239818</v>
      </c>
      <c r="H11" s="52">
        <v>3</v>
      </c>
      <c r="I11" s="53">
        <f t="shared" si="1"/>
        <v>1061.5113122171945</v>
      </c>
      <c r="J11" s="55">
        <v>1040</v>
      </c>
      <c r="K11" s="56"/>
      <c r="L11" s="57"/>
      <c r="M11" s="58"/>
      <c r="N11" s="58"/>
      <c r="O11" s="59"/>
    </row>
    <row r="12" spans="1:16" ht="33" customHeight="1" x14ac:dyDescent="0.2">
      <c r="A12" s="61" t="s">
        <v>207</v>
      </c>
      <c r="B12" s="62">
        <v>42019</v>
      </c>
      <c r="C12" s="63" t="s">
        <v>182</v>
      </c>
      <c r="D12" s="64" t="s">
        <v>208</v>
      </c>
      <c r="E12" s="65">
        <v>119</v>
      </c>
      <c r="F12" s="66">
        <v>118032.6</v>
      </c>
      <c r="G12" s="67">
        <f t="shared" si="0"/>
        <v>991.87058823529412</v>
      </c>
      <c r="H12" s="65">
        <v>67</v>
      </c>
      <c r="I12" s="66">
        <f t="shared" si="1"/>
        <v>66455.329411764702</v>
      </c>
      <c r="J12" s="68">
        <v>98906</v>
      </c>
      <c r="K12" s="69">
        <f>SUM(J12:J16)</f>
        <v>141770</v>
      </c>
      <c r="L12" s="70">
        <f t="shared" si="2"/>
        <v>6.5128380475417931</v>
      </c>
      <c r="M12" s="71">
        <v>923325.05</v>
      </c>
      <c r="N12" s="71">
        <f>SUM(I12:I16)</f>
        <v>134249.29499030381</v>
      </c>
      <c r="O12" s="72">
        <f t="shared" si="3"/>
        <v>-789075.75500969624</v>
      </c>
    </row>
    <row r="13" spans="1:16" ht="22.5" customHeight="1" x14ac:dyDescent="0.2">
      <c r="A13" s="98"/>
      <c r="B13" s="99"/>
      <c r="C13" s="100"/>
      <c r="D13" s="101" t="s">
        <v>205</v>
      </c>
      <c r="E13" s="102">
        <v>136</v>
      </c>
      <c r="F13" s="103">
        <v>93045</v>
      </c>
      <c r="G13" s="104">
        <f t="shared" si="0"/>
        <v>684.15441176470586</v>
      </c>
      <c r="H13" s="102">
        <v>10</v>
      </c>
      <c r="I13" s="103">
        <f t="shared" si="1"/>
        <v>6841.5441176470586</v>
      </c>
      <c r="J13" s="105">
        <v>3774</v>
      </c>
      <c r="K13" s="106"/>
      <c r="L13" s="107"/>
      <c r="M13" s="108"/>
      <c r="N13" s="108"/>
      <c r="O13" s="109"/>
    </row>
    <row r="14" spans="1:16" ht="22.5" customHeight="1" x14ac:dyDescent="0.2">
      <c r="A14" s="98"/>
      <c r="B14" s="99"/>
      <c r="C14" s="100"/>
      <c r="D14" s="101" t="s">
        <v>209</v>
      </c>
      <c r="E14" s="102">
        <v>14</v>
      </c>
      <c r="F14" s="103">
        <v>25000</v>
      </c>
      <c r="G14" s="104">
        <f t="shared" si="0"/>
        <v>1785.7142857142858</v>
      </c>
      <c r="H14" s="102">
        <v>13</v>
      </c>
      <c r="I14" s="103">
        <f t="shared" si="1"/>
        <v>23214.285714285714</v>
      </c>
      <c r="J14" s="105">
        <v>712</v>
      </c>
      <c r="K14" s="106"/>
      <c r="L14" s="107"/>
      <c r="M14" s="108"/>
      <c r="N14" s="108"/>
      <c r="O14" s="109"/>
    </row>
    <row r="15" spans="1:16" ht="22.5" customHeight="1" x14ac:dyDescent="0.2">
      <c r="A15" s="98"/>
      <c r="B15" s="99"/>
      <c r="C15" s="100"/>
      <c r="D15" s="101" t="s">
        <v>202</v>
      </c>
      <c r="E15" s="102">
        <v>442</v>
      </c>
      <c r="F15" s="103">
        <v>156396</v>
      </c>
      <c r="G15" s="104">
        <f t="shared" si="0"/>
        <v>353.83710407239818</v>
      </c>
      <c r="H15" s="102">
        <v>36</v>
      </c>
      <c r="I15" s="103">
        <f t="shared" si="1"/>
        <v>12738.135746606335</v>
      </c>
      <c r="J15" s="105">
        <v>27173</v>
      </c>
      <c r="K15" s="106"/>
      <c r="L15" s="107"/>
      <c r="M15" s="108"/>
      <c r="N15" s="108"/>
      <c r="O15" s="109"/>
    </row>
    <row r="16" spans="1:16" ht="22.5" customHeight="1" thickBot="1" x14ac:dyDescent="0.25">
      <c r="A16" s="73"/>
      <c r="B16" s="74"/>
      <c r="C16" s="75"/>
      <c r="D16" s="76" t="s">
        <v>210</v>
      </c>
      <c r="E16" s="77">
        <v>16</v>
      </c>
      <c r="F16" s="78">
        <v>25000</v>
      </c>
      <c r="G16" s="79">
        <f t="shared" si="0"/>
        <v>1562.5</v>
      </c>
      <c r="H16" s="77">
        <v>16</v>
      </c>
      <c r="I16" s="78">
        <f t="shared" si="1"/>
        <v>25000</v>
      </c>
      <c r="J16" s="80">
        <v>11205</v>
      </c>
      <c r="K16" s="81"/>
      <c r="L16" s="82"/>
      <c r="M16" s="83"/>
      <c r="N16" s="83"/>
      <c r="O16" s="84"/>
    </row>
    <row r="17" spans="1:15" ht="30.75" customHeight="1" thickBot="1" x14ac:dyDescent="0.25">
      <c r="A17" s="110" t="s">
        <v>211</v>
      </c>
      <c r="B17" s="111">
        <v>42122</v>
      </c>
      <c r="C17" s="112" t="s">
        <v>177</v>
      </c>
      <c r="D17" s="87" t="s">
        <v>212</v>
      </c>
      <c r="E17" s="113">
        <v>15</v>
      </c>
      <c r="F17" s="95">
        <v>36000</v>
      </c>
      <c r="G17" s="94">
        <f t="shared" si="0"/>
        <v>2400</v>
      </c>
      <c r="H17" s="113">
        <v>13</v>
      </c>
      <c r="I17" s="95">
        <f t="shared" si="1"/>
        <v>31200</v>
      </c>
      <c r="J17" s="93">
        <v>74630</v>
      </c>
      <c r="K17" s="93">
        <f>J17</f>
        <v>74630</v>
      </c>
      <c r="L17" s="94">
        <f t="shared" si="2"/>
        <v>5.4322635669301889</v>
      </c>
      <c r="M17" s="114">
        <f>377540.9+27868.93</f>
        <v>405409.83</v>
      </c>
      <c r="N17" s="115">
        <f>I17</f>
        <v>31200</v>
      </c>
      <c r="O17" s="116">
        <f t="shared" si="3"/>
        <v>-374209.83</v>
      </c>
    </row>
    <row r="18" spans="1:15" ht="31" thickBot="1" x14ac:dyDescent="0.25">
      <c r="A18" s="117"/>
      <c r="B18" s="118">
        <v>42160</v>
      </c>
      <c r="C18" s="119" t="s">
        <v>213</v>
      </c>
      <c r="D18" s="50"/>
      <c r="E18" s="120"/>
      <c r="F18" s="58"/>
      <c r="G18" s="57"/>
      <c r="H18" s="120"/>
      <c r="I18" s="58"/>
      <c r="J18" s="56"/>
      <c r="K18" s="56"/>
      <c r="L18" s="57"/>
      <c r="M18" s="121" t="s">
        <v>214</v>
      </c>
      <c r="N18" s="122"/>
      <c r="O18" s="123"/>
    </row>
    <row r="19" spans="1:15" s="134" customFormat="1" ht="36.75" customHeight="1" x14ac:dyDescent="0.2">
      <c r="A19" s="124" t="s">
        <v>215</v>
      </c>
      <c r="B19" s="125">
        <v>42170</v>
      </c>
      <c r="C19" s="124" t="s">
        <v>216</v>
      </c>
      <c r="D19" s="126" t="s">
        <v>200</v>
      </c>
      <c r="E19" s="127">
        <v>833</v>
      </c>
      <c r="F19" s="128">
        <v>545978.62</v>
      </c>
      <c r="G19" s="129">
        <f t="shared" si="0"/>
        <v>655.43651860744296</v>
      </c>
      <c r="H19" s="127">
        <v>233</v>
      </c>
      <c r="I19" s="128">
        <f t="shared" si="1"/>
        <v>152716.7088355342</v>
      </c>
      <c r="J19" s="130">
        <v>169168</v>
      </c>
      <c r="K19" s="131">
        <f>SUM(J19:J20)</f>
        <v>175468</v>
      </c>
      <c r="L19" s="70">
        <f>M19/J19</f>
        <v>0</v>
      </c>
      <c r="M19" s="132"/>
      <c r="N19" s="132">
        <f>SUM(I19:I20)</f>
        <v>157670.42829254776</v>
      </c>
      <c r="O19" s="133">
        <f t="shared" si="3"/>
        <v>157670.42829254776</v>
      </c>
    </row>
    <row r="20" spans="1:15" s="134" customFormat="1" ht="36.75" customHeight="1" thickBot="1" x14ac:dyDescent="0.25">
      <c r="A20" s="135"/>
      <c r="B20" s="136"/>
      <c r="C20" s="135"/>
      <c r="D20" s="137" t="s">
        <v>202</v>
      </c>
      <c r="E20" s="138">
        <v>442</v>
      </c>
      <c r="F20" s="139">
        <v>156396</v>
      </c>
      <c r="G20" s="140">
        <f t="shared" si="0"/>
        <v>353.83710407239818</v>
      </c>
      <c r="H20" s="138">
        <v>14</v>
      </c>
      <c r="I20" s="139">
        <f t="shared" si="1"/>
        <v>4953.7194570135744</v>
      </c>
      <c r="J20" s="141">
        <v>6300</v>
      </c>
      <c r="K20" s="142"/>
      <c r="L20" s="82"/>
      <c r="M20" s="143"/>
      <c r="N20" s="136"/>
      <c r="O20" s="144"/>
    </row>
    <row r="21" spans="1:15" ht="46" thickBot="1" x14ac:dyDescent="0.25">
      <c r="A21" s="112" t="s">
        <v>217</v>
      </c>
      <c r="B21" s="111">
        <v>42186</v>
      </c>
      <c r="C21" s="112" t="s">
        <v>218</v>
      </c>
      <c r="D21" s="112" t="s">
        <v>200</v>
      </c>
      <c r="E21" s="145">
        <v>833</v>
      </c>
      <c r="F21" s="115">
        <v>545978.62</v>
      </c>
      <c r="G21" s="146">
        <f t="shared" si="0"/>
        <v>655.43651860744296</v>
      </c>
      <c r="H21" s="145">
        <v>203</v>
      </c>
      <c r="I21" s="115">
        <f t="shared" si="1"/>
        <v>133053.61327731091</v>
      </c>
      <c r="J21" s="147">
        <v>142582</v>
      </c>
      <c r="K21" s="148">
        <f>J21</f>
        <v>142582</v>
      </c>
      <c r="L21" s="146">
        <f>M21/J21</f>
        <v>0</v>
      </c>
      <c r="M21" s="114"/>
      <c r="N21" s="115">
        <f>I21</f>
        <v>133053.61327731091</v>
      </c>
      <c r="O21" s="149">
        <f t="shared" si="3"/>
        <v>133053.61327731091</v>
      </c>
    </row>
    <row r="22" spans="1:15" s="134" customFormat="1" ht="34.5" customHeight="1" x14ac:dyDescent="0.2">
      <c r="A22" s="124" t="s">
        <v>219</v>
      </c>
      <c r="B22" s="125">
        <v>42205</v>
      </c>
      <c r="C22" s="124" t="s">
        <v>182</v>
      </c>
      <c r="D22" s="150" t="s">
        <v>208</v>
      </c>
      <c r="E22" s="151">
        <v>119</v>
      </c>
      <c r="F22" s="152">
        <v>118032.6</v>
      </c>
      <c r="G22" s="153">
        <f t="shared" si="0"/>
        <v>991.87058823529412</v>
      </c>
      <c r="H22" s="151">
        <v>1</v>
      </c>
      <c r="I22" s="152">
        <f t="shared" si="1"/>
        <v>991.87058823529412</v>
      </c>
      <c r="J22" s="154">
        <v>680</v>
      </c>
      <c r="K22" s="131">
        <f>SUM(J22:J26)</f>
        <v>72819</v>
      </c>
      <c r="L22" s="70">
        <f>M22/J22</f>
        <v>0</v>
      </c>
      <c r="M22" s="132"/>
      <c r="N22" s="132">
        <f>SUM(I22:I26)</f>
        <v>54628.49983171752</v>
      </c>
      <c r="O22" s="133">
        <f t="shared" si="3"/>
        <v>54628.49983171752</v>
      </c>
    </row>
    <row r="23" spans="1:15" s="134" customFormat="1" ht="34.5" customHeight="1" x14ac:dyDescent="0.2">
      <c r="A23" s="155"/>
      <c r="B23" s="156"/>
      <c r="C23" s="155"/>
      <c r="D23" s="157" t="s">
        <v>201</v>
      </c>
      <c r="E23" s="158">
        <v>159</v>
      </c>
      <c r="F23" s="159">
        <v>196352</v>
      </c>
      <c r="G23" s="160">
        <f t="shared" si="0"/>
        <v>1234.9182389937107</v>
      </c>
      <c r="H23" s="158">
        <v>6</v>
      </c>
      <c r="I23" s="159">
        <f t="shared" si="1"/>
        <v>7409.5094339622647</v>
      </c>
      <c r="J23" s="161">
        <v>9202</v>
      </c>
      <c r="K23" s="162"/>
      <c r="L23" s="107"/>
      <c r="M23" s="163"/>
      <c r="N23" s="156"/>
      <c r="O23" s="164"/>
    </row>
    <row r="24" spans="1:15" s="134" customFormat="1" ht="34.5" customHeight="1" x14ac:dyDescent="0.2">
      <c r="A24" s="155"/>
      <c r="B24" s="156"/>
      <c r="C24" s="155"/>
      <c r="D24" s="157" t="s">
        <v>220</v>
      </c>
      <c r="E24" s="158">
        <v>384</v>
      </c>
      <c r="F24" s="159">
        <v>293081.05</v>
      </c>
      <c r="G24" s="160">
        <f t="shared" si="0"/>
        <v>763.23190104166667</v>
      </c>
      <c r="H24" s="158">
        <v>56</v>
      </c>
      <c r="I24" s="159">
        <f t="shared" si="1"/>
        <v>42740.986458333333</v>
      </c>
      <c r="J24" s="161">
        <v>56139</v>
      </c>
      <c r="K24" s="162"/>
      <c r="L24" s="107"/>
      <c r="M24" s="163"/>
      <c r="N24" s="156"/>
      <c r="O24" s="164"/>
    </row>
    <row r="25" spans="1:15" s="134" customFormat="1" ht="34.5" customHeight="1" x14ac:dyDescent="0.2">
      <c r="A25" s="155"/>
      <c r="B25" s="156"/>
      <c r="C25" s="155"/>
      <c r="D25" s="157" t="s">
        <v>200</v>
      </c>
      <c r="E25" s="158">
        <v>833</v>
      </c>
      <c r="F25" s="159">
        <v>545978.62</v>
      </c>
      <c r="G25" s="160">
        <f t="shared" si="0"/>
        <v>655.43651860744296</v>
      </c>
      <c r="H25" s="158">
        <v>1</v>
      </c>
      <c r="I25" s="159">
        <f t="shared" si="1"/>
        <v>655.43651860744296</v>
      </c>
      <c r="J25" s="161">
        <v>925</v>
      </c>
      <c r="K25" s="162"/>
      <c r="L25" s="107"/>
      <c r="M25" s="163"/>
      <c r="N25" s="156"/>
      <c r="O25" s="164"/>
    </row>
    <row r="26" spans="1:15" s="134" customFormat="1" ht="34.5" customHeight="1" thickBot="1" x14ac:dyDescent="0.25">
      <c r="A26" s="135"/>
      <c r="B26" s="136"/>
      <c r="C26" s="135"/>
      <c r="D26" s="137" t="s">
        <v>202</v>
      </c>
      <c r="E26" s="138">
        <v>442</v>
      </c>
      <c r="F26" s="139">
        <v>156396</v>
      </c>
      <c r="G26" s="140">
        <f t="shared" si="0"/>
        <v>353.83710407239818</v>
      </c>
      <c r="H26" s="138">
        <v>8</v>
      </c>
      <c r="I26" s="139">
        <f t="shared" si="1"/>
        <v>2830.6968325791854</v>
      </c>
      <c r="J26" s="141">
        <v>5873</v>
      </c>
      <c r="K26" s="142"/>
      <c r="L26" s="82"/>
      <c r="M26" s="143"/>
      <c r="N26" s="136"/>
      <c r="O26" s="144"/>
    </row>
    <row r="27" spans="1:15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1:15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1:15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1:15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1:15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1:15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pans="1:15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</row>
    <row r="38" spans="1:15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</row>
    <row r="39" spans="1:15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</row>
    <row r="40" spans="1:15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</row>
    <row r="41" spans="1:15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 spans="1:15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</row>
    <row r="43" spans="1:15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</row>
    <row r="49" spans="1:15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</row>
    <row r="53" spans="1:15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</row>
    <row r="54" spans="1:15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1:15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1:15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</row>
    <row r="62" spans="1:15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15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15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15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</row>
    <row r="68" spans="1:15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15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1:15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15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1:15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</row>
    <row r="73" spans="1:15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15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15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15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</row>
    <row r="77" spans="1:15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</row>
    <row r="78" spans="1:15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</row>
    <row r="79" spans="1:15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</row>
    <row r="80" spans="1:15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</row>
    <row r="81" spans="1:15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2" spans="1:15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</row>
    <row r="83" spans="1:15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</row>
    <row r="84" spans="1:15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</row>
    <row r="85" spans="1:15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</row>
    <row r="86" spans="1:15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</row>
    <row r="87" spans="1:15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</row>
    <row r="88" spans="1:15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</row>
    <row r="89" spans="1:15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</row>
    <row r="90" spans="1:15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</row>
    <row r="91" spans="1:15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</row>
    <row r="92" spans="1:15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</row>
    <row r="93" spans="1:15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</row>
    <row r="94" spans="1:15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</row>
    <row r="95" spans="1:15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</row>
    <row r="97" spans="1:15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</row>
    <row r="98" spans="1:15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</row>
    <row r="99" spans="1:15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</row>
    <row r="100" spans="1:15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</row>
    <row r="101" spans="1:15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</row>
    <row r="102" spans="1:15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</row>
    <row r="103" spans="1:15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</row>
    <row r="104" spans="1:15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</row>
    <row r="105" spans="1:15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</row>
    <row r="106" spans="1:15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</row>
    <row r="107" spans="1:15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</row>
    <row r="108" spans="1:15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</row>
    <row r="109" spans="1:15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</row>
    <row r="110" spans="1:15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</row>
    <row r="111" spans="1:15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</row>
    <row r="112" spans="1:15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</row>
    <row r="113" spans="1:15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</row>
    <row r="114" spans="1:15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</row>
    <row r="115" spans="1:15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</row>
    <row r="116" spans="1:15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</row>
    <row r="117" spans="1:15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</row>
    <row r="118" spans="1:15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</row>
    <row r="119" spans="1:15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</row>
    <row r="120" spans="1:15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</row>
    <row r="121" spans="1:15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</row>
    <row r="122" spans="1:15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</row>
    <row r="123" spans="1:15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</row>
    <row r="124" spans="1:15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</row>
    <row r="125" spans="1:15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</row>
    <row r="126" spans="1:15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</row>
    <row r="127" spans="1:15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</row>
    <row r="128" spans="1:15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</row>
    <row r="129" spans="1:15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</row>
    <row r="130" spans="1:15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</row>
    <row r="131" spans="1:15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</row>
    <row r="132" spans="1:15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</row>
    <row r="133" spans="1:15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</row>
    <row r="134" spans="1:15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</row>
    <row r="135" spans="1:15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</row>
    <row r="136" spans="1:15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</row>
    <row r="137" spans="1:15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</row>
    <row r="138" spans="1:15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</row>
    <row r="139" spans="1:15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</row>
    <row r="140" spans="1:15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</row>
    <row r="141" spans="1:15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</row>
    <row r="142" spans="1:15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</row>
    <row r="143" spans="1:15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</row>
    <row r="144" spans="1:15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</row>
    <row r="145" spans="1:15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</row>
    <row r="146" spans="1:15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</row>
    <row r="147" spans="1:15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</row>
    <row r="148" spans="1:15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</row>
    <row r="149" spans="1:15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</row>
    <row r="150" spans="1:15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</row>
    <row r="151" spans="1:15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</row>
    <row r="152" spans="1:15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</row>
    <row r="153" spans="1:15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</row>
    <row r="154" spans="1:15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</row>
    <row r="155" spans="1:15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</row>
    <row r="156" spans="1:15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</row>
    <row r="157" spans="1:15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</row>
    <row r="158" spans="1:15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</row>
    <row r="159" spans="1:15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</row>
    <row r="160" spans="1:15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</row>
    <row r="161" spans="1:15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</row>
    <row r="162" spans="1:15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</row>
    <row r="163" spans="1:15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</row>
    <row r="164" spans="1:15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</row>
    <row r="165" spans="1:15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</row>
    <row r="166" spans="1:15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</row>
    <row r="167" spans="1:15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</row>
    <row r="168" spans="1:15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</row>
    <row r="169" spans="1:15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</row>
    <row r="170" spans="1:15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</row>
    <row r="171" spans="1:15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</row>
    <row r="172" spans="1:15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</row>
    <row r="173" spans="1:15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</row>
    <row r="174" spans="1:15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</row>
    <row r="175" spans="1:15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</row>
    <row r="176" spans="1:15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</row>
    <row r="177" spans="1:15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</row>
    <row r="178" spans="1:15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</row>
    <row r="179" spans="1:15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</row>
    <row r="180" spans="1:15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</row>
    <row r="181" spans="1:15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</row>
    <row r="182" spans="1:15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</row>
    <row r="183" spans="1:15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</row>
    <row r="184" spans="1:15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</row>
    <row r="185" spans="1:15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</row>
    <row r="186" spans="1:15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</row>
    <row r="187" spans="1:15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</row>
    <row r="188" spans="1:15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</row>
    <row r="189" spans="1:15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</row>
    <row r="190" spans="1:15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</row>
    <row r="191" spans="1:15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</row>
    <row r="192" spans="1:15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</row>
    <row r="193" spans="1:15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</row>
    <row r="194" spans="1:15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</row>
    <row r="195" spans="1:15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</row>
    <row r="196" spans="1:15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</row>
    <row r="197" spans="1:15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</row>
    <row r="198" spans="1:15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</row>
    <row r="199" spans="1:15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</row>
    <row r="200" spans="1:15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</row>
    <row r="201" spans="1:15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</row>
    <row r="202" spans="1:15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</row>
    <row r="203" spans="1:15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</row>
    <row r="204" spans="1:15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</row>
    <row r="205" spans="1:15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</row>
    <row r="206" spans="1:15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</row>
    <row r="207" spans="1:15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</row>
    <row r="208" spans="1:15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</row>
    <row r="209" spans="1:15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</row>
    <row r="210" spans="1:15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</row>
    <row r="211" spans="1:15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</row>
    <row r="212" spans="1:15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</row>
    <row r="213" spans="1:15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</row>
    <row r="214" spans="1:15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</row>
    <row r="215" spans="1:15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</row>
    <row r="216" spans="1:15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</row>
    <row r="217" spans="1:15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</row>
    <row r="218" spans="1:15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</row>
    <row r="219" spans="1:15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</row>
    <row r="220" spans="1:15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</row>
    <row r="221" spans="1:15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</row>
    <row r="222" spans="1:15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</row>
    <row r="223" spans="1:15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</row>
    <row r="224" spans="1:15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</row>
    <row r="225" spans="1:15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</row>
    <row r="226" spans="1:15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</row>
    <row r="227" spans="1:15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</row>
    <row r="228" spans="1:15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</row>
    <row r="229" spans="1:15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</row>
    <row r="230" spans="1:15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</row>
    <row r="231" spans="1:15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</row>
    <row r="232" spans="1:15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</row>
    <row r="233" spans="1:15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</row>
    <row r="234" spans="1:15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</row>
    <row r="235" spans="1:15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</row>
    <row r="236" spans="1:15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</row>
    <row r="237" spans="1:15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</row>
    <row r="238" spans="1:15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</row>
    <row r="239" spans="1:15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</row>
    <row r="240" spans="1:15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</row>
    <row r="241" spans="1:15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</row>
    <row r="242" spans="1:15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</row>
    <row r="243" spans="1:15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</row>
    <row r="244" spans="1:15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</row>
    <row r="245" spans="1:15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</row>
    <row r="246" spans="1:15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</row>
    <row r="247" spans="1:15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</row>
    <row r="248" spans="1:15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</row>
    <row r="249" spans="1:15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</row>
    <row r="250" spans="1:15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</row>
    <row r="251" spans="1:15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</row>
    <row r="252" spans="1:15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</row>
    <row r="253" spans="1:15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</row>
    <row r="254" spans="1:15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</row>
    <row r="255" spans="1:15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</row>
    <row r="256" spans="1:15" x14ac:dyDescent="0.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</row>
    <row r="257" spans="1:15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</row>
    <row r="258" spans="1:15" x14ac:dyDescent="0.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</row>
    <row r="259" spans="1:15" x14ac:dyDescent="0.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</row>
    <row r="260" spans="1:15" x14ac:dyDescent="0.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</row>
    <row r="261" spans="1:15" x14ac:dyDescent="0.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</row>
    <row r="262" spans="1:15" x14ac:dyDescent="0.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</row>
    <row r="263" spans="1:15" x14ac:dyDescent="0.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</row>
    <row r="264" spans="1:15" x14ac:dyDescent="0.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</row>
    <row r="265" spans="1:15" x14ac:dyDescent="0.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</row>
    <row r="266" spans="1:15" x14ac:dyDescent="0.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</row>
    <row r="267" spans="1:15" x14ac:dyDescent="0.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</row>
    <row r="268" spans="1:15" x14ac:dyDescent="0.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</row>
    <row r="269" spans="1:15" x14ac:dyDescent="0.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</row>
    <row r="270" spans="1:15" x14ac:dyDescent="0.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</row>
    <row r="271" spans="1:15" x14ac:dyDescent="0.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</row>
    <row r="272" spans="1:15" x14ac:dyDescent="0.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</row>
    <row r="273" spans="1:15" x14ac:dyDescent="0.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</row>
    <row r="274" spans="1:15" x14ac:dyDescent="0.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</row>
    <row r="275" spans="1:15" x14ac:dyDescent="0.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</row>
    <row r="276" spans="1:15" x14ac:dyDescent="0.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</row>
    <row r="277" spans="1:15" x14ac:dyDescent="0.2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</row>
    <row r="278" spans="1:15" x14ac:dyDescent="0.2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</row>
    <row r="279" spans="1:15" x14ac:dyDescent="0.2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</row>
    <row r="280" spans="1:15" x14ac:dyDescent="0.2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</row>
    <row r="281" spans="1:15" x14ac:dyDescent="0.2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</row>
    <row r="282" spans="1:15" x14ac:dyDescent="0.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</row>
    <row r="283" spans="1:15" x14ac:dyDescent="0.2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</row>
    <row r="284" spans="1:15" x14ac:dyDescent="0.2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</row>
    <row r="285" spans="1:15" x14ac:dyDescent="0.2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</row>
    <row r="286" spans="1:15" x14ac:dyDescent="0.2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</row>
    <row r="287" spans="1:15" x14ac:dyDescent="0.2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</row>
    <row r="288" spans="1:15" x14ac:dyDescent="0.2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</row>
    <row r="289" spans="1:15" x14ac:dyDescent="0.2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</row>
    <row r="290" spans="1:15" x14ac:dyDescent="0.2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</row>
    <row r="291" spans="1:15" x14ac:dyDescent="0.2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</row>
    <row r="292" spans="1:15" x14ac:dyDescent="0.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</row>
    <row r="293" spans="1:15" x14ac:dyDescent="0.2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</row>
    <row r="294" spans="1:15" x14ac:dyDescent="0.2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</row>
    <row r="295" spans="1:15" x14ac:dyDescent="0.2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</row>
    <row r="296" spans="1:15" x14ac:dyDescent="0.2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</row>
    <row r="297" spans="1:15" x14ac:dyDescent="0.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</row>
    <row r="298" spans="1:15" x14ac:dyDescent="0.2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</row>
    <row r="299" spans="1:15" x14ac:dyDescent="0.2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</row>
    <row r="300" spans="1:15" x14ac:dyDescent="0.2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</row>
    <row r="301" spans="1:15" x14ac:dyDescent="0.2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</row>
    <row r="302" spans="1:15" x14ac:dyDescent="0.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</row>
    <row r="303" spans="1:15" x14ac:dyDescent="0.2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</row>
    <row r="304" spans="1:15" x14ac:dyDescent="0.2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</row>
    <row r="305" spans="1:15" x14ac:dyDescent="0.2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</row>
    <row r="306" spans="1:15" x14ac:dyDescent="0.2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</row>
    <row r="307" spans="1:15" x14ac:dyDescent="0.2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</row>
    <row r="308" spans="1:15" x14ac:dyDescent="0.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</row>
    <row r="309" spans="1:15" x14ac:dyDescent="0.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</row>
    <row r="310" spans="1:15" x14ac:dyDescent="0.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</row>
    <row r="311" spans="1:15" x14ac:dyDescent="0.2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</row>
    <row r="312" spans="1:15" x14ac:dyDescent="0.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</row>
    <row r="313" spans="1:15" x14ac:dyDescent="0.2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</row>
    <row r="314" spans="1:15" x14ac:dyDescent="0.2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</row>
    <row r="315" spans="1:15" x14ac:dyDescent="0.2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</row>
    <row r="316" spans="1:15" x14ac:dyDescent="0.2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</row>
    <row r="317" spans="1:15" x14ac:dyDescent="0.2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</row>
    <row r="318" spans="1:15" x14ac:dyDescent="0.2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</row>
    <row r="319" spans="1:15" x14ac:dyDescent="0.2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</row>
    <row r="320" spans="1:15" x14ac:dyDescent="0.2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</row>
    <row r="321" spans="1:15" x14ac:dyDescent="0.2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</row>
    <row r="322" spans="1:15" x14ac:dyDescent="0.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</row>
    <row r="323" spans="1:15" x14ac:dyDescent="0.2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</row>
    <row r="324" spans="1:15" x14ac:dyDescent="0.2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</row>
    <row r="325" spans="1:15" x14ac:dyDescent="0.2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</row>
    <row r="326" spans="1:15" x14ac:dyDescent="0.2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</row>
    <row r="327" spans="1:15" x14ac:dyDescent="0.2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</row>
    <row r="328" spans="1:15" x14ac:dyDescent="0.2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</row>
    <row r="329" spans="1:15" x14ac:dyDescent="0.2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</row>
    <row r="330" spans="1:15" x14ac:dyDescent="0.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</row>
    <row r="331" spans="1:15" x14ac:dyDescent="0.2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</row>
    <row r="332" spans="1:15" x14ac:dyDescent="0.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</row>
    <row r="333" spans="1:15" x14ac:dyDescent="0.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</row>
    <row r="334" spans="1:15" x14ac:dyDescent="0.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</row>
    <row r="335" spans="1:15" x14ac:dyDescent="0.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</row>
    <row r="336" spans="1:15" x14ac:dyDescent="0.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</row>
    <row r="337" spans="1:15" x14ac:dyDescent="0.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</row>
    <row r="338" spans="1:15" x14ac:dyDescent="0.2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</row>
    <row r="339" spans="1:15" x14ac:dyDescent="0.2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</row>
    <row r="340" spans="1:15" x14ac:dyDescent="0.2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</row>
    <row r="341" spans="1:15" x14ac:dyDescent="0.2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</row>
    <row r="342" spans="1:15" x14ac:dyDescent="0.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</row>
    <row r="343" spans="1:15" x14ac:dyDescent="0.2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</row>
    <row r="344" spans="1:15" x14ac:dyDescent="0.2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</row>
    <row r="345" spans="1:15" x14ac:dyDescent="0.2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</row>
    <row r="346" spans="1:15" x14ac:dyDescent="0.2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</row>
    <row r="347" spans="1:15" x14ac:dyDescent="0.2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</row>
    <row r="348" spans="1:15" x14ac:dyDescent="0.2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</row>
    <row r="349" spans="1:15" x14ac:dyDescent="0.2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</row>
    <row r="350" spans="1:15" x14ac:dyDescent="0.2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</row>
    <row r="351" spans="1:15" x14ac:dyDescent="0.2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</row>
    <row r="352" spans="1:15" x14ac:dyDescent="0.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</row>
    <row r="353" spans="1:15" x14ac:dyDescent="0.2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</row>
    <row r="354" spans="1:15" x14ac:dyDescent="0.2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</row>
    <row r="355" spans="1:15" x14ac:dyDescent="0.2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</row>
    <row r="356" spans="1:15" x14ac:dyDescent="0.2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</row>
    <row r="357" spans="1:15" x14ac:dyDescent="0.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</row>
    <row r="358" spans="1:15" x14ac:dyDescent="0.2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</row>
    <row r="359" spans="1:15" x14ac:dyDescent="0.2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</row>
    <row r="360" spans="1:15" x14ac:dyDescent="0.2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</row>
    <row r="361" spans="1:15" x14ac:dyDescent="0.2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</row>
    <row r="362" spans="1:15" x14ac:dyDescent="0.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</row>
    <row r="363" spans="1:15" x14ac:dyDescent="0.2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</row>
    <row r="364" spans="1:15" x14ac:dyDescent="0.2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</row>
    <row r="365" spans="1:15" x14ac:dyDescent="0.2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</row>
    <row r="366" spans="1:15" x14ac:dyDescent="0.2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</row>
    <row r="367" spans="1:15" x14ac:dyDescent="0.2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</row>
    <row r="368" spans="1:15" x14ac:dyDescent="0.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</row>
    <row r="369" spans="1:15" x14ac:dyDescent="0.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</row>
    <row r="370" spans="1:15" x14ac:dyDescent="0.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</row>
    <row r="371" spans="1:15" x14ac:dyDescent="0.2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</row>
    <row r="372" spans="1:15" x14ac:dyDescent="0.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</row>
    <row r="373" spans="1:15" x14ac:dyDescent="0.2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</row>
    <row r="374" spans="1:15" x14ac:dyDescent="0.2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</row>
    <row r="375" spans="1:15" x14ac:dyDescent="0.2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</row>
    <row r="376" spans="1:15" x14ac:dyDescent="0.2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</row>
    <row r="377" spans="1:15" x14ac:dyDescent="0.2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</row>
    <row r="378" spans="1:15" x14ac:dyDescent="0.2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</row>
    <row r="379" spans="1:15" x14ac:dyDescent="0.2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</row>
    <row r="380" spans="1:15" x14ac:dyDescent="0.2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</row>
    <row r="381" spans="1:15" x14ac:dyDescent="0.2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</row>
    <row r="382" spans="1:15" x14ac:dyDescent="0.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</row>
    <row r="383" spans="1:15" x14ac:dyDescent="0.2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</row>
    <row r="384" spans="1:15" x14ac:dyDescent="0.2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</row>
    <row r="385" spans="1:15" x14ac:dyDescent="0.2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</row>
    <row r="386" spans="1:15" x14ac:dyDescent="0.2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</row>
    <row r="387" spans="1:15" x14ac:dyDescent="0.2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</row>
    <row r="388" spans="1:15" x14ac:dyDescent="0.2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</row>
    <row r="389" spans="1:15" x14ac:dyDescent="0.2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</row>
    <row r="390" spans="1:15" x14ac:dyDescent="0.2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</row>
    <row r="391" spans="1:15" x14ac:dyDescent="0.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</row>
    <row r="392" spans="1:15" x14ac:dyDescent="0.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</row>
    <row r="393" spans="1:15" x14ac:dyDescent="0.2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</row>
    <row r="394" spans="1:15" x14ac:dyDescent="0.2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</row>
    <row r="395" spans="1:15" x14ac:dyDescent="0.2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</row>
    <row r="396" spans="1:15" x14ac:dyDescent="0.2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</row>
    <row r="397" spans="1:15" x14ac:dyDescent="0.2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</row>
    <row r="398" spans="1:15" x14ac:dyDescent="0.2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</row>
    <row r="399" spans="1:15" x14ac:dyDescent="0.2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</row>
    <row r="400" spans="1:15" x14ac:dyDescent="0.2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</row>
    <row r="401" spans="1:15" x14ac:dyDescent="0.2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</row>
    <row r="402" spans="1:15" x14ac:dyDescent="0.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</row>
    <row r="403" spans="1:15" x14ac:dyDescent="0.2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</row>
    <row r="404" spans="1:15" x14ac:dyDescent="0.2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</row>
    <row r="405" spans="1:15" x14ac:dyDescent="0.2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</row>
    <row r="406" spans="1:15" x14ac:dyDescent="0.2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</row>
    <row r="407" spans="1:15" x14ac:dyDescent="0.2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</row>
    <row r="408" spans="1:15" x14ac:dyDescent="0.2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</row>
    <row r="409" spans="1:15" x14ac:dyDescent="0.2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</row>
    <row r="410" spans="1:15" x14ac:dyDescent="0.2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</row>
    <row r="411" spans="1:15" x14ac:dyDescent="0.2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</row>
    <row r="412" spans="1:15" x14ac:dyDescent="0.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</row>
    <row r="413" spans="1:15" x14ac:dyDescent="0.2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</row>
    <row r="414" spans="1:15" x14ac:dyDescent="0.2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</row>
    <row r="415" spans="1:15" x14ac:dyDescent="0.2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</row>
    <row r="416" spans="1:15" x14ac:dyDescent="0.2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</row>
    <row r="417" spans="1:15" x14ac:dyDescent="0.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</row>
    <row r="418" spans="1:15" x14ac:dyDescent="0.2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</row>
    <row r="419" spans="1:15" x14ac:dyDescent="0.2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</row>
    <row r="420" spans="1:15" x14ac:dyDescent="0.2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</row>
    <row r="421" spans="1:15" x14ac:dyDescent="0.2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</row>
    <row r="422" spans="1:15" x14ac:dyDescent="0.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</row>
    <row r="423" spans="1:15" x14ac:dyDescent="0.2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</row>
    <row r="424" spans="1:15" x14ac:dyDescent="0.2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</row>
    <row r="425" spans="1:15" x14ac:dyDescent="0.2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</row>
    <row r="426" spans="1:15" x14ac:dyDescent="0.2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</row>
    <row r="427" spans="1:15" x14ac:dyDescent="0.2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</row>
    <row r="428" spans="1:15" x14ac:dyDescent="0.2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</row>
    <row r="429" spans="1:15" x14ac:dyDescent="0.2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</row>
    <row r="430" spans="1:15" x14ac:dyDescent="0.2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</row>
    <row r="431" spans="1:15" x14ac:dyDescent="0.2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</row>
    <row r="432" spans="1:15" x14ac:dyDescent="0.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</row>
    <row r="433" spans="1:15" x14ac:dyDescent="0.2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</row>
    <row r="434" spans="1:15" x14ac:dyDescent="0.2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</row>
    <row r="435" spans="1:15" x14ac:dyDescent="0.2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</row>
    <row r="436" spans="1:15" x14ac:dyDescent="0.2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</row>
    <row r="437" spans="1:15" x14ac:dyDescent="0.2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</row>
    <row r="438" spans="1:15" x14ac:dyDescent="0.2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</row>
    <row r="439" spans="1:15" x14ac:dyDescent="0.2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</row>
    <row r="440" spans="1:15" x14ac:dyDescent="0.2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</row>
    <row r="441" spans="1:15" x14ac:dyDescent="0.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</row>
    <row r="442" spans="1:15" x14ac:dyDescent="0.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</row>
    <row r="443" spans="1:15" x14ac:dyDescent="0.2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</row>
    <row r="444" spans="1:15" x14ac:dyDescent="0.2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</row>
    <row r="445" spans="1:15" x14ac:dyDescent="0.2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</row>
    <row r="446" spans="1:15" x14ac:dyDescent="0.2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</row>
    <row r="447" spans="1:15" x14ac:dyDescent="0.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</row>
    <row r="448" spans="1:15" x14ac:dyDescent="0.2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</row>
    <row r="449" spans="1:15" x14ac:dyDescent="0.2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</row>
    <row r="450" spans="1:15" x14ac:dyDescent="0.2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</row>
    <row r="451" spans="1:15" x14ac:dyDescent="0.2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</row>
    <row r="452" spans="1:15" x14ac:dyDescent="0.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</row>
    <row r="453" spans="1:15" x14ac:dyDescent="0.2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</row>
    <row r="454" spans="1:15" x14ac:dyDescent="0.2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</row>
    <row r="455" spans="1:15" x14ac:dyDescent="0.2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</row>
    <row r="456" spans="1:15" x14ac:dyDescent="0.2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</row>
    <row r="457" spans="1:15" x14ac:dyDescent="0.2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</row>
    <row r="458" spans="1:15" x14ac:dyDescent="0.2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</row>
    <row r="459" spans="1:15" x14ac:dyDescent="0.2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</row>
    <row r="460" spans="1:15" x14ac:dyDescent="0.2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</row>
    <row r="461" spans="1:15" x14ac:dyDescent="0.2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</row>
    <row r="462" spans="1:15" x14ac:dyDescent="0.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</row>
    <row r="463" spans="1:15" x14ac:dyDescent="0.2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</row>
    <row r="464" spans="1:15" x14ac:dyDescent="0.2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</row>
    <row r="465" spans="1:15" x14ac:dyDescent="0.2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</row>
    <row r="466" spans="1:15" x14ac:dyDescent="0.2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</row>
    <row r="467" spans="1:15" x14ac:dyDescent="0.2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</row>
    <row r="468" spans="1:15" x14ac:dyDescent="0.2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</row>
    <row r="469" spans="1:15" x14ac:dyDescent="0.2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</row>
    <row r="470" spans="1:15" x14ac:dyDescent="0.2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</row>
    <row r="471" spans="1:15" x14ac:dyDescent="0.2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</row>
    <row r="472" spans="1:15" x14ac:dyDescent="0.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</row>
    <row r="473" spans="1:15" x14ac:dyDescent="0.2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</row>
    <row r="474" spans="1:15" x14ac:dyDescent="0.2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</row>
    <row r="475" spans="1:15" x14ac:dyDescent="0.2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</row>
    <row r="476" spans="1:15" x14ac:dyDescent="0.2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</row>
    <row r="477" spans="1:15" x14ac:dyDescent="0.2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</row>
    <row r="478" spans="1:15" x14ac:dyDescent="0.2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</row>
    <row r="479" spans="1:15" x14ac:dyDescent="0.2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</row>
    <row r="480" spans="1:15" x14ac:dyDescent="0.2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</row>
    <row r="481" spans="1:15" x14ac:dyDescent="0.2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</row>
    <row r="482" spans="1:15" x14ac:dyDescent="0.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</row>
    <row r="483" spans="1:15" x14ac:dyDescent="0.2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</row>
    <row r="484" spans="1:15" x14ac:dyDescent="0.2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</row>
    <row r="485" spans="1:15" x14ac:dyDescent="0.2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</row>
    <row r="486" spans="1:15" x14ac:dyDescent="0.2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</row>
    <row r="487" spans="1:15" x14ac:dyDescent="0.2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</row>
    <row r="488" spans="1:15" x14ac:dyDescent="0.2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</row>
    <row r="489" spans="1:15" x14ac:dyDescent="0.2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</row>
    <row r="490" spans="1:15" x14ac:dyDescent="0.2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</row>
    <row r="491" spans="1:15" x14ac:dyDescent="0.2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</row>
    <row r="492" spans="1:15" x14ac:dyDescent="0.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</row>
    <row r="493" spans="1:15" x14ac:dyDescent="0.2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</row>
    <row r="494" spans="1:15" x14ac:dyDescent="0.2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</row>
    <row r="495" spans="1:15" x14ac:dyDescent="0.2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</row>
    <row r="496" spans="1:15" x14ac:dyDescent="0.2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</row>
    <row r="497" spans="1:15" x14ac:dyDescent="0.2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</row>
    <row r="498" spans="1:15" x14ac:dyDescent="0.2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</row>
    <row r="499" spans="1:15" x14ac:dyDescent="0.2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</row>
    <row r="500" spans="1:15" x14ac:dyDescent="0.2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</row>
    <row r="501" spans="1:15" x14ac:dyDescent="0.2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</row>
    <row r="502" spans="1:15" x14ac:dyDescent="0.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</row>
    <row r="503" spans="1:15" x14ac:dyDescent="0.2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</row>
    <row r="504" spans="1:15" x14ac:dyDescent="0.2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</row>
    <row r="505" spans="1:15" x14ac:dyDescent="0.2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</row>
    <row r="506" spans="1:15" x14ac:dyDescent="0.2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</row>
    <row r="507" spans="1:15" x14ac:dyDescent="0.2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</row>
    <row r="508" spans="1:15" x14ac:dyDescent="0.2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</row>
    <row r="509" spans="1:15" x14ac:dyDescent="0.2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</row>
    <row r="510" spans="1:15" x14ac:dyDescent="0.2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</row>
    <row r="511" spans="1:15" x14ac:dyDescent="0.2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</row>
    <row r="512" spans="1:15" x14ac:dyDescent="0.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</row>
    <row r="513" spans="1:15" x14ac:dyDescent="0.2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</row>
    <row r="514" spans="1:15" x14ac:dyDescent="0.2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</row>
    <row r="515" spans="1:15" x14ac:dyDescent="0.2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</row>
    <row r="516" spans="1:15" x14ac:dyDescent="0.2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</row>
    <row r="517" spans="1:15" x14ac:dyDescent="0.2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</row>
    <row r="518" spans="1:15" x14ac:dyDescent="0.2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</row>
    <row r="519" spans="1:15" x14ac:dyDescent="0.2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</row>
    <row r="520" spans="1:15" x14ac:dyDescent="0.2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</row>
    <row r="521" spans="1:15" x14ac:dyDescent="0.2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</row>
    <row r="522" spans="1:15" x14ac:dyDescent="0.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</row>
    <row r="523" spans="1:15" x14ac:dyDescent="0.2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</row>
    <row r="524" spans="1:15" x14ac:dyDescent="0.2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</row>
    <row r="525" spans="1:15" x14ac:dyDescent="0.2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</row>
    <row r="526" spans="1:15" x14ac:dyDescent="0.2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</row>
    <row r="527" spans="1:15" x14ac:dyDescent="0.2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</row>
    <row r="528" spans="1:15" x14ac:dyDescent="0.2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</row>
    <row r="529" spans="1:15" x14ac:dyDescent="0.2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</row>
    <row r="530" spans="1:15" x14ac:dyDescent="0.2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</row>
    <row r="531" spans="1:15" x14ac:dyDescent="0.2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</row>
    <row r="532" spans="1:15" x14ac:dyDescent="0.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</row>
    <row r="533" spans="1:15" x14ac:dyDescent="0.2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</row>
    <row r="534" spans="1:15" x14ac:dyDescent="0.2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</row>
    <row r="535" spans="1:15" x14ac:dyDescent="0.2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</row>
    <row r="536" spans="1:15" x14ac:dyDescent="0.2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</row>
    <row r="537" spans="1:15" x14ac:dyDescent="0.2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</row>
    <row r="538" spans="1:15" x14ac:dyDescent="0.2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</row>
    <row r="539" spans="1:15" x14ac:dyDescent="0.2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</row>
    <row r="540" spans="1:15" x14ac:dyDescent="0.2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</row>
    <row r="541" spans="1:15" x14ac:dyDescent="0.2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</row>
    <row r="542" spans="1:15" x14ac:dyDescent="0.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</row>
    <row r="543" spans="1:15" x14ac:dyDescent="0.2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</row>
    <row r="544" spans="1:15" x14ac:dyDescent="0.2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</row>
    <row r="545" spans="1:15" x14ac:dyDescent="0.2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</row>
    <row r="546" spans="1:15" x14ac:dyDescent="0.2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</row>
    <row r="547" spans="1:15" x14ac:dyDescent="0.2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</row>
    <row r="548" spans="1:15" x14ac:dyDescent="0.2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</row>
    <row r="549" spans="1:15" x14ac:dyDescent="0.2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</row>
    <row r="550" spans="1:15" x14ac:dyDescent="0.2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</row>
    <row r="551" spans="1:15" x14ac:dyDescent="0.2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</row>
    <row r="552" spans="1:15" x14ac:dyDescent="0.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</row>
    <row r="553" spans="1:15" x14ac:dyDescent="0.2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</row>
    <row r="554" spans="1:15" x14ac:dyDescent="0.2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</row>
    <row r="555" spans="1:15" x14ac:dyDescent="0.2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</row>
    <row r="556" spans="1:15" x14ac:dyDescent="0.2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</row>
    <row r="557" spans="1:15" x14ac:dyDescent="0.2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</row>
    <row r="558" spans="1:15" x14ac:dyDescent="0.2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</row>
    <row r="559" spans="1:15" x14ac:dyDescent="0.2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</row>
    <row r="560" spans="1:15" x14ac:dyDescent="0.2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</row>
    <row r="561" spans="1:15" x14ac:dyDescent="0.2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</row>
    <row r="562" spans="1:15" x14ac:dyDescent="0.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</row>
    <row r="563" spans="1:15" x14ac:dyDescent="0.2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</row>
    <row r="564" spans="1:15" x14ac:dyDescent="0.2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</row>
    <row r="565" spans="1:15" x14ac:dyDescent="0.2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</row>
    <row r="566" spans="1:15" x14ac:dyDescent="0.2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</row>
    <row r="567" spans="1:15" x14ac:dyDescent="0.2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</row>
    <row r="568" spans="1:15" x14ac:dyDescent="0.2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</row>
    <row r="569" spans="1:15" x14ac:dyDescent="0.2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</row>
    <row r="570" spans="1:15" x14ac:dyDescent="0.2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</row>
    <row r="571" spans="1:15" x14ac:dyDescent="0.2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</row>
    <row r="572" spans="1:15" x14ac:dyDescent="0.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</row>
    <row r="573" spans="1:15" x14ac:dyDescent="0.2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</row>
    <row r="574" spans="1:15" x14ac:dyDescent="0.2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</row>
    <row r="575" spans="1:15" x14ac:dyDescent="0.2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</row>
    <row r="576" spans="1:15" x14ac:dyDescent="0.2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</row>
    <row r="577" spans="1:15" x14ac:dyDescent="0.2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</row>
    <row r="578" spans="1:15" x14ac:dyDescent="0.2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</row>
    <row r="579" spans="1:15" x14ac:dyDescent="0.2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</row>
    <row r="580" spans="1:15" x14ac:dyDescent="0.2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</row>
    <row r="581" spans="1:15" x14ac:dyDescent="0.2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</row>
    <row r="582" spans="1:15" x14ac:dyDescent="0.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</row>
    <row r="583" spans="1:15" x14ac:dyDescent="0.2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</row>
    <row r="584" spans="1:15" x14ac:dyDescent="0.2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</row>
    <row r="585" spans="1:15" x14ac:dyDescent="0.2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</row>
    <row r="586" spans="1:15" x14ac:dyDescent="0.2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</row>
    <row r="587" spans="1:15" x14ac:dyDescent="0.2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</row>
    <row r="588" spans="1:15" x14ac:dyDescent="0.2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</row>
    <row r="589" spans="1:15" x14ac:dyDescent="0.2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</row>
    <row r="590" spans="1:15" x14ac:dyDescent="0.2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</row>
    <row r="591" spans="1:15" x14ac:dyDescent="0.2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</row>
    <row r="592" spans="1:15" x14ac:dyDescent="0.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</row>
    <row r="593" spans="1:15" x14ac:dyDescent="0.2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</row>
    <row r="594" spans="1:15" x14ac:dyDescent="0.2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</row>
    <row r="595" spans="1:15" x14ac:dyDescent="0.2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</row>
    <row r="596" spans="1:15" x14ac:dyDescent="0.2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</row>
    <row r="597" spans="1:15" x14ac:dyDescent="0.2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</row>
    <row r="598" spans="1:15" x14ac:dyDescent="0.2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</row>
    <row r="599" spans="1:15" x14ac:dyDescent="0.2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</row>
    <row r="600" spans="1:15" x14ac:dyDescent="0.2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</row>
    <row r="601" spans="1:15" x14ac:dyDescent="0.2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</row>
    <row r="602" spans="1:15" x14ac:dyDescent="0.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</row>
    <row r="603" spans="1:15" x14ac:dyDescent="0.2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</row>
    <row r="604" spans="1:15" x14ac:dyDescent="0.2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</row>
    <row r="605" spans="1:15" x14ac:dyDescent="0.2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</row>
    <row r="606" spans="1:15" x14ac:dyDescent="0.2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</row>
    <row r="607" spans="1:15" x14ac:dyDescent="0.2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</row>
    <row r="608" spans="1:15" x14ac:dyDescent="0.2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</row>
    <row r="609" spans="1:15" x14ac:dyDescent="0.2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</row>
    <row r="610" spans="1:15" x14ac:dyDescent="0.2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</row>
    <row r="611" spans="1:15" x14ac:dyDescent="0.2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</row>
    <row r="612" spans="1:15" x14ac:dyDescent="0.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</row>
    <row r="613" spans="1:15" x14ac:dyDescent="0.2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</row>
    <row r="614" spans="1:15" x14ac:dyDescent="0.2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</row>
    <row r="615" spans="1:15" x14ac:dyDescent="0.2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</row>
    <row r="616" spans="1:15" x14ac:dyDescent="0.2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</row>
    <row r="617" spans="1:15" x14ac:dyDescent="0.2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</row>
    <row r="618" spans="1:15" x14ac:dyDescent="0.2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</row>
    <row r="619" spans="1:15" x14ac:dyDescent="0.2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</row>
    <row r="620" spans="1:15" x14ac:dyDescent="0.2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</row>
    <row r="621" spans="1:15" x14ac:dyDescent="0.2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</row>
    <row r="622" spans="1:15" x14ac:dyDescent="0.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</row>
    <row r="623" spans="1:15" x14ac:dyDescent="0.2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</row>
    <row r="624" spans="1:15" x14ac:dyDescent="0.2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</row>
    <row r="625" spans="1:15" x14ac:dyDescent="0.2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</row>
    <row r="626" spans="1:15" x14ac:dyDescent="0.2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</row>
    <row r="627" spans="1:15" x14ac:dyDescent="0.2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</row>
    <row r="628" spans="1:15" x14ac:dyDescent="0.2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</row>
    <row r="629" spans="1:15" x14ac:dyDescent="0.2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</row>
    <row r="630" spans="1:15" x14ac:dyDescent="0.2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</row>
    <row r="631" spans="1:15" x14ac:dyDescent="0.2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</row>
    <row r="632" spans="1:15" x14ac:dyDescent="0.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</row>
    <row r="633" spans="1:15" x14ac:dyDescent="0.2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</row>
    <row r="634" spans="1:15" x14ac:dyDescent="0.2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</row>
    <row r="635" spans="1:15" x14ac:dyDescent="0.2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</row>
    <row r="636" spans="1:15" x14ac:dyDescent="0.2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</row>
    <row r="637" spans="1:15" x14ac:dyDescent="0.2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</row>
    <row r="638" spans="1:15" x14ac:dyDescent="0.2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</row>
    <row r="639" spans="1:15" x14ac:dyDescent="0.2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</row>
    <row r="640" spans="1:15" x14ac:dyDescent="0.2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</row>
    <row r="641" spans="1:15" x14ac:dyDescent="0.2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</row>
    <row r="642" spans="1:15" x14ac:dyDescent="0.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</row>
    <row r="643" spans="1:15" x14ac:dyDescent="0.2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</row>
    <row r="644" spans="1:15" x14ac:dyDescent="0.2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</row>
    <row r="645" spans="1:15" x14ac:dyDescent="0.2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</row>
    <row r="646" spans="1:15" x14ac:dyDescent="0.2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</row>
    <row r="647" spans="1:15" x14ac:dyDescent="0.2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</row>
    <row r="648" spans="1:15" x14ac:dyDescent="0.2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</row>
    <row r="649" spans="1:15" x14ac:dyDescent="0.2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</row>
    <row r="650" spans="1:15" x14ac:dyDescent="0.2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</row>
    <row r="651" spans="1:15" x14ac:dyDescent="0.2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</row>
    <row r="652" spans="1:15" x14ac:dyDescent="0.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</row>
    <row r="653" spans="1:15" x14ac:dyDescent="0.2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</row>
    <row r="654" spans="1:15" x14ac:dyDescent="0.2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</row>
    <row r="655" spans="1:15" x14ac:dyDescent="0.2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</row>
    <row r="656" spans="1:15" x14ac:dyDescent="0.2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</row>
    <row r="657" spans="1:15" x14ac:dyDescent="0.2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</row>
    <row r="658" spans="1:15" x14ac:dyDescent="0.2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</row>
    <row r="659" spans="1:15" x14ac:dyDescent="0.2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</row>
    <row r="660" spans="1:15" x14ac:dyDescent="0.2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</row>
    <row r="661" spans="1:15" x14ac:dyDescent="0.2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</row>
    <row r="662" spans="1:15" x14ac:dyDescent="0.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</row>
    <row r="663" spans="1:15" x14ac:dyDescent="0.2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</row>
    <row r="664" spans="1:15" x14ac:dyDescent="0.2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</row>
    <row r="665" spans="1:15" x14ac:dyDescent="0.2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</row>
    <row r="666" spans="1:15" x14ac:dyDescent="0.2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</row>
    <row r="667" spans="1:15" x14ac:dyDescent="0.2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</row>
    <row r="668" spans="1:15" x14ac:dyDescent="0.2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</row>
    <row r="669" spans="1:15" x14ac:dyDescent="0.2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</row>
    <row r="670" spans="1:15" x14ac:dyDescent="0.2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</row>
    <row r="671" spans="1:15" x14ac:dyDescent="0.2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</row>
    <row r="672" spans="1:15" x14ac:dyDescent="0.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</row>
    <row r="673" spans="1:15" x14ac:dyDescent="0.2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</row>
    <row r="674" spans="1:15" x14ac:dyDescent="0.2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</row>
    <row r="675" spans="1:15" x14ac:dyDescent="0.2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</row>
    <row r="676" spans="1:15" x14ac:dyDescent="0.2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</row>
    <row r="677" spans="1:15" x14ac:dyDescent="0.2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</row>
    <row r="678" spans="1:15" x14ac:dyDescent="0.2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</row>
    <row r="679" spans="1:15" x14ac:dyDescent="0.2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</row>
    <row r="680" spans="1:15" x14ac:dyDescent="0.2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</row>
    <row r="681" spans="1:15" x14ac:dyDescent="0.2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</row>
    <row r="682" spans="1:15" x14ac:dyDescent="0.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</row>
    <row r="683" spans="1:15" x14ac:dyDescent="0.2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</row>
    <row r="684" spans="1:15" x14ac:dyDescent="0.2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</row>
    <row r="685" spans="1:15" x14ac:dyDescent="0.2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</row>
    <row r="686" spans="1:15" x14ac:dyDescent="0.2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</row>
    <row r="687" spans="1:15" x14ac:dyDescent="0.2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</row>
    <row r="688" spans="1:15" x14ac:dyDescent="0.2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</row>
    <row r="689" spans="1:15" x14ac:dyDescent="0.2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</row>
    <row r="690" spans="1:15" x14ac:dyDescent="0.2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</row>
    <row r="691" spans="1:15" x14ac:dyDescent="0.2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</row>
    <row r="692" spans="1:15" x14ac:dyDescent="0.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</row>
    <row r="693" spans="1:15" x14ac:dyDescent="0.2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</row>
    <row r="694" spans="1:15" x14ac:dyDescent="0.2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</row>
    <row r="695" spans="1:15" x14ac:dyDescent="0.2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</row>
    <row r="696" spans="1:15" x14ac:dyDescent="0.2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</row>
    <row r="697" spans="1:15" x14ac:dyDescent="0.2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</row>
    <row r="698" spans="1:15" x14ac:dyDescent="0.2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</row>
    <row r="699" spans="1:15" x14ac:dyDescent="0.2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</row>
    <row r="700" spans="1:15" x14ac:dyDescent="0.2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</row>
    <row r="701" spans="1:15" x14ac:dyDescent="0.2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</row>
    <row r="702" spans="1:15" x14ac:dyDescent="0.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</row>
    <row r="703" spans="1:15" x14ac:dyDescent="0.2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</row>
    <row r="704" spans="1:15" x14ac:dyDescent="0.2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</row>
    <row r="705" spans="1:15" x14ac:dyDescent="0.2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</row>
    <row r="706" spans="1:15" x14ac:dyDescent="0.2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</row>
    <row r="707" spans="1:15" x14ac:dyDescent="0.2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</row>
    <row r="708" spans="1:15" x14ac:dyDescent="0.2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</row>
    <row r="709" spans="1:15" x14ac:dyDescent="0.2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</row>
    <row r="710" spans="1:15" x14ac:dyDescent="0.2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</row>
    <row r="711" spans="1:15" x14ac:dyDescent="0.2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</row>
    <row r="712" spans="1:15" x14ac:dyDescent="0.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</row>
    <row r="713" spans="1:15" x14ac:dyDescent="0.2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</row>
    <row r="714" spans="1:15" x14ac:dyDescent="0.2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</row>
    <row r="715" spans="1:15" x14ac:dyDescent="0.2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</row>
    <row r="716" spans="1:15" x14ac:dyDescent="0.2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</row>
    <row r="717" spans="1:15" x14ac:dyDescent="0.2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</row>
    <row r="718" spans="1:15" x14ac:dyDescent="0.2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</row>
    <row r="719" spans="1:15" x14ac:dyDescent="0.2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</row>
    <row r="720" spans="1:15" x14ac:dyDescent="0.2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</row>
    <row r="721" spans="1:15" x14ac:dyDescent="0.2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</row>
    <row r="722" spans="1:15" x14ac:dyDescent="0.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</row>
    <row r="723" spans="1:15" x14ac:dyDescent="0.2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</row>
    <row r="724" spans="1:15" x14ac:dyDescent="0.2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</row>
    <row r="725" spans="1:15" x14ac:dyDescent="0.2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</row>
    <row r="726" spans="1:15" x14ac:dyDescent="0.2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</row>
    <row r="727" spans="1:15" x14ac:dyDescent="0.2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</row>
    <row r="728" spans="1:15" x14ac:dyDescent="0.2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</row>
    <row r="729" spans="1:15" x14ac:dyDescent="0.2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</row>
    <row r="730" spans="1:15" x14ac:dyDescent="0.2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</row>
    <row r="731" spans="1:15" x14ac:dyDescent="0.2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</row>
    <row r="732" spans="1:15" x14ac:dyDescent="0.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</row>
    <row r="733" spans="1:15" x14ac:dyDescent="0.2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</row>
    <row r="734" spans="1:15" x14ac:dyDescent="0.2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</row>
    <row r="735" spans="1:15" x14ac:dyDescent="0.2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</row>
    <row r="736" spans="1:15" x14ac:dyDescent="0.2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</row>
    <row r="737" spans="1:15" x14ac:dyDescent="0.2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</row>
    <row r="738" spans="1:15" x14ac:dyDescent="0.2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</row>
    <row r="739" spans="1:15" x14ac:dyDescent="0.2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</row>
    <row r="740" spans="1:15" x14ac:dyDescent="0.2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</row>
    <row r="741" spans="1:15" x14ac:dyDescent="0.2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</row>
    <row r="742" spans="1:15" x14ac:dyDescent="0.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</row>
    <row r="743" spans="1:15" x14ac:dyDescent="0.2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</row>
    <row r="744" spans="1:15" x14ac:dyDescent="0.2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</row>
    <row r="745" spans="1:15" x14ac:dyDescent="0.2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</row>
    <row r="746" spans="1:15" x14ac:dyDescent="0.2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</row>
    <row r="747" spans="1:15" x14ac:dyDescent="0.2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</row>
    <row r="748" spans="1:15" x14ac:dyDescent="0.2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</row>
    <row r="749" spans="1:15" x14ac:dyDescent="0.2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</row>
    <row r="750" spans="1:15" x14ac:dyDescent="0.2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</row>
    <row r="751" spans="1:15" x14ac:dyDescent="0.2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</row>
    <row r="752" spans="1:15" x14ac:dyDescent="0.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</row>
    <row r="753" spans="1:15" x14ac:dyDescent="0.2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</row>
    <row r="754" spans="1:15" x14ac:dyDescent="0.2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</row>
    <row r="755" spans="1:15" x14ac:dyDescent="0.2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</row>
    <row r="756" spans="1:15" x14ac:dyDescent="0.2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</row>
    <row r="757" spans="1:15" x14ac:dyDescent="0.2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</row>
    <row r="758" spans="1:15" x14ac:dyDescent="0.2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</row>
    <row r="759" spans="1:15" x14ac:dyDescent="0.2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</row>
    <row r="760" spans="1:15" x14ac:dyDescent="0.2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</row>
    <row r="761" spans="1:15" x14ac:dyDescent="0.2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</row>
    <row r="762" spans="1:15" x14ac:dyDescent="0.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</row>
    <row r="763" spans="1:15" x14ac:dyDescent="0.2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</row>
    <row r="764" spans="1:15" x14ac:dyDescent="0.2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</row>
    <row r="765" spans="1:15" x14ac:dyDescent="0.2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</row>
    <row r="766" spans="1:15" x14ac:dyDescent="0.2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</row>
    <row r="767" spans="1:15" x14ac:dyDescent="0.2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</row>
    <row r="768" spans="1:15" x14ac:dyDescent="0.2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</row>
    <row r="769" spans="1:15" x14ac:dyDescent="0.2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</row>
    <row r="770" spans="1:15" x14ac:dyDescent="0.2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</row>
    <row r="771" spans="1:15" x14ac:dyDescent="0.2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</row>
    <row r="772" spans="1:15" x14ac:dyDescent="0.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</row>
    <row r="773" spans="1:15" x14ac:dyDescent="0.2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</row>
    <row r="774" spans="1:15" x14ac:dyDescent="0.2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</row>
    <row r="775" spans="1:15" x14ac:dyDescent="0.2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</row>
    <row r="776" spans="1:15" x14ac:dyDescent="0.2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</row>
    <row r="777" spans="1:15" x14ac:dyDescent="0.2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</row>
    <row r="778" spans="1:15" x14ac:dyDescent="0.2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</row>
    <row r="779" spans="1:15" x14ac:dyDescent="0.2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</row>
    <row r="780" spans="1:15" x14ac:dyDescent="0.2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</row>
    <row r="781" spans="1:15" x14ac:dyDescent="0.2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</row>
    <row r="782" spans="1:15" x14ac:dyDescent="0.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</row>
    <row r="783" spans="1:15" x14ac:dyDescent="0.2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</row>
    <row r="784" spans="1:15" x14ac:dyDescent="0.2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</row>
    <row r="785" spans="1:15" x14ac:dyDescent="0.2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</row>
    <row r="786" spans="1:15" x14ac:dyDescent="0.2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</row>
    <row r="787" spans="1:15" x14ac:dyDescent="0.2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</row>
    <row r="788" spans="1:15" x14ac:dyDescent="0.2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</row>
    <row r="789" spans="1:15" x14ac:dyDescent="0.2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</row>
    <row r="790" spans="1:15" x14ac:dyDescent="0.2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</row>
    <row r="791" spans="1:15" x14ac:dyDescent="0.2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</row>
    <row r="792" spans="1:15" x14ac:dyDescent="0.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</row>
    <row r="793" spans="1:15" x14ac:dyDescent="0.2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</row>
    <row r="794" spans="1:15" x14ac:dyDescent="0.2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</row>
    <row r="795" spans="1:15" x14ac:dyDescent="0.2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</row>
    <row r="796" spans="1:15" x14ac:dyDescent="0.2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</row>
    <row r="797" spans="1:15" x14ac:dyDescent="0.2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</row>
    <row r="798" spans="1:15" x14ac:dyDescent="0.2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</row>
    <row r="799" spans="1:15" x14ac:dyDescent="0.2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</row>
    <row r="800" spans="1:15" x14ac:dyDescent="0.2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</row>
    <row r="801" spans="1:15" x14ac:dyDescent="0.2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</row>
    <row r="802" spans="1:15" x14ac:dyDescent="0.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</row>
    <row r="803" spans="1:15" x14ac:dyDescent="0.2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</row>
    <row r="804" spans="1:15" x14ac:dyDescent="0.2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</row>
    <row r="805" spans="1:15" x14ac:dyDescent="0.2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</row>
    <row r="806" spans="1:15" x14ac:dyDescent="0.2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</row>
    <row r="807" spans="1:15" x14ac:dyDescent="0.2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</row>
    <row r="808" spans="1:15" x14ac:dyDescent="0.2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</row>
    <row r="809" spans="1:15" x14ac:dyDescent="0.2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</row>
    <row r="810" spans="1:15" x14ac:dyDescent="0.2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</row>
    <row r="811" spans="1:15" x14ac:dyDescent="0.2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</row>
    <row r="812" spans="1:15" x14ac:dyDescent="0.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</row>
    <row r="813" spans="1:15" x14ac:dyDescent="0.2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</row>
    <row r="814" spans="1:15" x14ac:dyDescent="0.2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</row>
    <row r="815" spans="1:15" x14ac:dyDescent="0.2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</row>
    <row r="816" spans="1:15" x14ac:dyDescent="0.2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</row>
    <row r="817" spans="1:15" x14ac:dyDescent="0.2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</row>
    <row r="818" spans="1:15" x14ac:dyDescent="0.2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</row>
    <row r="819" spans="1:15" x14ac:dyDescent="0.2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</row>
    <row r="820" spans="1:15" x14ac:dyDescent="0.2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</row>
    <row r="821" spans="1:15" x14ac:dyDescent="0.2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</row>
    <row r="822" spans="1:15" x14ac:dyDescent="0.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</row>
    <row r="823" spans="1:15" x14ac:dyDescent="0.2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</row>
    <row r="824" spans="1:15" x14ac:dyDescent="0.2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</row>
    <row r="825" spans="1:15" x14ac:dyDescent="0.2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</row>
    <row r="826" spans="1:15" x14ac:dyDescent="0.2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</row>
    <row r="827" spans="1:15" x14ac:dyDescent="0.2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</row>
    <row r="828" spans="1:15" x14ac:dyDescent="0.2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</row>
    <row r="829" spans="1:15" x14ac:dyDescent="0.2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</row>
    <row r="830" spans="1:15" x14ac:dyDescent="0.2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</row>
    <row r="831" spans="1:15" x14ac:dyDescent="0.2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</row>
    <row r="832" spans="1:15" x14ac:dyDescent="0.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</row>
    <row r="833" spans="1:15" x14ac:dyDescent="0.2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</row>
    <row r="834" spans="1:15" x14ac:dyDescent="0.2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</row>
    <row r="835" spans="1:15" x14ac:dyDescent="0.2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</row>
    <row r="836" spans="1:15" x14ac:dyDescent="0.2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</row>
    <row r="837" spans="1:15" x14ac:dyDescent="0.2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</row>
    <row r="838" spans="1:15" x14ac:dyDescent="0.2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</row>
    <row r="839" spans="1:15" x14ac:dyDescent="0.2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</row>
    <row r="840" spans="1:15" x14ac:dyDescent="0.2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</row>
    <row r="841" spans="1:15" x14ac:dyDescent="0.2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</row>
    <row r="842" spans="1:15" x14ac:dyDescent="0.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</row>
    <row r="843" spans="1:15" x14ac:dyDescent="0.2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</row>
    <row r="844" spans="1:15" x14ac:dyDescent="0.2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</row>
    <row r="845" spans="1:15" x14ac:dyDescent="0.2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</row>
    <row r="846" spans="1:15" x14ac:dyDescent="0.2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</row>
    <row r="847" spans="1:15" x14ac:dyDescent="0.2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</row>
    <row r="848" spans="1:15" x14ac:dyDescent="0.2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</row>
    <row r="849" spans="1:15" x14ac:dyDescent="0.2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</row>
    <row r="850" spans="1:15" x14ac:dyDescent="0.2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</row>
    <row r="851" spans="1:15" x14ac:dyDescent="0.2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</row>
    <row r="852" spans="1:15" x14ac:dyDescent="0.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</row>
    <row r="853" spans="1:15" x14ac:dyDescent="0.2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</row>
    <row r="854" spans="1:15" x14ac:dyDescent="0.2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</row>
    <row r="855" spans="1:15" x14ac:dyDescent="0.2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</row>
    <row r="856" spans="1:15" x14ac:dyDescent="0.2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</row>
    <row r="857" spans="1:15" x14ac:dyDescent="0.2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</row>
    <row r="858" spans="1:15" x14ac:dyDescent="0.2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</row>
    <row r="859" spans="1:15" x14ac:dyDescent="0.2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</row>
    <row r="860" spans="1:15" x14ac:dyDescent="0.2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</row>
    <row r="861" spans="1:15" x14ac:dyDescent="0.2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</row>
    <row r="862" spans="1:15" x14ac:dyDescent="0.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</row>
    <row r="863" spans="1:15" x14ac:dyDescent="0.2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</row>
    <row r="864" spans="1:15" x14ac:dyDescent="0.2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</row>
    <row r="865" spans="1:16" x14ac:dyDescent="0.2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</row>
    <row r="866" spans="1:16" x14ac:dyDescent="0.2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</row>
    <row r="867" spans="1:16" x14ac:dyDescent="0.2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</row>
    <row r="868" spans="1:16" x14ac:dyDescent="0.2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</row>
    <row r="869" spans="1:16" x14ac:dyDescent="0.2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</row>
    <row r="870" spans="1:16" x14ac:dyDescent="0.2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</row>
    <row r="871" spans="1:16" x14ac:dyDescent="0.2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</row>
    <row r="872" spans="1:16" x14ac:dyDescent="0.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</row>
    <row r="873" spans="1:16" x14ac:dyDescent="0.2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</row>
    <row r="874" spans="1:16" x14ac:dyDescent="0.2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</row>
    <row r="875" spans="1:16" s="20" customFormat="1" x14ac:dyDescent="0.2">
      <c r="A875" s="19"/>
      <c r="C875" s="19"/>
      <c r="D875" s="19"/>
      <c r="F875" s="21"/>
      <c r="G875" s="22"/>
      <c r="I875" s="22"/>
      <c r="J875" s="23"/>
      <c r="K875" s="18"/>
      <c r="L875" s="18"/>
      <c r="M875" s="18"/>
      <c r="O875" s="24"/>
      <c r="P875" s="18"/>
    </row>
    <row r="876" spans="1:16" s="20" customFormat="1" x14ac:dyDescent="0.2">
      <c r="A876" s="19"/>
      <c r="C876" s="19"/>
      <c r="D876" s="19"/>
      <c r="F876" s="21"/>
      <c r="G876" s="22"/>
      <c r="I876" s="22"/>
      <c r="J876" s="23"/>
      <c r="K876" s="18"/>
      <c r="L876" s="18"/>
      <c r="M876" s="18"/>
      <c r="O876" s="24"/>
      <c r="P876" s="18"/>
    </row>
    <row r="877" spans="1:16" s="20" customFormat="1" x14ac:dyDescent="0.2">
      <c r="A877" s="19"/>
      <c r="C877" s="19"/>
      <c r="D877" s="19"/>
      <c r="F877" s="21"/>
      <c r="G877" s="22"/>
      <c r="I877" s="22"/>
      <c r="J877" s="23"/>
      <c r="K877" s="18"/>
      <c r="L877" s="18"/>
      <c r="M877" s="18"/>
      <c r="O877" s="24"/>
      <c r="P877" s="18"/>
    </row>
    <row r="878" spans="1:16" s="20" customFormat="1" x14ac:dyDescent="0.2">
      <c r="A878" s="19"/>
      <c r="C878" s="19"/>
      <c r="D878" s="19"/>
      <c r="F878" s="21"/>
      <c r="G878" s="22"/>
      <c r="I878" s="22"/>
      <c r="J878" s="23"/>
      <c r="K878" s="18"/>
      <c r="L878" s="18"/>
      <c r="M878" s="18"/>
      <c r="O878" s="24"/>
      <c r="P878" s="18"/>
    </row>
    <row r="879" spans="1:16" s="20" customFormat="1" x14ac:dyDescent="0.2">
      <c r="A879" s="19"/>
      <c r="C879" s="19"/>
      <c r="D879" s="19"/>
      <c r="F879" s="21"/>
      <c r="G879" s="22"/>
      <c r="I879" s="22"/>
      <c r="J879" s="23"/>
      <c r="K879" s="18"/>
      <c r="L879" s="18"/>
      <c r="M879" s="18"/>
      <c r="O879" s="24"/>
      <c r="P879" s="18"/>
    </row>
    <row r="880" spans="1:16" s="20" customFormat="1" x14ac:dyDescent="0.2">
      <c r="A880" s="19"/>
      <c r="C880" s="19"/>
      <c r="D880" s="19"/>
      <c r="F880" s="21"/>
      <c r="G880" s="22"/>
      <c r="I880" s="22"/>
      <c r="J880" s="23"/>
      <c r="K880" s="18"/>
      <c r="L880" s="18"/>
      <c r="M880" s="18"/>
      <c r="O880" s="24"/>
      <c r="P880" s="18"/>
    </row>
    <row r="881" spans="1:16" s="20" customFormat="1" x14ac:dyDescent="0.2">
      <c r="A881" s="19"/>
      <c r="C881" s="19"/>
      <c r="D881" s="19"/>
      <c r="F881" s="21"/>
      <c r="G881" s="22"/>
      <c r="I881" s="22"/>
      <c r="J881" s="23"/>
      <c r="K881" s="18"/>
      <c r="L881" s="18"/>
      <c r="M881" s="18"/>
      <c r="O881" s="24"/>
      <c r="P881" s="18"/>
    </row>
    <row r="882" spans="1:16" s="20" customFormat="1" x14ac:dyDescent="0.2">
      <c r="A882" s="19"/>
      <c r="C882" s="19"/>
      <c r="D882" s="19"/>
      <c r="F882" s="21"/>
      <c r="G882" s="22"/>
      <c r="I882" s="22"/>
      <c r="J882" s="23"/>
      <c r="K882" s="18"/>
      <c r="L882" s="18"/>
      <c r="M882" s="18"/>
      <c r="O882" s="24"/>
      <c r="P882" s="18"/>
    </row>
    <row r="883" spans="1:16" s="20" customFormat="1" x14ac:dyDescent="0.2">
      <c r="A883" s="19"/>
      <c r="C883" s="19"/>
      <c r="D883" s="19"/>
      <c r="F883" s="21"/>
      <c r="G883" s="22"/>
      <c r="I883" s="22"/>
      <c r="J883" s="23"/>
      <c r="K883" s="18"/>
      <c r="L883" s="18"/>
      <c r="M883" s="18"/>
      <c r="O883" s="24"/>
      <c r="P883" s="18"/>
    </row>
    <row r="884" spans="1:16" s="20" customFormat="1" x14ac:dyDescent="0.2">
      <c r="A884" s="19"/>
      <c r="C884" s="19"/>
      <c r="D884" s="19"/>
      <c r="F884" s="21"/>
      <c r="G884" s="22"/>
      <c r="I884" s="22"/>
      <c r="J884" s="23"/>
      <c r="K884" s="18"/>
      <c r="L884" s="18"/>
      <c r="M884" s="18"/>
      <c r="O884" s="24"/>
      <c r="P884" s="18"/>
    </row>
    <row r="885" spans="1:16" s="20" customFormat="1" x14ac:dyDescent="0.2">
      <c r="A885" s="19"/>
      <c r="C885" s="19"/>
      <c r="D885" s="19"/>
      <c r="F885" s="21"/>
      <c r="G885" s="22"/>
      <c r="I885" s="22"/>
      <c r="J885" s="23"/>
      <c r="K885" s="18"/>
      <c r="L885" s="18"/>
      <c r="M885" s="18"/>
      <c r="O885" s="24"/>
      <c r="P885" s="18"/>
    </row>
    <row r="886" spans="1:16" s="20" customFormat="1" x14ac:dyDescent="0.2">
      <c r="A886" s="19"/>
      <c r="C886" s="19"/>
      <c r="D886" s="19"/>
      <c r="F886" s="21"/>
      <c r="G886" s="22"/>
      <c r="I886" s="22"/>
      <c r="J886" s="23"/>
      <c r="K886" s="18"/>
      <c r="L886" s="18"/>
      <c r="M886" s="18"/>
      <c r="O886" s="24"/>
      <c r="P886" s="18"/>
    </row>
    <row r="887" spans="1:16" s="20" customFormat="1" x14ac:dyDescent="0.2">
      <c r="A887" s="19"/>
      <c r="C887" s="19"/>
      <c r="D887" s="19"/>
      <c r="F887" s="21"/>
      <c r="G887" s="22"/>
      <c r="I887" s="22"/>
      <c r="J887" s="23"/>
      <c r="K887" s="18"/>
      <c r="L887" s="18"/>
      <c r="M887" s="18"/>
      <c r="O887" s="24"/>
      <c r="P887" s="18"/>
    </row>
    <row r="888" spans="1:16" s="20" customFormat="1" x14ac:dyDescent="0.2">
      <c r="A888" s="19"/>
      <c r="C888" s="19"/>
      <c r="D888" s="19"/>
      <c r="F888" s="21"/>
      <c r="G888" s="22"/>
      <c r="I888" s="22"/>
      <c r="J888" s="23"/>
      <c r="K888" s="18"/>
      <c r="L888" s="18"/>
      <c r="M888" s="18"/>
      <c r="O888" s="24"/>
      <c r="P888" s="18"/>
    </row>
    <row r="889" spans="1:16" s="20" customFormat="1" x14ac:dyDescent="0.2">
      <c r="A889" s="19"/>
      <c r="C889" s="19"/>
      <c r="D889" s="19"/>
      <c r="F889" s="21"/>
      <c r="G889" s="22"/>
      <c r="I889" s="22"/>
      <c r="J889" s="23"/>
      <c r="K889" s="18"/>
      <c r="L889" s="18"/>
      <c r="M889" s="18"/>
      <c r="O889" s="24"/>
      <c r="P889" s="18"/>
    </row>
    <row r="890" spans="1:16" s="20" customFormat="1" x14ac:dyDescent="0.2">
      <c r="A890" s="19"/>
      <c r="C890" s="19"/>
      <c r="D890" s="19"/>
      <c r="F890" s="21"/>
      <c r="G890" s="22"/>
      <c r="I890" s="22"/>
      <c r="J890" s="23"/>
      <c r="K890" s="18"/>
      <c r="L890" s="18"/>
      <c r="M890" s="18"/>
      <c r="O890" s="24"/>
      <c r="P890" s="18"/>
    </row>
    <row r="891" spans="1:16" s="20" customFormat="1" x14ac:dyDescent="0.2">
      <c r="A891" s="19"/>
      <c r="C891" s="19"/>
      <c r="D891" s="19"/>
      <c r="F891" s="21"/>
      <c r="G891" s="22"/>
      <c r="I891" s="22"/>
      <c r="J891" s="23"/>
      <c r="K891" s="18"/>
      <c r="L891" s="18"/>
      <c r="M891" s="18"/>
      <c r="O891" s="24"/>
      <c r="P891" s="18"/>
    </row>
    <row r="892" spans="1:16" s="20" customFormat="1" x14ac:dyDescent="0.2">
      <c r="A892" s="19"/>
      <c r="C892" s="19"/>
      <c r="D892" s="19"/>
      <c r="F892" s="21"/>
      <c r="G892" s="22"/>
      <c r="I892" s="22"/>
      <c r="J892" s="23"/>
      <c r="K892" s="18"/>
      <c r="L892" s="18"/>
      <c r="M892" s="18"/>
      <c r="O892" s="24"/>
      <c r="P892" s="18"/>
    </row>
    <row r="893" spans="1:16" s="20" customFormat="1" x14ac:dyDescent="0.2">
      <c r="A893" s="19"/>
      <c r="C893" s="19"/>
      <c r="D893" s="19"/>
      <c r="F893" s="21"/>
      <c r="G893" s="22"/>
      <c r="I893" s="22"/>
      <c r="J893" s="23"/>
      <c r="K893" s="18"/>
      <c r="L893" s="18"/>
      <c r="M893" s="18"/>
      <c r="O893" s="24"/>
      <c r="P893" s="18"/>
    </row>
    <row r="894" spans="1:16" s="20" customFormat="1" x14ac:dyDescent="0.2">
      <c r="A894" s="19"/>
      <c r="C894" s="19"/>
      <c r="D894" s="19"/>
      <c r="F894" s="21"/>
      <c r="G894" s="22"/>
      <c r="I894" s="22"/>
      <c r="J894" s="23"/>
      <c r="K894" s="18"/>
      <c r="L894" s="18"/>
      <c r="M894" s="18"/>
      <c r="O894" s="24"/>
      <c r="P894" s="18"/>
    </row>
    <row r="895" spans="1:16" s="20" customFormat="1" x14ac:dyDescent="0.2">
      <c r="A895" s="19"/>
      <c r="C895" s="19"/>
      <c r="D895" s="19"/>
      <c r="F895" s="21"/>
      <c r="G895" s="22"/>
      <c r="I895" s="22"/>
      <c r="J895" s="23"/>
      <c r="K895" s="18"/>
      <c r="L895" s="18"/>
      <c r="M895" s="18"/>
      <c r="O895" s="24"/>
      <c r="P895" s="18"/>
    </row>
    <row r="896" spans="1:16" s="20" customFormat="1" x14ac:dyDescent="0.2">
      <c r="A896" s="19"/>
      <c r="C896" s="19"/>
      <c r="D896" s="19"/>
      <c r="F896" s="21"/>
      <c r="G896" s="22"/>
      <c r="I896" s="22"/>
      <c r="J896" s="23"/>
      <c r="K896" s="18"/>
      <c r="L896" s="18"/>
      <c r="M896" s="18"/>
      <c r="O896" s="24"/>
      <c r="P896" s="18"/>
    </row>
    <row r="897" spans="1:16" s="20" customFormat="1" x14ac:dyDescent="0.2">
      <c r="A897" s="19"/>
      <c r="C897" s="19"/>
      <c r="D897" s="19"/>
      <c r="F897" s="21"/>
      <c r="G897" s="22"/>
      <c r="I897" s="22"/>
      <c r="J897" s="23"/>
      <c r="K897" s="18"/>
      <c r="L897" s="18"/>
      <c r="M897" s="18"/>
      <c r="O897" s="24"/>
      <c r="P897" s="18"/>
    </row>
    <row r="898" spans="1:16" s="20" customFormat="1" x14ac:dyDescent="0.2">
      <c r="A898" s="19"/>
      <c r="C898" s="19"/>
      <c r="D898" s="19"/>
      <c r="F898" s="21"/>
      <c r="G898" s="22"/>
      <c r="I898" s="22"/>
      <c r="J898" s="23"/>
      <c r="K898" s="18"/>
      <c r="L898" s="18"/>
      <c r="M898" s="18"/>
      <c r="O898" s="24"/>
      <c r="P898" s="18"/>
    </row>
    <row r="899" spans="1:16" s="20" customFormat="1" x14ac:dyDescent="0.2">
      <c r="A899" s="19"/>
      <c r="C899" s="19"/>
      <c r="D899" s="19"/>
      <c r="F899" s="21"/>
      <c r="G899" s="22"/>
      <c r="I899" s="22"/>
      <c r="J899" s="23"/>
      <c r="K899" s="18"/>
      <c r="L899" s="18"/>
      <c r="M899" s="18"/>
      <c r="O899" s="24"/>
      <c r="P899" s="18"/>
    </row>
    <row r="900" spans="1:16" s="20" customFormat="1" x14ac:dyDescent="0.2">
      <c r="A900" s="19"/>
      <c r="C900" s="19"/>
      <c r="D900" s="19"/>
      <c r="F900" s="21"/>
      <c r="G900" s="22"/>
      <c r="I900" s="22"/>
      <c r="J900" s="23"/>
      <c r="K900" s="18"/>
      <c r="L900" s="18"/>
      <c r="M900" s="18"/>
      <c r="O900" s="24"/>
      <c r="P900" s="18"/>
    </row>
    <row r="901" spans="1:16" s="20" customFormat="1" x14ac:dyDescent="0.2">
      <c r="A901" s="19"/>
      <c r="C901" s="19"/>
      <c r="D901" s="19"/>
      <c r="F901" s="21"/>
      <c r="G901" s="22"/>
      <c r="I901" s="22"/>
      <c r="J901" s="23"/>
      <c r="K901" s="18"/>
      <c r="L901" s="18"/>
      <c r="M901" s="18"/>
      <c r="O901" s="24"/>
      <c r="P901" s="18"/>
    </row>
    <row r="902" spans="1:16" s="20" customFormat="1" x14ac:dyDescent="0.2">
      <c r="A902" s="19"/>
      <c r="C902" s="19"/>
      <c r="D902" s="19"/>
      <c r="F902" s="21"/>
      <c r="G902" s="22"/>
      <c r="I902" s="22"/>
      <c r="J902" s="23"/>
      <c r="K902" s="18"/>
      <c r="L902" s="18"/>
      <c r="M902" s="18"/>
      <c r="O902" s="24"/>
      <c r="P902" s="18"/>
    </row>
    <row r="903" spans="1:16" s="20" customFormat="1" x14ac:dyDescent="0.2">
      <c r="A903" s="19"/>
      <c r="C903" s="19"/>
      <c r="D903" s="19"/>
      <c r="F903" s="21"/>
      <c r="G903" s="22"/>
      <c r="I903" s="22"/>
      <c r="J903" s="23"/>
      <c r="K903" s="18"/>
      <c r="L903" s="18"/>
      <c r="M903" s="18"/>
      <c r="O903" s="24"/>
      <c r="P903" s="18"/>
    </row>
    <row r="904" spans="1:16" s="20" customFormat="1" x14ac:dyDescent="0.2">
      <c r="A904" s="19"/>
      <c r="C904" s="19"/>
      <c r="D904" s="19"/>
      <c r="F904" s="21"/>
      <c r="G904" s="22"/>
      <c r="I904" s="22"/>
      <c r="J904" s="23"/>
      <c r="K904" s="18"/>
      <c r="L904" s="18"/>
      <c r="M904" s="18"/>
      <c r="O904" s="24"/>
      <c r="P904" s="18"/>
    </row>
    <row r="905" spans="1:16" s="20" customFormat="1" x14ac:dyDescent="0.2">
      <c r="A905" s="19"/>
      <c r="C905" s="19"/>
      <c r="D905" s="19"/>
      <c r="F905" s="21"/>
      <c r="G905" s="22"/>
      <c r="I905" s="22"/>
      <c r="J905" s="23"/>
      <c r="K905" s="18"/>
      <c r="L905" s="18"/>
      <c r="M905" s="18"/>
      <c r="O905" s="24"/>
      <c r="P905" s="18"/>
    </row>
    <row r="906" spans="1:16" s="20" customFormat="1" x14ac:dyDescent="0.2">
      <c r="A906" s="19"/>
      <c r="C906" s="19"/>
      <c r="D906" s="19"/>
      <c r="F906" s="21"/>
      <c r="G906" s="22"/>
      <c r="I906" s="22"/>
      <c r="J906" s="23"/>
      <c r="K906" s="18"/>
      <c r="L906" s="18"/>
      <c r="M906" s="18"/>
      <c r="O906" s="24"/>
      <c r="P906" s="18"/>
    </row>
    <row r="907" spans="1:16" s="20" customFormat="1" x14ac:dyDescent="0.2">
      <c r="A907" s="19"/>
      <c r="C907" s="19"/>
      <c r="D907" s="19"/>
      <c r="F907" s="21"/>
      <c r="G907" s="22"/>
      <c r="I907" s="22"/>
      <c r="J907" s="23"/>
      <c r="K907" s="18"/>
      <c r="L907" s="18"/>
      <c r="M907" s="18"/>
      <c r="O907" s="24"/>
      <c r="P907" s="18"/>
    </row>
    <row r="908" spans="1:16" s="20" customFormat="1" x14ac:dyDescent="0.2">
      <c r="A908" s="19"/>
      <c r="C908" s="19"/>
      <c r="D908" s="19"/>
      <c r="F908" s="21"/>
      <c r="G908" s="22"/>
      <c r="I908" s="22"/>
      <c r="J908" s="23"/>
      <c r="K908" s="18"/>
      <c r="L908" s="18"/>
      <c r="M908" s="18"/>
      <c r="O908" s="24"/>
      <c r="P908" s="18"/>
    </row>
    <row r="909" spans="1:16" s="20" customFormat="1" x14ac:dyDescent="0.2">
      <c r="A909" s="19"/>
      <c r="C909" s="19"/>
      <c r="D909" s="19"/>
      <c r="F909" s="21"/>
      <c r="G909" s="22"/>
      <c r="I909" s="22"/>
      <c r="J909" s="23"/>
      <c r="K909" s="18"/>
      <c r="L909" s="18"/>
      <c r="M909" s="18"/>
      <c r="O909" s="24"/>
      <c r="P909" s="18"/>
    </row>
    <row r="910" spans="1:16" s="20" customFormat="1" x14ac:dyDescent="0.2">
      <c r="A910" s="19"/>
      <c r="C910" s="19"/>
      <c r="D910" s="19"/>
      <c r="F910" s="21"/>
      <c r="G910" s="22"/>
      <c r="I910" s="22"/>
      <c r="J910" s="23"/>
      <c r="K910" s="18"/>
      <c r="L910" s="18"/>
      <c r="M910" s="18"/>
      <c r="O910" s="24"/>
      <c r="P910" s="18"/>
    </row>
    <row r="911" spans="1:16" s="20" customFormat="1" x14ac:dyDescent="0.2">
      <c r="A911" s="19"/>
      <c r="C911" s="19"/>
      <c r="D911" s="19"/>
      <c r="F911" s="21"/>
      <c r="G911" s="22"/>
      <c r="I911" s="22"/>
      <c r="J911" s="23"/>
      <c r="K911" s="18"/>
      <c r="L911" s="18"/>
      <c r="M911" s="18"/>
      <c r="O911" s="24"/>
      <c r="P911" s="18"/>
    </row>
    <row r="912" spans="1:16" s="20" customFormat="1" x14ac:dyDescent="0.2">
      <c r="A912" s="19"/>
      <c r="C912" s="19"/>
      <c r="D912" s="19"/>
      <c r="F912" s="21"/>
      <c r="G912" s="22"/>
      <c r="I912" s="22"/>
      <c r="J912" s="23"/>
      <c r="K912" s="18"/>
      <c r="L912" s="18"/>
      <c r="M912" s="18"/>
      <c r="O912" s="24"/>
      <c r="P912" s="18"/>
    </row>
    <row r="913" spans="1:16" s="20" customFormat="1" x14ac:dyDescent="0.2">
      <c r="A913" s="19"/>
      <c r="C913" s="19"/>
      <c r="D913" s="19"/>
      <c r="F913" s="21"/>
      <c r="G913" s="22"/>
      <c r="I913" s="22"/>
      <c r="J913" s="23"/>
      <c r="K913" s="18"/>
      <c r="L913" s="18"/>
      <c r="M913" s="18"/>
      <c r="O913" s="24"/>
      <c r="P913" s="18"/>
    </row>
    <row r="914" spans="1:16" s="20" customFormat="1" x14ac:dyDescent="0.2">
      <c r="A914" s="19"/>
      <c r="C914" s="19"/>
      <c r="D914" s="19"/>
      <c r="F914" s="21"/>
      <c r="G914" s="22"/>
      <c r="I914" s="22"/>
      <c r="J914" s="23"/>
      <c r="K914" s="18"/>
      <c r="L914" s="18"/>
      <c r="M914" s="18"/>
      <c r="O914" s="24"/>
      <c r="P914" s="18"/>
    </row>
    <row r="915" spans="1:16" s="20" customFormat="1" x14ac:dyDescent="0.2">
      <c r="A915" s="19"/>
      <c r="C915" s="19"/>
      <c r="D915" s="19"/>
      <c r="F915" s="21"/>
      <c r="G915" s="22"/>
      <c r="I915" s="22"/>
      <c r="J915" s="23"/>
      <c r="K915" s="18"/>
      <c r="L915" s="18"/>
      <c r="M915" s="18"/>
      <c r="O915" s="24"/>
      <c r="P915" s="18"/>
    </row>
    <row r="916" spans="1:16" s="20" customFormat="1" x14ac:dyDescent="0.2">
      <c r="A916" s="19"/>
      <c r="C916" s="19"/>
      <c r="D916" s="19"/>
      <c r="F916" s="21"/>
      <c r="G916" s="22"/>
      <c r="I916" s="22"/>
      <c r="J916" s="23"/>
      <c r="K916" s="18"/>
      <c r="L916" s="18"/>
      <c r="M916" s="18"/>
      <c r="O916" s="24"/>
      <c r="P916" s="18"/>
    </row>
    <row r="917" spans="1:16" s="20" customFormat="1" x14ac:dyDescent="0.2">
      <c r="A917" s="19"/>
      <c r="C917" s="19"/>
      <c r="D917" s="19"/>
      <c r="F917" s="21"/>
      <c r="G917" s="22"/>
      <c r="I917" s="22"/>
      <c r="J917" s="23"/>
      <c r="K917" s="18"/>
      <c r="L917" s="18"/>
      <c r="M917" s="18"/>
      <c r="O917" s="24"/>
      <c r="P917" s="18"/>
    </row>
    <row r="918" spans="1:16" s="20" customFormat="1" x14ac:dyDescent="0.2">
      <c r="A918" s="19"/>
      <c r="C918" s="19"/>
      <c r="D918" s="19"/>
      <c r="F918" s="21"/>
      <c r="G918" s="22"/>
      <c r="I918" s="22"/>
      <c r="J918" s="23"/>
      <c r="K918" s="18"/>
      <c r="L918" s="18"/>
      <c r="M918" s="18"/>
      <c r="O918" s="24"/>
      <c r="P918" s="18"/>
    </row>
    <row r="919" spans="1:16" s="20" customFormat="1" x14ac:dyDescent="0.2">
      <c r="A919" s="19"/>
      <c r="C919" s="19"/>
      <c r="D919" s="19"/>
      <c r="F919" s="21"/>
      <c r="G919" s="22"/>
      <c r="I919" s="22"/>
      <c r="J919" s="23"/>
      <c r="K919" s="18"/>
      <c r="L919" s="18"/>
      <c r="M919" s="18"/>
      <c r="O919" s="24"/>
      <c r="P919" s="18"/>
    </row>
    <row r="920" spans="1:16" s="20" customFormat="1" x14ac:dyDescent="0.2">
      <c r="A920" s="19"/>
      <c r="C920" s="19"/>
      <c r="D920" s="19"/>
      <c r="F920" s="21"/>
      <c r="G920" s="22"/>
      <c r="I920" s="22"/>
      <c r="J920" s="23"/>
      <c r="K920" s="18"/>
      <c r="L920" s="18"/>
      <c r="M920" s="18"/>
      <c r="O920" s="24"/>
      <c r="P920" s="18"/>
    </row>
    <row r="921" spans="1:16" s="20" customFormat="1" x14ac:dyDescent="0.2">
      <c r="A921" s="19"/>
      <c r="C921" s="19"/>
      <c r="D921" s="19"/>
      <c r="F921" s="21"/>
      <c r="G921" s="22"/>
      <c r="I921" s="22"/>
      <c r="J921" s="23"/>
      <c r="K921" s="18"/>
      <c r="L921" s="18"/>
      <c r="M921" s="18"/>
      <c r="O921" s="24"/>
      <c r="P921" s="18"/>
    </row>
    <row r="922" spans="1:16" s="20" customFormat="1" x14ac:dyDescent="0.2">
      <c r="A922" s="19"/>
      <c r="C922" s="19"/>
      <c r="D922" s="19"/>
      <c r="F922" s="21"/>
      <c r="G922" s="22"/>
      <c r="I922" s="22"/>
      <c r="J922" s="23"/>
      <c r="K922" s="18"/>
      <c r="L922" s="18"/>
      <c r="M922" s="18"/>
      <c r="O922" s="24"/>
      <c r="P922" s="18"/>
    </row>
    <row r="923" spans="1:16" s="20" customFormat="1" x14ac:dyDescent="0.2">
      <c r="A923" s="19"/>
      <c r="C923" s="19"/>
      <c r="D923" s="19"/>
      <c r="F923" s="21"/>
      <c r="G923" s="22"/>
      <c r="I923" s="22"/>
      <c r="J923" s="23"/>
      <c r="K923" s="18"/>
      <c r="L923" s="18"/>
      <c r="M923" s="18"/>
      <c r="O923" s="24"/>
      <c r="P923" s="18"/>
    </row>
    <row r="924" spans="1:16" s="20" customFormat="1" x14ac:dyDescent="0.2">
      <c r="A924" s="19"/>
      <c r="C924" s="19"/>
      <c r="D924" s="19"/>
      <c r="F924" s="21"/>
      <c r="G924" s="22"/>
      <c r="I924" s="22"/>
      <c r="J924" s="23"/>
      <c r="K924" s="18"/>
      <c r="L924" s="18"/>
      <c r="M924" s="18"/>
      <c r="O924" s="24"/>
      <c r="P924" s="18"/>
    </row>
    <row r="925" spans="1:16" s="20" customFormat="1" x14ac:dyDescent="0.2">
      <c r="A925" s="19"/>
      <c r="C925" s="19"/>
      <c r="D925" s="19"/>
      <c r="F925" s="21"/>
      <c r="G925" s="22"/>
      <c r="I925" s="22"/>
      <c r="J925" s="23"/>
      <c r="K925" s="18"/>
      <c r="L925" s="18"/>
      <c r="M925" s="18"/>
      <c r="O925" s="24"/>
      <c r="P925" s="18"/>
    </row>
    <row r="926" spans="1:16" s="20" customFormat="1" x14ac:dyDescent="0.2">
      <c r="A926" s="19"/>
      <c r="C926" s="19"/>
      <c r="D926" s="19"/>
      <c r="F926" s="21"/>
      <c r="G926" s="22"/>
      <c r="I926" s="22"/>
      <c r="J926" s="23"/>
      <c r="K926" s="18"/>
      <c r="L926" s="18"/>
      <c r="M926" s="18"/>
      <c r="O926" s="24"/>
      <c r="P926" s="18"/>
    </row>
    <row r="927" spans="1:16" s="20" customFormat="1" x14ac:dyDescent="0.2">
      <c r="A927" s="19"/>
      <c r="C927" s="19"/>
      <c r="D927" s="19"/>
      <c r="F927" s="21"/>
      <c r="G927" s="22"/>
      <c r="I927" s="22"/>
      <c r="J927" s="23"/>
      <c r="K927" s="18"/>
      <c r="L927" s="18"/>
      <c r="M927" s="18"/>
      <c r="O927" s="24"/>
      <c r="P927" s="18"/>
    </row>
    <row r="928" spans="1:16" s="20" customFormat="1" x14ac:dyDescent="0.2">
      <c r="A928" s="19"/>
      <c r="C928" s="19"/>
      <c r="D928" s="19"/>
      <c r="F928" s="21"/>
      <c r="G928" s="22"/>
      <c r="I928" s="22"/>
      <c r="J928" s="23"/>
      <c r="K928" s="18"/>
      <c r="L928" s="18"/>
      <c r="M928" s="18"/>
      <c r="O928" s="24"/>
      <c r="P928" s="18"/>
    </row>
    <row r="929" spans="1:16" s="20" customFormat="1" x14ac:dyDescent="0.2">
      <c r="A929" s="19"/>
      <c r="C929" s="19"/>
      <c r="D929" s="19"/>
      <c r="F929" s="21"/>
      <c r="G929" s="22"/>
      <c r="I929" s="22"/>
      <c r="J929" s="23"/>
      <c r="K929" s="18"/>
      <c r="L929" s="18"/>
      <c r="M929" s="18"/>
      <c r="O929" s="24"/>
      <c r="P929" s="18"/>
    </row>
    <row r="930" spans="1:16" s="20" customFormat="1" x14ac:dyDescent="0.2">
      <c r="A930" s="19"/>
      <c r="C930" s="19"/>
      <c r="D930" s="19"/>
      <c r="F930" s="21"/>
      <c r="G930" s="22"/>
      <c r="I930" s="22"/>
      <c r="J930" s="23"/>
      <c r="K930" s="18"/>
      <c r="L930" s="18"/>
      <c r="M930" s="18"/>
      <c r="O930" s="24"/>
      <c r="P930" s="18"/>
    </row>
    <row r="931" spans="1:16" s="20" customFormat="1" x14ac:dyDescent="0.2">
      <c r="A931" s="19"/>
      <c r="C931" s="19"/>
      <c r="D931" s="19"/>
      <c r="F931" s="21"/>
      <c r="G931" s="22"/>
      <c r="I931" s="22"/>
      <c r="J931" s="23"/>
      <c r="K931" s="18"/>
      <c r="L931" s="18"/>
      <c r="M931" s="18"/>
      <c r="O931" s="24"/>
      <c r="P931" s="18"/>
    </row>
    <row r="932" spans="1:16" s="20" customFormat="1" x14ac:dyDescent="0.2">
      <c r="A932" s="19"/>
      <c r="C932" s="19"/>
      <c r="D932" s="19"/>
      <c r="F932" s="21"/>
      <c r="G932" s="22"/>
      <c r="I932" s="22"/>
      <c r="J932" s="23"/>
      <c r="K932" s="18"/>
      <c r="L932" s="18"/>
      <c r="M932" s="18"/>
      <c r="O932" s="24"/>
      <c r="P932" s="18"/>
    </row>
    <row r="933" spans="1:16" s="20" customFormat="1" x14ac:dyDescent="0.2">
      <c r="A933" s="19"/>
      <c r="C933" s="19"/>
      <c r="D933" s="19"/>
      <c r="F933" s="21"/>
      <c r="G933" s="22"/>
      <c r="I933" s="22"/>
      <c r="J933" s="23"/>
      <c r="K933" s="18"/>
      <c r="L933" s="18"/>
      <c r="M933" s="18"/>
      <c r="O933" s="24"/>
      <c r="P933" s="18"/>
    </row>
    <row r="934" spans="1:16" s="20" customFormat="1" x14ac:dyDescent="0.2">
      <c r="A934" s="19"/>
      <c r="C934" s="19"/>
      <c r="D934" s="19"/>
      <c r="F934" s="21"/>
      <c r="G934" s="22"/>
      <c r="I934" s="22"/>
      <c r="J934" s="23"/>
      <c r="K934" s="18"/>
      <c r="L934" s="18"/>
      <c r="M934" s="18"/>
      <c r="O934" s="24"/>
      <c r="P934" s="18"/>
    </row>
    <row r="935" spans="1:16" s="20" customFormat="1" x14ac:dyDescent="0.2">
      <c r="A935" s="19"/>
      <c r="C935" s="19"/>
      <c r="D935" s="19"/>
      <c r="F935" s="21"/>
      <c r="G935" s="22"/>
      <c r="I935" s="22"/>
      <c r="J935" s="23"/>
      <c r="K935" s="18"/>
      <c r="L935" s="18"/>
      <c r="M935" s="18"/>
      <c r="O935" s="24"/>
      <c r="P935" s="18"/>
    </row>
    <row r="936" spans="1:16" s="20" customFormat="1" x14ac:dyDescent="0.2">
      <c r="A936" s="19"/>
      <c r="C936" s="19"/>
      <c r="D936" s="19"/>
      <c r="F936" s="21"/>
      <c r="G936" s="22"/>
      <c r="I936" s="22"/>
      <c r="J936" s="23"/>
      <c r="K936" s="18"/>
      <c r="L936" s="18"/>
      <c r="M936" s="18"/>
      <c r="O936" s="24"/>
      <c r="P936" s="18"/>
    </row>
    <row r="937" spans="1:16" s="20" customFormat="1" x14ac:dyDescent="0.2">
      <c r="A937" s="19"/>
      <c r="C937" s="19"/>
      <c r="D937" s="19"/>
      <c r="F937" s="21"/>
      <c r="G937" s="22"/>
      <c r="I937" s="22"/>
      <c r="J937" s="23"/>
      <c r="K937" s="18"/>
      <c r="L937" s="18"/>
      <c r="M937" s="18"/>
      <c r="O937" s="24"/>
      <c r="P937" s="18"/>
    </row>
    <row r="938" spans="1:16" s="20" customFormat="1" x14ac:dyDescent="0.2">
      <c r="A938" s="19"/>
      <c r="C938" s="19"/>
      <c r="D938" s="19"/>
      <c r="F938" s="21"/>
      <c r="G938" s="22"/>
      <c r="I938" s="22"/>
      <c r="J938" s="23"/>
      <c r="K938" s="18"/>
      <c r="L938" s="18"/>
      <c r="M938" s="18"/>
      <c r="O938" s="24"/>
      <c r="P938" s="18"/>
    </row>
    <row r="939" spans="1:16" s="20" customFormat="1" x14ac:dyDescent="0.2">
      <c r="A939" s="19"/>
      <c r="C939" s="19"/>
      <c r="D939" s="19"/>
      <c r="F939" s="21"/>
      <c r="G939" s="22"/>
      <c r="I939" s="22"/>
      <c r="J939" s="23"/>
      <c r="K939" s="18"/>
      <c r="L939" s="18"/>
      <c r="M939" s="18"/>
      <c r="O939" s="24"/>
      <c r="P939" s="18"/>
    </row>
    <row r="940" spans="1:16" s="20" customFormat="1" x14ac:dyDescent="0.2">
      <c r="A940" s="19"/>
      <c r="C940" s="19"/>
      <c r="D940" s="19"/>
      <c r="F940" s="21"/>
      <c r="G940" s="22"/>
      <c r="I940" s="22"/>
      <c r="J940" s="23"/>
      <c r="K940" s="18"/>
      <c r="L940" s="18"/>
      <c r="M940" s="18"/>
      <c r="O940" s="24"/>
      <c r="P940" s="18"/>
    </row>
    <row r="941" spans="1:16" s="20" customFormat="1" x14ac:dyDescent="0.2">
      <c r="A941" s="19"/>
      <c r="C941" s="19"/>
      <c r="D941" s="19"/>
      <c r="F941" s="21"/>
      <c r="G941" s="22"/>
      <c r="I941" s="22"/>
      <c r="J941" s="23"/>
      <c r="K941" s="18"/>
      <c r="L941" s="18"/>
      <c r="M941" s="18"/>
      <c r="O941" s="24"/>
      <c r="P941" s="18"/>
    </row>
    <row r="942" spans="1:16" s="20" customFormat="1" x14ac:dyDescent="0.2">
      <c r="A942" s="19"/>
      <c r="C942" s="19"/>
      <c r="D942" s="19"/>
      <c r="F942" s="21"/>
      <c r="G942" s="22"/>
      <c r="I942" s="22"/>
      <c r="J942" s="23"/>
      <c r="K942" s="18"/>
      <c r="L942" s="18"/>
      <c r="M942" s="18"/>
      <c r="O942" s="24"/>
      <c r="P942" s="18"/>
    </row>
    <row r="943" spans="1:16" s="20" customFormat="1" x14ac:dyDescent="0.2">
      <c r="A943" s="19"/>
      <c r="C943" s="19"/>
      <c r="D943" s="19"/>
      <c r="F943" s="21"/>
      <c r="G943" s="22"/>
      <c r="I943" s="22"/>
      <c r="J943" s="23"/>
      <c r="K943" s="18"/>
      <c r="L943" s="18"/>
      <c r="M943" s="18"/>
      <c r="O943" s="24"/>
      <c r="P943" s="18"/>
    </row>
    <row r="944" spans="1:16" s="20" customFormat="1" x14ac:dyDescent="0.2">
      <c r="A944" s="19"/>
      <c r="C944" s="19"/>
      <c r="D944" s="19"/>
      <c r="F944" s="21"/>
      <c r="G944" s="22"/>
      <c r="I944" s="22"/>
      <c r="J944" s="23"/>
      <c r="K944" s="18"/>
      <c r="L944" s="18"/>
      <c r="M944" s="18"/>
      <c r="O944" s="24"/>
      <c r="P944" s="18"/>
    </row>
    <row r="945" spans="1:16" s="20" customFormat="1" x14ac:dyDescent="0.2">
      <c r="A945" s="19"/>
      <c r="C945" s="19"/>
      <c r="D945" s="19"/>
      <c r="F945" s="21"/>
      <c r="G945" s="22"/>
      <c r="I945" s="22"/>
      <c r="J945" s="23"/>
      <c r="K945" s="18"/>
      <c r="L945" s="18"/>
      <c r="M945" s="18"/>
      <c r="O945" s="24"/>
      <c r="P945" s="18"/>
    </row>
    <row r="946" spans="1:16" s="20" customFormat="1" x14ac:dyDescent="0.2">
      <c r="A946" s="19"/>
      <c r="C946" s="19"/>
      <c r="D946" s="19"/>
      <c r="F946" s="21"/>
      <c r="G946" s="22"/>
      <c r="I946" s="22"/>
      <c r="J946" s="23"/>
      <c r="K946" s="18"/>
      <c r="L946" s="18"/>
      <c r="M946" s="18"/>
      <c r="O946" s="24"/>
      <c r="P946" s="18"/>
    </row>
    <row r="947" spans="1:16" s="20" customFormat="1" x14ac:dyDescent="0.2">
      <c r="A947" s="19"/>
      <c r="C947" s="19"/>
      <c r="D947" s="19"/>
      <c r="F947" s="21"/>
      <c r="G947" s="22"/>
      <c r="I947" s="22"/>
      <c r="J947" s="23"/>
      <c r="K947" s="18"/>
      <c r="L947" s="18"/>
      <c r="M947" s="18"/>
      <c r="O947" s="24"/>
      <c r="P947" s="18"/>
    </row>
    <row r="948" spans="1:16" s="20" customFormat="1" x14ac:dyDescent="0.2">
      <c r="A948" s="19"/>
      <c r="C948" s="19"/>
      <c r="D948" s="19"/>
      <c r="F948" s="21"/>
      <c r="G948" s="22"/>
      <c r="I948" s="22"/>
      <c r="J948" s="23"/>
      <c r="K948" s="18"/>
      <c r="L948" s="18"/>
      <c r="M948" s="18"/>
      <c r="O948" s="24"/>
      <c r="P948" s="18"/>
    </row>
    <row r="949" spans="1:16" s="20" customFormat="1" x14ac:dyDescent="0.2">
      <c r="A949" s="19"/>
      <c r="C949" s="19"/>
      <c r="D949" s="19"/>
      <c r="F949" s="21"/>
      <c r="G949" s="22"/>
      <c r="I949" s="22"/>
      <c r="J949" s="23"/>
      <c r="K949" s="18"/>
      <c r="L949" s="18"/>
      <c r="M949" s="18"/>
      <c r="O949" s="24"/>
      <c r="P949" s="18"/>
    </row>
    <row r="950" spans="1:16" s="20" customFormat="1" x14ac:dyDescent="0.2">
      <c r="A950" s="19"/>
      <c r="C950" s="19"/>
      <c r="D950" s="19"/>
      <c r="F950" s="21"/>
      <c r="G950" s="22"/>
      <c r="I950" s="22"/>
      <c r="J950" s="23"/>
      <c r="K950" s="18"/>
      <c r="L950" s="18"/>
      <c r="M950" s="18"/>
      <c r="O950" s="24"/>
      <c r="P950" s="18"/>
    </row>
    <row r="951" spans="1:16" s="20" customFormat="1" x14ac:dyDescent="0.2">
      <c r="A951" s="19"/>
      <c r="C951" s="19"/>
      <c r="D951" s="19"/>
      <c r="F951" s="21"/>
      <c r="G951" s="22"/>
      <c r="I951" s="22"/>
      <c r="J951" s="23"/>
      <c r="K951" s="18"/>
      <c r="L951" s="18"/>
      <c r="M951" s="18"/>
      <c r="O951" s="24"/>
      <c r="P951" s="18"/>
    </row>
    <row r="952" spans="1:16" s="20" customFormat="1" x14ac:dyDescent="0.2">
      <c r="A952" s="19"/>
      <c r="C952" s="19"/>
      <c r="D952" s="19"/>
      <c r="F952" s="21"/>
      <c r="G952" s="22"/>
      <c r="I952" s="22"/>
      <c r="J952" s="23"/>
      <c r="K952" s="18"/>
      <c r="L952" s="18"/>
      <c r="M952" s="18"/>
      <c r="O952" s="24"/>
      <c r="P952" s="18"/>
    </row>
    <row r="953" spans="1:16" s="20" customFormat="1" x14ac:dyDescent="0.2">
      <c r="A953" s="19"/>
      <c r="C953" s="19"/>
      <c r="D953" s="19"/>
      <c r="F953" s="21"/>
      <c r="G953" s="22"/>
      <c r="I953" s="22"/>
      <c r="J953" s="23"/>
      <c r="K953" s="18"/>
      <c r="L953" s="18"/>
      <c r="M953" s="18"/>
      <c r="O953" s="24"/>
      <c r="P953" s="18"/>
    </row>
    <row r="954" spans="1:16" s="20" customFormat="1" x14ac:dyDescent="0.2">
      <c r="A954" s="19"/>
      <c r="C954" s="19"/>
      <c r="D954" s="19"/>
      <c r="F954" s="21"/>
      <c r="G954" s="22"/>
      <c r="I954" s="22"/>
      <c r="J954" s="23"/>
      <c r="K954" s="18"/>
      <c r="L954" s="18"/>
      <c r="M954" s="18"/>
      <c r="O954" s="24"/>
      <c r="P954" s="18"/>
    </row>
    <row r="955" spans="1:16" s="20" customFormat="1" x14ac:dyDescent="0.2">
      <c r="A955" s="19"/>
      <c r="C955" s="19"/>
      <c r="D955" s="19"/>
      <c r="F955" s="21"/>
      <c r="G955" s="22"/>
      <c r="I955" s="22"/>
      <c r="J955" s="23"/>
      <c r="K955" s="18"/>
      <c r="L955" s="18"/>
      <c r="M955" s="18"/>
      <c r="O955" s="24"/>
      <c r="P955" s="18"/>
    </row>
    <row r="956" spans="1:16" s="20" customFormat="1" x14ac:dyDescent="0.2">
      <c r="A956" s="19"/>
      <c r="C956" s="19"/>
      <c r="D956" s="19"/>
      <c r="F956" s="21"/>
      <c r="G956" s="22"/>
      <c r="I956" s="22"/>
      <c r="J956" s="23"/>
      <c r="K956" s="18"/>
      <c r="L956" s="18"/>
      <c r="M956" s="18"/>
      <c r="O956" s="24"/>
      <c r="P956" s="18"/>
    </row>
    <row r="957" spans="1:16" s="20" customFormat="1" x14ac:dyDescent="0.2">
      <c r="A957" s="19"/>
      <c r="C957" s="19"/>
      <c r="D957" s="19"/>
      <c r="F957" s="21"/>
      <c r="G957" s="22"/>
      <c r="I957" s="22"/>
      <c r="J957" s="23"/>
      <c r="K957" s="18"/>
      <c r="L957" s="18"/>
      <c r="M957" s="18"/>
      <c r="O957" s="24"/>
      <c r="P957" s="18"/>
    </row>
    <row r="958" spans="1:16" s="20" customFormat="1" x14ac:dyDescent="0.2">
      <c r="A958" s="19"/>
      <c r="C958" s="19"/>
      <c r="D958" s="19"/>
      <c r="F958" s="21"/>
      <c r="G958" s="22"/>
      <c r="I958" s="22"/>
      <c r="J958" s="23"/>
      <c r="K958" s="18"/>
      <c r="L958" s="18"/>
      <c r="M958" s="18"/>
      <c r="O958" s="24"/>
      <c r="P958" s="18"/>
    </row>
    <row r="959" spans="1:16" s="20" customFormat="1" x14ac:dyDescent="0.2">
      <c r="A959" s="19"/>
      <c r="C959" s="19"/>
      <c r="D959" s="19"/>
      <c r="F959" s="21"/>
      <c r="G959" s="22"/>
      <c r="I959" s="22"/>
      <c r="J959" s="23"/>
      <c r="K959" s="18"/>
      <c r="L959" s="18"/>
      <c r="M959" s="18"/>
      <c r="O959" s="24"/>
      <c r="P959" s="18"/>
    </row>
    <row r="960" spans="1:16" s="20" customFormat="1" x14ac:dyDescent="0.2">
      <c r="A960" s="19"/>
      <c r="C960" s="19"/>
      <c r="D960" s="19"/>
      <c r="F960" s="21"/>
      <c r="G960" s="22"/>
      <c r="I960" s="22"/>
      <c r="J960" s="23"/>
      <c r="K960" s="18"/>
      <c r="L960" s="18"/>
      <c r="M960" s="18"/>
      <c r="O960" s="24"/>
      <c r="P960" s="18"/>
    </row>
    <row r="961" spans="1:16" s="20" customFormat="1" x14ac:dyDescent="0.2">
      <c r="A961" s="19"/>
      <c r="C961" s="19"/>
      <c r="D961" s="19"/>
      <c r="F961" s="21"/>
      <c r="G961" s="22"/>
      <c r="I961" s="22"/>
      <c r="J961" s="23"/>
      <c r="K961" s="18"/>
      <c r="L961" s="18"/>
      <c r="M961" s="18"/>
      <c r="O961" s="24"/>
      <c r="P961" s="18"/>
    </row>
    <row r="962" spans="1:16" s="20" customFormat="1" x14ac:dyDescent="0.2">
      <c r="A962" s="19"/>
      <c r="C962" s="19"/>
      <c r="D962" s="19"/>
      <c r="F962" s="21"/>
      <c r="G962" s="22"/>
      <c r="I962" s="22"/>
      <c r="J962" s="23"/>
      <c r="K962" s="18"/>
      <c r="L962" s="18"/>
      <c r="M962" s="18"/>
      <c r="O962" s="24"/>
      <c r="P962" s="18"/>
    </row>
    <row r="963" spans="1:16" s="20" customFormat="1" x14ac:dyDescent="0.2">
      <c r="A963" s="19"/>
      <c r="C963" s="19"/>
      <c r="D963" s="19"/>
      <c r="F963" s="21"/>
      <c r="G963" s="22"/>
      <c r="I963" s="22"/>
      <c r="J963" s="23"/>
      <c r="K963" s="18"/>
      <c r="L963" s="18"/>
      <c r="M963" s="18"/>
      <c r="O963" s="24"/>
      <c r="P963" s="18"/>
    </row>
    <row r="964" spans="1:16" s="20" customFormat="1" x14ac:dyDescent="0.2">
      <c r="A964" s="19"/>
      <c r="C964" s="19"/>
      <c r="D964" s="19"/>
      <c r="F964" s="21"/>
      <c r="G964" s="22"/>
      <c r="I964" s="22"/>
      <c r="J964" s="23"/>
      <c r="K964" s="18"/>
      <c r="L964" s="18"/>
      <c r="M964" s="18"/>
      <c r="O964" s="24"/>
      <c r="P964" s="18"/>
    </row>
    <row r="965" spans="1:16" s="20" customFormat="1" x14ac:dyDescent="0.2">
      <c r="A965" s="19"/>
      <c r="C965" s="19"/>
      <c r="D965" s="19"/>
      <c r="F965" s="21"/>
      <c r="G965" s="22"/>
      <c r="I965" s="22"/>
      <c r="J965" s="23"/>
      <c r="K965" s="18"/>
      <c r="L965" s="18"/>
      <c r="M965" s="18"/>
      <c r="O965" s="24"/>
      <c r="P965" s="18"/>
    </row>
    <row r="966" spans="1:16" s="20" customFormat="1" x14ac:dyDescent="0.2">
      <c r="A966" s="19"/>
      <c r="C966" s="19"/>
      <c r="D966" s="19"/>
      <c r="F966" s="21"/>
      <c r="G966" s="22"/>
      <c r="I966" s="22"/>
      <c r="J966" s="23"/>
      <c r="K966" s="18"/>
      <c r="L966" s="18"/>
      <c r="M966" s="18"/>
      <c r="O966" s="24"/>
      <c r="P966" s="18"/>
    </row>
    <row r="967" spans="1:16" s="20" customFormat="1" x14ac:dyDescent="0.2">
      <c r="A967" s="19"/>
      <c r="C967" s="19"/>
      <c r="D967" s="19"/>
      <c r="F967" s="21"/>
      <c r="G967" s="22"/>
      <c r="I967" s="22"/>
      <c r="J967" s="23"/>
      <c r="K967" s="18"/>
      <c r="L967" s="18"/>
      <c r="M967" s="18"/>
      <c r="O967" s="24"/>
      <c r="P967" s="18"/>
    </row>
    <row r="968" spans="1:16" s="20" customFormat="1" x14ac:dyDescent="0.2">
      <c r="A968" s="19"/>
      <c r="C968" s="19"/>
      <c r="D968" s="19"/>
      <c r="F968" s="21"/>
      <c r="G968" s="22"/>
      <c r="I968" s="22"/>
      <c r="J968" s="23"/>
      <c r="K968" s="18"/>
      <c r="L968" s="18"/>
      <c r="M968" s="18"/>
      <c r="O968" s="24"/>
      <c r="P968" s="18"/>
    </row>
    <row r="969" spans="1:16" s="20" customFormat="1" x14ac:dyDescent="0.2">
      <c r="A969" s="19"/>
      <c r="C969" s="19"/>
      <c r="D969" s="19"/>
      <c r="F969" s="21"/>
      <c r="G969" s="22"/>
      <c r="I969" s="22"/>
      <c r="J969" s="23"/>
      <c r="K969" s="18"/>
      <c r="L969" s="18"/>
      <c r="M969" s="18"/>
      <c r="O969" s="24"/>
      <c r="P969" s="18"/>
    </row>
    <row r="970" spans="1:16" s="20" customFormat="1" x14ac:dyDescent="0.2">
      <c r="A970" s="19"/>
      <c r="C970" s="19"/>
      <c r="D970" s="19"/>
      <c r="F970" s="21"/>
      <c r="G970" s="22"/>
      <c r="I970" s="22"/>
      <c r="J970" s="23"/>
      <c r="K970" s="18"/>
      <c r="L970" s="18"/>
      <c r="M970" s="18"/>
      <c r="O970" s="24"/>
      <c r="P970" s="18"/>
    </row>
    <row r="971" spans="1:16" s="20" customFormat="1" x14ac:dyDescent="0.2">
      <c r="A971" s="19"/>
      <c r="C971" s="19"/>
      <c r="D971" s="19"/>
      <c r="F971" s="21"/>
      <c r="G971" s="22"/>
      <c r="I971" s="22"/>
      <c r="J971" s="23"/>
      <c r="K971" s="18"/>
      <c r="L971" s="18"/>
      <c r="M971" s="18"/>
      <c r="O971" s="24"/>
      <c r="P971" s="18"/>
    </row>
    <row r="972" spans="1:16" s="20" customFormat="1" x14ac:dyDescent="0.2">
      <c r="A972" s="19"/>
      <c r="C972" s="19"/>
      <c r="D972" s="19"/>
      <c r="F972" s="21"/>
      <c r="G972" s="22"/>
      <c r="I972" s="22"/>
      <c r="J972" s="23"/>
      <c r="K972" s="18"/>
      <c r="L972" s="18"/>
      <c r="M972" s="18"/>
      <c r="O972" s="24"/>
      <c r="P972" s="18"/>
    </row>
    <row r="973" spans="1:16" s="20" customFormat="1" x14ac:dyDescent="0.2">
      <c r="A973" s="19"/>
      <c r="C973" s="19"/>
      <c r="D973" s="19"/>
      <c r="F973" s="21"/>
      <c r="G973" s="22"/>
      <c r="I973" s="22"/>
      <c r="J973" s="23"/>
      <c r="K973" s="18"/>
      <c r="L973" s="18"/>
      <c r="M973" s="18"/>
      <c r="O973" s="24"/>
      <c r="P973" s="18"/>
    </row>
    <row r="974" spans="1:16" s="20" customFormat="1" x14ac:dyDescent="0.2">
      <c r="A974" s="19"/>
      <c r="C974" s="19"/>
      <c r="D974" s="19"/>
      <c r="F974" s="21"/>
      <c r="G974" s="22"/>
      <c r="I974" s="22"/>
      <c r="J974" s="23"/>
      <c r="K974" s="18"/>
      <c r="L974" s="18"/>
      <c r="M974" s="18"/>
      <c r="O974" s="24"/>
      <c r="P974" s="18"/>
    </row>
    <row r="975" spans="1:16" s="20" customFormat="1" x14ac:dyDescent="0.2">
      <c r="A975" s="19"/>
      <c r="C975" s="19"/>
      <c r="D975" s="19"/>
      <c r="F975" s="21"/>
      <c r="G975" s="22"/>
      <c r="I975" s="22"/>
      <c r="J975" s="23"/>
      <c r="K975" s="18"/>
      <c r="L975" s="18"/>
      <c r="M975" s="18"/>
      <c r="O975" s="24"/>
      <c r="P975" s="18"/>
    </row>
    <row r="976" spans="1:16" s="20" customFormat="1" x14ac:dyDescent="0.2">
      <c r="A976" s="19"/>
      <c r="C976" s="19"/>
      <c r="D976" s="19"/>
      <c r="F976" s="21"/>
      <c r="G976" s="22"/>
      <c r="I976" s="22"/>
      <c r="J976" s="23"/>
      <c r="K976" s="18"/>
      <c r="L976" s="18"/>
      <c r="M976" s="18"/>
      <c r="O976" s="24"/>
      <c r="P976" s="18"/>
    </row>
    <row r="977" spans="1:16" s="20" customFormat="1" x14ac:dyDescent="0.2">
      <c r="A977" s="19"/>
      <c r="C977" s="19"/>
      <c r="D977" s="19"/>
      <c r="F977" s="21"/>
      <c r="G977" s="22"/>
      <c r="I977" s="22"/>
      <c r="J977" s="23"/>
      <c r="K977" s="18"/>
      <c r="L977" s="18"/>
      <c r="M977" s="18"/>
      <c r="O977" s="24"/>
      <c r="P977" s="18"/>
    </row>
    <row r="978" spans="1:16" s="20" customFormat="1" x14ac:dyDescent="0.2">
      <c r="A978" s="19"/>
      <c r="C978" s="19"/>
      <c r="D978" s="19"/>
      <c r="F978" s="21"/>
      <c r="G978" s="22"/>
      <c r="I978" s="22"/>
      <c r="J978" s="23"/>
      <c r="K978" s="18"/>
      <c r="L978" s="18"/>
      <c r="M978" s="18"/>
      <c r="O978" s="24"/>
      <c r="P978" s="18"/>
    </row>
    <row r="979" spans="1:16" s="20" customFormat="1" x14ac:dyDescent="0.2">
      <c r="A979" s="19"/>
      <c r="C979" s="19"/>
      <c r="D979" s="19"/>
      <c r="F979" s="21"/>
      <c r="G979" s="22"/>
      <c r="I979" s="22"/>
      <c r="J979" s="23"/>
      <c r="K979" s="18"/>
      <c r="L979" s="18"/>
      <c r="M979" s="18"/>
      <c r="O979" s="24"/>
      <c r="P979" s="18"/>
    </row>
    <row r="980" spans="1:16" s="20" customFormat="1" x14ac:dyDescent="0.2">
      <c r="A980" s="19"/>
      <c r="C980" s="19"/>
      <c r="D980" s="19"/>
      <c r="F980" s="21"/>
      <c r="G980" s="22"/>
      <c r="I980" s="22"/>
      <c r="J980" s="23"/>
      <c r="K980" s="18"/>
      <c r="L980" s="18"/>
      <c r="M980" s="18"/>
      <c r="O980" s="24"/>
      <c r="P980" s="18"/>
    </row>
    <row r="981" spans="1:16" s="20" customFormat="1" x14ac:dyDescent="0.2">
      <c r="A981" s="19"/>
      <c r="C981" s="19"/>
      <c r="D981" s="19"/>
      <c r="F981" s="21"/>
      <c r="G981" s="22"/>
      <c r="I981" s="22"/>
      <c r="J981" s="23"/>
      <c r="K981" s="18"/>
      <c r="L981" s="18"/>
      <c r="M981" s="18"/>
      <c r="O981" s="24"/>
      <c r="P981" s="18"/>
    </row>
    <row r="982" spans="1:16" s="20" customFormat="1" x14ac:dyDescent="0.2">
      <c r="A982" s="19"/>
      <c r="C982" s="19"/>
      <c r="D982" s="19"/>
      <c r="F982" s="21"/>
      <c r="G982" s="22"/>
      <c r="I982" s="22"/>
      <c r="J982" s="23"/>
      <c r="K982" s="18"/>
      <c r="L982" s="18"/>
      <c r="M982" s="18"/>
      <c r="O982" s="24"/>
      <c r="P982" s="18"/>
    </row>
    <row r="983" spans="1:16" s="20" customFormat="1" x14ac:dyDescent="0.2">
      <c r="A983" s="19"/>
      <c r="C983" s="19"/>
      <c r="D983" s="19"/>
      <c r="F983" s="21"/>
      <c r="G983" s="22"/>
      <c r="I983" s="22"/>
      <c r="J983" s="23"/>
      <c r="K983" s="18"/>
      <c r="L983" s="18"/>
      <c r="M983" s="18"/>
      <c r="O983" s="24"/>
      <c r="P983" s="18"/>
    </row>
    <row r="984" spans="1:16" s="20" customFormat="1" x14ac:dyDescent="0.2">
      <c r="A984" s="19"/>
      <c r="C984" s="19"/>
      <c r="D984" s="19"/>
      <c r="F984" s="21"/>
      <c r="G984" s="22"/>
      <c r="I984" s="22"/>
      <c r="J984" s="23"/>
      <c r="K984" s="18"/>
      <c r="L984" s="18"/>
      <c r="M984" s="18"/>
      <c r="O984" s="24"/>
      <c r="P984" s="18"/>
    </row>
    <row r="985" spans="1:16" s="20" customFormat="1" x14ac:dyDescent="0.2">
      <c r="A985" s="19"/>
      <c r="C985" s="19"/>
      <c r="D985" s="19"/>
      <c r="F985" s="21"/>
      <c r="G985" s="22"/>
      <c r="I985" s="22"/>
      <c r="J985" s="23"/>
      <c r="K985" s="18"/>
      <c r="L985" s="18"/>
      <c r="M985" s="18"/>
      <c r="O985" s="24"/>
      <c r="P985" s="18"/>
    </row>
    <row r="986" spans="1:16" s="20" customFormat="1" x14ac:dyDescent="0.2">
      <c r="A986" s="19"/>
      <c r="C986" s="19"/>
      <c r="D986" s="19"/>
      <c r="F986" s="21"/>
      <c r="G986" s="22"/>
      <c r="I986" s="22"/>
      <c r="J986" s="23"/>
      <c r="K986" s="18"/>
      <c r="L986" s="18"/>
      <c r="M986" s="18"/>
      <c r="O986" s="24"/>
      <c r="P986" s="18"/>
    </row>
    <row r="987" spans="1:16" s="20" customFormat="1" x14ac:dyDescent="0.2">
      <c r="A987" s="19"/>
      <c r="C987" s="19"/>
      <c r="D987" s="19"/>
      <c r="F987" s="21"/>
      <c r="G987" s="22"/>
      <c r="I987" s="22"/>
      <c r="J987" s="23"/>
      <c r="K987" s="18"/>
      <c r="L987" s="18"/>
      <c r="M987" s="18"/>
      <c r="O987" s="24"/>
      <c r="P987" s="18"/>
    </row>
    <row r="988" spans="1:16" s="20" customFormat="1" x14ac:dyDescent="0.2">
      <c r="A988" s="19"/>
      <c r="C988" s="19"/>
      <c r="D988" s="19"/>
      <c r="F988" s="21"/>
      <c r="G988" s="22"/>
      <c r="I988" s="22"/>
      <c r="J988" s="23"/>
      <c r="K988" s="18"/>
      <c r="L988" s="18"/>
      <c r="M988" s="18"/>
      <c r="O988" s="24"/>
      <c r="P988" s="18"/>
    </row>
    <row r="989" spans="1:16" s="20" customFormat="1" x14ac:dyDescent="0.2">
      <c r="A989" s="19"/>
      <c r="C989" s="19"/>
      <c r="D989" s="19"/>
      <c r="F989" s="21"/>
      <c r="G989" s="22"/>
      <c r="I989" s="22"/>
      <c r="J989" s="23"/>
      <c r="K989" s="18"/>
      <c r="L989" s="18"/>
      <c r="M989" s="18"/>
      <c r="O989" s="24"/>
      <c r="P989" s="18"/>
    </row>
    <row r="990" spans="1:16" s="20" customFormat="1" x14ac:dyDescent="0.2">
      <c r="A990" s="19"/>
      <c r="C990" s="19"/>
      <c r="D990" s="19"/>
      <c r="F990" s="21"/>
      <c r="G990" s="22"/>
      <c r="I990" s="22"/>
      <c r="J990" s="23"/>
      <c r="K990" s="18"/>
      <c r="L990" s="18"/>
      <c r="M990" s="18"/>
      <c r="O990" s="24"/>
      <c r="P990" s="18"/>
    </row>
    <row r="991" spans="1:16" s="20" customFormat="1" x14ac:dyDescent="0.2">
      <c r="A991" s="19"/>
      <c r="C991" s="19"/>
      <c r="D991" s="19"/>
      <c r="F991" s="21"/>
      <c r="G991" s="22"/>
      <c r="I991" s="22"/>
      <c r="J991" s="23"/>
      <c r="K991" s="18"/>
      <c r="L991" s="18"/>
      <c r="M991" s="18"/>
      <c r="O991" s="24"/>
      <c r="P991" s="18"/>
    </row>
    <row r="992" spans="1:16" s="20" customFormat="1" x14ac:dyDescent="0.2">
      <c r="A992" s="19"/>
      <c r="C992" s="19"/>
      <c r="D992" s="19"/>
      <c r="F992" s="21"/>
      <c r="G992" s="22"/>
      <c r="I992" s="22"/>
      <c r="J992" s="23"/>
      <c r="K992" s="18"/>
      <c r="L992" s="18"/>
      <c r="M992" s="18"/>
      <c r="O992" s="24"/>
      <c r="P992" s="18"/>
    </row>
    <row r="993" spans="1:16" s="20" customFormat="1" x14ac:dyDescent="0.2">
      <c r="A993" s="19"/>
      <c r="C993" s="19"/>
      <c r="D993" s="19"/>
      <c r="F993" s="21"/>
      <c r="G993" s="22"/>
      <c r="I993" s="22"/>
      <c r="J993" s="23"/>
      <c r="K993" s="18"/>
      <c r="L993" s="18"/>
      <c r="M993" s="18"/>
      <c r="O993" s="24"/>
      <c r="P993" s="18"/>
    </row>
    <row r="994" spans="1:16" s="20" customFormat="1" x14ac:dyDescent="0.2">
      <c r="A994" s="19"/>
      <c r="C994" s="19"/>
      <c r="D994" s="19"/>
      <c r="F994" s="21"/>
      <c r="G994" s="22"/>
      <c r="I994" s="22"/>
      <c r="J994" s="23"/>
      <c r="K994" s="18"/>
      <c r="L994" s="18"/>
      <c r="M994" s="18"/>
      <c r="O994" s="24"/>
      <c r="P994" s="18"/>
    </row>
    <row r="995" spans="1:16" s="20" customFormat="1" x14ac:dyDescent="0.2">
      <c r="A995" s="19"/>
      <c r="C995" s="19"/>
      <c r="D995" s="19"/>
      <c r="F995" s="21"/>
      <c r="G995" s="22"/>
      <c r="I995" s="22"/>
      <c r="J995" s="23"/>
      <c r="K995" s="18"/>
      <c r="L995" s="18"/>
      <c r="M995" s="18"/>
      <c r="O995" s="24"/>
      <c r="P995" s="18"/>
    </row>
    <row r="996" spans="1:16" s="20" customFormat="1" x14ac:dyDescent="0.2">
      <c r="A996" s="19"/>
      <c r="C996" s="19"/>
      <c r="D996" s="19"/>
      <c r="F996" s="21"/>
      <c r="G996" s="22"/>
      <c r="I996" s="22"/>
      <c r="J996" s="23"/>
      <c r="K996" s="18"/>
      <c r="L996" s="18"/>
      <c r="M996" s="18"/>
      <c r="O996" s="24"/>
      <c r="P996" s="18"/>
    </row>
    <row r="997" spans="1:16" s="20" customFormat="1" x14ac:dyDescent="0.2">
      <c r="A997" s="19"/>
      <c r="C997" s="19"/>
      <c r="D997" s="19"/>
      <c r="F997" s="21"/>
      <c r="G997" s="22"/>
      <c r="I997" s="22"/>
      <c r="J997" s="23"/>
      <c r="K997" s="18"/>
      <c r="L997" s="18"/>
      <c r="M997" s="18"/>
      <c r="O997" s="24"/>
      <c r="P997" s="18"/>
    </row>
    <row r="998" spans="1:16" s="20" customFormat="1" x14ac:dyDescent="0.2">
      <c r="A998" s="19"/>
      <c r="C998" s="19"/>
      <c r="D998" s="19"/>
      <c r="F998" s="21"/>
      <c r="G998" s="22"/>
      <c r="I998" s="22"/>
      <c r="J998" s="23"/>
      <c r="K998" s="18"/>
      <c r="L998" s="18"/>
      <c r="M998" s="18"/>
      <c r="O998" s="24"/>
      <c r="P998" s="18"/>
    </row>
    <row r="999" spans="1:16" s="20" customFormat="1" x14ac:dyDescent="0.2">
      <c r="A999" s="19"/>
      <c r="C999" s="19"/>
      <c r="D999" s="19"/>
      <c r="F999" s="21"/>
      <c r="G999" s="22"/>
      <c r="I999" s="22"/>
      <c r="J999" s="23"/>
      <c r="K999" s="18"/>
      <c r="L999" s="18"/>
      <c r="M999" s="18"/>
      <c r="O999" s="24"/>
      <c r="P999" s="18"/>
    </row>
    <row r="1000" spans="1:16" s="20" customFormat="1" x14ac:dyDescent="0.2">
      <c r="A1000" s="19"/>
      <c r="C1000" s="19"/>
      <c r="D1000" s="19"/>
      <c r="F1000" s="21"/>
      <c r="G1000" s="22"/>
      <c r="I1000" s="22"/>
      <c r="J1000" s="23"/>
      <c r="K1000" s="18"/>
      <c r="L1000" s="18"/>
      <c r="M1000" s="18"/>
      <c r="O1000" s="24"/>
      <c r="P1000" s="18"/>
    </row>
    <row r="1001" spans="1:16" s="20" customFormat="1" x14ac:dyDescent="0.2">
      <c r="A1001" s="19"/>
      <c r="C1001" s="19"/>
      <c r="D1001" s="19"/>
      <c r="F1001" s="21"/>
      <c r="G1001" s="22"/>
      <c r="I1001" s="22"/>
      <c r="J1001" s="23"/>
      <c r="K1001" s="18"/>
      <c r="L1001" s="18"/>
      <c r="M1001" s="18"/>
      <c r="O1001" s="24"/>
      <c r="P1001" s="18"/>
    </row>
    <row r="1002" spans="1:16" s="20" customFormat="1" x14ac:dyDescent="0.2">
      <c r="A1002" s="19"/>
      <c r="C1002" s="19"/>
      <c r="D1002" s="19"/>
      <c r="F1002" s="21"/>
      <c r="G1002" s="22"/>
      <c r="I1002" s="22"/>
      <c r="J1002" s="23"/>
      <c r="K1002" s="18"/>
      <c r="L1002" s="18"/>
      <c r="M1002" s="18"/>
      <c r="O1002" s="24"/>
      <c r="P1002" s="18"/>
    </row>
    <row r="1003" spans="1:16" s="20" customFormat="1" x14ac:dyDescent="0.2">
      <c r="A1003" s="19"/>
      <c r="C1003" s="19"/>
      <c r="D1003" s="19"/>
      <c r="F1003" s="21"/>
      <c r="G1003" s="22"/>
      <c r="I1003" s="22"/>
      <c r="J1003" s="23"/>
      <c r="K1003" s="18"/>
      <c r="L1003" s="18"/>
      <c r="M1003" s="18"/>
      <c r="O1003" s="24"/>
      <c r="P1003" s="18"/>
    </row>
    <row r="1004" spans="1:16" s="20" customFormat="1" x14ac:dyDescent="0.2">
      <c r="A1004" s="19"/>
      <c r="C1004" s="19"/>
      <c r="D1004" s="19"/>
      <c r="F1004" s="21"/>
      <c r="G1004" s="22"/>
      <c r="I1004" s="22"/>
      <c r="J1004" s="23"/>
      <c r="K1004" s="18"/>
      <c r="L1004" s="18"/>
      <c r="M1004" s="18"/>
      <c r="O1004" s="24"/>
      <c r="P1004" s="18"/>
    </row>
    <row r="1005" spans="1:16" s="20" customFormat="1" x14ac:dyDescent="0.2">
      <c r="A1005" s="19"/>
      <c r="C1005" s="19"/>
      <c r="D1005" s="19"/>
      <c r="F1005" s="21"/>
      <c r="G1005" s="22"/>
      <c r="I1005" s="22"/>
      <c r="J1005" s="23"/>
      <c r="K1005" s="18"/>
      <c r="L1005" s="18"/>
      <c r="M1005" s="18"/>
      <c r="O1005" s="24"/>
      <c r="P1005" s="18"/>
    </row>
    <row r="1006" spans="1:16" s="20" customFormat="1" x14ac:dyDescent="0.2">
      <c r="A1006" s="19"/>
      <c r="C1006" s="19"/>
      <c r="D1006" s="19"/>
      <c r="F1006" s="21"/>
      <c r="G1006" s="22"/>
      <c r="I1006" s="22"/>
      <c r="J1006" s="23"/>
      <c r="K1006" s="18"/>
      <c r="L1006" s="18"/>
      <c r="M1006" s="18"/>
      <c r="O1006" s="24"/>
      <c r="P1006" s="18"/>
    </row>
    <row r="1007" spans="1:16" s="20" customFormat="1" x14ac:dyDescent="0.2">
      <c r="A1007" s="19"/>
      <c r="C1007" s="19"/>
      <c r="D1007" s="19"/>
      <c r="F1007" s="21"/>
      <c r="G1007" s="22"/>
      <c r="I1007" s="22"/>
      <c r="J1007" s="23"/>
      <c r="K1007" s="18"/>
      <c r="L1007" s="18"/>
      <c r="M1007" s="18"/>
      <c r="O1007" s="24"/>
      <c r="P1007" s="18"/>
    </row>
    <row r="1008" spans="1:16" s="20" customFormat="1" x14ac:dyDescent="0.2">
      <c r="A1008" s="19"/>
      <c r="C1008" s="19"/>
      <c r="D1008" s="19"/>
      <c r="F1008" s="21"/>
      <c r="G1008" s="22"/>
      <c r="I1008" s="22"/>
      <c r="J1008" s="23"/>
      <c r="K1008" s="18"/>
      <c r="L1008" s="18"/>
      <c r="M1008" s="18"/>
      <c r="O1008" s="24"/>
      <c r="P1008" s="18"/>
    </row>
    <row r="1009" spans="1:16" s="20" customFormat="1" x14ac:dyDescent="0.2">
      <c r="A1009" s="19"/>
      <c r="C1009" s="19"/>
      <c r="D1009" s="19"/>
      <c r="F1009" s="21"/>
      <c r="G1009" s="22"/>
      <c r="I1009" s="22"/>
      <c r="J1009" s="23"/>
      <c r="K1009" s="18"/>
      <c r="L1009" s="18"/>
      <c r="M1009" s="18"/>
      <c r="O1009" s="24"/>
      <c r="P1009" s="18"/>
    </row>
    <row r="1010" spans="1:16" s="20" customFormat="1" x14ac:dyDescent="0.2">
      <c r="A1010" s="19"/>
      <c r="C1010" s="19"/>
      <c r="D1010" s="19"/>
      <c r="F1010" s="21"/>
      <c r="G1010" s="22"/>
      <c r="I1010" s="22"/>
      <c r="J1010" s="23"/>
      <c r="K1010" s="18"/>
      <c r="L1010" s="18"/>
      <c r="M1010" s="18"/>
      <c r="O1010" s="24"/>
      <c r="P1010" s="18"/>
    </row>
    <row r="1011" spans="1:16" s="20" customFormat="1" x14ac:dyDescent="0.2">
      <c r="A1011" s="19"/>
      <c r="C1011" s="19"/>
      <c r="D1011" s="19"/>
      <c r="F1011" s="21"/>
      <c r="G1011" s="22"/>
      <c r="I1011" s="22"/>
      <c r="J1011" s="23"/>
      <c r="K1011" s="18"/>
      <c r="L1011" s="18"/>
      <c r="M1011" s="18"/>
      <c r="O1011" s="24"/>
      <c r="P1011" s="18"/>
    </row>
    <row r="1012" spans="1:16" s="20" customFormat="1" x14ac:dyDescent="0.2">
      <c r="A1012" s="19"/>
      <c r="C1012" s="19"/>
      <c r="D1012" s="19"/>
      <c r="F1012" s="21"/>
      <c r="G1012" s="22"/>
      <c r="I1012" s="22"/>
      <c r="J1012" s="23"/>
      <c r="K1012" s="18"/>
      <c r="L1012" s="18"/>
      <c r="M1012" s="18"/>
      <c r="O1012" s="24"/>
      <c r="P1012" s="18"/>
    </row>
    <row r="1013" spans="1:16" s="20" customFormat="1" x14ac:dyDescent="0.2">
      <c r="A1013" s="19"/>
      <c r="C1013" s="19"/>
      <c r="D1013" s="19"/>
      <c r="F1013" s="21"/>
      <c r="G1013" s="22"/>
      <c r="I1013" s="22"/>
      <c r="J1013" s="23"/>
      <c r="K1013" s="18"/>
      <c r="L1013" s="18"/>
      <c r="M1013" s="18"/>
      <c r="O1013" s="24"/>
      <c r="P1013" s="18"/>
    </row>
    <row r="1014" spans="1:16" s="20" customFormat="1" x14ac:dyDescent="0.2">
      <c r="A1014" s="19"/>
      <c r="C1014" s="19"/>
      <c r="D1014" s="19"/>
      <c r="F1014" s="21"/>
      <c r="G1014" s="22"/>
      <c r="I1014" s="22"/>
      <c r="J1014" s="23"/>
      <c r="K1014" s="18"/>
      <c r="L1014" s="18"/>
      <c r="M1014" s="18"/>
      <c r="O1014" s="24"/>
      <c r="P1014" s="18"/>
    </row>
    <row r="1015" spans="1:16" s="20" customFormat="1" x14ac:dyDescent="0.2">
      <c r="A1015" s="19"/>
      <c r="C1015" s="19"/>
      <c r="D1015" s="19"/>
      <c r="F1015" s="21"/>
      <c r="G1015" s="22"/>
      <c r="I1015" s="22"/>
      <c r="J1015" s="23"/>
      <c r="K1015" s="18"/>
      <c r="L1015" s="18"/>
      <c r="M1015" s="18"/>
      <c r="O1015" s="24"/>
      <c r="P1015" s="18"/>
    </row>
    <row r="1016" spans="1:16" s="20" customFormat="1" x14ac:dyDescent="0.2">
      <c r="A1016" s="19"/>
      <c r="C1016" s="19"/>
      <c r="D1016" s="19"/>
      <c r="F1016" s="21"/>
      <c r="G1016" s="22"/>
      <c r="I1016" s="22"/>
      <c r="J1016" s="23"/>
      <c r="K1016" s="18"/>
      <c r="L1016" s="18"/>
      <c r="M1016" s="18"/>
      <c r="O1016" s="24"/>
      <c r="P1016" s="18"/>
    </row>
    <row r="1017" spans="1:16" s="20" customFormat="1" x14ac:dyDescent="0.2">
      <c r="A1017" s="19"/>
      <c r="C1017" s="19"/>
      <c r="D1017" s="19"/>
      <c r="F1017" s="21"/>
      <c r="G1017" s="22"/>
      <c r="I1017" s="22"/>
      <c r="J1017" s="23"/>
      <c r="K1017" s="18"/>
      <c r="L1017" s="18"/>
      <c r="M1017" s="18"/>
      <c r="O1017" s="24"/>
      <c r="P1017" s="18"/>
    </row>
    <row r="1018" spans="1:16" s="20" customFormat="1" x14ac:dyDescent="0.2">
      <c r="A1018" s="19"/>
      <c r="C1018" s="19"/>
      <c r="D1018" s="19"/>
      <c r="F1018" s="21"/>
      <c r="G1018" s="22"/>
      <c r="I1018" s="22"/>
      <c r="J1018" s="23"/>
      <c r="K1018" s="18"/>
      <c r="L1018" s="18"/>
      <c r="M1018" s="18"/>
      <c r="O1018" s="24"/>
      <c r="P1018" s="18"/>
    </row>
    <row r="1019" spans="1:16" s="20" customFormat="1" x14ac:dyDescent="0.2">
      <c r="A1019" s="19"/>
      <c r="C1019" s="19"/>
      <c r="D1019" s="19"/>
      <c r="F1019" s="21"/>
      <c r="G1019" s="22"/>
      <c r="I1019" s="22"/>
      <c r="J1019" s="23"/>
      <c r="K1019" s="18"/>
      <c r="L1019" s="18"/>
      <c r="M1019" s="18"/>
      <c r="O1019" s="24"/>
      <c r="P1019" s="18"/>
    </row>
    <row r="1020" spans="1:16" s="20" customFormat="1" x14ac:dyDescent="0.2">
      <c r="A1020" s="19"/>
      <c r="C1020" s="19"/>
      <c r="D1020" s="19"/>
      <c r="F1020" s="21"/>
      <c r="G1020" s="22"/>
      <c r="I1020" s="22"/>
      <c r="J1020" s="23"/>
      <c r="K1020" s="18"/>
      <c r="L1020" s="18"/>
      <c r="M1020" s="18"/>
      <c r="O1020" s="24"/>
      <c r="P1020" s="18"/>
    </row>
    <row r="1021" spans="1:16" s="20" customFormat="1" x14ac:dyDescent="0.2">
      <c r="A1021" s="19"/>
      <c r="C1021" s="19"/>
      <c r="D1021" s="19"/>
      <c r="F1021" s="21"/>
      <c r="G1021" s="22"/>
      <c r="I1021" s="22"/>
      <c r="J1021" s="23"/>
      <c r="K1021" s="18"/>
      <c r="L1021" s="18"/>
      <c r="M1021" s="18"/>
      <c r="O1021" s="24"/>
      <c r="P1021" s="18"/>
    </row>
    <row r="1022" spans="1:16" s="20" customFormat="1" x14ac:dyDescent="0.2">
      <c r="A1022" s="19"/>
      <c r="C1022" s="19"/>
      <c r="D1022" s="19"/>
      <c r="F1022" s="21"/>
      <c r="G1022" s="22"/>
      <c r="I1022" s="22"/>
      <c r="J1022" s="23"/>
      <c r="K1022" s="18"/>
      <c r="L1022" s="18"/>
      <c r="M1022" s="18"/>
      <c r="O1022" s="24"/>
      <c r="P1022" s="18"/>
    </row>
    <row r="1023" spans="1:16" s="20" customFormat="1" x14ac:dyDescent="0.2">
      <c r="A1023" s="19"/>
      <c r="C1023" s="19"/>
      <c r="D1023" s="19"/>
      <c r="F1023" s="21"/>
      <c r="G1023" s="22"/>
      <c r="I1023" s="22"/>
      <c r="J1023" s="23"/>
      <c r="K1023" s="18"/>
      <c r="L1023" s="18"/>
      <c r="M1023" s="18"/>
      <c r="O1023" s="24"/>
      <c r="P1023" s="18"/>
    </row>
    <row r="1024" spans="1:16" s="20" customFormat="1" x14ac:dyDescent="0.2">
      <c r="A1024" s="19"/>
      <c r="C1024" s="19"/>
      <c r="D1024" s="19"/>
      <c r="F1024" s="21"/>
      <c r="G1024" s="22"/>
      <c r="I1024" s="22"/>
      <c r="J1024" s="23"/>
      <c r="K1024" s="18"/>
      <c r="L1024" s="18"/>
      <c r="M1024" s="18"/>
      <c r="O1024" s="24"/>
      <c r="P1024" s="18"/>
    </row>
    <row r="1025" spans="1:16" s="20" customFormat="1" x14ac:dyDescent="0.2">
      <c r="A1025" s="19"/>
      <c r="C1025" s="19"/>
      <c r="D1025" s="19"/>
      <c r="F1025" s="21"/>
      <c r="G1025" s="22"/>
      <c r="I1025" s="22"/>
      <c r="J1025" s="23"/>
      <c r="K1025" s="18"/>
      <c r="L1025" s="18"/>
      <c r="M1025" s="18"/>
      <c r="O1025" s="24"/>
      <c r="P1025" s="18"/>
    </row>
    <row r="1026" spans="1:16" s="20" customFormat="1" x14ac:dyDescent="0.2">
      <c r="A1026" s="19"/>
      <c r="C1026" s="19"/>
      <c r="D1026" s="19"/>
      <c r="F1026" s="21"/>
      <c r="G1026" s="22"/>
      <c r="I1026" s="22"/>
      <c r="J1026" s="23"/>
      <c r="K1026" s="18"/>
      <c r="L1026" s="18"/>
      <c r="M1026" s="18"/>
      <c r="O1026" s="24"/>
      <c r="P1026" s="18"/>
    </row>
    <row r="1027" spans="1:16" s="20" customFormat="1" x14ac:dyDescent="0.2">
      <c r="A1027" s="19"/>
      <c r="C1027" s="19"/>
      <c r="D1027" s="19"/>
      <c r="F1027" s="21"/>
      <c r="G1027" s="22"/>
      <c r="I1027" s="22"/>
      <c r="J1027" s="23"/>
      <c r="K1027" s="18"/>
      <c r="L1027" s="18"/>
      <c r="M1027" s="18"/>
      <c r="O1027" s="24"/>
      <c r="P1027" s="18"/>
    </row>
    <row r="1028" spans="1:16" s="20" customFormat="1" x14ac:dyDescent="0.2">
      <c r="A1028" s="19"/>
      <c r="C1028" s="19"/>
      <c r="D1028" s="19"/>
      <c r="F1028" s="21"/>
      <c r="G1028" s="22"/>
      <c r="I1028" s="22"/>
      <c r="J1028" s="23"/>
      <c r="K1028" s="18"/>
      <c r="L1028" s="18"/>
      <c r="M1028" s="18"/>
      <c r="O1028" s="24"/>
      <c r="P1028" s="18"/>
    </row>
    <row r="1029" spans="1:16" s="20" customFormat="1" x14ac:dyDescent="0.2">
      <c r="A1029" s="19"/>
      <c r="C1029" s="19"/>
      <c r="D1029" s="19"/>
      <c r="F1029" s="21"/>
      <c r="G1029" s="22"/>
      <c r="I1029" s="22"/>
      <c r="J1029" s="23"/>
      <c r="K1029" s="18"/>
      <c r="L1029" s="18"/>
      <c r="M1029" s="18"/>
      <c r="O1029" s="24"/>
      <c r="P1029" s="18"/>
    </row>
    <row r="1030" spans="1:16" s="20" customFormat="1" x14ac:dyDescent="0.2">
      <c r="A1030" s="19"/>
      <c r="C1030" s="19"/>
      <c r="D1030" s="19"/>
      <c r="F1030" s="21"/>
      <c r="G1030" s="22"/>
      <c r="I1030" s="22"/>
      <c r="J1030" s="23"/>
      <c r="K1030" s="18"/>
      <c r="L1030" s="18"/>
      <c r="M1030" s="18"/>
      <c r="O1030" s="24"/>
      <c r="P1030" s="18"/>
    </row>
    <row r="1031" spans="1:16" s="20" customFormat="1" x14ac:dyDescent="0.2">
      <c r="A1031" s="19"/>
      <c r="C1031" s="19"/>
      <c r="D1031" s="19"/>
      <c r="F1031" s="21"/>
      <c r="G1031" s="22"/>
      <c r="I1031" s="22"/>
      <c r="J1031" s="23"/>
      <c r="K1031" s="18"/>
      <c r="L1031" s="18"/>
      <c r="M1031" s="18"/>
      <c r="O1031" s="24"/>
      <c r="P1031" s="18"/>
    </row>
    <row r="1032" spans="1:16" s="20" customFormat="1" x14ac:dyDescent="0.2">
      <c r="A1032" s="19"/>
      <c r="C1032" s="19"/>
      <c r="D1032" s="19"/>
      <c r="F1032" s="21"/>
      <c r="G1032" s="22"/>
      <c r="I1032" s="22"/>
      <c r="J1032" s="23"/>
      <c r="K1032" s="18"/>
      <c r="L1032" s="18"/>
      <c r="M1032" s="18"/>
      <c r="O1032" s="24"/>
      <c r="P1032" s="18"/>
    </row>
    <row r="1033" spans="1:16" s="20" customFormat="1" x14ac:dyDescent="0.2">
      <c r="A1033" s="19"/>
      <c r="C1033" s="19"/>
      <c r="D1033" s="19"/>
      <c r="F1033" s="21"/>
      <c r="G1033" s="22"/>
      <c r="I1033" s="22"/>
      <c r="J1033" s="23"/>
      <c r="K1033" s="18"/>
      <c r="L1033" s="18"/>
      <c r="M1033" s="18"/>
      <c r="O1033" s="24"/>
      <c r="P1033" s="18"/>
    </row>
    <row r="1034" spans="1:16" s="20" customFormat="1" x14ac:dyDescent="0.2">
      <c r="A1034" s="19"/>
      <c r="C1034" s="19"/>
      <c r="D1034" s="19"/>
      <c r="F1034" s="21"/>
      <c r="G1034" s="22"/>
      <c r="I1034" s="22"/>
      <c r="J1034" s="23"/>
      <c r="K1034" s="18"/>
      <c r="L1034" s="18"/>
      <c r="M1034" s="18"/>
      <c r="O1034" s="24"/>
      <c r="P1034" s="18"/>
    </row>
    <row r="1035" spans="1:16" s="20" customFormat="1" x14ac:dyDescent="0.2">
      <c r="A1035" s="19"/>
      <c r="C1035" s="19"/>
      <c r="D1035" s="19"/>
      <c r="F1035" s="21"/>
      <c r="G1035" s="22"/>
      <c r="I1035" s="22"/>
      <c r="J1035" s="23"/>
      <c r="K1035" s="18"/>
      <c r="L1035" s="18"/>
      <c r="M1035" s="18"/>
      <c r="O1035" s="24"/>
      <c r="P1035" s="18"/>
    </row>
    <row r="1036" spans="1:16" s="20" customFormat="1" x14ac:dyDescent="0.2">
      <c r="A1036" s="19"/>
      <c r="C1036" s="19"/>
      <c r="D1036" s="19"/>
      <c r="F1036" s="21"/>
      <c r="G1036" s="22"/>
      <c r="I1036" s="22"/>
      <c r="J1036" s="23"/>
      <c r="K1036" s="18"/>
      <c r="L1036" s="18"/>
      <c r="M1036" s="18"/>
      <c r="O1036" s="24"/>
      <c r="P1036" s="18"/>
    </row>
    <row r="1037" spans="1:16" s="20" customFormat="1" x14ac:dyDescent="0.2">
      <c r="A1037" s="19"/>
      <c r="C1037" s="19"/>
      <c r="D1037" s="19"/>
      <c r="F1037" s="21"/>
      <c r="G1037" s="22"/>
      <c r="I1037" s="22"/>
      <c r="J1037" s="23"/>
      <c r="K1037" s="18"/>
      <c r="L1037" s="18"/>
      <c r="M1037" s="18"/>
      <c r="O1037" s="24"/>
      <c r="P1037" s="18"/>
    </row>
    <row r="1038" spans="1:16" s="20" customFormat="1" x14ac:dyDescent="0.2">
      <c r="A1038" s="19"/>
      <c r="C1038" s="19"/>
      <c r="D1038" s="19"/>
      <c r="F1038" s="21"/>
      <c r="G1038" s="22"/>
      <c r="I1038" s="22"/>
      <c r="J1038" s="23"/>
      <c r="K1038" s="18"/>
      <c r="L1038" s="18"/>
      <c r="M1038" s="18"/>
      <c r="O1038" s="24"/>
      <c r="P1038" s="18"/>
    </row>
    <row r="1039" spans="1:16" s="20" customFormat="1" x14ac:dyDescent="0.2">
      <c r="A1039" s="19"/>
      <c r="C1039" s="19"/>
      <c r="D1039" s="19"/>
      <c r="F1039" s="21"/>
      <c r="G1039" s="22"/>
      <c r="I1039" s="22"/>
      <c r="J1039" s="23"/>
      <c r="K1039" s="18"/>
      <c r="L1039" s="18"/>
      <c r="M1039" s="18"/>
      <c r="O1039" s="24"/>
      <c r="P1039" s="18"/>
    </row>
    <row r="1040" spans="1:16" s="20" customFormat="1" x14ac:dyDescent="0.2">
      <c r="A1040" s="19"/>
      <c r="C1040" s="19"/>
      <c r="D1040" s="19"/>
      <c r="F1040" s="21"/>
      <c r="G1040" s="22"/>
      <c r="I1040" s="22"/>
      <c r="J1040" s="23"/>
      <c r="K1040" s="18"/>
      <c r="L1040" s="18"/>
      <c r="M1040" s="18"/>
      <c r="O1040" s="24"/>
      <c r="P1040" s="18"/>
    </row>
    <row r="1041" spans="1:16" s="20" customFormat="1" x14ac:dyDescent="0.2">
      <c r="A1041" s="19"/>
      <c r="C1041" s="19"/>
      <c r="D1041" s="19"/>
      <c r="F1041" s="21"/>
      <c r="G1041" s="22"/>
      <c r="I1041" s="22"/>
      <c r="J1041" s="23"/>
      <c r="K1041" s="18"/>
      <c r="L1041" s="18"/>
      <c r="M1041" s="18"/>
      <c r="O1041" s="24"/>
      <c r="P1041" s="18"/>
    </row>
    <row r="1042" spans="1:16" s="20" customFormat="1" x14ac:dyDescent="0.2">
      <c r="A1042" s="19"/>
      <c r="C1042" s="19"/>
      <c r="D1042" s="19"/>
      <c r="F1042" s="21"/>
      <c r="G1042" s="22"/>
      <c r="I1042" s="22"/>
      <c r="J1042" s="23"/>
      <c r="K1042" s="18"/>
      <c r="L1042" s="18"/>
      <c r="M1042" s="18"/>
      <c r="O1042" s="24"/>
      <c r="P1042" s="18"/>
    </row>
    <row r="1043" spans="1:16" s="20" customFormat="1" x14ac:dyDescent="0.2">
      <c r="A1043" s="19"/>
      <c r="C1043" s="19"/>
      <c r="D1043" s="19"/>
      <c r="F1043" s="21"/>
      <c r="G1043" s="22"/>
      <c r="I1043" s="22"/>
      <c r="J1043" s="23"/>
      <c r="K1043" s="18"/>
      <c r="L1043" s="18"/>
      <c r="M1043" s="18"/>
      <c r="O1043" s="24"/>
      <c r="P1043" s="18"/>
    </row>
    <row r="1044" spans="1:16" s="20" customFormat="1" x14ac:dyDescent="0.2">
      <c r="A1044" s="19"/>
      <c r="C1044" s="19"/>
      <c r="D1044" s="19"/>
      <c r="F1044" s="21"/>
      <c r="G1044" s="22"/>
      <c r="I1044" s="22"/>
      <c r="J1044" s="23"/>
      <c r="K1044" s="18"/>
      <c r="L1044" s="18"/>
      <c r="M1044" s="18"/>
      <c r="O1044" s="24"/>
      <c r="P1044" s="18"/>
    </row>
    <row r="1045" spans="1:16" s="20" customFormat="1" x14ac:dyDescent="0.2">
      <c r="A1045" s="19"/>
      <c r="C1045" s="19"/>
      <c r="D1045" s="19"/>
      <c r="F1045" s="21"/>
      <c r="G1045" s="22"/>
      <c r="I1045" s="22"/>
      <c r="J1045" s="23"/>
      <c r="K1045" s="18"/>
      <c r="L1045" s="18"/>
      <c r="M1045" s="18"/>
      <c r="O1045" s="24"/>
      <c r="P1045" s="18"/>
    </row>
    <row r="1046" spans="1:16" s="20" customFormat="1" x14ac:dyDescent="0.2">
      <c r="A1046" s="19"/>
      <c r="C1046" s="19"/>
      <c r="D1046" s="19"/>
      <c r="F1046" s="21"/>
      <c r="G1046" s="22"/>
      <c r="I1046" s="22"/>
      <c r="J1046" s="23"/>
      <c r="K1046" s="18"/>
      <c r="L1046" s="18"/>
      <c r="M1046" s="18"/>
      <c r="O1046" s="24"/>
      <c r="P1046" s="18"/>
    </row>
    <row r="1047" spans="1:16" s="20" customFormat="1" x14ac:dyDescent="0.2">
      <c r="A1047" s="19"/>
      <c r="C1047" s="19"/>
      <c r="D1047" s="19"/>
      <c r="F1047" s="21"/>
      <c r="G1047" s="22"/>
      <c r="I1047" s="22"/>
      <c r="J1047" s="23"/>
      <c r="K1047" s="18"/>
      <c r="L1047" s="18"/>
      <c r="M1047" s="18"/>
      <c r="O1047" s="24"/>
      <c r="P1047" s="18"/>
    </row>
    <row r="1048" spans="1:16" s="20" customFormat="1" x14ac:dyDescent="0.2">
      <c r="A1048" s="19"/>
      <c r="C1048" s="19"/>
      <c r="D1048" s="19"/>
      <c r="F1048" s="21"/>
      <c r="G1048" s="22"/>
      <c r="I1048" s="22"/>
      <c r="J1048" s="23"/>
      <c r="K1048" s="18"/>
      <c r="L1048" s="18"/>
      <c r="M1048" s="18"/>
      <c r="O1048" s="24"/>
      <c r="P1048" s="18"/>
    </row>
    <row r="1049" spans="1:16" s="20" customFormat="1" x14ac:dyDescent="0.2">
      <c r="A1049" s="19"/>
      <c r="C1049" s="19"/>
      <c r="D1049" s="19"/>
      <c r="F1049" s="21"/>
      <c r="G1049" s="22"/>
      <c r="I1049" s="22"/>
      <c r="J1049" s="23"/>
      <c r="K1049" s="18"/>
      <c r="L1049" s="18"/>
      <c r="M1049" s="18"/>
      <c r="O1049" s="24"/>
      <c r="P1049" s="18"/>
    </row>
    <row r="1050" spans="1:16" s="20" customFormat="1" x14ac:dyDescent="0.2">
      <c r="A1050" s="19"/>
      <c r="C1050" s="19"/>
      <c r="D1050" s="19"/>
      <c r="F1050" s="21"/>
      <c r="G1050" s="22"/>
      <c r="I1050" s="22"/>
      <c r="J1050" s="23"/>
      <c r="K1050" s="18"/>
      <c r="L1050" s="18"/>
      <c r="M1050" s="18"/>
      <c r="O1050" s="24"/>
      <c r="P1050" s="18"/>
    </row>
    <row r="1051" spans="1:16" s="20" customFormat="1" x14ac:dyDescent="0.2">
      <c r="A1051" s="19"/>
      <c r="C1051" s="19"/>
      <c r="D1051" s="19"/>
      <c r="F1051" s="21"/>
      <c r="G1051" s="22"/>
      <c r="I1051" s="22"/>
      <c r="J1051" s="23"/>
      <c r="K1051" s="18"/>
      <c r="L1051" s="18"/>
      <c r="M1051" s="18"/>
      <c r="O1051" s="24"/>
      <c r="P1051" s="18"/>
    </row>
    <row r="1052" spans="1:16" s="20" customFormat="1" x14ac:dyDescent="0.2">
      <c r="A1052" s="19"/>
      <c r="C1052" s="19"/>
      <c r="D1052" s="19"/>
      <c r="F1052" s="21"/>
      <c r="G1052" s="22"/>
      <c r="I1052" s="22"/>
      <c r="J1052" s="23"/>
      <c r="K1052" s="18"/>
      <c r="L1052" s="18"/>
      <c r="M1052" s="18"/>
      <c r="O1052" s="24"/>
      <c r="P1052" s="18"/>
    </row>
    <row r="1053" spans="1:16" s="20" customFormat="1" x14ac:dyDescent="0.2">
      <c r="A1053" s="19"/>
      <c r="C1053" s="19"/>
      <c r="D1053" s="19"/>
      <c r="F1053" s="21"/>
      <c r="G1053" s="22"/>
      <c r="I1053" s="22"/>
      <c r="J1053" s="23"/>
      <c r="K1053" s="18"/>
      <c r="L1053" s="18"/>
      <c r="M1053" s="18"/>
      <c r="O1053" s="24"/>
      <c r="P1053" s="18"/>
    </row>
    <row r="1054" spans="1:16" s="20" customFormat="1" x14ac:dyDescent="0.2">
      <c r="A1054" s="19"/>
      <c r="C1054" s="19"/>
      <c r="D1054" s="19"/>
      <c r="F1054" s="21"/>
      <c r="G1054" s="22"/>
      <c r="I1054" s="22"/>
      <c r="J1054" s="23"/>
      <c r="K1054" s="18"/>
      <c r="L1054" s="18"/>
      <c r="M1054" s="18"/>
      <c r="O1054" s="24"/>
      <c r="P1054" s="18"/>
    </row>
    <row r="1055" spans="1:16" s="20" customFormat="1" x14ac:dyDescent="0.2">
      <c r="A1055" s="19"/>
      <c r="C1055" s="19"/>
      <c r="D1055" s="19"/>
      <c r="F1055" s="21"/>
      <c r="G1055" s="22"/>
      <c r="I1055" s="22"/>
      <c r="J1055" s="23"/>
      <c r="K1055" s="18"/>
      <c r="L1055" s="18"/>
      <c r="M1055" s="18"/>
      <c r="O1055" s="24"/>
      <c r="P1055" s="18"/>
    </row>
    <row r="1056" spans="1:16" s="20" customFormat="1" x14ac:dyDescent="0.2">
      <c r="A1056" s="19"/>
      <c r="C1056" s="19"/>
      <c r="D1056" s="19"/>
      <c r="F1056" s="21"/>
      <c r="G1056" s="22"/>
      <c r="I1056" s="22"/>
      <c r="J1056" s="23"/>
      <c r="K1056" s="18"/>
      <c r="L1056" s="18"/>
      <c r="M1056" s="18"/>
      <c r="O1056" s="24"/>
      <c r="P1056" s="18"/>
    </row>
    <row r="1057" spans="1:16" s="20" customFormat="1" x14ac:dyDescent="0.2">
      <c r="A1057" s="19"/>
      <c r="C1057" s="19"/>
      <c r="D1057" s="19"/>
      <c r="F1057" s="21"/>
      <c r="G1057" s="22"/>
      <c r="I1057" s="22"/>
      <c r="J1057" s="23"/>
      <c r="K1057" s="18"/>
      <c r="L1057" s="18"/>
      <c r="M1057" s="18"/>
      <c r="O1057" s="24"/>
      <c r="P1057" s="18"/>
    </row>
    <row r="1058" spans="1:16" s="20" customFormat="1" x14ac:dyDescent="0.2">
      <c r="A1058" s="19"/>
      <c r="C1058" s="19"/>
      <c r="D1058" s="19"/>
      <c r="F1058" s="21"/>
      <c r="G1058" s="22"/>
      <c r="I1058" s="22"/>
      <c r="J1058" s="23"/>
      <c r="K1058" s="18"/>
      <c r="L1058" s="18"/>
      <c r="M1058" s="18"/>
      <c r="O1058" s="24"/>
      <c r="P1058" s="18"/>
    </row>
    <row r="1059" spans="1:16" s="20" customFormat="1" x14ac:dyDescent="0.2">
      <c r="A1059" s="19"/>
      <c r="C1059" s="19"/>
      <c r="D1059" s="19"/>
      <c r="F1059" s="21"/>
      <c r="G1059" s="22"/>
      <c r="I1059" s="22"/>
      <c r="J1059" s="23"/>
      <c r="K1059" s="18"/>
      <c r="L1059" s="18"/>
      <c r="M1059" s="18"/>
      <c r="O1059" s="24"/>
      <c r="P1059" s="18"/>
    </row>
    <row r="1060" spans="1:16" s="20" customFormat="1" x14ac:dyDescent="0.2">
      <c r="A1060" s="19"/>
      <c r="C1060" s="19"/>
      <c r="D1060" s="19"/>
      <c r="F1060" s="21"/>
      <c r="G1060" s="22"/>
      <c r="I1060" s="22"/>
      <c r="J1060" s="23"/>
      <c r="K1060" s="18"/>
      <c r="L1060" s="18"/>
      <c r="M1060" s="18"/>
      <c r="O1060" s="24"/>
      <c r="P1060" s="18"/>
    </row>
    <row r="1061" spans="1:16" s="20" customFormat="1" x14ac:dyDescent="0.2">
      <c r="A1061" s="19"/>
      <c r="C1061" s="19"/>
      <c r="D1061" s="19"/>
      <c r="F1061" s="21"/>
      <c r="G1061" s="22"/>
      <c r="I1061" s="22"/>
      <c r="J1061" s="23"/>
      <c r="K1061" s="18"/>
      <c r="L1061" s="18"/>
      <c r="M1061" s="18"/>
      <c r="O1061" s="24"/>
      <c r="P1061" s="18"/>
    </row>
    <row r="1062" spans="1:16" s="20" customFormat="1" x14ac:dyDescent="0.2">
      <c r="A1062" s="19"/>
      <c r="C1062" s="19"/>
      <c r="D1062" s="19"/>
      <c r="F1062" s="21"/>
      <c r="G1062" s="22"/>
      <c r="I1062" s="22"/>
      <c r="J1062" s="23"/>
      <c r="K1062" s="18"/>
      <c r="L1062" s="18"/>
      <c r="M1062" s="18"/>
      <c r="O1062" s="24"/>
      <c r="P1062" s="18"/>
    </row>
    <row r="1063" spans="1:16" s="20" customFormat="1" x14ac:dyDescent="0.2">
      <c r="A1063" s="19"/>
      <c r="C1063" s="19"/>
      <c r="D1063" s="19"/>
      <c r="F1063" s="21"/>
      <c r="G1063" s="22"/>
      <c r="I1063" s="22"/>
      <c r="J1063" s="23"/>
      <c r="K1063" s="18"/>
      <c r="L1063" s="18"/>
      <c r="M1063" s="18"/>
      <c r="O1063" s="24"/>
      <c r="P1063" s="18"/>
    </row>
    <row r="1064" spans="1:16" s="20" customFormat="1" x14ac:dyDescent="0.2">
      <c r="A1064" s="19"/>
      <c r="C1064" s="19"/>
      <c r="D1064" s="19"/>
      <c r="F1064" s="21"/>
      <c r="G1064" s="22"/>
      <c r="I1064" s="22"/>
      <c r="J1064" s="23"/>
      <c r="K1064" s="18"/>
      <c r="L1064" s="18"/>
      <c r="M1064" s="18"/>
      <c r="O1064" s="24"/>
      <c r="P1064" s="18"/>
    </row>
    <row r="1065" spans="1:16" s="20" customFormat="1" x14ac:dyDescent="0.2">
      <c r="A1065" s="19"/>
      <c r="C1065" s="19"/>
      <c r="D1065" s="19"/>
      <c r="F1065" s="21"/>
      <c r="G1065" s="22"/>
      <c r="I1065" s="22"/>
      <c r="J1065" s="23"/>
      <c r="K1065" s="18"/>
      <c r="L1065" s="18"/>
      <c r="M1065" s="18"/>
      <c r="O1065" s="24"/>
      <c r="P1065" s="18"/>
    </row>
    <row r="1066" spans="1:16" s="20" customFormat="1" x14ac:dyDescent="0.2">
      <c r="A1066" s="19"/>
      <c r="C1066" s="19"/>
      <c r="D1066" s="19"/>
      <c r="F1066" s="21"/>
      <c r="G1066" s="22"/>
      <c r="I1066" s="22"/>
      <c r="J1066" s="23"/>
      <c r="K1066" s="18"/>
      <c r="L1066" s="18"/>
      <c r="M1066" s="18"/>
      <c r="O1066" s="24"/>
      <c r="P1066" s="18"/>
    </row>
    <row r="1067" spans="1:16" s="20" customFormat="1" x14ac:dyDescent="0.2">
      <c r="A1067" s="19"/>
      <c r="C1067" s="19"/>
      <c r="D1067" s="19"/>
      <c r="F1067" s="21"/>
      <c r="G1067" s="22"/>
      <c r="I1067" s="22"/>
      <c r="J1067" s="23"/>
      <c r="K1067" s="18"/>
      <c r="L1067" s="18"/>
      <c r="M1067" s="18"/>
      <c r="O1067" s="24"/>
      <c r="P1067" s="18"/>
    </row>
    <row r="1068" spans="1:16" s="20" customFormat="1" x14ac:dyDescent="0.2">
      <c r="A1068" s="19"/>
      <c r="C1068" s="19"/>
      <c r="D1068" s="19"/>
      <c r="F1068" s="21"/>
      <c r="G1068" s="22"/>
      <c r="I1068" s="22"/>
      <c r="J1068" s="23"/>
      <c r="K1068" s="18"/>
      <c r="L1068" s="18"/>
      <c r="M1068" s="18"/>
      <c r="O1068" s="24"/>
      <c r="P1068" s="18"/>
    </row>
    <row r="1069" spans="1:16" s="20" customFormat="1" x14ac:dyDescent="0.2">
      <c r="A1069" s="19"/>
      <c r="C1069" s="19"/>
      <c r="D1069" s="19"/>
      <c r="F1069" s="21"/>
      <c r="G1069" s="22"/>
      <c r="I1069" s="22"/>
      <c r="J1069" s="23"/>
      <c r="K1069" s="18"/>
      <c r="L1069" s="18"/>
      <c r="M1069" s="18"/>
      <c r="O1069" s="24"/>
      <c r="P1069" s="18"/>
    </row>
    <row r="1070" spans="1:16" s="20" customFormat="1" x14ac:dyDescent="0.2">
      <c r="A1070" s="19"/>
      <c r="C1070" s="19"/>
      <c r="D1070" s="19"/>
      <c r="F1070" s="21"/>
      <c r="G1070" s="22"/>
      <c r="I1070" s="22"/>
      <c r="J1070" s="23"/>
      <c r="K1070" s="18"/>
      <c r="L1070" s="18"/>
      <c r="M1070" s="18"/>
      <c r="O1070" s="24"/>
      <c r="P1070" s="18"/>
    </row>
    <row r="1071" spans="1:16" s="20" customFormat="1" x14ac:dyDescent="0.2">
      <c r="A1071" s="19"/>
      <c r="C1071" s="19"/>
      <c r="D1071" s="19"/>
      <c r="F1071" s="21"/>
      <c r="G1071" s="22"/>
      <c r="I1071" s="22"/>
      <c r="J1071" s="23"/>
      <c r="K1071" s="18"/>
      <c r="L1071" s="18"/>
      <c r="M1071" s="18"/>
      <c r="O1071" s="24"/>
      <c r="P1071" s="18"/>
    </row>
    <row r="1072" spans="1:16" s="20" customFormat="1" x14ac:dyDescent="0.2">
      <c r="A1072" s="19"/>
      <c r="C1072" s="19"/>
      <c r="D1072" s="19"/>
      <c r="F1072" s="21"/>
      <c r="G1072" s="22"/>
      <c r="I1072" s="22"/>
      <c r="J1072" s="23"/>
      <c r="K1072" s="18"/>
      <c r="L1072" s="18"/>
      <c r="M1072" s="18"/>
      <c r="O1072" s="24"/>
      <c r="P1072" s="18"/>
    </row>
    <row r="1073" spans="1:16" s="20" customFormat="1" x14ac:dyDescent="0.2">
      <c r="A1073" s="19"/>
      <c r="C1073" s="19"/>
      <c r="D1073" s="19"/>
      <c r="F1073" s="21"/>
      <c r="G1073" s="22"/>
      <c r="I1073" s="22"/>
      <c r="J1073" s="23"/>
      <c r="K1073" s="18"/>
      <c r="L1073" s="18"/>
      <c r="M1073" s="18"/>
      <c r="O1073" s="24"/>
      <c r="P1073" s="18"/>
    </row>
    <row r="1074" spans="1:16" s="20" customFormat="1" x14ac:dyDescent="0.2">
      <c r="A1074" s="19"/>
      <c r="C1074" s="19"/>
      <c r="D1074" s="19"/>
      <c r="F1074" s="21"/>
      <c r="G1074" s="22"/>
      <c r="I1074" s="22"/>
      <c r="J1074" s="23"/>
      <c r="K1074" s="18"/>
      <c r="L1074" s="18"/>
      <c r="M1074" s="18"/>
      <c r="O1074" s="24"/>
      <c r="P1074" s="18"/>
    </row>
    <row r="1075" spans="1:16" s="20" customFormat="1" x14ac:dyDescent="0.2">
      <c r="A1075" s="19"/>
      <c r="C1075" s="19"/>
      <c r="D1075" s="19"/>
      <c r="F1075" s="21"/>
      <c r="G1075" s="22"/>
      <c r="I1075" s="22"/>
      <c r="J1075" s="23"/>
      <c r="K1075" s="18"/>
      <c r="L1075" s="18"/>
      <c r="M1075" s="18"/>
      <c r="O1075" s="24"/>
      <c r="P1075" s="18"/>
    </row>
    <row r="1076" spans="1:16" s="20" customFormat="1" x14ac:dyDescent="0.2">
      <c r="A1076" s="19"/>
      <c r="C1076" s="19"/>
      <c r="D1076" s="19"/>
      <c r="F1076" s="21"/>
      <c r="G1076" s="22"/>
      <c r="I1076" s="22"/>
      <c r="J1076" s="23"/>
      <c r="K1076" s="18"/>
      <c r="L1076" s="18"/>
      <c r="M1076" s="18"/>
      <c r="O1076" s="24"/>
      <c r="P1076" s="18"/>
    </row>
    <row r="1077" spans="1:16" s="20" customFormat="1" x14ac:dyDescent="0.2">
      <c r="A1077" s="19"/>
      <c r="C1077" s="19"/>
      <c r="D1077" s="19"/>
      <c r="F1077" s="21"/>
      <c r="G1077" s="22"/>
      <c r="I1077" s="22"/>
      <c r="J1077" s="23"/>
      <c r="K1077" s="18"/>
      <c r="L1077" s="18"/>
      <c r="M1077" s="18"/>
      <c r="O1077" s="24"/>
      <c r="P1077" s="18"/>
    </row>
    <row r="1078" spans="1:16" s="20" customFormat="1" x14ac:dyDescent="0.2">
      <c r="A1078" s="19"/>
      <c r="C1078" s="19"/>
      <c r="D1078" s="19"/>
      <c r="F1078" s="21"/>
      <c r="G1078" s="22"/>
      <c r="I1078" s="22"/>
      <c r="J1078" s="23"/>
      <c r="K1078" s="18"/>
      <c r="L1078" s="18"/>
      <c r="M1078" s="18"/>
      <c r="O1078" s="24"/>
      <c r="P1078" s="18"/>
    </row>
    <row r="1079" spans="1:16" s="20" customFormat="1" x14ac:dyDescent="0.2">
      <c r="A1079" s="19"/>
      <c r="C1079" s="19"/>
      <c r="D1079" s="19"/>
      <c r="F1079" s="21"/>
      <c r="G1079" s="22"/>
      <c r="I1079" s="22"/>
      <c r="J1079" s="23"/>
      <c r="K1079" s="18"/>
      <c r="L1079" s="18"/>
      <c r="M1079" s="18"/>
      <c r="O1079" s="24"/>
      <c r="P1079" s="18"/>
    </row>
    <row r="1080" spans="1:16" s="20" customFormat="1" x14ac:dyDescent="0.2">
      <c r="A1080" s="19"/>
      <c r="C1080" s="19"/>
      <c r="D1080" s="19"/>
      <c r="F1080" s="21"/>
      <c r="G1080" s="22"/>
      <c r="I1080" s="22"/>
      <c r="J1080" s="23"/>
      <c r="K1080" s="18"/>
      <c r="L1080" s="18"/>
      <c r="M1080" s="18"/>
      <c r="O1080" s="24"/>
      <c r="P1080" s="18"/>
    </row>
    <row r="1081" spans="1:16" s="20" customFormat="1" x14ac:dyDescent="0.2">
      <c r="A1081" s="19"/>
      <c r="C1081" s="19"/>
      <c r="D1081" s="19"/>
      <c r="F1081" s="21"/>
      <c r="G1081" s="22"/>
      <c r="I1081" s="22"/>
      <c r="J1081" s="23"/>
      <c r="K1081" s="18"/>
      <c r="L1081" s="18"/>
      <c r="M1081" s="18"/>
      <c r="O1081" s="24"/>
      <c r="P1081" s="18"/>
    </row>
    <row r="1082" spans="1:16" s="20" customFormat="1" x14ac:dyDescent="0.2">
      <c r="A1082" s="19"/>
      <c r="C1082" s="19"/>
      <c r="D1082" s="19"/>
      <c r="F1082" s="21"/>
      <c r="G1082" s="22"/>
      <c r="I1082" s="22"/>
      <c r="J1082" s="23"/>
      <c r="K1082" s="18"/>
      <c r="L1082" s="18"/>
      <c r="M1082" s="18"/>
      <c r="O1082" s="24"/>
      <c r="P1082" s="18"/>
    </row>
    <row r="1083" spans="1:16" s="20" customFormat="1" x14ac:dyDescent="0.2">
      <c r="A1083" s="19"/>
      <c r="C1083" s="19"/>
      <c r="D1083" s="19"/>
      <c r="F1083" s="21"/>
      <c r="G1083" s="22"/>
      <c r="I1083" s="22"/>
      <c r="J1083" s="23"/>
      <c r="K1083" s="18"/>
      <c r="L1083" s="18"/>
      <c r="M1083" s="18"/>
      <c r="O1083" s="24"/>
      <c r="P1083" s="18"/>
    </row>
    <row r="1084" spans="1:16" s="20" customFormat="1" x14ac:dyDescent="0.2">
      <c r="A1084" s="19"/>
      <c r="C1084" s="19"/>
      <c r="D1084" s="19"/>
      <c r="F1084" s="21"/>
      <c r="G1084" s="22"/>
      <c r="I1084" s="22"/>
      <c r="J1084" s="23"/>
      <c r="K1084" s="18"/>
      <c r="L1084" s="18"/>
      <c r="M1084" s="18"/>
      <c r="O1084" s="24"/>
      <c r="P1084" s="18"/>
    </row>
    <row r="1085" spans="1:16" s="20" customFormat="1" x14ac:dyDescent="0.2">
      <c r="A1085" s="19"/>
      <c r="C1085" s="19"/>
      <c r="D1085" s="19"/>
      <c r="F1085" s="21"/>
      <c r="G1085" s="22"/>
      <c r="I1085" s="22"/>
      <c r="J1085" s="23"/>
      <c r="K1085" s="18"/>
      <c r="L1085" s="18"/>
      <c r="M1085" s="18"/>
      <c r="O1085" s="24"/>
      <c r="P1085" s="18"/>
    </row>
    <row r="1086" spans="1:16" s="20" customFormat="1" x14ac:dyDescent="0.2">
      <c r="A1086" s="19"/>
      <c r="C1086" s="19"/>
      <c r="D1086" s="19"/>
      <c r="F1086" s="21"/>
      <c r="G1086" s="22"/>
      <c r="I1086" s="22"/>
      <c r="J1086" s="23"/>
      <c r="K1086" s="18"/>
      <c r="L1086" s="18"/>
      <c r="M1086" s="18"/>
      <c r="O1086" s="24"/>
      <c r="P1086" s="18"/>
    </row>
    <row r="1087" spans="1:16" s="20" customFormat="1" x14ac:dyDescent="0.2">
      <c r="A1087" s="19"/>
      <c r="C1087" s="19"/>
      <c r="D1087" s="19"/>
      <c r="F1087" s="21"/>
      <c r="G1087" s="22"/>
      <c r="I1087" s="22"/>
      <c r="J1087" s="23"/>
      <c r="K1087" s="18"/>
      <c r="L1087" s="18"/>
      <c r="M1087" s="18"/>
      <c r="O1087" s="24"/>
      <c r="P1087" s="18"/>
    </row>
    <row r="1088" spans="1:16" s="20" customFormat="1" x14ac:dyDescent="0.2">
      <c r="A1088" s="19"/>
      <c r="C1088" s="19"/>
      <c r="D1088" s="19"/>
      <c r="F1088" s="21"/>
      <c r="G1088" s="22"/>
      <c r="I1088" s="22"/>
      <c r="J1088" s="23"/>
      <c r="K1088" s="18"/>
      <c r="L1088" s="18"/>
      <c r="M1088" s="18"/>
      <c r="O1088" s="24"/>
      <c r="P1088" s="18"/>
    </row>
    <row r="1089" spans="1:16" s="20" customFormat="1" x14ac:dyDescent="0.2">
      <c r="A1089" s="19"/>
      <c r="C1089" s="19"/>
      <c r="D1089" s="19"/>
      <c r="F1089" s="21"/>
      <c r="G1089" s="22"/>
      <c r="I1089" s="22"/>
      <c r="J1089" s="23"/>
      <c r="K1089" s="18"/>
      <c r="L1089" s="18"/>
      <c r="M1089" s="18"/>
      <c r="O1089" s="24"/>
      <c r="P1089" s="18"/>
    </row>
    <row r="1090" spans="1:16" s="20" customFormat="1" x14ac:dyDescent="0.2">
      <c r="A1090" s="19"/>
      <c r="C1090" s="19"/>
      <c r="D1090" s="19"/>
      <c r="F1090" s="21"/>
      <c r="G1090" s="22"/>
      <c r="I1090" s="22"/>
      <c r="J1090" s="23"/>
      <c r="K1090" s="18"/>
      <c r="L1090" s="18"/>
      <c r="M1090" s="18"/>
      <c r="O1090" s="24"/>
      <c r="P1090" s="18"/>
    </row>
    <row r="1091" spans="1:16" s="20" customFormat="1" x14ac:dyDescent="0.2">
      <c r="A1091" s="19"/>
      <c r="C1091" s="19"/>
      <c r="D1091" s="19"/>
      <c r="F1091" s="21"/>
      <c r="G1091" s="22"/>
      <c r="I1091" s="22"/>
      <c r="J1091" s="23"/>
      <c r="K1091" s="18"/>
      <c r="L1091" s="18"/>
      <c r="M1091" s="18"/>
      <c r="O1091" s="24"/>
      <c r="P1091" s="18"/>
    </row>
    <row r="1092" spans="1:16" s="20" customFormat="1" x14ac:dyDescent="0.2">
      <c r="A1092" s="19"/>
      <c r="C1092" s="19"/>
      <c r="D1092" s="19"/>
      <c r="F1092" s="21"/>
      <c r="G1092" s="22"/>
      <c r="I1092" s="22"/>
      <c r="J1092" s="23"/>
      <c r="K1092" s="18"/>
      <c r="L1092" s="18"/>
      <c r="M1092" s="18"/>
      <c r="O1092" s="24"/>
      <c r="P1092" s="18"/>
    </row>
    <row r="1093" spans="1:16" s="20" customFormat="1" x14ac:dyDescent="0.2">
      <c r="A1093" s="19"/>
      <c r="C1093" s="19"/>
      <c r="D1093" s="19"/>
      <c r="F1093" s="21"/>
      <c r="G1093" s="22"/>
      <c r="I1093" s="22"/>
      <c r="J1093" s="23"/>
      <c r="K1093" s="18"/>
      <c r="L1093" s="18"/>
      <c r="M1093" s="18"/>
      <c r="O1093" s="24"/>
      <c r="P1093" s="18"/>
    </row>
    <row r="1094" spans="1:16" s="20" customFormat="1" x14ac:dyDescent="0.2">
      <c r="A1094" s="19"/>
      <c r="C1094" s="19"/>
      <c r="D1094" s="19"/>
      <c r="F1094" s="21"/>
      <c r="G1094" s="22"/>
      <c r="I1094" s="22"/>
      <c r="J1094" s="23"/>
      <c r="K1094" s="18"/>
      <c r="L1094" s="18"/>
      <c r="M1094" s="18"/>
      <c r="O1094" s="24"/>
      <c r="P1094" s="18"/>
    </row>
    <row r="1095" spans="1:16" s="20" customFormat="1" x14ac:dyDescent="0.2">
      <c r="A1095" s="19"/>
      <c r="C1095" s="19"/>
      <c r="D1095" s="19"/>
      <c r="F1095" s="21"/>
      <c r="G1095" s="22"/>
      <c r="I1095" s="22"/>
      <c r="J1095" s="23"/>
      <c r="K1095" s="18"/>
      <c r="L1095" s="18"/>
      <c r="M1095" s="18"/>
      <c r="O1095" s="24"/>
      <c r="P1095" s="18"/>
    </row>
    <row r="1096" spans="1:16" s="20" customFormat="1" x14ac:dyDescent="0.2">
      <c r="A1096" s="19"/>
      <c r="C1096" s="19"/>
      <c r="D1096" s="19"/>
      <c r="F1096" s="21"/>
      <c r="G1096" s="22"/>
      <c r="I1096" s="22"/>
      <c r="J1096" s="23"/>
      <c r="K1096" s="18"/>
      <c r="L1096" s="18"/>
      <c r="M1096" s="18"/>
      <c r="O1096" s="24"/>
      <c r="P1096" s="18"/>
    </row>
    <row r="1097" spans="1:16" s="20" customFormat="1" x14ac:dyDescent="0.2">
      <c r="A1097" s="19"/>
      <c r="C1097" s="19"/>
      <c r="D1097" s="19"/>
      <c r="F1097" s="21"/>
      <c r="G1097" s="22"/>
      <c r="I1097" s="22"/>
      <c r="J1097" s="23"/>
      <c r="K1097" s="18"/>
      <c r="L1097" s="18"/>
      <c r="M1097" s="18"/>
      <c r="O1097" s="24"/>
      <c r="P1097" s="18"/>
    </row>
    <row r="1098" spans="1:16" s="20" customFormat="1" x14ac:dyDescent="0.2">
      <c r="A1098" s="19"/>
      <c r="C1098" s="19"/>
      <c r="D1098" s="19"/>
      <c r="F1098" s="21"/>
      <c r="G1098" s="22"/>
      <c r="I1098" s="22"/>
      <c r="J1098" s="23"/>
      <c r="K1098" s="18"/>
      <c r="L1098" s="18"/>
      <c r="M1098" s="18"/>
      <c r="O1098" s="24"/>
      <c r="P1098" s="18"/>
    </row>
    <row r="1099" spans="1:16" s="20" customFormat="1" x14ac:dyDescent="0.2">
      <c r="A1099" s="19"/>
      <c r="C1099" s="19"/>
      <c r="D1099" s="19"/>
      <c r="F1099" s="21"/>
      <c r="G1099" s="22"/>
      <c r="I1099" s="22"/>
      <c r="J1099" s="23"/>
      <c r="K1099" s="18"/>
      <c r="L1099" s="18"/>
      <c r="M1099" s="18"/>
      <c r="O1099" s="24"/>
      <c r="P1099" s="18"/>
    </row>
    <row r="1100" spans="1:16" s="20" customFormat="1" x14ac:dyDescent="0.2">
      <c r="A1100" s="19"/>
      <c r="C1100" s="19"/>
      <c r="D1100" s="19"/>
      <c r="F1100" s="21"/>
      <c r="G1100" s="22"/>
      <c r="I1100" s="22"/>
      <c r="J1100" s="23"/>
      <c r="K1100" s="18"/>
      <c r="L1100" s="18"/>
      <c r="M1100" s="18"/>
      <c r="O1100" s="24"/>
      <c r="P1100" s="18"/>
    </row>
    <row r="1101" spans="1:16" s="20" customFormat="1" x14ac:dyDescent="0.2">
      <c r="A1101" s="19"/>
      <c r="C1101" s="19"/>
      <c r="D1101" s="19"/>
      <c r="F1101" s="21"/>
      <c r="G1101" s="22"/>
      <c r="I1101" s="22"/>
      <c r="J1101" s="23"/>
      <c r="K1101" s="18"/>
      <c r="L1101" s="18"/>
      <c r="M1101" s="18"/>
      <c r="O1101" s="24"/>
      <c r="P1101" s="18"/>
    </row>
    <row r="1102" spans="1:16" s="20" customFormat="1" x14ac:dyDescent="0.2">
      <c r="A1102" s="19"/>
      <c r="C1102" s="19"/>
      <c r="D1102" s="19"/>
      <c r="F1102" s="21"/>
      <c r="G1102" s="22"/>
      <c r="I1102" s="22"/>
      <c r="J1102" s="23"/>
      <c r="K1102" s="18"/>
      <c r="L1102" s="18"/>
      <c r="M1102" s="18"/>
      <c r="O1102" s="24"/>
      <c r="P1102" s="18"/>
    </row>
    <row r="1103" spans="1:16" s="20" customFormat="1" x14ac:dyDescent="0.2">
      <c r="A1103" s="19"/>
      <c r="C1103" s="19"/>
      <c r="D1103" s="19"/>
      <c r="F1103" s="21"/>
      <c r="G1103" s="22"/>
      <c r="I1103" s="22"/>
      <c r="J1103" s="23"/>
      <c r="K1103" s="18"/>
      <c r="L1103" s="18"/>
      <c r="M1103" s="18"/>
      <c r="O1103" s="24"/>
      <c r="P1103" s="18"/>
    </row>
    <row r="1104" spans="1:16" s="20" customFormat="1" x14ac:dyDescent="0.2">
      <c r="A1104" s="19"/>
      <c r="C1104" s="19"/>
      <c r="D1104" s="19"/>
      <c r="F1104" s="21"/>
      <c r="G1104" s="22"/>
      <c r="I1104" s="22"/>
      <c r="J1104" s="23"/>
      <c r="K1104" s="18"/>
      <c r="L1104" s="18"/>
      <c r="M1104" s="18"/>
      <c r="O1104" s="24"/>
      <c r="P1104" s="18"/>
    </row>
    <row r="1105" spans="1:16" s="20" customFormat="1" x14ac:dyDescent="0.2">
      <c r="A1105" s="19"/>
      <c r="C1105" s="19"/>
      <c r="D1105" s="19"/>
      <c r="F1105" s="21"/>
      <c r="G1105" s="22"/>
      <c r="I1105" s="22"/>
      <c r="J1105" s="23"/>
      <c r="K1105" s="18"/>
      <c r="L1105" s="18"/>
      <c r="M1105" s="18"/>
      <c r="O1105" s="24"/>
      <c r="P1105" s="18"/>
    </row>
    <row r="1106" spans="1:16" s="20" customFormat="1" x14ac:dyDescent="0.2">
      <c r="A1106" s="19"/>
      <c r="C1106" s="19"/>
      <c r="D1106" s="19"/>
      <c r="F1106" s="21"/>
      <c r="G1106" s="22"/>
      <c r="I1106" s="22"/>
      <c r="J1106" s="23"/>
      <c r="K1106" s="18"/>
      <c r="L1106" s="18"/>
      <c r="M1106" s="18"/>
      <c r="O1106" s="24"/>
      <c r="P1106" s="18"/>
    </row>
    <row r="1107" spans="1:16" s="20" customFormat="1" x14ac:dyDescent="0.2">
      <c r="A1107" s="19"/>
      <c r="C1107" s="19"/>
      <c r="D1107" s="19"/>
      <c r="F1107" s="21"/>
      <c r="G1107" s="22"/>
      <c r="I1107" s="22"/>
      <c r="J1107" s="23"/>
      <c r="K1107" s="18"/>
      <c r="L1107" s="18"/>
      <c r="M1107" s="18"/>
      <c r="O1107" s="24"/>
      <c r="P1107" s="18"/>
    </row>
    <row r="1108" spans="1:16" s="20" customFormat="1" x14ac:dyDescent="0.2">
      <c r="A1108" s="19"/>
      <c r="C1108" s="19"/>
      <c r="D1108" s="19"/>
      <c r="F1108" s="21"/>
      <c r="G1108" s="22"/>
      <c r="I1108" s="22"/>
      <c r="J1108" s="23"/>
      <c r="K1108" s="18"/>
      <c r="L1108" s="18"/>
      <c r="M1108" s="18"/>
      <c r="O1108" s="24"/>
      <c r="P1108" s="18"/>
    </row>
    <row r="1109" spans="1:16" s="20" customFormat="1" x14ac:dyDescent="0.2">
      <c r="A1109" s="19"/>
      <c r="C1109" s="19"/>
      <c r="D1109" s="19"/>
      <c r="F1109" s="21"/>
      <c r="G1109" s="22"/>
      <c r="I1109" s="22"/>
      <c r="J1109" s="23"/>
      <c r="K1109" s="18"/>
      <c r="L1109" s="18"/>
      <c r="M1109" s="18"/>
      <c r="O1109" s="24"/>
      <c r="P1109" s="18"/>
    </row>
    <row r="1110" spans="1:16" s="20" customFormat="1" x14ac:dyDescent="0.2">
      <c r="A1110" s="19"/>
      <c r="C1110" s="19"/>
      <c r="D1110" s="19"/>
      <c r="F1110" s="21"/>
      <c r="G1110" s="22"/>
      <c r="I1110" s="22"/>
      <c r="J1110" s="23"/>
      <c r="K1110" s="18"/>
      <c r="L1110" s="18"/>
      <c r="M1110" s="18"/>
      <c r="O1110" s="24"/>
      <c r="P1110" s="18"/>
    </row>
    <row r="1111" spans="1:16" s="20" customFormat="1" x14ac:dyDescent="0.2">
      <c r="A1111" s="19"/>
      <c r="C1111" s="19"/>
      <c r="D1111" s="19"/>
      <c r="F1111" s="21"/>
      <c r="G1111" s="22"/>
      <c r="I1111" s="22"/>
      <c r="J1111" s="23"/>
      <c r="K1111" s="18"/>
      <c r="L1111" s="18"/>
      <c r="M1111" s="18"/>
      <c r="O1111" s="24"/>
      <c r="P1111" s="18"/>
    </row>
    <row r="1112" spans="1:16" s="20" customFormat="1" x14ac:dyDescent="0.2">
      <c r="A1112" s="19"/>
      <c r="C1112" s="19"/>
      <c r="D1112" s="19"/>
      <c r="F1112" s="21"/>
      <c r="G1112" s="22"/>
      <c r="I1112" s="22"/>
      <c r="J1112" s="23"/>
      <c r="K1112" s="18"/>
      <c r="L1112" s="18"/>
      <c r="M1112" s="18"/>
      <c r="O1112" s="24"/>
      <c r="P1112" s="18"/>
    </row>
    <row r="1113" spans="1:16" s="20" customFormat="1" x14ac:dyDescent="0.2">
      <c r="A1113" s="19"/>
      <c r="C1113" s="19"/>
      <c r="D1113" s="19"/>
      <c r="F1113" s="21"/>
      <c r="G1113" s="22"/>
      <c r="I1113" s="22"/>
      <c r="J1113" s="23"/>
      <c r="K1113" s="18"/>
      <c r="L1113" s="18"/>
      <c r="M1113" s="18"/>
      <c r="O1113" s="24"/>
      <c r="P1113" s="18"/>
    </row>
    <row r="1114" spans="1:16" s="20" customFormat="1" x14ac:dyDescent="0.2">
      <c r="A1114" s="19"/>
      <c r="C1114" s="19"/>
      <c r="D1114" s="19"/>
      <c r="F1114" s="21"/>
      <c r="G1114" s="22"/>
      <c r="I1114" s="22"/>
      <c r="J1114" s="23"/>
      <c r="K1114" s="18"/>
      <c r="L1114" s="18"/>
      <c r="M1114" s="18"/>
      <c r="O1114" s="24"/>
      <c r="P1114" s="18"/>
    </row>
    <row r="1115" spans="1:16" s="20" customFormat="1" x14ac:dyDescent="0.2">
      <c r="A1115" s="19"/>
      <c r="C1115" s="19"/>
      <c r="D1115" s="19"/>
      <c r="F1115" s="21"/>
      <c r="G1115" s="22"/>
      <c r="I1115" s="22"/>
      <c r="J1115" s="23"/>
      <c r="K1115" s="18"/>
      <c r="L1115" s="18"/>
      <c r="M1115" s="18"/>
      <c r="O1115" s="24"/>
      <c r="P1115" s="18"/>
    </row>
    <row r="1116" spans="1:16" s="20" customFormat="1" x14ac:dyDescent="0.2">
      <c r="A1116" s="19"/>
      <c r="C1116" s="19"/>
      <c r="D1116" s="19"/>
      <c r="F1116" s="21"/>
      <c r="G1116" s="22"/>
      <c r="I1116" s="22"/>
      <c r="J1116" s="23"/>
      <c r="K1116" s="18"/>
      <c r="L1116" s="18"/>
      <c r="M1116" s="18"/>
      <c r="O1116" s="24"/>
      <c r="P1116" s="18"/>
    </row>
    <row r="1117" spans="1:16" s="20" customFormat="1" x14ac:dyDescent="0.2">
      <c r="A1117" s="19"/>
      <c r="C1117" s="19"/>
      <c r="D1117" s="19"/>
      <c r="F1117" s="21"/>
      <c r="G1117" s="22"/>
      <c r="I1117" s="22"/>
      <c r="J1117" s="23"/>
      <c r="K1117" s="18"/>
      <c r="L1117" s="18"/>
      <c r="M1117" s="18"/>
      <c r="O1117" s="24"/>
      <c r="P1117" s="18"/>
    </row>
    <row r="1118" spans="1:16" s="20" customFormat="1" x14ac:dyDescent="0.2">
      <c r="A1118" s="19"/>
      <c r="C1118" s="19"/>
      <c r="D1118" s="19"/>
      <c r="F1118" s="21"/>
      <c r="G1118" s="22"/>
      <c r="I1118" s="22"/>
      <c r="J1118" s="23"/>
      <c r="K1118" s="18"/>
      <c r="L1118" s="18"/>
      <c r="M1118" s="18"/>
      <c r="O1118" s="24"/>
      <c r="P1118" s="18"/>
    </row>
    <row r="1119" spans="1:16" s="20" customFormat="1" x14ac:dyDescent="0.2">
      <c r="A1119" s="19"/>
      <c r="C1119" s="19"/>
      <c r="D1119" s="19"/>
      <c r="F1119" s="21"/>
      <c r="G1119" s="22"/>
      <c r="I1119" s="22"/>
      <c r="J1119" s="23"/>
      <c r="K1119" s="18"/>
      <c r="L1119" s="18"/>
      <c r="M1119" s="18"/>
      <c r="O1119" s="24"/>
      <c r="P1119" s="18"/>
    </row>
    <row r="1120" spans="1:16" s="20" customFormat="1" x14ac:dyDescent="0.2">
      <c r="A1120" s="19"/>
      <c r="C1120" s="19"/>
      <c r="D1120" s="19"/>
      <c r="F1120" s="21"/>
      <c r="G1120" s="22"/>
      <c r="I1120" s="22"/>
      <c r="J1120" s="23"/>
      <c r="K1120" s="18"/>
      <c r="L1120" s="18"/>
      <c r="M1120" s="18"/>
      <c r="O1120" s="24"/>
      <c r="P1120" s="18"/>
    </row>
    <row r="1121" spans="1:16" s="20" customFormat="1" x14ac:dyDescent="0.2">
      <c r="A1121" s="19"/>
      <c r="C1121" s="19"/>
      <c r="D1121" s="19"/>
      <c r="F1121" s="21"/>
      <c r="G1121" s="22"/>
      <c r="I1121" s="22"/>
      <c r="J1121" s="23"/>
      <c r="K1121" s="18"/>
      <c r="L1121" s="18"/>
      <c r="M1121" s="18"/>
      <c r="O1121" s="24"/>
      <c r="P1121" s="18"/>
    </row>
    <row r="1122" spans="1:16" s="20" customFormat="1" x14ac:dyDescent="0.2">
      <c r="A1122" s="19"/>
      <c r="C1122" s="19"/>
      <c r="D1122" s="19"/>
      <c r="F1122" s="21"/>
      <c r="G1122" s="22"/>
      <c r="I1122" s="22"/>
      <c r="J1122" s="23"/>
      <c r="K1122" s="18"/>
      <c r="L1122" s="18"/>
      <c r="M1122" s="18"/>
      <c r="O1122" s="24"/>
      <c r="P1122" s="18"/>
    </row>
    <row r="1123" spans="1:16" s="20" customFormat="1" x14ac:dyDescent="0.2">
      <c r="A1123" s="19"/>
      <c r="C1123" s="19"/>
      <c r="D1123" s="19"/>
      <c r="F1123" s="21"/>
      <c r="G1123" s="22"/>
      <c r="I1123" s="22"/>
      <c r="J1123" s="23"/>
      <c r="K1123" s="18"/>
      <c r="L1123" s="18"/>
      <c r="M1123" s="18"/>
      <c r="O1123" s="24"/>
      <c r="P1123" s="18"/>
    </row>
    <row r="1124" spans="1:16" s="20" customFormat="1" x14ac:dyDescent="0.2">
      <c r="A1124" s="19"/>
      <c r="C1124" s="19"/>
      <c r="D1124" s="19"/>
      <c r="F1124" s="21"/>
      <c r="G1124" s="22"/>
      <c r="I1124" s="22"/>
      <c r="J1124" s="23"/>
      <c r="K1124" s="18"/>
      <c r="L1124" s="18"/>
      <c r="M1124" s="18"/>
      <c r="O1124" s="24"/>
      <c r="P1124" s="18"/>
    </row>
    <row r="1125" spans="1:16" s="20" customFormat="1" x14ac:dyDescent="0.2">
      <c r="A1125" s="19"/>
      <c r="C1125" s="19"/>
      <c r="D1125" s="19"/>
      <c r="F1125" s="21"/>
      <c r="G1125" s="22"/>
      <c r="I1125" s="22"/>
      <c r="J1125" s="23"/>
      <c r="K1125" s="18"/>
      <c r="L1125" s="18"/>
      <c r="M1125" s="18"/>
      <c r="O1125" s="24"/>
      <c r="P1125" s="18"/>
    </row>
    <row r="1126" spans="1:16" s="20" customFormat="1" x14ac:dyDescent="0.2">
      <c r="A1126" s="19"/>
      <c r="C1126" s="19"/>
      <c r="D1126" s="19"/>
      <c r="F1126" s="21"/>
      <c r="G1126" s="22"/>
      <c r="I1126" s="22"/>
      <c r="J1126" s="23"/>
      <c r="K1126" s="18"/>
      <c r="L1126" s="18"/>
      <c r="M1126" s="18"/>
      <c r="O1126" s="24"/>
      <c r="P1126" s="18"/>
    </row>
    <row r="1127" spans="1:16" s="20" customFormat="1" x14ac:dyDescent="0.2">
      <c r="A1127" s="19"/>
      <c r="C1127" s="19"/>
      <c r="D1127" s="19"/>
      <c r="F1127" s="21"/>
      <c r="G1127" s="22"/>
      <c r="I1127" s="22"/>
      <c r="J1127" s="23"/>
      <c r="K1127" s="18"/>
      <c r="L1127" s="18"/>
      <c r="M1127" s="18"/>
      <c r="O1127" s="24"/>
      <c r="P1127" s="18"/>
    </row>
    <row r="1128" spans="1:16" s="20" customFormat="1" x14ac:dyDescent="0.2">
      <c r="A1128" s="19"/>
      <c r="C1128" s="19"/>
      <c r="D1128" s="19"/>
      <c r="F1128" s="21"/>
      <c r="G1128" s="22"/>
      <c r="I1128" s="22"/>
      <c r="J1128" s="23"/>
      <c r="K1128" s="18"/>
      <c r="L1128" s="18"/>
      <c r="M1128" s="18"/>
      <c r="O1128" s="24"/>
      <c r="P1128" s="18"/>
    </row>
    <row r="1129" spans="1:16" s="20" customFormat="1" x14ac:dyDescent="0.2">
      <c r="A1129" s="19"/>
      <c r="C1129" s="19"/>
      <c r="D1129" s="19"/>
      <c r="F1129" s="21"/>
      <c r="G1129" s="22"/>
      <c r="I1129" s="22"/>
      <c r="J1129" s="23"/>
      <c r="K1129" s="18"/>
      <c r="L1129" s="18"/>
      <c r="M1129" s="18"/>
      <c r="O1129" s="24"/>
      <c r="P1129" s="18"/>
    </row>
    <row r="1130" spans="1:16" s="20" customFormat="1" x14ac:dyDescent="0.2">
      <c r="A1130" s="19"/>
      <c r="C1130" s="19"/>
      <c r="D1130" s="19"/>
      <c r="F1130" s="21"/>
      <c r="G1130" s="22"/>
      <c r="I1130" s="22"/>
      <c r="J1130" s="23"/>
      <c r="K1130" s="18"/>
      <c r="L1130" s="18"/>
      <c r="M1130" s="18"/>
      <c r="O1130" s="24"/>
      <c r="P1130" s="18"/>
    </row>
    <row r="1131" spans="1:16" s="20" customFormat="1" x14ac:dyDescent="0.2">
      <c r="A1131" s="19"/>
      <c r="C1131" s="19"/>
      <c r="D1131" s="19"/>
      <c r="F1131" s="21"/>
      <c r="G1131" s="22"/>
      <c r="I1131" s="22"/>
      <c r="J1131" s="23"/>
      <c r="K1131" s="18"/>
      <c r="L1131" s="18"/>
      <c r="M1131" s="18"/>
      <c r="O1131" s="24"/>
      <c r="P1131" s="18"/>
    </row>
    <row r="1132" spans="1:16" s="20" customFormat="1" x14ac:dyDescent="0.2">
      <c r="A1132" s="19"/>
      <c r="C1132" s="19"/>
      <c r="D1132" s="19"/>
      <c r="F1132" s="21"/>
      <c r="G1132" s="22"/>
      <c r="I1132" s="22"/>
      <c r="J1132" s="23"/>
      <c r="K1132" s="18"/>
      <c r="L1132" s="18"/>
      <c r="M1132" s="18"/>
      <c r="O1132" s="24"/>
      <c r="P1132" s="18"/>
    </row>
    <row r="1133" spans="1:16" s="20" customFormat="1" x14ac:dyDescent="0.2">
      <c r="A1133" s="19"/>
      <c r="C1133" s="19"/>
      <c r="D1133" s="19"/>
      <c r="F1133" s="21"/>
      <c r="G1133" s="22"/>
      <c r="I1133" s="22"/>
      <c r="J1133" s="23"/>
      <c r="K1133" s="18"/>
      <c r="L1133" s="18"/>
      <c r="M1133" s="18"/>
      <c r="O1133" s="24"/>
      <c r="P1133" s="18"/>
    </row>
    <row r="1134" spans="1:16" s="20" customFormat="1" x14ac:dyDescent="0.2">
      <c r="A1134" s="19"/>
      <c r="C1134" s="19"/>
      <c r="D1134" s="19"/>
      <c r="F1134" s="21"/>
      <c r="G1134" s="22"/>
      <c r="I1134" s="22"/>
      <c r="J1134" s="23"/>
      <c r="K1134" s="18"/>
      <c r="L1134" s="18"/>
      <c r="M1134" s="18"/>
      <c r="O1134" s="24"/>
      <c r="P1134" s="18"/>
    </row>
    <row r="1135" spans="1:16" s="20" customFormat="1" x14ac:dyDescent="0.2">
      <c r="A1135" s="19"/>
      <c r="C1135" s="19"/>
      <c r="D1135" s="19"/>
      <c r="F1135" s="21"/>
      <c r="G1135" s="22"/>
      <c r="I1135" s="22"/>
      <c r="J1135" s="23"/>
      <c r="K1135" s="18"/>
      <c r="L1135" s="18"/>
      <c r="M1135" s="18"/>
      <c r="O1135" s="24"/>
      <c r="P1135" s="18"/>
    </row>
    <row r="1136" spans="1:16" s="20" customFormat="1" x14ac:dyDescent="0.2">
      <c r="A1136" s="19"/>
      <c r="C1136" s="19"/>
      <c r="D1136" s="19"/>
      <c r="F1136" s="21"/>
      <c r="G1136" s="22"/>
      <c r="I1136" s="22"/>
      <c r="J1136" s="23"/>
      <c r="K1136" s="18"/>
      <c r="L1136" s="18"/>
      <c r="M1136" s="18"/>
      <c r="O1136" s="24"/>
      <c r="P1136" s="18"/>
    </row>
    <row r="1137" spans="1:16" s="20" customFormat="1" x14ac:dyDescent="0.2">
      <c r="A1137" s="19"/>
      <c r="C1137" s="19"/>
      <c r="D1137" s="19"/>
      <c r="F1137" s="21"/>
      <c r="G1137" s="22"/>
      <c r="I1137" s="22"/>
      <c r="J1137" s="23"/>
      <c r="K1137" s="18"/>
      <c r="L1137" s="18"/>
      <c r="M1137" s="18"/>
      <c r="O1137" s="24"/>
      <c r="P1137" s="18"/>
    </row>
    <row r="1138" spans="1:16" s="20" customFormat="1" x14ac:dyDescent="0.2">
      <c r="A1138" s="19"/>
      <c r="C1138" s="19"/>
      <c r="D1138" s="19"/>
      <c r="F1138" s="21"/>
      <c r="G1138" s="22"/>
      <c r="I1138" s="22"/>
      <c r="J1138" s="23"/>
      <c r="K1138" s="18"/>
      <c r="L1138" s="18"/>
      <c r="M1138" s="18"/>
      <c r="O1138" s="24"/>
      <c r="P1138" s="18"/>
    </row>
    <row r="1139" spans="1:16" s="20" customFormat="1" x14ac:dyDescent="0.2">
      <c r="A1139" s="19"/>
      <c r="C1139" s="19"/>
      <c r="D1139" s="19"/>
      <c r="F1139" s="21"/>
      <c r="G1139" s="22"/>
      <c r="I1139" s="22"/>
      <c r="J1139" s="23"/>
      <c r="K1139" s="18"/>
      <c r="L1139" s="18"/>
      <c r="M1139" s="18"/>
      <c r="O1139" s="24"/>
      <c r="P1139" s="18"/>
    </row>
    <row r="1140" spans="1:16" s="20" customFormat="1" x14ac:dyDescent="0.2">
      <c r="A1140" s="19"/>
      <c r="C1140" s="19"/>
      <c r="D1140" s="19"/>
      <c r="F1140" s="21"/>
      <c r="G1140" s="22"/>
      <c r="I1140" s="22"/>
      <c r="J1140" s="23"/>
      <c r="K1140" s="18"/>
      <c r="L1140" s="18"/>
      <c r="M1140" s="18"/>
      <c r="O1140" s="24"/>
      <c r="P1140" s="18"/>
    </row>
    <row r="1141" spans="1:16" s="20" customFormat="1" x14ac:dyDescent="0.2">
      <c r="A1141" s="19"/>
      <c r="C1141" s="19"/>
      <c r="D1141" s="19"/>
      <c r="F1141" s="21"/>
      <c r="G1141" s="22"/>
      <c r="I1141" s="22"/>
      <c r="J1141" s="23"/>
      <c r="K1141" s="18"/>
      <c r="L1141" s="18"/>
      <c r="M1141" s="18"/>
      <c r="O1141" s="24"/>
      <c r="P1141" s="18"/>
    </row>
    <row r="1142" spans="1:16" s="20" customFormat="1" x14ac:dyDescent="0.2">
      <c r="A1142" s="19"/>
      <c r="C1142" s="19"/>
      <c r="D1142" s="19"/>
      <c r="F1142" s="21"/>
      <c r="G1142" s="22"/>
      <c r="I1142" s="22"/>
      <c r="J1142" s="23"/>
      <c r="K1142" s="18"/>
      <c r="L1142" s="18"/>
      <c r="M1142" s="18"/>
      <c r="O1142" s="24"/>
      <c r="P1142" s="18"/>
    </row>
    <row r="1143" spans="1:16" s="20" customFormat="1" x14ac:dyDescent="0.2">
      <c r="A1143" s="19"/>
      <c r="C1143" s="19"/>
      <c r="D1143" s="19"/>
      <c r="F1143" s="21"/>
      <c r="G1143" s="22"/>
      <c r="I1143" s="22"/>
      <c r="J1143" s="23"/>
      <c r="K1143" s="18"/>
      <c r="L1143" s="18"/>
      <c r="M1143" s="18"/>
      <c r="O1143" s="24"/>
      <c r="P1143" s="18"/>
    </row>
    <row r="1144" spans="1:16" s="20" customFormat="1" x14ac:dyDescent="0.2">
      <c r="A1144" s="19"/>
      <c r="C1144" s="19"/>
      <c r="D1144" s="19"/>
      <c r="F1144" s="21"/>
      <c r="G1144" s="22"/>
      <c r="I1144" s="22"/>
      <c r="J1144" s="23"/>
      <c r="K1144" s="18"/>
      <c r="L1144" s="18"/>
      <c r="M1144" s="18"/>
      <c r="O1144" s="24"/>
      <c r="P1144" s="18"/>
    </row>
    <row r="1145" spans="1:16" s="20" customFormat="1" x14ac:dyDescent="0.2">
      <c r="A1145" s="19"/>
      <c r="C1145" s="19"/>
      <c r="D1145" s="19"/>
      <c r="F1145" s="21"/>
      <c r="G1145" s="22"/>
      <c r="I1145" s="22"/>
      <c r="J1145" s="23"/>
      <c r="K1145" s="18"/>
      <c r="L1145" s="18"/>
      <c r="M1145" s="18"/>
      <c r="O1145" s="24"/>
      <c r="P1145" s="18"/>
    </row>
    <row r="1146" spans="1:16" s="20" customFormat="1" x14ac:dyDescent="0.2">
      <c r="A1146" s="19"/>
      <c r="C1146" s="19"/>
      <c r="D1146" s="19"/>
      <c r="F1146" s="21"/>
      <c r="G1146" s="22"/>
      <c r="I1146" s="22"/>
      <c r="J1146" s="23"/>
      <c r="K1146" s="18"/>
      <c r="L1146" s="18"/>
      <c r="M1146" s="18"/>
      <c r="O1146" s="24"/>
      <c r="P1146" s="18"/>
    </row>
    <row r="1147" spans="1:16" s="20" customFormat="1" x14ac:dyDescent="0.2">
      <c r="A1147" s="19"/>
      <c r="C1147" s="19"/>
      <c r="D1147" s="19"/>
      <c r="F1147" s="21"/>
      <c r="G1147" s="22"/>
      <c r="I1147" s="22"/>
      <c r="J1147" s="23"/>
      <c r="K1147" s="18"/>
      <c r="L1147" s="18"/>
      <c r="M1147" s="18"/>
      <c r="O1147" s="24"/>
      <c r="P1147" s="18"/>
    </row>
    <row r="1148" spans="1:16" s="20" customFormat="1" x14ac:dyDescent="0.2">
      <c r="A1148" s="19"/>
      <c r="C1148" s="19"/>
      <c r="D1148" s="19"/>
      <c r="F1148" s="21"/>
      <c r="G1148" s="22"/>
      <c r="I1148" s="22"/>
      <c r="J1148" s="23"/>
      <c r="K1148" s="18"/>
      <c r="L1148" s="18"/>
      <c r="M1148" s="18"/>
      <c r="O1148" s="24"/>
      <c r="P1148" s="18"/>
    </row>
    <row r="1149" spans="1:16" s="20" customFormat="1" x14ac:dyDescent="0.2">
      <c r="A1149" s="19"/>
      <c r="C1149" s="19"/>
      <c r="D1149" s="19"/>
      <c r="F1149" s="21"/>
      <c r="G1149" s="22"/>
      <c r="I1149" s="22"/>
      <c r="J1149" s="23"/>
      <c r="K1149" s="18"/>
      <c r="L1149" s="18"/>
      <c r="M1149" s="18"/>
      <c r="O1149" s="24"/>
      <c r="P1149" s="18"/>
    </row>
    <row r="1150" spans="1:16" s="20" customFormat="1" x14ac:dyDescent="0.2">
      <c r="A1150" s="19"/>
      <c r="C1150" s="19"/>
      <c r="D1150" s="19"/>
      <c r="F1150" s="21"/>
      <c r="G1150" s="22"/>
      <c r="I1150" s="22"/>
      <c r="J1150" s="23"/>
      <c r="K1150" s="18"/>
      <c r="L1150" s="18"/>
      <c r="M1150" s="18"/>
      <c r="O1150" s="24"/>
      <c r="P1150" s="18"/>
    </row>
    <row r="1151" spans="1:16" s="20" customFormat="1" x14ac:dyDescent="0.2">
      <c r="A1151" s="19"/>
      <c r="C1151" s="19"/>
      <c r="D1151" s="19"/>
      <c r="F1151" s="21"/>
      <c r="G1151" s="22"/>
      <c r="I1151" s="22"/>
      <c r="J1151" s="23"/>
      <c r="K1151" s="18"/>
      <c r="L1151" s="18"/>
      <c r="M1151" s="18"/>
      <c r="O1151" s="24"/>
      <c r="P1151" s="18"/>
    </row>
    <row r="1152" spans="1:16" s="20" customFormat="1" x14ac:dyDescent="0.2">
      <c r="A1152" s="19"/>
      <c r="C1152" s="19"/>
      <c r="D1152" s="19"/>
      <c r="F1152" s="21"/>
      <c r="G1152" s="22"/>
      <c r="I1152" s="22"/>
      <c r="J1152" s="23"/>
      <c r="K1152" s="18"/>
      <c r="L1152" s="18"/>
      <c r="M1152" s="18"/>
      <c r="O1152" s="24"/>
      <c r="P1152" s="18"/>
    </row>
    <row r="1153" spans="1:16" s="20" customFormat="1" x14ac:dyDescent="0.2">
      <c r="A1153" s="19"/>
      <c r="C1153" s="19"/>
      <c r="D1153" s="19"/>
      <c r="F1153" s="21"/>
      <c r="G1153" s="22"/>
      <c r="I1153" s="22"/>
      <c r="J1153" s="23"/>
      <c r="K1153" s="18"/>
      <c r="L1153" s="18"/>
      <c r="M1153" s="18"/>
      <c r="O1153" s="24"/>
      <c r="P1153" s="18"/>
    </row>
    <row r="1154" spans="1:16" s="20" customFormat="1" x14ac:dyDescent="0.2">
      <c r="A1154" s="19"/>
      <c r="C1154" s="19"/>
      <c r="D1154" s="19"/>
      <c r="F1154" s="21"/>
      <c r="G1154" s="22"/>
      <c r="I1154" s="22"/>
      <c r="J1154" s="23"/>
      <c r="K1154" s="18"/>
      <c r="L1154" s="18"/>
      <c r="M1154" s="18"/>
      <c r="O1154" s="24"/>
      <c r="P1154" s="18"/>
    </row>
    <row r="1155" spans="1:16" s="20" customFormat="1" x14ac:dyDescent="0.2">
      <c r="A1155" s="19"/>
      <c r="C1155" s="19"/>
      <c r="D1155" s="19"/>
      <c r="F1155" s="21"/>
      <c r="G1155" s="22"/>
      <c r="I1155" s="22"/>
      <c r="J1155" s="23"/>
      <c r="K1155" s="18"/>
      <c r="L1155" s="18"/>
      <c r="M1155" s="18"/>
      <c r="O1155" s="24"/>
      <c r="P1155" s="18"/>
    </row>
    <row r="1156" spans="1:16" s="20" customFormat="1" x14ac:dyDescent="0.2">
      <c r="A1156" s="19"/>
      <c r="C1156" s="19"/>
      <c r="D1156" s="19"/>
      <c r="F1156" s="21"/>
      <c r="G1156" s="22"/>
      <c r="I1156" s="22"/>
      <c r="J1156" s="23"/>
      <c r="K1156" s="18"/>
      <c r="L1156" s="18"/>
      <c r="M1156" s="18"/>
      <c r="O1156" s="24"/>
      <c r="P1156" s="18"/>
    </row>
    <row r="1157" spans="1:16" s="20" customFormat="1" x14ac:dyDescent="0.2">
      <c r="A1157" s="19"/>
      <c r="C1157" s="19"/>
      <c r="D1157" s="19"/>
      <c r="F1157" s="21"/>
      <c r="G1157" s="22"/>
      <c r="I1157" s="22"/>
      <c r="J1157" s="23"/>
      <c r="K1157" s="18"/>
      <c r="L1157" s="18"/>
      <c r="M1157" s="18"/>
      <c r="O1157" s="24"/>
      <c r="P1157" s="18"/>
    </row>
    <row r="1158" spans="1:16" s="20" customFormat="1" x14ac:dyDescent="0.2">
      <c r="A1158" s="19"/>
      <c r="C1158" s="19"/>
      <c r="D1158" s="19"/>
      <c r="F1158" s="21"/>
      <c r="G1158" s="22"/>
      <c r="I1158" s="22"/>
      <c r="J1158" s="23"/>
      <c r="K1158" s="18"/>
      <c r="L1158" s="18"/>
      <c r="M1158" s="18"/>
      <c r="O1158" s="24"/>
      <c r="P1158" s="18"/>
    </row>
    <row r="1159" spans="1:16" s="20" customFormat="1" x14ac:dyDescent="0.2">
      <c r="A1159" s="19"/>
      <c r="C1159" s="19"/>
      <c r="D1159" s="19"/>
      <c r="F1159" s="21"/>
      <c r="G1159" s="22"/>
      <c r="I1159" s="22"/>
      <c r="J1159" s="23"/>
      <c r="K1159" s="18"/>
      <c r="L1159" s="18"/>
      <c r="M1159" s="18"/>
      <c r="O1159" s="24"/>
      <c r="P1159" s="18"/>
    </row>
    <row r="1160" spans="1:16" s="20" customFormat="1" x14ac:dyDescent="0.2">
      <c r="A1160" s="19"/>
      <c r="C1160" s="19"/>
      <c r="D1160" s="19"/>
      <c r="F1160" s="21"/>
      <c r="G1160" s="22"/>
      <c r="I1160" s="22"/>
      <c r="J1160" s="23"/>
      <c r="K1160" s="18"/>
      <c r="L1160" s="18"/>
      <c r="M1160" s="18"/>
      <c r="O1160" s="24"/>
      <c r="P1160" s="18"/>
    </row>
    <row r="1161" spans="1:16" s="20" customFormat="1" x14ac:dyDescent="0.2">
      <c r="A1161" s="19"/>
      <c r="C1161" s="19"/>
      <c r="D1161" s="19"/>
      <c r="F1161" s="21"/>
      <c r="G1161" s="22"/>
      <c r="I1161" s="22"/>
      <c r="J1161" s="23"/>
      <c r="K1161" s="18"/>
      <c r="L1161" s="18"/>
      <c r="M1161" s="18"/>
      <c r="O1161" s="24"/>
      <c r="P1161" s="18"/>
    </row>
    <row r="1162" spans="1:16" s="20" customFormat="1" x14ac:dyDescent="0.2">
      <c r="A1162" s="19"/>
      <c r="C1162" s="19"/>
      <c r="D1162" s="19"/>
      <c r="F1162" s="21"/>
      <c r="G1162" s="22"/>
      <c r="I1162" s="22"/>
      <c r="J1162" s="23"/>
      <c r="K1162" s="18"/>
      <c r="L1162" s="18"/>
      <c r="M1162" s="18"/>
      <c r="O1162" s="24"/>
      <c r="P1162" s="18"/>
    </row>
    <row r="1163" spans="1:16" s="20" customFormat="1" x14ac:dyDescent="0.2">
      <c r="A1163" s="19"/>
      <c r="C1163" s="19"/>
      <c r="D1163" s="19"/>
      <c r="F1163" s="21"/>
      <c r="G1163" s="22"/>
      <c r="I1163" s="22"/>
      <c r="J1163" s="23"/>
      <c r="K1163" s="18"/>
      <c r="L1163" s="18"/>
      <c r="M1163" s="18"/>
      <c r="O1163" s="24"/>
      <c r="P1163" s="18"/>
    </row>
    <row r="1164" spans="1:16" s="20" customFormat="1" x14ac:dyDescent="0.2">
      <c r="A1164" s="19"/>
      <c r="C1164" s="19"/>
      <c r="D1164" s="19"/>
      <c r="F1164" s="21"/>
      <c r="G1164" s="22"/>
      <c r="I1164" s="22"/>
      <c r="J1164" s="23"/>
      <c r="K1164" s="18"/>
      <c r="L1164" s="18"/>
      <c r="M1164" s="18"/>
      <c r="O1164" s="24"/>
      <c r="P1164" s="18"/>
    </row>
    <row r="1165" spans="1:16" s="20" customFormat="1" x14ac:dyDescent="0.2">
      <c r="A1165" s="19"/>
      <c r="C1165" s="19"/>
      <c r="D1165" s="19"/>
      <c r="F1165" s="21"/>
      <c r="G1165" s="22"/>
      <c r="I1165" s="22"/>
      <c r="J1165" s="23"/>
      <c r="K1165" s="18"/>
      <c r="L1165" s="18"/>
      <c r="M1165" s="18"/>
      <c r="O1165" s="24"/>
      <c r="P1165" s="18"/>
    </row>
    <row r="1166" spans="1:16" s="20" customFormat="1" x14ac:dyDescent="0.2">
      <c r="A1166" s="19"/>
      <c r="C1166" s="19"/>
      <c r="D1166" s="19"/>
      <c r="F1166" s="21"/>
      <c r="G1166" s="22"/>
      <c r="I1166" s="22"/>
      <c r="J1166" s="23"/>
      <c r="K1166" s="18"/>
      <c r="L1166" s="18"/>
      <c r="M1166" s="18"/>
      <c r="O1166" s="24"/>
      <c r="P1166" s="18"/>
    </row>
    <row r="1167" spans="1:16" s="20" customFormat="1" x14ac:dyDescent="0.2">
      <c r="A1167" s="19"/>
      <c r="C1167" s="19"/>
      <c r="D1167" s="19"/>
      <c r="F1167" s="21"/>
      <c r="G1167" s="22"/>
      <c r="I1167" s="22"/>
      <c r="J1167" s="23"/>
      <c r="K1167" s="18"/>
      <c r="L1167" s="18"/>
      <c r="M1167" s="18"/>
      <c r="O1167" s="24"/>
      <c r="P1167" s="18"/>
    </row>
    <row r="1168" spans="1:16" s="20" customFormat="1" x14ac:dyDescent="0.2">
      <c r="A1168" s="19"/>
      <c r="C1168" s="19"/>
      <c r="D1168" s="19"/>
      <c r="F1168" s="21"/>
      <c r="G1168" s="22"/>
      <c r="I1168" s="22"/>
      <c r="J1168" s="23"/>
      <c r="K1168" s="18"/>
      <c r="L1168" s="18"/>
      <c r="M1168" s="18"/>
      <c r="O1168" s="24"/>
      <c r="P1168" s="18"/>
    </row>
    <row r="1169" spans="1:16" s="20" customFormat="1" x14ac:dyDescent="0.2">
      <c r="A1169" s="19"/>
      <c r="C1169" s="19"/>
      <c r="D1169" s="19"/>
      <c r="F1169" s="21"/>
      <c r="G1169" s="22"/>
      <c r="I1169" s="22"/>
      <c r="J1169" s="23"/>
      <c r="K1169" s="18"/>
      <c r="L1169" s="18"/>
      <c r="M1169" s="18"/>
      <c r="O1169" s="24"/>
      <c r="P1169" s="18"/>
    </row>
    <row r="1170" spans="1:16" s="20" customFormat="1" x14ac:dyDescent="0.2">
      <c r="A1170" s="19"/>
      <c r="C1170" s="19"/>
      <c r="D1170" s="19"/>
      <c r="F1170" s="21"/>
      <c r="G1170" s="22"/>
      <c r="I1170" s="22"/>
      <c r="J1170" s="23"/>
      <c r="K1170" s="18"/>
      <c r="L1170" s="18"/>
      <c r="M1170" s="18"/>
      <c r="O1170" s="24"/>
      <c r="P1170" s="18"/>
    </row>
    <row r="1171" spans="1:16" s="20" customFormat="1" x14ac:dyDescent="0.2">
      <c r="A1171" s="19"/>
      <c r="C1171" s="19"/>
      <c r="D1171" s="19"/>
      <c r="F1171" s="21"/>
      <c r="G1171" s="22"/>
      <c r="I1171" s="22"/>
      <c r="J1171" s="23"/>
      <c r="K1171" s="18"/>
      <c r="L1171" s="18"/>
      <c r="M1171" s="18"/>
      <c r="O1171" s="24"/>
      <c r="P1171" s="18"/>
    </row>
    <row r="1172" spans="1:16" s="20" customFormat="1" x14ac:dyDescent="0.2">
      <c r="A1172" s="19"/>
      <c r="C1172" s="19"/>
      <c r="D1172" s="19"/>
      <c r="F1172" s="21"/>
      <c r="G1172" s="22"/>
      <c r="I1172" s="22"/>
      <c r="J1172" s="23"/>
      <c r="K1172" s="18"/>
      <c r="L1172" s="18"/>
      <c r="M1172" s="18"/>
      <c r="O1172" s="24"/>
      <c r="P1172" s="18"/>
    </row>
    <row r="1173" spans="1:16" s="20" customFormat="1" x14ac:dyDescent="0.2">
      <c r="A1173" s="19"/>
      <c r="C1173" s="19"/>
      <c r="D1173" s="19"/>
      <c r="F1173" s="21"/>
      <c r="G1173" s="22"/>
      <c r="I1173" s="22"/>
      <c r="J1173" s="23"/>
      <c r="K1173" s="18"/>
      <c r="L1173" s="18"/>
      <c r="M1173" s="18"/>
      <c r="O1173" s="24"/>
      <c r="P1173" s="18"/>
    </row>
    <row r="1174" spans="1:16" s="20" customFormat="1" x14ac:dyDescent="0.2">
      <c r="A1174" s="19"/>
      <c r="C1174" s="19"/>
      <c r="D1174" s="19"/>
      <c r="F1174" s="21"/>
      <c r="G1174" s="22"/>
      <c r="I1174" s="22"/>
      <c r="J1174" s="23"/>
      <c r="K1174" s="18"/>
      <c r="L1174" s="18"/>
      <c r="M1174" s="18"/>
      <c r="O1174" s="24"/>
      <c r="P1174" s="18"/>
    </row>
    <row r="1175" spans="1:16" s="20" customFormat="1" x14ac:dyDescent="0.2">
      <c r="A1175" s="19"/>
      <c r="C1175" s="19"/>
      <c r="D1175" s="19"/>
      <c r="F1175" s="21"/>
      <c r="G1175" s="22"/>
      <c r="I1175" s="22"/>
      <c r="J1175" s="23"/>
      <c r="K1175" s="18"/>
      <c r="L1175" s="18"/>
      <c r="M1175" s="18"/>
      <c r="O1175" s="24"/>
      <c r="P1175" s="18"/>
    </row>
    <row r="1176" spans="1:16" s="20" customFormat="1" x14ac:dyDescent="0.2">
      <c r="A1176" s="19"/>
      <c r="C1176" s="19"/>
      <c r="D1176" s="19"/>
      <c r="F1176" s="21"/>
      <c r="G1176" s="22"/>
      <c r="I1176" s="22"/>
      <c r="J1176" s="23"/>
      <c r="K1176" s="18"/>
      <c r="L1176" s="18"/>
      <c r="M1176" s="18"/>
      <c r="O1176" s="24"/>
      <c r="P1176" s="18"/>
    </row>
    <row r="1177" spans="1:16" s="20" customFormat="1" x14ac:dyDescent="0.2">
      <c r="A1177" s="19"/>
      <c r="C1177" s="19"/>
      <c r="D1177" s="19"/>
      <c r="F1177" s="21"/>
      <c r="G1177" s="22"/>
      <c r="I1177" s="22"/>
      <c r="J1177" s="23"/>
      <c r="K1177" s="18"/>
      <c r="L1177" s="18"/>
      <c r="M1177" s="18"/>
      <c r="O1177" s="24"/>
      <c r="P1177" s="18"/>
    </row>
    <row r="1178" spans="1:16" s="20" customFormat="1" x14ac:dyDescent="0.2">
      <c r="A1178" s="19"/>
      <c r="C1178" s="19"/>
      <c r="D1178" s="19"/>
      <c r="F1178" s="21"/>
      <c r="G1178" s="22"/>
      <c r="I1178" s="22"/>
      <c r="J1178" s="23"/>
      <c r="K1178" s="18"/>
      <c r="L1178" s="18"/>
      <c r="M1178" s="18"/>
      <c r="O1178" s="24"/>
      <c r="P1178" s="18"/>
    </row>
    <row r="1179" spans="1:16" s="20" customFormat="1" x14ac:dyDescent="0.2">
      <c r="A1179" s="19"/>
      <c r="C1179" s="19"/>
      <c r="D1179" s="19"/>
      <c r="F1179" s="21"/>
      <c r="G1179" s="22"/>
      <c r="I1179" s="22"/>
      <c r="J1179" s="23"/>
      <c r="K1179" s="18"/>
      <c r="L1179" s="18"/>
      <c r="M1179" s="18"/>
      <c r="O1179" s="24"/>
      <c r="P1179" s="18"/>
    </row>
    <row r="1180" spans="1:16" s="20" customFormat="1" x14ac:dyDescent="0.2">
      <c r="A1180" s="19"/>
      <c r="C1180" s="19"/>
      <c r="D1180" s="19"/>
      <c r="F1180" s="21"/>
      <c r="G1180" s="22"/>
      <c r="I1180" s="22"/>
      <c r="J1180" s="23"/>
      <c r="K1180" s="18"/>
      <c r="L1180" s="18"/>
      <c r="M1180" s="18"/>
      <c r="O1180" s="24"/>
      <c r="P1180" s="18"/>
    </row>
    <row r="1181" spans="1:16" s="20" customFormat="1" x14ac:dyDescent="0.2">
      <c r="A1181" s="19"/>
      <c r="C1181" s="19"/>
      <c r="D1181" s="19"/>
      <c r="F1181" s="21"/>
      <c r="G1181" s="22"/>
      <c r="I1181" s="22"/>
      <c r="J1181" s="23"/>
      <c r="K1181" s="18"/>
      <c r="L1181" s="18"/>
      <c r="M1181" s="18"/>
      <c r="O1181" s="24"/>
      <c r="P1181" s="18"/>
    </row>
    <row r="1182" spans="1:16" s="20" customFormat="1" x14ac:dyDescent="0.2">
      <c r="A1182" s="19"/>
      <c r="C1182" s="19"/>
      <c r="D1182" s="19"/>
      <c r="F1182" s="21"/>
      <c r="G1182" s="22"/>
      <c r="I1182" s="22"/>
      <c r="J1182" s="23"/>
      <c r="K1182" s="18"/>
      <c r="L1182" s="18"/>
      <c r="M1182" s="18"/>
      <c r="O1182" s="24"/>
      <c r="P1182" s="18"/>
    </row>
    <row r="1183" spans="1:16" s="20" customFormat="1" x14ac:dyDescent="0.2">
      <c r="A1183" s="19"/>
      <c r="C1183" s="19"/>
      <c r="D1183" s="19"/>
      <c r="F1183" s="21"/>
      <c r="G1183" s="22"/>
      <c r="I1183" s="22"/>
      <c r="J1183" s="23"/>
      <c r="K1183" s="18"/>
      <c r="L1183" s="18"/>
      <c r="M1183" s="18"/>
      <c r="O1183" s="24"/>
      <c r="P1183" s="18"/>
    </row>
    <row r="1184" spans="1:16" s="20" customFormat="1" x14ac:dyDescent="0.2">
      <c r="A1184" s="19"/>
      <c r="C1184" s="19"/>
      <c r="D1184" s="19"/>
      <c r="F1184" s="21"/>
      <c r="G1184" s="22"/>
      <c r="I1184" s="22"/>
      <c r="J1184" s="23"/>
      <c r="K1184" s="18"/>
      <c r="L1184" s="18"/>
      <c r="M1184" s="18"/>
      <c r="O1184" s="24"/>
      <c r="P1184" s="18"/>
    </row>
    <row r="1185" spans="1:16" s="20" customFormat="1" x14ac:dyDescent="0.2">
      <c r="A1185" s="19"/>
      <c r="C1185" s="19"/>
      <c r="D1185" s="19"/>
      <c r="F1185" s="21"/>
      <c r="G1185" s="22"/>
      <c r="I1185" s="22"/>
      <c r="J1185" s="23"/>
      <c r="K1185" s="18"/>
      <c r="L1185" s="18"/>
      <c r="M1185" s="18"/>
      <c r="O1185" s="24"/>
      <c r="P1185" s="18"/>
    </row>
    <row r="1186" spans="1:16" s="20" customFormat="1" x14ac:dyDescent="0.2">
      <c r="A1186" s="19"/>
      <c r="C1186" s="19"/>
      <c r="D1186" s="19"/>
      <c r="F1186" s="21"/>
      <c r="G1186" s="22"/>
      <c r="I1186" s="22"/>
      <c r="J1186" s="23"/>
      <c r="K1186" s="18"/>
      <c r="L1186" s="18"/>
      <c r="M1186" s="18"/>
      <c r="O1186" s="24"/>
      <c r="P1186" s="18"/>
    </row>
    <row r="1187" spans="1:16" s="20" customFormat="1" x14ac:dyDescent="0.2">
      <c r="A1187" s="19"/>
      <c r="C1187" s="19"/>
      <c r="D1187" s="19"/>
      <c r="F1187" s="21"/>
      <c r="G1187" s="22"/>
      <c r="I1187" s="22"/>
      <c r="J1187" s="23"/>
      <c r="K1187" s="18"/>
      <c r="L1187" s="18"/>
      <c r="M1187" s="18"/>
      <c r="O1187" s="24"/>
      <c r="P1187" s="18"/>
    </row>
    <row r="1188" spans="1:16" s="20" customFormat="1" x14ac:dyDescent="0.2">
      <c r="A1188" s="19"/>
      <c r="C1188" s="19"/>
      <c r="D1188" s="19"/>
      <c r="F1188" s="21"/>
      <c r="G1188" s="22"/>
      <c r="I1188" s="22"/>
      <c r="J1188" s="23"/>
      <c r="K1188" s="18"/>
      <c r="L1188" s="18"/>
      <c r="M1188" s="18"/>
      <c r="O1188" s="24"/>
      <c r="P1188" s="18"/>
    </row>
    <row r="1189" spans="1:16" s="20" customFormat="1" x14ac:dyDescent="0.2">
      <c r="A1189" s="19"/>
      <c r="C1189" s="19"/>
      <c r="D1189" s="19"/>
      <c r="F1189" s="21"/>
      <c r="G1189" s="22"/>
      <c r="I1189" s="22"/>
      <c r="J1189" s="23"/>
      <c r="K1189" s="18"/>
      <c r="L1189" s="18"/>
      <c r="M1189" s="18"/>
      <c r="O1189" s="24"/>
      <c r="P1189" s="18"/>
    </row>
    <row r="1190" spans="1:16" s="20" customFormat="1" x14ac:dyDescent="0.2">
      <c r="A1190" s="19"/>
      <c r="C1190" s="19"/>
      <c r="D1190" s="19"/>
      <c r="F1190" s="21"/>
      <c r="G1190" s="22"/>
      <c r="I1190" s="22"/>
      <c r="J1190" s="23"/>
      <c r="K1190" s="18"/>
      <c r="L1190" s="18"/>
      <c r="M1190" s="18"/>
      <c r="O1190" s="24"/>
      <c r="P1190" s="18"/>
    </row>
    <row r="1191" spans="1:16" s="20" customFormat="1" x14ac:dyDescent="0.2">
      <c r="A1191" s="19"/>
      <c r="C1191" s="19"/>
      <c r="D1191" s="19"/>
      <c r="F1191" s="21"/>
      <c r="G1191" s="22"/>
      <c r="I1191" s="22"/>
      <c r="J1191" s="23"/>
      <c r="K1191" s="18"/>
      <c r="L1191" s="18"/>
      <c r="M1191" s="18"/>
      <c r="O1191" s="24"/>
      <c r="P1191" s="18"/>
    </row>
    <row r="1192" spans="1:16" s="20" customFormat="1" x14ac:dyDescent="0.2">
      <c r="A1192" s="19"/>
      <c r="C1192" s="19"/>
      <c r="D1192" s="19"/>
      <c r="F1192" s="21"/>
      <c r="G1192" s="22"/>
      <c r="I1192" s="22"/>
      <c r="J1192" s="23"/>
      <c r="K1192" s="18"/>
      <c r="L1192" s="18"/>
      <c r="M1192" s="18"/>
      <c r="O1192" s="24"/>
      <c r="P1192" s="18"/>
    </row>
    <row r="1193" spans="1:16" s="20" customFormat="1" x14ac:dyDescent="0.2">
      <c r="A1193" s="19"/>
      <c r="C1193" s="19"/>
      <c r="D1193" s="19"/>
      <c r="F1193" s="21"/>
      <c r="G1193" s="22"/>
      <c r="I1193" s="22"/>
      <c r="J1193" s="23"/>
      <c r="K1193" s="18"/>
      <c r="L1193" s="18"/>
      <c r="M1193" s="18"/>
      <c r="O1193" s="24"/>
      <c r="P1193" s="18"/>
    </row>
    <row r="1194" spans="1:16" s="20" customFormat="1" x14ac:dyDescent="0.2">
      <c r="A1194" s="19"/>
      <c r="C1194" s="19"/>
      <c r="D1194" s="19"/>
      <c r="F1194" s="21"/>
      <c r="G1194" s="22"/>
      <c r="I1194" s="22"/>
      <c r="J1194" s="23"/>
      <c r="K1194" s="18"/>
      <c r="L1194" s="18"/>
      <c r="M1194" s="18"/>
      <c r="O1194" s="24"/>
      <c r="P1194" s="18"/>
    </row>
    <row r="1195" spans="1:16" s="20" customFormat="1" x14ac:dyDescent="0.2">
      <c r="A1195" s="19"/>
      <c r="C1195" s="19"/>
      <c r="D1195" s="19"/>
      <c r="F1195" s="21"/>
      <c r="G1195" s="22"/>
      <c r="I1195" s="22"/>
      <c r="J1195" s="23"/>
      <c r="K1195" s="18"/>
      <c r="L1195" s="18"/>
      <c r="M1195" s="18"/>
      <c r="O1195" s="24"/>
      <c r="P1195" s="18"/>
    </row>
    <row r="1196" spans="1:16" s="20" customFormat="1" x14ac:dyDescent="0.2">
      <c r="A1196" s="19"/>
      <c r="C1196" s="19"/>
      <c r="D1196" s="19"/>
      <c r="F1196" s="21"/>
      <c r="G1196" s="22"/>
      <c r="I1196" s="22"/>
      <c r="J1196" s="23"/>
      <c r="K1196" s="18"/>
      <c r="L1196" s="18"/>
      <c r="M1196" s="18"/>
      <c r="O1196" s="24"/>
      <c r="P1196" s="18"/>
    </row>
    <row r="1197" spans="1:16" s="20" customFormat="1" x14ac:dyDescent="0.2">
      <c r="A1197" s="19"/>
      <c r="C1197" s="19"/>
      <c r="D1197" s="19"/>
      <c r="F1197" s="21"/>
      <c r="G1197" s="22"/>
      <c r="I1197" s="22"/>
      <c r="J1197" s="23"/>
      <c r="K1197" s="18"/>
      <c r="L1197" s="18"/>
      <c r="M1197" s="18"/>
      <c r="O1197" s="24"/>
      <c r="P1197" s="18"/>
    </row>
    <row r="1198" spans="1:16" s="20" customFormat="1" x14ac:dyDescent="0.2">
      <c r="A1198" s="19"/>
      <c r="C1198" s="19"/>
      <c r="D1198" s="19"/>
      <c r="F1198" s="21"/>
      <c r="G1198" s="22"/>
      <c r="I1198" s="22"/>
      <c r="J1198" s="23"/>
      <c r="K1198" s="18"/>
      <c r="L1198" s="18"/>
      <c r="M1198" s="18"/>
      <c r="O1198" s="24"/>
      <c r="P1198" s="18"/>
    </row>
    <row r="1199" spans="1:16" s="20" customFormat="1" x14ac:dyDescent="0.2">
      <c r="A1199" s="19"/>
      <c r="C1199" s="19"/>
      <c r="D1199" s="19"/>
      <c r="F1199" s="21"/>
      <c r="G1199" s="22"/>
      <c r="I1199" s="22"/>
      <c r="J1199" s="23"/>
      <c r="K1199" s="18"/>
      <c r="L1199" s="18"/>
      <c r="M1199" s="18"/>
      <c r="O1199" s="24"/>
      <c r="P1199" s="18"/>
    </row>
    <row r="1200" spans="1:16" s="20" customFormat="1" x14ac:dyDescent="0.2">
      <c r="A1200" s="19"/>
      <c r="C1200" s="19"/>
      <c r="D1200" s="19"/>
      <c r="F1200" s="21"/>
      <c r="G1200" s="22"/>
      <c r="I1200" s="22"/>
      <c r="J1200" s="23"/>
      <c r="K1200" s="18"/>
      <c r="L1200" s="18"/>
      <c r="M1200" s="18"/>
      <c r="O1200" s="24"/>
      <c r="P1200" s="18"/>
    </row>
    <row r="1201" spans="1:16" s="20" customFormat="1" x14ac:dyDescent="0.2">
      <c r="A1201" s="19"/>
      <c r="C1201" s="19"/>
      <c r="D1201" s="19"/>
      <c r="F1201" s="21"/>
      <c r="G1201" s="22"/>
      <c r="I1201" s="22"/>
      <c r="J1201" s="23"/>
      <c r="K1201" s="18"/>
      <c r="L1201" s="18"/>
      <c r="M1201" s="18"/>
      <c r="O1201" s="24"/>
      <c r="P1201" s="18"/>
    </row>
    <row r="1202" spans="1:16" s="20" customFormat="1" x14ac:dyDescent="0.2">
      <c r="A1202" s="19"/>
      <c r="C1202" s="19"/>
      <c r="D1202" s="19"/>
      <c r="F1202" s="21"/>
      <c r="G1202" s="22"/>
      <c r="I1202" s="22"/>
      <c r="J1202" s="23"/>
      <c r="K1202" s="18"/>
      <c r="L1202" s="18"/>
      <c r="M1202" s="18"/>
      <c r="O1202" s="24"/>
      <c r="P1202" s="18"/>
    </row>
    <row r="1203" spans="1:16" s="20" customFormat="1" x14ac:dyDescent="0.2">
      <c r="A1203" s="19"/>
      <c r="C1203" s="19"/>
      <c r="D1203" s="19"/>
      <c r="F1203" s="21"/>
      <c r="G1203" s="22"/>
      <c r="I1203" s="22"/>
      <c r="J1203" s="23"/>
      <c r="K1203" s="18"/>
      <c r="L1203" s="18"/>
      <c r="M1203" s="18"/>
      <c r="O1203" s="24"/>
      <c r="P1203" s="18"/>
    </row>
    <row r="1204" spans="1:16" s="20" customFormat="1" x14ac:dyDescent="0.2">
      <c r="A1204" s="19"/>
      <c r="C1204" s="19"/>
      <c r="D1204" s="19"/>
      <c r="F1204" s="21"/>
      <c r="G1204" s="22"/>
      <c r="I1204" s="22"/>
      <c r="J1204" s="23"/>
      <c r="K1204" s="18"/>
      <c r="L1204" s="18"/>
      <c r="M1204" s="18"/>
      <c r="O1204" s="24"/>
      <c r="P1204" s="18"/>
    </row>
    <row r="1205" spans="1:16" s="20" customFormat="1" x14ac:dyDescent="0.2">
      <c r="A1205" s="19"/>
      <c r="C1205" s="19"/>
      <c r="D1205" s="19"/>
      <c r="F1205" s="21"/>
      <c r="G1205" s="22"/>
      <c r="I1205" s="22"/>
      <c r="J1205" s="23"/>
      <c r="K1205" s="18"/>
      <c r="L1205" s="18"/>
      <c r="M1205" s="18"/>
      <c r="O1205" s="24"/>
      <c r="P1205" s="18"/>
    </row>
    <row r="1206" spans="1:16" s="20" customFormat="1" x14ac:dyDescent="0.2">
      <c r="A1206" s="19"/>
      <c r="C1206" s="19"/>
      <c r="D1206" s="19"/>
      <c r="F1206" s="21"/>
      <c r="G1206" s="22"/>
      <c r="I1206" s="22"/>
      <c r="J1206" s="23"/>
      <c r="K1206" s="18"/>
      <c r="L1206" s="18"/>
      <c r="M1206" s="18"/>
      <c r="O1206" s="24"/>
      <c r="P1206" s="18"/>
    </row>
    <row r="1207" spans="1:16" s="20" customFormat="1" x14ac:dyDescent="0.2">
      <c r="A1207" s="19"/>
      <c r="C1207" s="19"/>
      <c r="D1207" s="19"/>
      <c r="F1207" s="21"/>
      <c r="G1207" s="22"/>
      <c r="I1207" s="22"/>
      <c r="J1207" s="23"/>
      <c r="K1207" s="18"/>
      <c r="L1207" s="18"/>
      <c r="M1207" s="18"/>
      <c r="O1207" s="24"/>
      <c r="P1207" s="18"/>
    </row>
    <row r="1208" spans="1:16" s="20" customFormat="1" x14ac:dyDescent="0.2">
      <c r="A1208" s="19"/>
      <c r="C1208" s="19"/>
      <c r="D1208" s="19"/>
      <c r="F1208" s="21"/>
      <c r="G1208" s="22"/>
      <c r="I1208" s="22"/>
      <c r="J1208" s="23"/>
      <c r="K1208" s="18"/>
      <c r="L1208" s="18"/>
      <c r="M1208" s="18"/>
      <c r="O1208" s="24"/>
      <c r="P1208" s="18"/>
    </row>
    <row r="1209" spans="1:16" s="20" customFormat="1" x14ac:dyDescent="0.2">
      <c r="A1209" s="19"/>
      <c r="C1209" s="19"/>
      <c r="D1209" s="19"/>
      <c r="F1209" s="21"/>
      <c r="G1209" s="22"/>
      <c r="I1209" s="22"/>
      <c r="J1209" s="23"/>
      <c r="K1209" s="18"/>
      <c r="L1209" s="18"/>
      <c r="M1209" s="18"/>
      <c r="O1209" s="24"/>
      <c r="P1209" s="18"/>
    </row>
    <row r="1210" spans="1:16" s="20" customFormat="1" x14ac:dyDescent="0.2">
      <c r="A1210" s="19"/>
      <c r="C1210" s="19"/>
      <c r="D1210" s="19"/>
      <c r="F1210" s="21"/>
      <c r="G1210" s="22"/>
      <c r="I1210" s="22"/>
      <c r="J1210" s="23"/>
      <c r="K1210" s="18"/>
      <c r="L1210" s="18"/>
      <c r="M1210" s="18"/>
      <c r="O1210" s="24"/>
      <c r="P1210" s="18"/>
    </row>
    <row r="1211" spans="1:16" s="20" customFormat="1" x14ac:dyDescent="0.2">
      <c r="A1211" s="19"/>
      <c r="C1211" s="19"/>
      <c r="D1211" s="19"/>
      <c r="F1211" s="21"/>
      <c r="G1211" s="22"/>
      <c r="I1211" s="22"/>
      <c r="J1211" s="23"/>
      <c r="K1211" s="18"/>
      <c r="L1211" s="18"/>
      <c r="M1211" s="18"/>
      <c r="O1211" s="24"/>
      <c r="P1211" s="18"/>
    </row>
    <row r="1212" spans="1:16" s="20" customFormat="1" x14ac:dyDescent="0.2">
      <c r="A1212" s="19"/>
      <c r="C1212" s="19"/>
      <c r="D1212" s="19"/>
      <c r="F1212" s="21"/>
      <c r="G1212" s="22"/>
      <c r="I1212" s="22"/>
      <c r="J1212" s="23"/>
      <c r="K1212" s="18"/>
      <c r="L1212" s="18"/>
      <c r="M1212" s="18"/>
      <c r="O1212" s="24"/>
      <c r="P1212" s="18"/>
    </row>
    <row r="1213" spans="1:16" s="20" customFormat="1" x14ac:dyDescent="0.2">
      <c r="A1213" s="19"/>
      <c r="C1213" s="19"/>
      <c r="D1213" s="19"/>
      <c r="F1213" s="21"/>
      <c r="G1213" s="22"/>
      <c r="I1213" s="22"/>
      <c r="J1213" s="23"/>
      <c r="K1213" s="18"/>
      <c r="L1213" s="18"/>
      <c r="M1213" s="18"/>
      <c r="O1213" s="24"/>
      <c r="P1213" s="18"/>
    </row>
    <row r="1214" spans="1:16" s="20" customFormat="1" x14ac:dyDescent="0.2">
      <c r="A1214" s="19"/>
      <c r="C1214" s="19"/>
      <c r="D1214" s="19"/>
      <c r="F1214" s="21"/>
      <c r="G1214" s="22"/>
      <c r="I1214" s="22"/>
      <c r="J1214" s="23"/>
      <c r="K1214" s="18"/>
      <c r="L1214" s="18"/>
      <c r="M1214" s="18"/>
      <c r="O1214" s="24"/>
      <c r="P1214" s="18"/>
    </row>
    <row r="1215" spans="1:16" s="20" customFormat="1" x14ac:dyDescent="0.2">
      <c r="A1215" s="19"/>
      <c r="C1215" s="19"/>
      <c r="D1215" s="19"/>
      <c r="F1215" s="21"/>
      <c r="G1215" s="22"/>
      <c r="I1215" s="22"/>
      <c r="J1215" s="23"/>
      <c r="K1215" s="18"/>
      <c r="L1215" s="18"/>
      <c r="M1215" s="18"/>
      <c r="O1215" s="24"/>
      <c r="P1215" s="18"/>
    </row>
    <row r="1216" spans="1:16" s="20" customFormat="1" x14ac:dyDescent="0.2">
      <c r="A1216" s="19"/>
      <c r="C1216" s="19"/>
      <c r="D1216" s="19"/>
      <c r="F1216" s="21"/>
      <c r="G1216" s="22"/>
      <c r="I1216" s="22"/>
      <c r="J1216" s="23"/>
      <c r="K1216" s="18"/>
      <c r="L1216" s="18"/>
      <c r="M1216" s="18"/>
      <c r="O1216" s="24"/>
      <c r="P1216" s="18"/>
    </row>
    <row r="1217" spans="1:16" s="20" customFormat="1" x14ac:dyDescent="0.2">
      <c r="A1217" s="19"/>
      <c r="C1217" s="19"/>
      <c r="D1217" s="19"/>
      <c r="F1217" s="21"/>
      <c r="G1217" s="22"/>
      <c r="I1217" s="22"/>
      <c r="J1217" s="23"/>
      <c r="K1217" s="18"/>
      <c r="L1217" s="18"/>
      <c r="M1217" s="18"/>
      <c r="O1217" s="24"/>
      <c r="P1217" s="18"/>
    </row>
    <row r="1218" spans="1:16" s="20" customFormat="1" x14ac:dyDescent="0.2">
      <c r="A1218" s="19"/>
      <c r="C1218" s="19"/>
      <c r="D1218" s="19"/>
      <c r="F1218" s="21"/>
      <c r="G1218" s="22"/>
      <c r="I1218" s="22"/>
      <c r="J1218" s="23"/>
      <c r="K1218" s="18"/>
      <c r="L1218" s="18"/>
      <c r="M1218" s="18"/>
      <c r="O1218" s="24"/>
      <c r="P1218" s="18"/>
    </row>
    <row r="1219" spans="1:16" s="20" customFormat="1" x14ac:dyDescent="0.2">
      <c r="A1219" s="19"/>
      <c r="C1219" s="19"/>
      <c r="D1219" s="19"/>
      <c r="F1219" s="21"/>
      <c r="G1219" s="22"/>
      <c r="I1219" s="22"/>
      <c r="J1219" s="23"/>
      <c r="K1219" s="18"/>
      <c r="L1219" s="18"/>
      <c r="M1219" s="18"/>
      <c r="O1219" s="24"/>
      <c r="P1219" s="18"/>
    </row>
    <row r="1220" spans="1:16" s="20" customFormat="1" x14ac:dyDescent="0.2">
      <c r="A1220" s="19"/>
      <c r="C1220" s="19"/>
      <c r="D1220" s="19"/>
      <c r="F1220" s="21"/>
      <c r="G1220" s="22"/>
      <c r="I1220" s="22"/>
      <c r="J1220" s="23"/>
      <c r="K1220" s="18"/>
      <c r="L1220" s="18"/>
      <c r="M1220" s="18"/>
      <c r="O1220" s="24"/>
      <c r="P1220" s="18"/>
    </row>
    <row r="1221" spans="1:16" s="20" customFormat="1" x14ac:dyDescent="0.2">
      <c r="A1221" s="19"/>
      <c r="C1221" s="19"/>
      <c r="D1221" s="19"/>
      <c r="F1221" s="21"/>
      <c r="G1221" s="22"/>
      <c r="I1221" s="22"/>
      <c r="J1221" s="23"/>
      <c r="K1221" s="18"/>
      <c r="L1221" s="18"/>
      <c r="M1221" s="18"/>
      <c r="O1221" s="24"/>
      <c r="P1221" s="18"/>
    </row>
    <row r="1222" spans="1:16" s="20" customFormat="1" x14ac:dyDescent="0.2">
      <c r="A1222" s="19"/>
      <c r="C1222" s="19"/>
      <c r="D1222" s="19"/>
      <c r="F1222" s="21"/>
      <c r="G1222" s="22"/>
      <c r="I1222" s="22"/>
      <c r="J1222" s="23"/>
      <c r="K1222" s="18"/>
      <c r="L1222" s="18"/>
      <c r="M1222" s="18"/>
      <c r="O1222" s="24"/>
      <c r="P1222" s="18"/>
    </row>
    <row r="1223" spans="1:16" s="20" customFormat="1" x14ac:dyDescent="0.2">
      <c r="A1223" s="19"/>
      <c r="C1223" s="19"/>
      <c r="D1223" s="19"/>
      <c r="F1223" s="21"/>
      <c r="G1223" s="22"/>
      <c r="I1223" s="22"/>
      <c r="J1223" s="23"/>
      <c r="K1223" s="18"/>
      <c r="L1223" s="18"/>
      <c r="M1223" s="18"/>
      <c r="O1223" s="24"/>
      <c r="P1223" s="18"/>
    </row>
    <row r="1224" spans="1:16" s="20" customFormat="1" x14ac:dyDescent="0.2">
      <c r="A1224" s="19"/>
      <c r="C1224" s="19"/>
      <c r="D1224" s="19"/>
      <c r="F1224" s="21"/>
      <c r="G1224" s="22"/>
      <c r="I1224" s="22"/>
      <c r="J1224" s="23"/>
      <c r="K1224" s="18"/>
      <c r="L1224" s="18"/>
      <c r="M1224" s="18"/>
      <c r="O1224" s="24"/>
      <c r="P1224" s="18"/>
    </row>
    <row r="1225" spans="1:16" s="20" customFormat="1" x14ac:dyDescent="0.2">
      <c r="A1225" s="19"/>
      <c r="C1225" s="19"/>
      <c r="D1225" s="19"/>
      <c r="F1225" s="21"/>
      <c r="G1225" s="22"/>
      <c r="I1225" s="22"/>
      <c r="J1225" s="23"/>
      <c r="K1225" s="18"/>
      <c r="L1225" s="18"/>
      <c r="M1225" s="18"/>
      <c r="O1225" s="24"/>
      <c r="P1225" s="18"/>
    </row>
    <row r="1226" spans="1:16" s="20" customFormat="1" x14ac:dyDescent="0.2">
      <c r="A1226" s="19"/>
      <c r="C1226" s="19"/>
      <c r="D1226" s="19"/>
      <c r="F1226" s="21"/>
      <c r="G1226" s="22"/>
      <c r="I1226" s="22"/>
      <c r="J1226" s="23"/>
      <c r="K1226" s="18"/>
      <c r="L1226" s="18"/>
      <c r="M1226" s="18"/>
      <c r="O1226" s="24"/>
      <c r="P1226" s="18"/>
    </row>
    <row r="1227" spans="1:16" s="20" customFormat="1" x14ac:dyDescent="0.2">
      <c r="A1227" s="19"/>
      <c r="C1227" s="19"/>
      <c r="D1227" s="19"/>
      <c r="F1227" s="21"/>
      <c r="G1227" s="22"/>
      <c r="I1227" s="22"/>
      <c r="J1227" s="23"/>
      <c r="K1227" s="18"/>
      <c r="L1227" s="18"/>
      <c r="M1227" s="18"/>
      <c r="O1227" s="24"/>
      <c r="P1227" s="18"/>
    </row>
    <row r="1228" spans="1:16" s="20" customFormat="1" x14ac:dyDescent="0.2">
      <c r="A1228" s="19"/>
      <c r="C1228" s="19"/>
      <c r="D1228" s="19"/>
      <c r="F1228" s="21"/>
      <c r="G1228" s="22"/>
      <c r="I1228" s="22"/>
      <c r="J1228" s="23"/>
      <c r="K1228" s="18"/>
      <c r="L1228" s="18"/>
      <c r="M1228" s="18"/>
      <c r="O1228" s="24"/>
      <c r="P1228" s="18"/>
    </row>
    <row r="1229" spans="1:16" s="20" customFormat="1" x14ac:dyDescent="0.2">
      <c r="A1229" s="19"/>
      <c r="C1229" s="19"/>
      <c r="D1229" s="19"/>
      <c r="F1229" s="21"/>
      <c r="G1229" s="22"/>
      <c r="I1229" s="22"/>
      <c r="J1229" s="23"/>
      <c r="K1229" s="18"/>
      <c r="L1229" s="18"/>
      <c r="M1229" s="18"/>
      <c r="O1229" s="24"/>
      <c r="P1229" s="18"/>
    </row>
    <row r="1230" spans="1:16" s="20" customFormat="1" x14ac:dyDescent="0.2">
      <c r="A1230" s="19"/>
      <c r="C1230" s="19"/>
      <c r="D1230" s="19"/>
      <c r="F1230" s="21"/>
      <c r="G1230" s="22"/>
      <c r="I1230" s="22"/>
      <c r="J1230" s="23"/>
      <c r="K1230" s="18"/>
      <c r="L1230" s="18"/>
      <c r="M1230" s="18"/>
      <c r="O1230" s="24"/>
      <c r="P1230" s="18"/>
    </row>
    <row r="1231" spans="1:16" s="20" customFormat="1" x14ac:dyDescent="0.2">
      <c r="A1231" s="19"/>
      <c r="C1231" s="19"/>
      <c r="D1231" s="19"/>
      <c r="F1231" s="21"/>
      <c r="G1231" s="22"/>
      <c r="I1231" s="22"/>
      <c r="J1231" s="23"/>
      <c r="K1231" s="18"/>
      <c r="L1231" s="18"/>
      <c r="M1231" s="18"/>
      <c r="O1231" s="24"/>
      <c r="P1231" s="18"/>
    </row>
    <row r="1232" spans="1:16" s="20" customFormat="1" x14ac:dyDescent="0.2">
      <c r="A1232" s="19"/>
      <c r="C1232" s="19"/>
      <c r="D1232" s="19"/>
      <c r="F1232" s="21"/>
      <c r="G1232" s="22"/>
      <c r="I1232" s="22"/>
      <c r="J1232" s="23"/>
      <c r="K1232" s="18"/>
      <c r="L1232" s="18"/>
      <c r="M1232" s="18"/>
      <c r="O1232" s="24"/>
      <c r="P1232" s="18"/>
    </row>
    <row r="1233" spans="1:16" s="20" customFormat="1" x14ac:dyDescent="0.2">
      <c r="A1233" s="19"/>
      <c r="C1233" s="19"/>
      <c r="D1233" s="19"/>
      <c r="F1233" s="21"/>
      <c r="G1233" s="22"/>
      <c r="I1233" s="22"/>
      <c r="J1233" s="23"/>
      <c r="K1233" s="18"/>
      <c r="L1233" s="18"/>
      <c r="M1233" s="18"/>
      <c r="O1233" s="24"/>
      <c r="P1233" s="18"/>
    </row>
    <row r="1234" spans="1:16" s="20" customFormat="1" x14ac:dyDescent="0.2">
      <c r="A1234" s="19"/>
      <c r="C1234" s="19"/>
      <c r="D1234" s="19"/>
      <c r="F1234" s="21"/>
      <c r="G1234" s="22"/>
      <c r="I1234" s="22"/>
      <c r="J1234" s="23"/>
      <c r="K1234" s="18"/>
      <c r="L1234" s="18"/>
      <c r="M1234" s="18"/>
      <c r="O1234" s="24"/>
      <c r="P1234" s="18"/>
    </row>
    <row r="1235" spans="1:16" s="20" customFormat="1" x14ac:dyDescent="0.2">
      <c r="A1235" s="19"/>
      <c r="C1235" s="19"/>
      <c r="D1235" s="19"/>
      <c r="F1235" s="21"/>
      <c r="G1235" s="22"/>
      <c r="I1235" s="22"/>
      <c r="J1235" s="23"/>
      <c r="K1235" s="18"/>
      <c r="L1235" s="18"/>
      <c r="M1235" s="18"/>
      <c r="O1235" s="24"/>
      <c r="P1235" s="18"/>
    </row>
    <row r="1236" spans="1:16" s="20" customFormat="1" x14ac:dyDescent="0.2">
      <c r="A1236" s="19"/>
      <c r="C1236" s="19"/>
      <c r="D1236" s="19"/>
      <c r="F1236" s="21"/>
      <c r="G1236" s="22"/>
      <c r="I1236" s="22"/>
      <c r="J1236" s="23"/>
      <c r="K1236" s="18"/>
      <c r="L1236" s="18"/>
      <c r="M1236" s="18"/>
      <c r="O1236" s="24"/>
      <c r="P1236" s="18"/>
    </row>
    <row r="1237" spans="1:16" s="20" customFormat="1" x14ac:dyDescent="0.2">
      <c r="A1237" s="19"/>
      <c r="C1237" s="19"/>
      <c r="D1237" s="19"/>
      <c r="F1237" s="21"/>
      <c r="G1237" s="22"/>
      <c r="I1237" s="22"/>
      <c r="J1237" s="23"/>
      <c r="K1237" s="18"/>
      <c r="L1237" s="18"/>
      <c r="M1237" s="18"/>
      <c r="O1237" s="24"/>
      <c r="P1237" s="18"/>
    </row>
    <row r="1238" spans="1:16" s="20" customFormat="1" x14ac:dyDescent="0.2">
      <c r="A1238" s="19"/>
      <c r="C1238" s="19"/>
      <c r="D1238" s="19"/>
      <c r="F1238" s="21"/>
      <c r="G1238" s="22"/>
      <c r="I1238" s="22"/>
      <c r="J1238" s="23"/>
      <c r="K1238" s="18"/>
      <c r="L1238" s="18"/>
      <c r="M1238" s="18"/>
      <c r="O1238" s="24"/>
      <c r="P1238" s="18"/>
    </row>
    <row r="1239" spans="1:16" s="20" customFormat="1" x14ac:dyDescent="0.2">
      <c r="A1239" s="19"/>
      <c r="C1239" s="19"/>
      <c r="D1239" s="19"/>
      <c r="F1239" s="21"/>
      <c r="G1239" s="22"/>
      <c r="I1239" s="22"/>
      <c r="J1239" s="23"/>
      <c r="K1239" s="18"/>
      <c r="L1239" s="18"/>
      <c r="M1239" s="18"/>
      <c r="O1239" s="24"/>
      <c r="P1239" s="18"/>
    </row>
    <row r="1240" spans="1:16" s="20" customFormat="1" x14ac:dyDescent="0.2">
      <c r="A1240" s="19"/>
      <c r="C1240" s="19"/>
      <c r="D1240" s="19"/>
      <c r="F1240" s="21"/>
      <c r="G1240" s="22"/>
      <c r="I1240" s="22"/>
      <c r="J1240" s="23"/>
      <c r="K1240" s="18"/>
      <c r="L1240" s="18"/>
      <c r="M1240" s="18"/>
      <c r="O1240" s="24"/>
      <c r="P1240" s="18"/>
    </row>
    <row r="1241" spans="1:16" s="20" customFormat="1" x14ac:dyDescent="0.2">
      <c r="A1241" s="19"/>
      <c r="C1241" s="19"/>
      <c r="D1241" s="19"/>
      <c r="F1241" s="21"/>
      <c r="G1241" s="22"/>
      <c r="I1241" s="22"/>
      <c r="J1241" s="23"/>
      <c r="K1241" s="18"/>
      <c r="L1241" s="18"/>
      <c r="M1241" s="18"/>
      <c r="O1241" s="24"/>
      <c r="P1241" s="18"/>
    </row>
    <row r="1242" spans="1:16" s="20" customFormat="1" x14ac:dyDescent="0.2">
      <c r="A1242" s="19"/>
      <c r="C1242" s="19"/>
      <c r="D1242" s="19"/>
      <c r="F1242" s="21"/>
      <c r="G1242" s="22"/>
      <c r="I1242" s="22"/>
      <c r="J1242" s="23"/>
      <c r="K1242" s="18"/>
      <c r="L1242" s="18"/>
      <c r="M1242" s="18"/>
      <c r="O1242" s="24"/>
      <c r="P1242" s="18"/>
    </row>
    <row r="1243" spans="1:16" s="20" customFormat="1" x14ac:dyDescent="0.2">
      <c r="A1243" s="19"/>
      <c r="C1243" s="19"/>
      <c r="D1243" s="19"/>
      <c r="F1243" s="21"/>
      <c r="G1243" s="22"/>
      <c r="I1243" s="22"/>
      <c r="J1243" s="23"/>
      <c r="K1243" s="18"/>
      <c r="L1243" s="18"/>
      <c r="M1243" s="18"/>
      <c r="O1243" s="24"/>
      <c r="P1243" s="18"/>
    </row>
    <row r="1244" spans="1:16" s="20" customFormat="1" x14ac:dyDescent="0.2">
      <c r="A1244" s="19"/>
      <c r="C1244" s="19"/>
      <c r="D1244" s="19"/>
      <c r="F1244" s="21"/>
      <c r="G1244" s="22"/>
      <c r="I1244" s="22"/>
      <c r="J1244" s="23"/>
      <c r="K1244" s="18"/>
      <c r="L1244" s="18"/>
      <c r="M1244" s="18"/>
      <c r="O1244" s="24"/>
      <c r="P1244" s="18"/>
    </row>
    <row r="1245" spans="1:16" s="20" customFormat="1" x14ac:dyDescent="0.2">
      <c r="A1245" s="19"/>
      <c r="C1245" s="19"/>
      <c r="D1245" s="19"/>
      <c r="F1245" s="21"/>
      <c r="G1245" s="22"/>
      <c r="I1245" s="22"/>
      <c r="J1245" s="23"/>
      <c r="K1245" s="18"/>
      <c r="L1245" s="18"/>
      <c r="M1245" s="18"/>
      <c r="O1245" s="24"/>
      <c r="P1245" s="18"/>
    </row>
    <row r="1246" spans="1:16" s="20" customFormat="1" x14ac:dyDescent="0.2">
      <c r="A1246" s="19"/>
      <c r="C1246" s="19"/>
      <c r="D1246" s="19"/>
      <c r="F1246" s="21"/>
      <c r="G1246" s="22"/>
      <c r="I1246" s="22"/>
      <c r="J1246" s="23"/>
      <c r="K1246" s="18"/>
      <c r="L1246" s="18"/>
      <c r="M1246" s="18"/>
      <c r="O1246" s="24"/>
      <c r="P1246" s="18"/>
    </row>
    <row r="1247" spans="1:16" s="20" customFormat="1" x14ac:dyDescent="0.2">
      <c r="A1247" s="19"/>
      <c r="C1247" s="19"/>
      <c r="D1247" s="19"/>
      <c r="F1247" s="21"/>
      <c r="G1247" s="22"/>
      <c r="I1247" s="22"/>
      <c r="J1247" s="23"/>
      <c r="K1247" s="18"/>
      <c r="L1247" s="18"/>
      <c r="M1247" s="18"/>
      <c r="O1247" s="24"/>
      <c r="P1247" s="18"/>
    </row>
    <row r="1248" spans="1:16" s="20" customFormat="1" x14ac:dyDescent="0.2">
      <c r="A1248" s="19"/>
      <c r="C1248" s="19"/>
      <c r="D1248" s="19"/>
      <c r="F1248" s="21"/>
      <c r="G1248" s="22"/>
      <c r="I1248" s="22"/>
      <c r="J1248" s="23"/>
      <c r="K1248" s="18"/>
      <c r="L1248" s="18"/>
      <c r="M1248" s="18"/>
      <c r="O1248" s="24"/>
      <c r="P1248" s="18"/>
    </row>
    <row r="1249" spans="1:16" s="20" customFormat="1" x14ac:dyDescent="0.2">
      <c r="A1249" s="19"/>
      <c r="C1249" s="19"/>
      <c r="D1249" s="19"/>
      <c r="F1249" s="21"/>
      <c r="G1249" s="22"/>
      <c r="I1249" s="22"/>
      <c r="J1249" s="23"/>
      <c r="K1249" s="18"/>
      <c r="L1249" s="18"/>
      <c r="M1249" s="18"/>
      <c r="O1249" s="24"/>
      <c r="P1249" s="18"/>
    </row>
    <row r="1250" spans="1:16" s="20" customFormat="1" x14ac:dyDescent="0.2">
      <c r="A1250" s="19"/>
      <c r="C1250" s="19"/>
      <c r="D1250" s="19"/>
      <c r="F1250" s="21"/>
      <c r="G1250" s="22"/>
      <c r="I1250" s="22"/>
      <c r="J1250" s="23"/>
      <c r="K1250" s="18"/>
      <c r="L1250" s="18"/>
      <c r="M1250" s="18"/>
      <c r="O1250" s="24"/>
      <c r="P1250" s="18"/>
    </row>
    <row r="1251" spans="1:16" s="20" customFormat="1" x14ac:dyDescent="0.2">
      <c r="A1251" s="19"/>
      <c r="C1251" s="19"/>
      <c r="D1251" s="19"/>
      <c r="F1251" s="21"/>
      <c r="G1251" s="22"/>
      <c r="I1251" s="22"/>
      <c r="J1251" s="23"/>
      <c r="K1251" s="18"/>
      <c r="L1251" s="18"/>
      <c r="M1251" s="18"/>
      <c r="O1251" s="24"/>
      <c r="P1251" s="18"/>
    </row>
    <row r="1252" spans="1:16" s="20" customFormat="1" x14ac:dyDescent="0.2">
      <c r="A1252" s="19"/>
      <c r="C1252" s="19"/>
      <c r="D1252" s="19"/>
      <c r="F1252" s="21"/>
      <c r="G1252" s="22"/>
      <c r="I1252" s="22"/>
      <c r="J1252" s="23"/>
      <c r="K1252" s="18"/>
      <c r="L1252" s="18"/>
      <c r="M1252" s="18"/>
      <c r="O1252" s="24"/>
      <c r="P1252" s="18"/>
    </row>
    <row r="1253" spans="1:16" s="20" customFormat="1" x14ac:dyDescent="0.2">
      <c r="A1253" s="19"/>
      <c r="C1253" s="19"/>
      <c r="D1253" s="19"/>
      <c r="F1253" s="21"/>
      <c r="G1253" s="22"/>
      <c r="I1253" s="22"/>
      <c r="J1253" s="23"/>
      <c r="K1253" s="18"/>
      <c r="L1253" s="18"/>
      <c r="M1253" s="18"/>
      <c r="O1253" s="24"/>
      <c r="P1253" s="18"/>
    </row>
    <row r="1254" spans="1:16" s="20" customFormat="1" x14ac:dyDescent="0.2">
      <c r="A1254" s="19"/>
      <c r="C1254" s="19"/>
      <c r="D1254" s="19"/>
      <c r="F1254" s="21"/>
      <c r="G1254" s="22"/>
      <c r="I1254" s="22"/>
      <c r="J1254" s="23"/>
      <c r="K1254" s="18"/>
      <c r="L1254" s="18"/>
      <c r="M1254" s="18"/>
      <c r="O1254" s="24"/>
      <c r="P1254" s="18"/>
    </row>
    <row r="1255" spans="1:16" s="20" customFormat="1" x14ac:dyDescent="0.2">
      <c r="A1255" s="19"/>
      <c r="C1255" s="19"/>
      <c r="D1255" s="19"/>
      <c r="F1255" s="21"/>
      <c r="G1255" s="22"/>
      <c r="I1255" s="22"/>
      <c r="J1255" s="23"/>
      <c r="K1255" s="18"/>
      <c r="L1255" s="18"/>
      <c r="M1255" s="18"/>
      <c r="O1255" s="24"/>
      <c r="P1255" s="18"/>
    </row>
    <row r="1256" spans="1:16" s="20" customFormat="1" x14ac:dyDescent="0.2">
      <c r="A1256" s="19"/>
      <c r="C1256" s="19"/>
      <c r="D1256" s="19"/>
      <c r="F1256" s="21"/>
      <c r="G1256" s="22"/>
      <c r="I1256" s="22"/>
      <c r="J1256" s="23"/>
      <c r="K1256" s="18"/>
      <c r="L1256" s="18"/>
      <c r="M1256" s="18"/>
      <c r="O1256" s="24"/>
      <c r="P1256" s="18"/>
    </row>
    <row r="1257" spans="1:16" s="20" customFormat="1" x14ac:dyDescent="0.2">
      <c r="A1257" s="19"/>
      <c r="C1257" s="19"/>
      <c r="D1257" s="19"/>
      <c r="F1257" s="21"/>
      <c r="G1257" s="22"/>
      <c r="I1257" s="22"/>
      <c r="J1257" s="23"/>
      <c r="K1257" s="18"/>
      <c r="L1257" s="18"/>
      <c r="M1257" s="18"/>
      <c r="O1257" s="24"/>
      <c r="P1257" s="18"/>
    </row>
    <row r="1258" spans="1:16" s="20" customFormat="1" x14ac:dyDescent="0.2">
      <c r="A1258" s="19"/>
      <c r="C1258" s="19"/>
      <c r="D1258" s="19"/>
      <c r="F1258" s="21"/>
      <c r="G1258" s="22"/>
      <c r="I1258" s="22"/>
      <c r="J1258" s="23"/>
      <c r="K1258" s="18"/>
      <c r="L1258" s="18"/>
      <c r="M1258" s="18"/>
      <c r="O1258" s="24"/>
      <c r="P1258" s="18"/>
    </row>
    <row r="1259" spans="1:16" s="20" customFormat="1" x14ac:dyDescent="0.2">
      <c r="A1259" s="19"/>
      <c r="C1259" s="19"/>
      <c r="D1259" s="19"/>
      <c r="F1259" s="21"/>
      <c r="G1259" s="22"/>
      <c r="I1259" s="22"/>
      <c r="J1259" s="23"/>
      <c r="K1259" s="18"/>
      <c r="L1259" s="18"/>
      <c r="M1259" s="18"/>
      <c r="O1259" s="24"/>
      <c r="P1259" s="18"/>
    </row>
  </sheetData>
  <sheetProtection selectLockedCells="1"/>
  <mergeCells count="58">
    <mergeCell ref="O22:O26"/>
    <mergeCell ref="M19:M20"/>
    <mergeCell ref="N19:N20"/>
    <mergeCell ref="O19:O20"/>
    <mergeCell ref="A22:A26"/>
    <mergeCell ref="B22:B26"/>
    <mergeCell ref="C22:C26"/>
    <mergeCell ref="K22:K26"/>
    <mergeCell ref="L22:L26"/>
    <mergeCell ref="M22:M26"/>
    <mergeCell ref="N22:N26"/>
    <mergeCell ref="K17:K18"/>
    <mergeCell ref="L17:L18"/>
    <mergeCell ref="A19:A20"/>
    <mergeCell ref="B19:B20"/>
    <mergeCell ref="C19:C20"/>
    <mergeCell ref="K19:K20"/>
    <mergeCell ref="L19:L20"/>
    <mergeCell ref="N12:N16"/>
    <mergeCell ref="O12:O16"/>
    <mergeCell ref="A17:A18"/>
    <mergeCell ref="D17:D18"/>
    <mergeCell ref="E17:E18"/>
    <mergeCell ref="F17:F18"/>
    <mergeCell ref="G17:G18"/>
    <mergeCell ref="H17:H18"/>
    <mergeCell ref="I17:I18"/>
    <mergeCell ref="J17:J18"/>
    <mergeCell ref="A12:A16"/>
    <mergeCell ref="B12:B16"/>
    <mergeCell ref="C12:C16"/>
    <mergeCell ref="K12:K16"/>
    <mergeCell ref="L12:L16"/>
    <mergeCell ref="M12:M16"/>
    <mergeCell ref="O5:O6"/>
    <mergeCell ref="A7:A11"/>
    <mergeCell ref="B7:B11"/>
    <mergeCell ref="C7:C11"/>
    <mergeCell ref="K7:K11"/>
    <mergeCell ref="L7:L11"/>
    <mergeCell ref="M7:M11"/>
    <mergeCell ref="N7:N11"/>
    <mergeCell ref="O7:O11"/>
    <mergeCell ref="M2:M4"/>
    <mergeCell ref="N2:N4"/>
    <mergeCell ref="O2:O4"/>
    <mergeCell ref="A5:A6"/>
    <mergeCell ref="B5:B6"/>
    <mergeCell ref="C5:C6"/>
    <mergeCell ref="K5:K6"/>
    <mergeCell ref="L5:L6"/>
    <mergeCell ref="M5:M6"/>
    <mergeCell ref="N5:N6"/>
    <mergeCell ref="A2:A4"/>
    <mergeCell ref="B2:B4"/>
    <mergeCell ref="C2:C4"/>
    <mergeCell ref="K2:K4"/>
    <mergeCell ref="L2:L4"/>
  </mergeCells>
  <pageMargins left="0.2" right="0.2" top="0.5" bottom="0.5" header="0.3" footer="0.3"/>
  <pageSetup paperSize="5" scale="78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pane ySplit="1" topLeftCell="A2" activePane="bottomLeft" state="frozen"/>
      <selection pane="bottomLeft" activeCell="H2" sqref="H2"/>
    </sheetView>
  </sheetViews>
  <sheetFormatPr baseColWidth="10" defaultRowHeight="16" x14ac:dyDescent="0.2"/>
  <cols>
    <col min="2" max="2" width="13" customWidth="1"/>
    <col min="5" max="5" width="21" bestFit="1" customWidth="1"/>
    <col min="7" max="7" width="10.83203125" style="17"/>
    <col min="8" max="8" width="19.33203125" style="17" customWidth="1"/>
    <col min="9" max="9" width="15.33203125" style="17" customWidth="1"/>
    <col min="10" max="10" width="17" style="17" customWidth="1"/>
    <col min="11" max="11" width="16.1640625" style="17" customWidth="1"/>
    <col min="12" max="12" width="10.83203125" style="9"/>
    <col min="16" max="16" width="41" bestFit="1" customWidth="1"/>
    <col min="34" max="34" width="12.33203125" bestFit="1" customWidth="1"/>
  </cols>
  <sheetData>
    <row r="1" spans="1:13" ht="4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2" t="s">
        <v>12</v>
      </c>
    </row>
    <row r="2" spans="1:13" ht="56" x14ac:dyDescent="0.2">
      <c r="A2" s="5">
        <v>35762</v>
      </c>
      <c r="B2" s="6" t="s">
        <v>13</v>
      </c>
      <c r="C2" s="6">
        <v>1</v>
      </c>
      <c r="D2" s="6" t="s">
        <v>14</v>
      </c>
      <c r="E2" s="6" t="s">
        <v>15</v>
      </c>
      <c r="F2" s="7">
        <v>9590</v>
      </c>
      <c r="G2" s="8">
        <v>1.62</v>
      </c>
      <c r="H2" s="8">
        <v>15500</v>
      </c>
      <c r="I2" s="8">
        <v>10000</v>
      </c>
      <c r="J2" s="8">
        <v>5500</v>
      </c>
      <c r="K2" s="8">
        <f>H2/C2</f>
        <v>15500</v>
      </c>
      <c r="L2" s="9">
        <f>F2/C2</f>
        <v>9590</v>
      </c>
      <c r="M2" s="10">
        <f>J2/C2</f>
        <v>5500</v>
      </c>
    </row>
    <row r="3" spans="1:13" ht="56" x14ac:dyDescent="0.2">
      <c r="A3" s="5">
        <v>35718</v>
      </c>
      <c r="B3" s="6" t="s">
        <v>16</v>
      </c>
      <c r="C3" s="6">
        <v>2</v>
      </c>
      <c r="D3" s="6" t="s">
        <v>17</v>
      </c>
      <c r="E3" s="6" t="s">
        <v>18</v>
      </c>
      <c r="F3" s="7">
        <v>13116</v>
      </c>
      <c r="G3" s="8">
        <v>2.67</v>
      </c>
      <c r="H3" s="8">
        <v>35000</v>
      </c>
      <c r="I3" s="8">
        <v>25000</v>
      </c>
      <c r="J3" s="8">
        <v>10000</v>
      </c>
      <c r="K3" s="8">
        <f t="shared" ref="K3:K66" si="0">H3/C3</f>
        <v>17500</v>
      </c>
      <c r="L3" s="9">
        <f t="shared" ref="L3:L66" si="1">F3/C3</f>
        <v>6558</v>
      </c>
      <c r="M3" s="10">
        <f t="shared" ref="M3:M66" si="2">J3/C3</f>
        <v>5000</v>
      </c>
    </row>
    <row r="4" spans="1:13" ht="70" x14ac:dyDescent="0.2">
      <c r="A4" s="5">
        <v>35907</v>
      </c>
      <c r="B4" s="6" t="s">
        <v>16</v>
      </c>
      <c r="C4" s="6">
        <v>2</v>
      </c>
      <c r="D4" s="6" t="s">
        <v>19</v>
      </c>
      <c r="E4" s="6" t="s">
        <v>20</v>
      </c>
      <c r="F4" s="10" t="s">
        <v>21</v>
      </c>
      <c r="G4" s="11" t="s">
        <v>21</v>
      </c>
      <c r="H4" s="8">
        <v>10386.799999999999</v>
      </c>
      <c r="I4" s="8">
        <v>10387</v>
      </c>
      <c r="J4" s="12">
        <v>-0.2</v>
      </c>
      <c r="K4" s="8">
        <f t="shared" si="0"/>
        <v>5193.3999999999996</v>
      </c>
      <c r="L4" s="9" t="e">
        <f>F4/C4</f>
        <v>#VALUE!</v>
      </c>
      <c r="M4" s="10">
        <f t="shared" si="2"/>
        <v>-0.1</v>
      </c>
    </row>
    <row r="5" spans="1:13" ht="70" x14ac:dyDescent="0.2">
      <c r="A5" s="5">
        <v>35977</v>
      </c>
      <c r="B5" s="6" t="s">
        <v>22</v>
      </c>
      <c r="C5" s="6">
        <v>56</v>
      </c>
      <c r="D5" s="6" t="s">
        <v>23</v>
      </c>
      <c r="E5" s="6" t="s">
        <v>24</v>
      </c>
      <c r="F5" s="7">
        <v>34219</v>
      </c>
      <c r="G5" s="8">
        <v>5.54</v>
      </c>
      <c r="H5" s="8">
        <v>189465</v>
      </c>
      <c r="I5" s="8">
        <v>25000</v>
      </c>
      <c r="J5" s="8">
        <v>164465</v>
      </c>
      <c r="K5" s="8">
        <f t="shared" si="0"/>
        <v>3383.3035714285716</v>
      </c>
      <c r="L5" s="9">
        <f t="shared" si="1"/>
        <v>611.05357142857144</v>
      </c>
      <c r="M5" s="10">
        <f t="shared" si="2"/>
        <v>2936.875</v>
      </c>
    </row>
    <row r="6" spans="1:13" ht="70" x14ac:dyDescent="0.2">
      <c r="A6" s="5">
        <v>36008</v>
      </c>
      <c r="B6" s="6" t="s">
        <v>25</v>
      </c>
      <c r="C6" s="6">
        <v>13</v>
      </c>
      <c r="D6" s="6" t="s">
        <v>26</v>
      </c>
      <c r="E6" s="6" t="s">
        <v>24</v>
      </c>
      <c r="F6" s="7">
        <v>6561</v>
      </c>
      <c r="G6" s="8">
        <v>3.63</v>
      </c>
      <c r="H6" s="8">
        <v>23840</v>
      </c>
      <c r="I6" s="8">
        <v>25000</v>
      </c>
      <c r="J6" s="12">
        <v>-1160</v>
      </c>
      <c r="K6" s="8">
        <f t="shared" si="0"/>
        <v>1833.8461538461538</v>
      </c>
      <c r="L6" s="9">
        <f t="shared" si="1"/>
        <v>504.69230769230768</v>
      </c>
      <c r="M6" s="10">
        <f t="shared" si="2"/>
        <v>-89.230769230769226</v>
      </c>
    </row>
    <row r="7" spans="1:13" ht="70" x14ac:dyDescent="0.2">
      <c r="A7" s="5">
        <v>36061</v>
      </c>
      <c r="B7" s="6" t="s">
        <v>27</v>
      </c>
      <c r="C7" s="6">
        <v>7</v>
      </c>
      <c r="D7" s="6" t="s">
        <v>28</v>
      </c>
      <c r="E7" s="6" t="s">
        <v>29</v>
      </c>
      <c r="F7" s="7">
        <v>7000</v>
      </c>
      <c r="G7" s="8">
        <v>0.56999999999999995</v>
      </c>
      <c r="H7" s="8">
        <v>3982</v>
      </c>
      <c r="I7" s="8" t="s">
        <v>21</v>
      </c>
      <c r="J7" s="8">
        <v>3982</v>
      </c>
      <c r="K7" s="8">
        <f t="shared" si="0"/>
        <v>568.85714285714289</v>
      </c>
      <c r="L7" s="9">
        <f t="shared" si="1"/>
        <v>1000</v>
      </c>
      <c r="M7" s="10">
        <f t="shared" si="2"/>
        <v>568.85714285714289</v>
      </c>
    </row>
    <row r="8" spans="1:13" ht="70" x14ac:dyDescent="0.2">
      <c r="A8" s="5">
        <v>36130</v>
      </c>
      <c r="B8" s="6" t="s">
        <v>30</v>
      </c>
      <c r="C8" s="6">
        <v>1</v>
      </c>
      <c r="D8" s="6" t="s">
        <v>31</v>
      </c>
      <c r="E8" s="6" t="s">
        <v>24</v>
      </c>
      <c r="F8" s="7">
        <v>8000</v>
      </c>
      <c r="G8" s="8">
        <v>1.67</v>
      </c>
      <c r="H8" s="8">
        <v>13372</v>
      </c>
      <c r="I8" s="8">
        <v>10000</v>
      </c>
      <c r="J8" s="8">
        <v>3372</v>
      </c>
      <c r="K8" s="8">
        <f t="shared" si="0"/>
        <v>13372</v>
      </c>
      <c r="L8" s="9">
        <f t="shared" si="1"/>
        <v>8000</v>
      </c>
      <c r="M8" s="11">
        <f>J8/C8</f>
        <v>3372</v>
      </c>
    </row>
    <row r="9" spans="1:13" ht="70" x14ac:dyDescent="0.2">
      <c r="A9" s="5">
        <v>36304</v>
      </c>
      <c r="B9" s="6" t="s">
        <v>32</v>
      </c>
      <c r="C9" s="6">
        <v>1</v>
      </c>
      <c r="D9" s="6" t="s">
        <v>33</v>
      </c>
      <c r="E9" s="6" t="s">
        <v>24</v>
      </c>
      <c r="F9" s="7">
        <v>2709</v>
      </c>
      <c r="G9" s="8">
        <v>3.1</v>
      </c>
      <c r="H9" s="8">
        <v>8400</v>
      </c>
      <c r="I9" s="8">
        <v>10000</v>
      </c>
      <c r="J9" s="8">
        <v>1600</v>
      </c>
      <c r="K9" s="8">
        <f t="shared" si="0"/>
        <v>8400</v>
      </c>
      <c r="L9" s="9">
        <f t="shared" si="1"/>
        <v>2709</v>
      </c>
      <c r="M9" s="10">
        <f t="shared" si="2"/>
        <v>1600</v>
      </c>
    </row>
    <row r="10" spans="1:13" ht="56" x14ac:dyDescent="0.2">
      <c r="A10" s="5">
        <v>36407</v>
      </c>
      <c r="B10" s="6" t="s">
        <v>34</v>
      </c>
      <c r="C10" s="6">
        <v>1</v>
      </c>
      <c r="D10" s="6" t="s">
        <v>35</v>
      </c>
      <c r="E10" s="6" t="s">
        <v>24</v>
      </c>
      <c r="F10" s="7">
        <v>3926</v>
      </c>
      <c r="G10" s="8">
        <v>1.58</v>
      </c>
      <c r="H10" s="8">
        <v>6190</v>
      </c>
      <c r="I10" s="8" t="s">
        <v>21</v>
      </c>
      <c r="J10" s="8">
        <v>6190</v>
      </c>
      <c r="K10" s="8">
        <f t="shared" si="0"/>
        <v>6190</v>
      </c>
      <c r="L10" s="9">
        <f t="shared" si="1"/>
        <v>3926</v>
      </c>
      <c r="M10" s="10">
        <f t="shared" si="2"/>
        <v>6190</v>
      </c>
    </row>
    <row r="11" spans="1:13" ht="70" x14ac:dyDescent="0.2">
      <c r="A11" s="5">
        <v>36407</v>
      </c>
      <c r="B11" s="6" t="s">
        <v>36</v>
      </c>
      <c r="C11" s="6">
        <v>1</v>
      </c>
      <c r="D11" s="6" t="s">
        <v>37</v>
      </c>
      <c r="E11" s="6" t="s">
        <v>24</v>
      </c>
      <c r="F11" s="7">
        <v>4465</v>
      </c>
      <c r="G11" s="8">
        <v>0.86</v>
      </c>
      <c r="H11" s="8">
        <v>3859</v>
      </c>
      <c r="I11" s="8">
        <v>10000</v>
      </c>
      <c r="J11" s="12">
        <v>-6141</v>
      </c>
      <c r="K11" s="8">
        <f t="shared" si="0"/>
        <v>3859</v>
      </c>
      <c r="L11" s="9">
        <f t="shared" si="1"/>
        <v>4465</v>
      </c>
      <c r="M11" s="10">
        <f t="shared" si="2"/>
        <v>-6141</v>
      </c>
    </row>
    <row r="12" spans="1:13" ht="84" x14ac:dyDescent="0.2">
      <c r="A12" s="5">
        <v>36719</v>
      </c>
      <c r="B12" s="6" t="s">
        <v>38</v>
      </c>
      <c r="C12" s="6">
        <v>2</v>
      </c>
      <c r="D12" s="6" t="s">
        <v>39</v>
      </c>
      <c r="E12" s="6" t="s">
        <v>40</v>
      </c>
      <c r="F12" s="6">
        <v>900</v>
      </c>
      <c r="G12" s="8">
        <v>6.65</v>
      </c>
      <c r="H12" s="8">
        <v>5986</v>
      </c>
      <c r="I12" s="8" t="s">
        <v>21</v>
      </c>
      <c r="J12" s="8">
        <v>5986</v>
      </c>
      <c r="K12" s="8">
        <f t="shared" si="0"/>
        <v>2993</v>
      </c>
      <c r="L12" s="9">
        <f t="shared" si="1"/>
        <v>450</v>
      </c>
      <c r="M12" s="10">
        <f t="shared" si="2"/>
        <v>2993</v>
      </c>
    </row>
    <row r="13" spans="1:13" ht="84" x14ac:dyDescent="0.2">
      <c r="A13" s="5">
        <v>36734</v>
      </c>
      <c r="B13" s="6" t="s">
        <v>41</v>
      </c>
      <c r="C13" s="6">
        <v>1</v>
      </c>
      <c r="D13" s="6" t="s">
        <v>42</v>
      </c>
      <c r="E13" s="6" t="s">
        <v>24</v>
      </c>
      <c r="F13" s="7">
        <v>7200</v>
      </c>
      <c r="G13" s="8">
        <v>3.32</v>
      </c>
      <c r="H13" s="8">
        <v>23922</v>
      </c>
      <c r="I13" s="8">
        <v>25000</v>
      </c>
      <c r="J13" s="12">
        <v>-1078</v>
      </c>
      <c r="K13" s="8">
        <f t="shared" si="0"/>
        <v>23922</v>
      </c>
      <c r="L13" s="9">
        <f t="shared" si="1"/>
        <v>7200</v>
      </c>
      <c r="M13" s="10">
        <f t="shared" si="2"/>
        <v>-1078</v>
      </c>
    </row>
    <row r="14" spans="1:13" ht="84" x14ac:dyDescent="0.2">
      <c r="A14" s="5">
        <v>36822</v>
      </c>
      <c r="B14" s="6" t="s">
        <v>43</v>
      </c>
      <c r="C14" s="6">
        <v>2</v>
      </c>
      <c r="D14" s="6" t="s">
        <v>44</v>
      </c>
      <c r="E14" s="6" t="s">
        <v>40</v>
      </c>
      <c r="F14" s="7">
        <v>1741</v>
      </c>
      <c r="G14" s="8">
        <v>2.21</v>
      </c>
      <c r="H14" s="8">
        <v>3842</v>
      </c>
      <c r="I14" s="8" t="s">
        <v>21</v>
      </c>
      <c r="J14" s="8">
        <v>3842</v>
      </c>
      <c r="K14" s="8">
        <f t="shared" si="0"/>
        <v>1921</v>
      </c>
      <c r="L14" s="9">
        <f t="shared" si="1"/>
        <v>870.5</v>
      </c>
      <c r="M14" s="10">
        <f t="shared" si="2"/>
        <v>1921</v>
      </c>
    </row>
    <row r="15" spans="1:13" ht="84" x14ac:dyDescent="0.2">
      <c r="A15" s="5">
        <v>36868</v>
      </c>
      <c r="B15" s="6" t="s">
        <v>45</v>
      </c>
      <c r="C15" s="6">
        <v>3</v>
      </c>
      <c r="D15" s="6" t="s">
        <v>46</v>
      </c>
      <c r="E15" s="6" t="s">
        <v>47</v>
      </c>
      <c r="F15" s="7">
        <v>3994</v>
      </c>
      <c r="G15" s="8">
        <v>5.78</v>
      </c>
      <c r="H15" s="8">
        <v>23087</v>
      </c>
      <c r="I15" s="8">
        <v>25000</v>
      </c>
      <c r="J15" s="12">
        <v>-1913</v>
      </c>
      <c r="K15" s="8">
        <f t="shared" si="0"/>
        <v>7695.666666666667</v>
      </c>
      <c r="L15" s="9">
        <f t="shared" si="1"/>
        <v>1331.3333333333333</v>
      </c>
      <c r="M15" s="10">
        <f t="shared" si="2"/>
        <v>-637.66666666666663</v>
      </c>
    </row>
    <row r="16" spans="1:13" ht="70" x14ac:dyDescent="0.2">
      <c r="A16" s="5">
        <v>36899</v>
      </c>
      <c r="B16" s="6" t="s">
        <v>48</v>
      </c>
      <c r="C16" s="6">
        <v>3</v>
      </c>
      <c r="D16" s="6" t="s">
        <v>49</v>
      </c>
      <c r="E16" s="6" t="s">
        <v>50</v>
      </c>
      <c r="F16" s="7">
        <v>3853</v>
      </c>
      <c r="G16" s="8">
        <v>32.65</v>
      </c>
      <c r="H16" s="8">
        <v>125809</v>
      </c>
      <c r="I16" s="8">
        <v>17000</v>
      </c>
      <c r="J16" s="8">
        <v>108809</v>
      </c>
      <c r="K16" s="8">
        <f t="shared" si="0"/>
        <v>41936.333333333336</v>
      </c>
      <c r="L16" s="9">
        <f t="shared" si="1"/>
        <v>1284.3333333333333</v>
      </c>
      <c r="M16" s="10">
        <f t="shared" si="2"/>
        <v>36269.666666666664</v>
      </c>
    </row>
    <row r="17" spans="1:13" ht="70" x14ac:dyDescent="0.2">
      <c r="A17" s="5">
        <v>37001</v>
      </c>
      <c r="B17" s="6" t="s">
        <v>51</v>
      </c>
      <c r="C17" s="6">
        <v>4</v>
      </c>
      <c r="D17" s="6" t="s">
        <v>52</v>
      </c>
      <c r="E17" s="6" t="s">
        <v>24</v>
      </c>
      <c r="F17" s="7">
        <v>16167</v>
      </c>
      <c r="G17" s="8">
        <v>5.63</v>
      </c>
      <c r="H17" s="8">
        <v>91012</v>
      </c>
      <c r="I17" s="8">
        <v>25000</v>
      </c>
      <c r="J17" s="8">
        <v>66012</v>
      </c>
      <c r="K17" s="8">
        <f t="shared" si="0"/>
        <v>22753</v>
      </c>
      <c r="L17" s="9">
        <f t="shared" si="1"/>
        <v>4041.75</v>
      </c>
      <c r="M17" s="10">
        <f t="shared" si="2"/>
        <v>16503</v>
      </c>
    </row>
    <row r="18" spans="1:13" ht="56" x14ac:dyDescent="0.2">
      <c r="A18" s="5">
        <v>37002</v>
      </c>
      <c r="B18" s="6" t="s">
        <v>53</v>
      </c>
      <c r="C18" s="6">
        <v>1</v>
      </c>
      <c r="D18" s="6" t="s">
        <v>54</v>
      </c>
      <c r="E18" s="6" t="s">
        <v>24</v>
      </c>
      <c r="F18" s="7">
        <v>5886</v>
      </c>
      <c r="G18" s="8">
        <v>2.57</v>
      </c>
      <c r="H18" s="8">
        <v>15134</v>
      </c>
      <c r="I18" s="8" t="s">
        <v>21</v>
      </c>
      <c r="J18" s="8">
        <v>15134</v>
      </c>
      <c r="K18" s="8">
        <f t="shared" si="0"/>
        <v>15134</v>
      </c>
      <c r="L18" s="9">
        <f t="shared" si="1"/>
        <v>5886</v>
      </c>
      <c r="M18" s="10">
        <f t="shared" si="2"/>
        <v>15134</v>
      </c>
    </row>
    <row r="19" spans="1:13" ht="70" x14ac:dyDescent="0.2">
      <c r="A19" s="5">
        <v>37314</v>
      </c>
      <c r="B19" s="6" t="s">
        <v>55</v>
      </c>
      <c r="C19" s="6">
        <v>57</v>
      </c>
      <c r="D19" s="6" t="s">
        <v>56</v>
      </c>
      <c r="E19" s="6" t="s">
        <v>57</v>
      </c>
      <c r="F19" s="7">
        <v>430394</v>
      </c>
      <c r="G19" s="8">
        <v>4.96</v>
      </c>
      <c r="H19" s="8">
        <v>2135217</v>
      </c>
      <c r="I19" s="8">
        <v>125000</v>
      </c>
      <c r="J19" s="8">
        <v>2010217</v>
      </c>
      <c r="K19" s="8">
        <f t="shared" si="0"/>
        <v>37459.947368421053</v>
      </c>
      <c r="L19" s="9">
        <f t="shared" si="1"/>
        <v>7550.7719298245611</v>
      </c>
      <c r="M19" s="10">
        <f t="shared" si="2"/>
        <v>35266.964912280702</v>
      </c>
    </row>
    <row r="20" spans="1:13" ht="56" x14ac:dyDescent="0.2">
      <c r="A20" s="5">
        <v>37399</v>
      </c>
      <c r="B20" s="6" t="s">
        <v>58</v>
      </c>
      <c r="C20" s="6">
        <v>1</v>
      </c>
      <c r="D20" s="6" t="s">
        <v>59</v>
      </c>
      <c r="E20" s="6" t="s">
        <v>60</v>
      </c>
      <c r="F20" s="7">
        <v>4419</v>
      </c>
      <c r="G20" s="8">
        <v>0.76</v>
      </c>
      <c r="H20" s="8">
        <v>3367</v>
      </c>
      <c r="I20" s="8" t="s">
        <v>21</v>
      </c>
      <c r="J20" s="8">
        <v>3367</v>
      </c>
      <c r="K20" s="8">
        <f t="shared" si="0"/>
        <v>3367</v>
      </c>
      <c r="L20" s="9">
        <f t="shared" si="1"/>
        <v>4419</v>
      </c>
      <c r="M20" s="10">
        <f t="shared" si="2"/>
        <v>3367</v>
      </c>
    </row>
    <row r="21" spans="1:13" ht="70" x14ac:dyDescent="0.2">
      <c r="A21" s="5">
        <v>37455</v>
      </c>
      <c r="B21" s="6" t="s">
        <v>61</v>
      </c>
      <c r="C21" s="6">
        <v>1</v>
      </c>
      <c r="D21" s="6" t="s">
        <v>62</v>
      </c>
      <c r="E21" s="6" t="s">
        <v>63</v>
      </c>
      <c r="F21" s="7">
        <v>3630</v>
      </c>
      <c r="G21" s="8">
        <v>5.9</v>
      </c>
      <c r="H21" s="8">
        <v>21404</v>
      </c>
      <c r="I21" s="8" t="s">
        <v>21</v>
      </c>
      <c r="J21" s="8">
        <v>21404</v>
      </c>
      <c r="K21" s="8">
        <f t="shared" si="0"/>
        <v>21404</v>
      </c>
      <c r="L21" s="9">
        <f t="shared" si="1"/>
        <v>3630</v>
      </c>
      <c r="M21" s="10">
        <f t="shared" si="2"/>
        <v>21404</v>
      </c>
    </row>
    <row r="22" spans="1:13" ht="56" x14ac:dyDescent="0.2">
      <c r="A22" s="5">
        <v>37568</v>
      </c>
      <c r="B22" s="6" t="s">
        <v>64</v>
      </c>
      <c r="C22" s="6">
        <v>1</v>
      </c>
      <c r="D22" s="6" t="s">
        <v>65</v>
      </c>
      <c r="E22" s="6" t="s">
        <v>66</v>
      </c>
      <c r="F22" s="7">
        <v>2007</v>
      </c>
      <c r="G22" s="8">
        <v>6.42</v>
      </c>
      <c r="H22" s="8">
        <v>12886</v>
      </c>
      <c r="I22" s="8" t="s">
        <v>21</v>
      </c>
      <c r="J22" s="8">
        <v>12886</v>
      </c>
      <c r="K22" s="8">
        <f t="shared" si="0"/>
        <v>12886</v>
      </c>
      <c r="L22" s="9">
        <f t="shared" si="1"/>
        <v>2007</v>
      </c>
      <c r="M22" s="10">
        <f t="shared" si="2"/>
        <v>12886</v>
      </c>
    </row>
    <row r="23" spans="1:13" ht="70" x14ac:dyDescent="0.2">
      <c r="A23" s="5">
        <v>37585</v>
      </c>
      <c r="B23" s="6" t="s">
        <v>67</v>
      </c>
      <c r="C23" s="6">
        <v>1</v>
      </c>
      <c r="D23" s="6" t="s">
        <v>68</v>
      </c>
      <c r="E23" s="6" t="s">
        <v>63</v>
      </c>
      <c r="F23" s="7">
        <v>7920</v>
      </c>
      <c r="G23" s="8">
        <v>4.9000000000000004</v>
      </c>
      <c r="H23" s="8">
        <v>38840</v>
      </c>
      <c r="I23" s="8" t="s">
        <v>21</v>
      </c>
      <c r="J23" s="8">
        <v>38840</v>
      </c>
      <c r="K23" s="8">
        <f t="shared" si="0"/>
        <v>38840</v>
      </c>
      <c r="L23" s="9">
        <f t="shared" si="1"/>
        <v>7920</v>
      </c>
      <c r="M23" s="10">
        <f t="shared" si="2"/>
        <v>38840</v>
      </c>
    </row>
    <row r="24" spans="1:13" ht="70" x14ac:dyDescent="0.2">
      <c r="A24" s="5">
        <v>37680</v>
      </c>
      <c r="B24" s="6" t="s">
        <v>69</v>
      </c>
      <c r="C24" s="6">
        <v>1</v>
      </c>
      <c r="D24" s="6" t="s">
        <v>70</v>
      </c>
      <c r="E24" s="6" t="s">
        <v>60</v>
      </c>
      <c r="F24" s="7">
        <v>1207</v>
      </c>
      <c r="G24" s="8">
        <v>2.21</v>
      </c>
      <c r="H24" s="8">
        <v>2670</v>
      </c>
      <c r="I24" s="8" t="s">
        <v>21</v>
      </c>
      <c r="J24" s="8">
        <v>2670</v>
      </c>
      <c r="K24" s="8">
        <f t="shared" si="0"/>
        <v>2670</v>
      </c>
      <c r="L24" s="9">
        <f t="shared" si="1"/>
        <v>1207</v>
      </c>
      <c r="M24" s="10">
        <f t="shared" si="2"/>
        <v>2670</v>
      </c>
    </row>
    <row r="25" spans="1:13" ht="28" x14ac:dyDescent="0.2">
      <c r="A25" s="5">
        <v>37847</v>
      </c>
      <c r="B25" s="6" t="s">
        <v>38</v>
      </c>
      <c r="C25" s="6">
        <v>1</v>
      </c>
      <c r="D25" s="6" t="s">
        <v>71</v>
      </c>
      <c r="E25" s="6" t="s">
        <v>72</v>
      </c>
      <c r="F25" s="6">
        <v>300</v>
      </c>
      <c r="G25" s="8">
        <v>2.98</v>
      </c>
      <c r="H25" s="8">
        <v>894</v>
      </c>
      <c r="I25" s="8" t="s">
        <v>21</v>
      </c>
      <c r="J25" s="8">
        <v>894</v>
      </c>
      <c r="K25" s="8">
        <f t="shared" si="0"/>
        <v>894</v>
      </c>
      <c r="L25" s="9">
        <f t="shared" si="1"/>
        <v>300</v>
      </c>
      <c r="M25" s="10">
        <f t="shared" si="2"/>
        <v>894</v>
      </c>
    </row>
    <row r="26" spans="1:13" ht="56" x14ac:dyDescent="0.2">
      <c r="A26" s="5">
        <v>37868</v>
      </c>
      <c r="B26" s="6" t="s">
        <v>73</v>
      </c>
      <c r="C26" s="6">
        <v>1</v>
      </c>
      <c r="D26" s="6" t="s">
        <v>74</v>
      </c>
      <c r="E26" s="6" t="s">
        <v>40</v>
      </c>
      <c r="F26" s="6">
        <v>800</v>
      </c>
      <c r="G26" s="8">
        <v>3.43</v>
      </c>
      <c r="H26" s="8">
        <v>2745</v>
      </c>
      <c r="I26" s="8" t="s">
        <v>21</v>
      </c>
      <c r="J26" s="8">
        <v>2745</v>
      </c>
      <c r="K26" s="8">
        <f t="shared" si="0"/>
        <v>2745</v>
      </c>
      <c r="L26" s="9">
        <f t="shared" si="1"/>
        <v>800</v>
      </c>
      <c r="M26" s="10">
        <f t="shared" si="2"/>
        <v>2745</v>
      </c>
    </row>
    <row r="27" spans="1:13" ht="42" x14ac:dyDescent="0.2">
      <c r="A27" s="5">
        <v>37903</v>
      </c>
      <c r="B27" s="6" t="s">
        <v>75</v>
      </c>
      <c r="C27" s="6">
        <v>3</v>
      </c>
      <c r="D27" s="6" t="s">
        <v>76</v>
      </c>
      <c r="E27" s="6" t="s">
        <v>29</v>
      </c>
      <c r="F27" s="6">
        <v>910</v>
      </c>
      <c r="G27" s="8">
        <v>20.61</v>
      </c>
      <c r="H27" s="8">
        <v>18758</v>
      </c>
      <c r="I27" s="8">
        <v>10000</v>
      </c>
      <c r="J27" s="8">
        <v>8758</v>
      </c>
      <c r="K27" s="8">
        <f t="shared" si="0"/>
        <v>6252.666666666667</v>
      </c>
      <c r="L27" s="9">
        <f t="shared" si="1"/>
        <v>303.33333333333331</v>
      </c>
      <c r="M27" s="10">
        <f t="shared" si="2"/>
        <v>2919.3333333333335</v>
      </c>
    </row>
    <row r="28" spans="1:13" ht="42" x14ac:dyDescent="0.2">
      <c r="A28" s="5">
        <v>37929</v>
      </c>
      <c r="B28" s="6" t="s">
        <v>77</v>
      </c>
      <c r="C28" s="6">
        <v>1</v>
      </c>
      <c r="D28" s="6" t="s">
        <v>78</v>
      </c>
      <c r="E28" s="6" t="s">
        <v>63</v>
      </c>
      <c r="F28" s="7">
        <v>7600</v>
      </c>
      <c r="G28" s="8">
        <v>4.33</v>
      </c>
      <c r="H28" s="8">
        <v>32926</v>
      </c>
      <c r="I28" s="8">
        <v>20000</v>
      </c>
      <c r="J28" s="8">
        <v>12926</v>
      </c>
      <c r="K28" s="8">
        <f t="shared" si="0"/>
        <v>32926</v>
      </c>
      <c r="L28" s="9">
        <f t="shared" si="1"/>
        <v>7600</v>
      </c>
      <c r="M28" s="10">
        <f t="shared" si="2"/>
        <v>12926</v>
      </c>
    </row>
    <row r="29" spans="1:13" ht="56" x14ac:dyDescent="0.2">
      <c r="A29" s="5">
        <v>38009</v>
      </c>
      <c r="B29" s="6" t="s">
        <v>79</v>
      </c>
      <c r="C29" s="6">
        <v>2</v>
      </c>
      <c r="D29" s="6" t="s">
        <v>80</v>
      </c>
      <c r="E29" s="6" t="s">
        <v>29</v>
      </c>
      <c r="F29" s="6">
        <v>600</v>
      </c>
      <c r="G29" s="8">
        <v>11.46</v>
      </c>
      <c r="H29" s="8">
        <v>6876</v>
      </c>
      <c r="I29" s="8" t="s">
        <v>21</v>
      </c>
      <c r="J29" s="8">
        <v>6876</v>
      </c>
      <c r="K29" s="8">
        <f t="shared" si="0"/>
        <v>3438</v>
      </c>
      <c r="L29" s="9">
        <f t="shared" si="1"/>
        <v>300</v>
      </c>
      <c r="M29" s="10">
        <f t="shared" si="2"/>
        <v>3438</v>
      </c>
    </row>
    <row r="30" spans="1:13" ht="56" x14ac:dyDescent="0.2">
      <c r="A30" s="5">
        <v>38091</v>
      </c>
      <c r="B30" s="6" t="s">
        <v>81</v>
      </c>
      <c r="C30" s="6">
        <v>8</v>
      </c>
      <c r="D30" s="6" t="s">
        <v>82</v>
      </c>
      <c r="E30" s="6" t="s">
        <v>83</v>
      </c>
      <c r="F30" s="7">
        <v>2400</v>
      </c>
      <c r="G30" s="8">
        <v>5.96</v>
      </c>
      <c r="H30" s="8">
        <v>14315</v>
      </c>
      <c r="I30" s="8">
        <v>10000</v>
      </c>
      <c r="J30" s="8">
        <v>4315</v>
      </c>
      <c r="K30" s="8">
        <f t="shared" si="0"/>
        <v>1789.375</v>
      </c>
      <c r="L30" s="9">
        <f t="shared" si="1"/>
        <v>300</v>
      </c>
      <c r="M30" s="10">
        <f t="shared" si="2"/>
        <v>539.375</v>
      </c>
    </row>
    <row r="31" spans="1:13" ht="84" x14ac:dyDescent="0.2">
      <c r="A31" s="5">
        <v>38218</v>
      </c>
      <c r="B31" s="6" t="s">
        <v>84</v>
      </c>
      <c r="C31" s="6">
        <v>1</v>
      </c>
      <c r="D31" s="6" t="s">
        <v>85</v>
      </c>
      <c r="E31" s="6" t="s">
        <v>83</v>
      </c>
      <c r="F31" s="7">
        <v>8108</v>
      </c>
      <c r="G31" s="8">
        <v>3.39</v>
      </c>
      <c r="H31" s="8">
        <v>27511</v>
      </c>
      <c r="I31" s="8">
        <v>25000</v>
      </c>
      <c r="J31" s="8">
        <v>2511</v>
      </c>
      <c r="K31" s="8">
        <f t="shared" si="0"/>
        <v>27511</v>
      </c>
      <c r="L31" s="9">
        <f t="shared" si="1"/>
        <v>8108</v>
      </c>
      <c r="M31" s="10">
        <f t="shared" si="2"/>
        <v>2511</v>
      </c>
    </row>
    <row r="32" spans="1:13" ht="70" x14ac:dyDescent="0.2">
      <c r="A32" s="5">
        <v>38282</v>
      </c>
      <c r="B32" s="6" t="s">
        <v>86</v>
      </c>
      <c r="C32" s="6">
        <v>1</v>
      </c>
      <c r="D32" s="6" t="s">
        <v>87</v>
      </c>
      <c r="E32" s="6" t="s">
        <v>83</v>
      </c>
      <c r="F32" s="7">
        <v>5730</v>
      </c>
      <c r="G32" s="8">
        <v>8.42</v>
      </c>
      <c r="H32" s="8">
        <v>48240.639999999999</v>
      </c>
      <c r="I32" s="8">
        <v>10000</v>
      </c>
      <c r="J32" s="8">
        <v>38240.639999999999</v>
      </c>
      <c r="K32" s="8">
        <f t="shared" si="0"/>
        <v>48240.639999999999</v>
      </c>
      <c r="L32" s="9">
        <f t="shared" si="1"/>
        <v>5730</v>
      </c>
      <c r="M32" s="10">
        <f t="shared" si="2"/>
        <v>38240.639999999999</v>
      </c>
    </row>
    <row r="33" spans="1:13" x14ac:dyDescent="0.2">
      <c r="A33" s="5">
        <v>38401</v>
      </c>
      <c r="B33" s="6" t="s">
        <v>88</v>
      </c>
      <c r="C33" s="6">
        <v>1</v>
      </c>
      <c r="D33" s="6" t="s">
        <v>89</v>
      </c>
      <c r="E33" s="6" t="s">
        <v>83</v>
      </c>
      <c r="F33" s="7">
        <v>8234</v>
      </c>
      <c r="G33" s="8">
        <v>5.84</v>
      </c>
      <c r="H33" s="8">
        <v>48082.54</v>
      </c>
      <c r="I33" s="8" t="s">
        <v>21</v>
      </c>
      <c r="J33" s="8">
        <v>48082.54</v>
      </c>
      <c r="K33" s="8">
        <f t="shared" si="0"/>
        <v>48082.54</v>
      </c>
      <c r="L33" s="9">
        <f t="shared" si="1"/>
        <v>8234</v>
      </c>
      <c r="M33" s="10">
        <f t="shared" si="2"/>
        <v>48082.54</v>
      </c>
    </row>
    <row r="34" spans="1:13" ht="56" x14ac:dyDescent="0.2">
      <c r="A34" s="5">
        <v>38436</v>
      </c>
      <c r="B34" s="6" t="s">
        <v>38</v>
      </c>
      <c r="C34" s="10"/>
      <c r="D34" s="6" t="s">
        <v>90</v>
      </c>
      <c r="E34" s="6" t="s">
        <v>66</v>
      </c>
      <c r="F34" s="6" t="s">
        <v>91</v>
      </c>
      <c r="G34" s="8" t="s">
        <v>91</v>
      </c>
      <c r="H34" s="8">
        <v>15886.14</v>
      </c>
      <c r="I34" s="8" t="s">
        <v>21</v>
      </c>
      <c r="J34" s="8">
        <v>15886.14</v>
      </c>
      <c r="K34" s="8" t="s">
        <v>21</v>
      </c>
      <c r="L34" s="9" t="e">
        <f t="shared" si="1"/>
        <v>#VALUE!</v>
      </c>
      <c r="M34" s="10" t="e">
        <f t="shared" si="2"/>
        <v>#DIV/0!</v>
      </c>
    </row>
    <row r="35" spans="1:13" ht="70" x14ac:dyDescent="0.2">
      <c r="A35" s="5">
        <v>38436</v>
      </c>
      <c r="B35" s="6" t="s">
        <v>38</v>
      </c>
      <c r="C35" s="10"/>
      <c r="D35" s="6" t="s">
        <v>92</v>
      </c>
      <c r="E35" s="6" t="s">
        <v>93</v>
      </c>
      <c r="F35" s="6" t="s">
        <v>91</v>
      </c>
      <c r="G35" s="8" t="s">
        <v>91</v>
      </c>
      <c r="H35" s="8">
        <v>19804</v>
      </c>
      <c r="I35" s="8" t="s">
        <v>21</v>
      </c>
      <c r="J35" s="8">
        <v>19804</v>
      </c>
      <c r="K35" s="8" t="s">
        <v>21</v>
      </c>
      <c r="L35" s="9" t="e">
        <f t="shared" si="1"/>
        <v>#VALUE!</v>
      </c>
      <c r="M35" s="10" t="e">
        <f t="shared" si="2"/>
        <v>#DIV/0!</v>
      </c>
    </row>
    <row r="36" spans="1:13" ht="70" x14ac:dyDescent="0.2">
      <c r="A36" s="5">
        <v>38449</v>
      </c>
      <c r="B36" s="6" t="s">
        <v>94</v>
      </c>
      <c r="C36" s="6">
        <v>1</v>
      </c>
      <c r="D36" s="6" t="s">
        <v>95</v>
      </c>
      <c r="E36" s="6" t="s">
        <v>63</v>
      </c>
      <c r="F36" s="7">
        <v>7600</v>
      </c>
      <c r="G36" s="8">
        <v>6.08</v>
      </c>
      <c r="H36" s="8">
        <v>46208.75</v>
      </c>
      <c r="I36" s="8">
        <v>20000</v>
      </c>
      <c r="J36" s="8">
        <v>26208.75</v>
      </c>
      <c r="K36" s="8">
        <f t="shared" si="0"/>
        <v>46208.75</v>
      </c>
      <c r="L36" s="9">
        <f t="shared" si="1"/>
        <v>7600</v>
      </c>
      <c r="M36" s="10">
        <f t="shared" si="2"/>
        <v>26208.75</v>
      </c>
    </row>
    <row r="37" spans="1:13" ht="70" x14ac:dyDescent="0.2">
      <c r="A37" s="5">
        <v>38463</v>
      </c>
      <c r="B37" s="6" t="s">
        <v>38</v>
      </c>
      <c r="C37" s="6">
        <v>1</v>
      </c>
      <c r="D37" s="6" t="s">
        <v>96</v>
      </c>
      <c r="E37" s="6" t="s">
        <v>97</v>
      </c>
      <c r="F37" s="6">
        <v>300</v>
      </c>
      <c r="G37" s="8">
        <v>88.33</v>
      </c>
      <c r="H37" s="8">
        <v>26501.25</v>
      </c>
      <c r="I37" s="8" t="s">
        <v>21</v>
      </c>
      <c r="J37" s="8">
        <v>26501.25</v>
      </c>
      <c r="K37" s="8">
        <f t="shared" si="0"/>
        <v>26501.25</v>
      </c>
      <c r="L37" s="9">
        <f t="shared" si="1"/>
        <v>300</v>
      </c>
      <c r="M37" s="10">
        <f t="shared" si="2"/>
        <v>26501.25</v>
      </c>
    </row>
    <row r="38" spans="1:13" ht="56" x14ac:dyDescent="0.2">
      <c r="A38" s="5">
        <v>38491</v>
      </c>
      <c r="B38" s="6" t="s">
        <v>98</v>
      </c>
      <c r="C38" s="6">
        <v>1</v>
      </c>
      <c r="D38" s="6" t="s">
        <v>99</v>
      </c>
      <c r="E38" s="6" t="s">
        <v>83</v>
      </c>
      <c r="F38" s="7">
        <v>1200</v>
      </c>
      <c r="G38" s="8">
        <v>11.77</v>
      </c>
      <c r="H38" s="8">
        <v>14120.65</v>
      </c>
      <c r="I38" s="8">
        <v>2000</v>
      </c>
      <c r="J38" s="8">
        <v>12120.65</v>
      </c>
      <c r="K38" s="8">
        <f t="shared" si="0"/>
        <v>14120.65</v>
      </c>
      <c r="L38" s="9">
        <f t="shared" si="1"/>
        <v>1200</v>
      </c>
      <c r="M38" s="10">
        <f t="shared" si="2"/>
        <v>12120.65</v>
      </c>
    </row>
    <row r="39" spans="1:13" ht="28" x14ac:dyDescent="0.2">
      <c r="A39" s="5">
        <v>38589</v>
      </c>
      <c r="B39" s="6" t="s">
        <v>100</v>
      </c>
      <c r="C39" s="6">
        <v>1</v>
      </c>
      <c r="D39" s="6" t="s">
        <v>101</v>
      </c>
      <c r="E39" s="6" t="s">
        <v>83</v>
      </c>
      <c r="F39" s="7">
        <v>3730</v>
      </c>
      <c r="G39" s="8">
        <v>7.04</v>
      </c>
      <c r="H39" s="8">
        <v>26245.65</v>
      </c>
      <c r="I39" s="8" t="s">
        <v>21</v>
      </c>
      <c r="J39" s="8">
        <v>26245.65</v>
      </c>
      <c r="K39" s="8">
        <f t="shared" si="0"/>
        <v>26245.65</v>
      </c>
      <c r="L39" s="9">
        <f t="shared" si="1"/>
        <v>3730</v>
      </c>
      <c r="M39" s="10">
        <f t="shared" si="2"/>
        <v>26245.65</v>
      </c>
    </row>
    <row r="40" spans="1:13" x14ac:dyDescent="0.2">
      <c r="A40" s="5">
        <v>38589</v>
      </c>
      <c r="B40" s="6" t="s">
        <v>102</v>
      </c>
      <c r="C40" s="6">
        <v>1</v>
      </c>
      <c r="D40" s="6" t="s">
        <v>103</v>
      </c>
      <c r="E40" s="6" t="s">
        <v>83</v>
      </c>
      <c r="F40" s="7">
        <v>1500</v>
      </c>
      <c r="G40" s="8">
        <v>56.36</v>
      </c>
      <c r="H40" s="8">
        <v>84999.5</v>
      </c>
      <c r="I40" s="8" t="s">
        <v>21</v>
      </c>
      <c r="J40" s="8">
        <v>84999.5</v>
      </c>
      <c r="K40" s="8">
        <f t="shared" si="0"/>
        <v>84999.5</v>
      </c>
      <c r="L40" s="9">
        <f t="shared" si="1"/>
        <v>1500</v>
      </c>
      <c r="M40" s="10">
        <f t="shared" si="2"/>
        <v>84999.5</v>
      </c>
    </row>
    <row r="41" spans="1:13" ht="28" x14ac:dyDescent="0.2">
      <c r="A41" s="5">
        <v>38656</v>
      </c>
      <c r="B41" s="6" t="s">
        <v>104</v>
      </c>
      <c r="C41" s="10"/>
      <c r="D41" s="6" t="s">
        <v>105</v>
      </c>
      <c r="E41" s="6" t="s">
        <v>106</v>
      </c>
      <c r="F41" s="6" t="s">
        <v>91</v>
      </c>
      <c r="G41" s="8" t="s">
        <v>91</v>
      </c>
      <c r="H41" s="8">
        <v>217752</v>
      </c>
      <c r="I41" s="8">
        <v>135000</v>
      </c>
      <c r="J41" s="8">
        <v>82752</v>
      </c>
      <c r="K41" s="8" t="s">
        <v>21</v>
      </c>
      <c r="L41" s="9" t="e">
        <f t="shared" si="1"/>
        <v>#VALUE!</v>
      </c>
      <c r="M41" s="10" t="e">
        <f t="shared" si="2"/>
        <v>#DIV/0!</v>
      </c>
    </row>
    <row r="42" spans="1:13" ht="42" x14ac:dyDescent="0.2">
      <c r="A42" s="5">
        <v>38779</v>
      </c>
      <c r="B42" s="6" t="s">
        <v>38</v>
      </c>
      <c r="C42" s="6">
        <v>3</v>
      </c>
      <c r="D42" s="6" t="s">
        <v>107</v>
      </c>
      <c r="E42" s="6" t="s">
        <v>83</v>
      </c>
      <c r="F42" s="7">
        <v>1200</v>
      </c>
      <c r="G42" s="8">
        <v>9.59</v>
      </c>
      <c r="H42" s="8">
        <v>11510.59</v>
      </c>
      <c r="I42" s="8" t="s">
        <v>21</v>
      </c>
      <c r="J42" s="8">
        <v>11510.59</v>
      </c>
      <c r="K42" s="8">
        <f t="shared" si="0"/>
        <v>3836.8633333333332</v>
      </c>
      <c r="L42" s="9">
        <f t="shared" si="1"/>
        <v>400</v>
      </c>
      <c r="M42" s="10">
        <f t="shared" si="2"/>
        <v>3836.8633333333332</v>
      </c>
    </row>
    <row r="43" spans="1:13" ht="70" x14ac:dyDescent="0.2">
      <c r="A43" s="5">
        <v>38841</v>
      </c>
      <c r="B43" s="6" t="s">
        <v>108</v>
      </c>
      <c r="C43" s="6">
        <v>1</v>
      </c>
      <c r="D43" s="6" t="s">
        <v>109</v>
      </c>
      <c r="E43" s="6" t="s">
        <v>97</v>
      </c>
      <c r="F43" s="6">
        <v>300</v>
      </c>
      <c r="G43" s="8">
        <v>2.19</v>
      </c>
      <c r="H43" s="8">
        <v>658.15</v>
      </c>
      <c r="I43" s="8" t="s">
        <v>21</v>
      </c>
      <c r="J43" s="8">
        <v>658.15</v>
      </c>
      <c r="K43" s="8">
        <f t="shared" si="0"/>
        <v>658.15</v>
      </c>
      <c r="L43" s="9">
        <f t="shared" si="1"/>
        <v>300</v>
      </c>
      <c r="M43" s="10">
        <f t="shared" si="2"/>
        <v>658.15</v>
      </c>
    </row>
    <row r="44" spans="1:13" ht="56" x14ac:dyDescent="0.2">
      <c r="A44" s="5">
        <v>38931</v>
      </c>
      <c r="B44" s="6" t="s">
        <v>110</v>
      </c>
      <c r="C44" s="6">
        <v>51</v>
      </c>
      <c r="D44" s="6" t="s">
        <v>111</v>
      </c>
      <c r="E44" s="6" t="s">
        <v>83</v>
      </c>
      <c r="F44" s="7">
        <v>83600</v>
      </c>
      <c r="G44" s="8">
        <v>7.86</v>
      </c>
      <c r="H44" s="8">
        <v>657428.74</v>
      </c>
      <c r="I44" s="8">
        <v>95000</v>
      </c>
      <c r="J44" s="8">
        <v>562428.74</v>
      </c>
      <c r="K44" s="8">
        <f t="shared" si="0"/>
        <v>12890.759607843138</v>
      </c>
      <c r="L44" s="9">
        <f t="shared" si="1"/>
        <v>1639.2156862745098</v>
      </c>
      <c r="M44" s="10">
        <f t="shared" si="2"/>
        <v>11028.014509803921</v>
      </c>
    </row>
    <row r="45" spans="1:13" ht="56" x14ac:dyDescent="0.2">
      <c r="A45" s="5">
        <v>39034</v>
      </c>
      <c r="B45" s="6" t="s">
        <v>112</v>
      </c>
      <c r="C45" s="6">
        <v>1</v>
      </c>
      <c r="D45" s="6" t="s">
        <v>113</v>
      </c>
      <c r="E45" s="6" t="s">
        <v>83</v>
      </c>
      <c r="F45" s="7">
        <v>14700</v>
      </c>
      <c r="G45" s="8">
        <v>29.16</v>
      </c>
      <c r="H45" s="8">
        <v>428655.94</v>
      </c>
      <c r="I45" s="8">
        <v>20000</v>
      </c>
      <c r="J45" s="8">
        <v>408655.94</v>
      </c>
      <c r="K45" s="8">
        <f t="shared" si="0"/>
        <v>428655.94</v>
      </c>
      <c r="L45" s="9">
        <f t="shared" si="1"/>
        <v>14700</v>
      </c>
      <c r="M45" s="10">
        <f t="shared" si="2"/>
        <v>408655.94</v>
      </c>
    </row>
    <row r="46" spans="1:13" ht="70" x14ac:dyDescent="0.2">
      <c r="A46" s="5">
        <v>39360</v>
      </c>
      <c r="B46" s="6" t="s">
        <v>114</v>
      </c>
      <c r="C46" s="6">
        <v>1</v>
      </c>
      <c r="D46" s="6" t="s">
        <v>115</v>
      </c>
      <c r="E46" s="6" t="s">
        <v>83</v>
      </c>
      <c r="F46" s="6">
        <v>838</v>
      </c>
      <c r="G46" s="8">
        <v>5.72</v>
      </c>
      <c r="H46" s="8">
        <v>4790</v>
      </c>
      <c r="I46" s="8" t="s">
        <v>21</v>
      </c>
      <c r="J46" s="8">
        <v>4790</v>
      </c>
      <c r="K46" s="8">
        <f t="shared" si="0"/>
        <v>4790</v>
      </c>
      <c r="L46" s="9">
        <f t="shared" si="1"/>
        <v>838</v>
      </c>
      <c r="M46" s="10">
        <f t="shared" si="2"/>
        <v>4790</v>
      </c>
    </row>
    <row r="47" spans="1:13" ht="70" x14ac:dyDescent="0.2">
      <c r="A47" s="5">
        <v>39360</v>
      </c>
      <c r="B47" s="6" t="s">
        <v>116</v>
      </c>
      <c r="C47" s="6">
        <v>1</v>
      </c>
      <c r="D47" s="6" t="s">
        <v>117</v>
      </c>
      <c r="E47" s="6" t="s">
        <v>83</v>
      </c>
      <c r="F47" s="7">
        <v>1403</v>
      </c>
      <c r="G47" s="8">
        <v>2.7</v>
      </c>
      <c r="H47" s="8">
        <v>3790</v>
      </c>
      <c r="I47" s="8" t="s">
        <v>21</v>
      </c>
      <c r="J47" s="8">
        <v>3790</v>
      </c>
      <c r="K47" s="8">
        <f t="shared" si="0"/>
        <v>3790</v>
      </c>
      <c r="L47" s="9">
        <f t="shared" si="1"/>
        <v>1403</v>
      </c>
      <c r="M47" s="10">
        <f t="shared" si="2"/>
        <v>3790</v>
      </c>
    </row>
    <row r="48" spans="1:13" ht="70" x14ac:dyDescent="0.2">
      <c r="A48" s="5">
        <v>39360</v>
      </c>
      <c r="B48" s="6" t="s">
        <v>118</v>
      </c>
      <c r="C48" s="6">
        <v>1</v>
      </c>
      <c r="D48" s="6" t="s">
        <v>119</v>
      </c>
      <c r="E48" s="6" t="s">
        <v>83</v>
      </c>
      <c r="F48" s="7">
        <v>3900</v>
      </c>
      <c r="G48" s="8">
        <v>9</v>
      </c>
      <c r="H48" s="8">
        <v>35087.5</v>
      </c>
      <c r="I48" s="8">
        <v>5000</v>
      </c>
      <c r="J48" s="8">
        <v>30087.5</v>
      </c>
      <c r="K48" s="8">
        <f t="shared" si="0"/>
        <v>35087.5</v>
      </c>
      <c r="L48" s="9">
        <f t="shared" si="1"/>
        <v>3900</v>
      </c>
      <c r="M48" s="10">
        <f t="shared" si="2"/>
        <v>30087.5</v>
      </c>
    </row>
    <row r="49" spans="1:13" ht="70" x14ac:dyDescent="0.2">
      <c r="A49" s="5">
        <v>39360</v>
      </c>
      <c r="B49" s="6" t="s">
        <v>120</v>
      </c>
      <c r="C49" s="6">
        <v>1</v>
      </c>
      <c r="D49" s="6" t="s">
        <v>121</v>
      </c>
      <c r="E49" s="6" t="s">
        <v>83</v>
      </c>
      <c r="F49" s="7">
        <v>10050</v>
      </c>
      <c r="G49" s="8">
        <v>7.62</v>
      </c>
      <c r="H49" s="8">
        <v>76535</v>
      </c>
      <c r="I49" s="8">
        <v>5000</v>
      </c>
      <c r="J49" s="8">
        <v>71535</v>
      </c>
      <c r="K49" s="8">
        <f t="shared" si="0"/>
        <v>76535</v>
      </c>
      <c r="L49" s="9">
        <f t="shared" si="1"/>
        <v>10050</v>
      </c>
      <c r="M49" s="10">
        <f t="shared" si="2"/>
        <v>71535</v>
      </c>
    </row>
    <row r="50" spans="1:13" ht="70" x14ac:dyDescent="0.2">
      <c r="A50" s="5">
        <v>39360</v>
      </c>
      <c r="B50" s="6" t="s">
        <v>122</v>
      </c>
      <c r="C50" s="6">
        <v>2</v>
      </c>
      <c r="D50" s="6" t="s">
        <v>123</v>
      </c>
      <c r="E50" s="6" t="s">
        <v>83</v>
      </c>
      <c r="F50" s="6">
        <v>841</v>
      </c>
      <c r="G50" s="8">
        <v>9.67</v>
      </c>
      <c r="H50" s="8">
        <v>8130</v>
      </c>
      <c r="I50" s="8" t="s">
        <v>21</v>
      </c>
      <c r="J50" s="8">
        <v>8130</v>
      </c>
      <c r="K50" s="8">
        <f t="shared" si="0"/>
        <v>4065</v>
      </c>
      <c r="L50" s="9">
        <f t="shared" si="1"/>
        <v>420.5</v>
      </c>
      <c r="M50" s="10">
        <f t="shared" si="2"/>
        <v>4065</v>
      </c>
    </row>
    <row r="51" spans="1:13" ht="56" x14ac:dyDescent="0.2">
      <c r="A51" s="5">
        <v>39360</v>
      </c>
      <c r="B51" s="6" t="s">
        <v>38</v>
      </c>
      <c r="C51" s="6">
        <v>1</v>
      </c>
      <c r="D51" s="6" t="s">
        <v>124</v>
      </c>
      <c r="E51" s="6" t="s">
        <v>83</v>
      </c>
      <c r="F51" s="6">
        <v>800</v>
      </c>
      <c r="G51" s="8">
        <v>6.02</v>
      </c>
      <c r="H51" s="8">
        <v>4813</v>
      </c>
      <c r="I51" s="8" t="s">
        <v>21</v>
      </c>
      <c r="J51" s="8">
        <v>4813</v>
      </c>
      <c r="K51" s="8">
        <f t="shared" si="0"/>
        <v>4813</v>
      </c>
      <c r="L51" s="9">
        <f t="shared" si="1"/>
        <v>800</v>
      </c>
      <c r="M51" s="10">
        <f t="shared" si="2"/>
        <v>4813</v>
      </c>
    </row>
    <row r="52" spans="1:13" ht="70" x14ac:dyDescent="0.2">
      <c r="A52" s="5">
        <v>39360</v>
      </c>
      <c r="B52" s="6" t="s">
        <v>125</v>
      </c>
      <c r="C52" s="6">
        <v>3</v>
      </c>
      <c r="D52" s="6" t="s">
        <v>126</v>
      </c>
      <c r="E52" s="6" t="s">
        <v>83</v>
      </c>
      <c r="F52" s="7">
        <v>1412</v>
      </c>
      <c r="G52" s="8">
        <v>45.68</v>
      </c>
      <c r="H52" s="8">
        <v>64501.1</v>
      </c>
      <c r="I52" s="8">
        <v>15000</v>
      </c>
      <c r="J52" s="8">
        <v>49501.1</v>
      </c>
      <c r="K52" s="8">
        <f t="shared" si="0"/>
        <v>21500.366666666665</v>
      </c>
      <c r="L52" s="9">
        <f t="shared" si="1"/>
        <v>470.66666666666669</v>
      </c>
      <c r="M52" s="10">
        <f t="shared" si="2"/>
        <v>16500.366666666665</v>
      </c>
    </row>
    <row r="53" spans="1:13" ht="56" x14ac:dyDescent="0.2">
      <c r="A53" s="5">
        <v>39580</v>
      </c>
      <c r="B53" s="6" t="s">
        <v>127</v>
      </c>
      <c r="C53" s="6">
        <v>1</v>
      </c>
      <c r="D53" s="6" t="s">
        <v>128</v>
      </c>
      <c r="E53" s="6" t="s">
        <v>83</v>
      </c>
      <c r="F53" s="7">
        <v>9122</v>
      </c>
      <c r="G53" s="8">
        <v>19.55</v>
      </c>
      <c r="H53" s="8">
        <v>178302.15</v>
      </c>
      <c r="I53" s="8">
        <v>27000</v>
      </c>
      <c r="J53" s="8">
        <v>151302.15</v>
      </c>
      <c r="K53" s="8">
        <f t="shared" si="0"/>
        <v>178302.15</v>
      </c>
      <c r="L53" s="9">
        <f t="shared" si="1"/>
        <v>9122</v>
      </c>
      <c r="M53" s="10">
        <f t="shared" si="2"/>
        <v>151302.15</v>
      </c>
    </row>
    <row r="54" spans="1:13" ht="56" x14ac:dyDescent="0.2">
      <c r="A54" s="5">
        <v>39590</v>
      </c>
      <c r="B54" s="6" t="s">
        <v>129</v>
      </c>
      <c r="C54" s="6">
        <v>1</v>
      </c>
      <c r="D54" s="6" t="s">
        <v>130</v>
      </c>
      <c r="E54" s="6" t="s">
        <v>83</v>
      </c>
      <c r="F54" s="7">
        <v>1250</v>
      </c>
      <c r="G54" s="8">
        <v>21.76</v>
      </c>
      <c r="H54" s="8">
        <v>27199.94</v>
      </c>
      <c r="I54" s="8">
        <v>2500</v>
      </c>
      <c r="J54" s="8">
        <v>24699.94</v>
      </c>
      <c r="K54" s="8">
        <f t="shared" si="0"/>
        <v>27199.94</v>
      </c>
      <c r="L54" s="9">
        <f t="shared" si="1"/>
        <v>1250</v>
      </c>
      <c r="M54" s="10">
        <f t="shared" si="2"/>
        <v>24699.94</v>
      </c>
    </row>
    <row r="55" spans="1:13" ht="56" x14ac:dyDescent="0.2">
      <c r="A55" s="5">
        <v>39605</v>
      </c>
      <c r="B55" s="6" t="s">
        <v>131</v>
      </c>
      <c r="C55" s="6">
        <v>1</v>
      </c>
      <c r="D55" s="6" t="s">
        <v>132</v>
      </c>
      <c r="E55" s="6" t="s">
        <v>83</v>
      </c>
      <c r="F55" s="7">
        <v>1500</v>
      </c>
      <c r="G55" s="8">
        <v>18.600000000000001</v>
      </c>
      <c r="H55" s="8">
        <v>27900</v>
      </c>
      <c r="I55" s="8">
        <v>5000</v>
      </c>
      <c r="J55" s="8">
        <v>22900</v>
      </c>
      <c r="K55" s="8">
        <f t="shared" si="0"/>
        <v>27900</v>
      </c>
      <c r="L55" s="9">
        <f t="shared" si="1"/>
        <v>1500</v>
      </c>
      <c r="M55" s="10">
        <f t="shared" si="2"/>
        <v>22900</v>
      </c>
    </row>
    <row r="56" spans="1:13" ht="70" x14ac:dyDescent="0.2">
      <c r="A56" s="5">
        <v>39685</v>
      </c>
      <c r="B56" s="6" t="s">
        <v>133</v>
      </c>
      <c r="C56" s="6">
        <v>1</v>
      </c>
      <c r="D56" s="6" t="s">
        <v>134</v>
      </c>
      <c r="E56" s="6" t="s">
        <v>83</v>
      </c>
      <c r="F56" s="7">
        <v>10600</v>
      </c>
      <c r="G56" s="8">
        <v>25.3</v>
      </c>
      <c r="H56" s="8">
        <v>268143.78000000003</v>
      </c>
      <c r="I56" s="8" t="s">
        <v>21</v>
      </c>
      <c r="J56" s="8">
        <v>268143.78000000003</v>
      </c>
      <c r="K56" s="8">
        <f t="shared" si="0"/>
        <v>268143.78000000003</v>
      </c>
      <c r="L56" s="9">
        <f t="shared" si="1"/>
        <v>10600</v>
      </c>
      <c r="M56" s="10">
        <f t="shared" si="2"/>
        <v>268143.78000000003</v>
      </c>
    </row>
    <row r="57" spans="1:13" ht="56" x14ac:dyDescent="0.2">
      <c r="A57" s="5">
        <v>39715</v>
      </c>
      <c r="B57" s="6" t="s">
        <v>135</v>
      </c>
      <c r="C57" s="6">
        <v>8</v>
      </c>
      <c r="D57" s="6" t="s">
        <v>136</v>
      </c>
      <c r="E57" s="6" t="s">
        <v>83</v>
      </c>
      <c r="F57" s="7">
        <v>10696</v>
      </c>
      <c r="G57" s="8">
        <v>6.06</v>
      </c>
      <c r="H57" s="8">
        <v>64862.559999999998</v>
      </c>
      <c r="I57" s="8">
        <v>100000</v>
      </c>
      <c r="J57" s="12">
        <v>-35137.440000000002</v>
      </c>
      <c r="K57" s="8">
        <f t="shared" si="0"/>
        <v>8107.82</v>
      </c>
      <c r="L57" s="9">
        <f t="shared" si="1"/>
        <v>1337</v>
      </c>
      <c r="M57" s="10">
        <f t="shared" si="2"/>
        <v>-4392.18</v>
      </c>
    </row>
    <row r="58" spans="1:13" ht="56" x14ac:dyDescent="0.2">
      <c r="A58" s="5">
        <v>39715</v>
      </c>
      <c r="B58" s="6" t="s">
        <v>135</v>
      </c>
      <c r="C58" s="6">
        <v>7</v>
      </c>
      <c r="D58" s="6" t="s">
        <v>137</v>
      </c>
      <c r="E58" s="6" t="s">
        <v>83</v>
      </c>
      <c r="F58" s="7">
        <v>6200</v>
      </c>
      <c r="G58" s="8">
        <v>6.76</v>
      </c>
      <c r="H58" s="8">
        <v>41907.14</v>
      </c>
      <c r="I58" s="8">
        <v>171587</v>
      </c>
      <c r="J58" s="12">
        <v>-129679.86</v>
      </c>
      <c r="K58" s="8">
        <f t="shared" si="0"/>
        <v>5986.7342857142858</v>
      </c>
      <c r="L58" s="9">
        <f t="shared" si="1"/>
        <v>885.71428571428567</v>
      </c>
      <c r="M58" s="10">
        <f t="shared" si="2"/>
        <v>-18525.694285714286</v>
      </c>
    </row>
    <row r="59" spans="1:13" ht="84" x14ac:dyDescent="0.2">
      <c r="A59" s="5">
        <v>39678</v>
      </c>
      <c r="B59" s="6" t="s">
        <v>138</v>
      </c>
      <c r="C59" s="6">
        <v>1</v>
      </c>
      <c r="D59" s="6" t="s">
        <v>139</v>
      </c>
      <c r="E59" s="6" t="s">
        <v>83</v>
      </c>
      <c r="F59" s="7">
        <v>4930</v>
      </c>
      <c r="G59" s="8">
        <v>4.59</v>
      </c>
      <c r="H59" s="8">
        <v>22611</v>
      </c>
      <c r="I59" s="8">
        <v>20000</v>
      </c>
      <c r="J59" s="8">
        <v>2611</v>
      </c>
      <c r="K59" s="8">
        <f t="shared" si="0"/>
        <v>22611</v>
      </c>
      <c r="L59" s="9">
        <f t="shared" si="1"/>
        <v>4930</v>
      </c>
      <c r="M59" s="10">
        <f t="shared" si="2"/>
        <v>2611</v>
      </c>
    </row>
    <row r="60" spans="1:13" ht="56" x14ac:dyDescent="0.2">
      <c r="A60" s="5">
        <v>39960</v>
      </c>
      <c r="B60" s="6" t="s">
        <v>38</v>
      </c>
      <c r="C60" s="6">
        <v>1</v>
      </c>
      <c r="D60" s="6" t="s">
        <v>140</v>
      </c>
      <c r="E60" s="6" t="s">
        <v>83</v>
      </c>
      <c r="F60" s="6">
        <v>180</v>
      </c>
      <c r="G60" s="8">
        <v>97.64</v>
      </c>
      <c r="H60" s="8">
        <v>17574.61</v>
      </c>
      <c r="I60" s="8" t="s">
        <v>21</v>
      </c>
      <c r="J60" s="8">
        <v>17574.61</v>
      </c>
      <c r="K60" s="8">
        <f t="shared" si="0"/>
        <v>17574.61</v>
      </c>
      <c r="L60" s="9">
        <f t="shared" si="1"/>
        <v>180</v>
      </c>
      <c r="M60" s="10">
        <f t="shared" si="2"/>
        <v>17574.61</v>
      </c>
    </row>
    <row r="61" spans="1:13" ht="70" x14ac:dyDescent="0.2">
      <c r="A61" s="5">
        <v>39962</v>
      </c>
      <c r="B61" s="6" t="s">
        <v>141</v>
      </c>
      <c r="C61" s="6">
        <v>1</v>
      </c>
      <c r="D61" s="6" t="s">
        <v>142</v>
      </c>
      <c r="E61" s="6" t="s">
        <v>83</v>
      </c>
      <c r="F61" s="7">
        <v>4600</v>
      </c>
      <c r="G61" s="8">
        <v>5.57</v>
      </c>
      <c r="H61" s="8">
        <v>25605.95</v>
      </c>
      <c r="I61" s="8">
        <v>10000</v>
      </c>
      <c r="J61" s="8">
        <v>15605.95</v>
      </c>
      <c r="K61" s="8">
        <f t="shared" si="0"/>
        <v>25605.95</v>
      </c>
      <c r="L61" s="9">
        <f t="shared" si="1"/>
        <v>4600</v>
      </c>
      <c r="M61" s="10">
        <f t="shared" si="2"/>
        <v>15605.95</v>
      </c>
    </row>
    <row r="62" spans="1:13" ht="56" x14ac:dyDescent="0.2">
      <c r="A62" s="5">
        <v>40022</v>
      </c>
      <c r="B62" s="6" t="s">
        <v>143</v>
      </c>
      <c r="C62" s="6">
        <v>2</v>
      </c>
      <c r="D62" s="6" t="s">
        <v>144</v>
      </c>
      <c r="E62" s="6" t="s">
        <v>83</v>
      </c>
      <c r="F62" s="7">
        <v>3279</v>
      </c>
      <c r="G62" s="8">
        <v>6.2</v>
      </c>
      <c r="H62" s="8">
        <v>20344.7</v>
      </c>
      <c r="I62" s="8">
        <v>100000</v>
      </c>
      <c r="J62" s="12">
        <v>-79655.3</v>
      </c>
      <c r="K62" s="8">
        <f t="shared" si="0"/>
        <v>10172.35</v>
      </c>
      <c r="L62" s="9">
        <f t="shared" si="1"/>
        <v>1639.5</v>
      </c>
      <c r="M62" s="10">
        <f t="shared" si="2"/>
        <v>-39827.65</v>
      </c>
    </row>
    <row r="63" spans="1:13" ht="28" x14ac:dyDescent="0.2">
      <c r="A63" s="5">
        <v>40061</v>
      </c>
      <c r="B63" s="6" t="s">
        <v>145</v>
      </c>
      <c r="C63" s="10"/>
      <c r="D63" s="6" t="s">
        <v>146</v>
      </c>
      <c r="E63" s="6" t="s">
        <v>106</v>
      </c>
      <c r="F63" s="6" t="s">
        <v>91</v>
      </c>
      <c r="G63" s="8" t="s">
        <v>91</v>
      </c>
      <c r="H63" s="8">
        <v>3441.8</v>
      </c>
      <c r="I63" s="8" t="s">
        <v>21</v>
      </c>
      <c r="J63" s="8">
        <v>3441.8</v>
      </c>
      <c r="K63" s="8" t="s">
        <v>21</v>
      </c>
      <c r="L63" s="9" t="e">
        <f t="shared" si="1"/>
        <v>#VALUE!</v>
      </c>
      <c r="M63" s="10" t="e">
        <f t="shared" si="2"/>
        <v>#DIV/0!</v>
      </c>
    </row>
    <row r="64" spans="1:13" ht="70" x14ac:dyDescent="0.2">
      <c r="A64" s="5">
        <v>40109</v>
      </c>
      <c r="B64" s="6" t="s">
        <v>147</v>
      </c>
      <c r="C64" s="6">
        <v>1</v>
      </c>
      <c r="D64" s="6" t="s">
        <v>148</v>
      </c>
      <c r="E64" s="6" t="s">
        <v>97</v>
      </c>
      <c r="F64" s="6" t="s">
        <v>91</v>
      </c>
      <c r="G64" s="8" t="s">
        <v>91</v>
      </c>
      <c r="H64" s="8">
        <v>1784</v>
      </c>
      <c r="I64" s="8" t="s">
        <v>21</v>
      </c>
      <c r="J64" s="8">
        <v>1784</v>
      </c>
      <c r="K64" s="8">
        <f t="shared" si="0"/>
        <v>1784</v>
      </c>
      <c r="L64" s="9" t="e">
        <f t="shared" si="1"/>
        <v>#VALUE!</v>
      </c>
      <c r="M64" s="10">
        <f t="shared" si="2"/>
        <v>1784</v>
      </c>
    </row>
    <row r="65" spans="1:13" ht="70" x14ac:dyDescent="0.2">
      <c r="A65" s="5">
        <v>40323</v>
      </c>
      <c r="B65" s="6" t="s">
        <v>149</v>
      </c>
      <c r="C65" s="6">
        <v>1</v>
      </c>
      <c r="D65" s="6" t="s">
        <v>150</v>
      </c>
      <c r="E65" s="6" t="s">
        <v>83</v>
      </c>
      <c r="F65" s="7">
        <v>2852</v>
      </c>
      <c r="G65" s="8">
        <v>3.7</v>
      </c>
      <c r="H65" s="8">
        <v>10562</v>
      </c>
      <c r="I65" s="8">
        <v>20000</v>
      </c>
      <c r="J65" s="12">
        <v>-9438</v>
      </c>
      <c r="K65" s="8">
        <f t="shared" si="0"/>
        <v>10562</v>
      </c>
      <c r="L65" s="9">
        <f t="shared" si="1"/>
        <v>2852</v>
      </c>
      <c r="M65" s="10">
        <f t="shared" si="2"/>
        <v>-9438</v>
      </c>
    </row>
    <row r="66" spans="1:13" ht="56" x14ac:dyDescent="0.2">
      <c r="A66" s="5">
        <v>40477</v>
      </c>
      <c r="B66" s="6" t="s">
        <v>135</v>
      </c>
      <c r="C66" s="6">
        <v>41</v>
      </c>
      <c r="D66" s="6" t="s">
        <v>151</v>
      </c>
      <c r="E66" s="6" t="s">
        <v>83</v>
      </c>
      <c r="F66" s="7">
        <v>29904</v>
      </c>
      <c r="G66" s="8">
        <v>8.6199999999999992</v>
      </c>
      <c r="H66" s="8">
        <v>257797.75</v>
      </c>
      <c r="I66" s="8">
        <v>321000</v>
      </c>
      <c r="J66" s="12">
        <v>-63202.25</v>
      </c>
      <c r="K66" s="8">
        <f t="shared" si="0"/>
        <v>6287.75</v>
      </c>
      <c r="L66" s="9">
        <f t="shared" si="1"/>
        <v>729.36585365853659</v>
      </c>
      <c r="M66" s="10">
        <f t="shared" si="2"/>
        <v>-1541.5182926829268</v>
      </c>
    </row>
    <row r="67" spans="1:13" ht="56" x14ac:dyDescent="0.2">
      <c r="A67" s="5">
        <v>40477</v>
      </c>
      <c r="B67" s="6" t="s">
        <v>135</v>
      </c>
      <c r="C67" s="6">
        <v>83</v>
      </c>
      <c r="D67" s="6" t="s">
        <v>152</v>
      </c>
      <c r="E67" s="6" t="s">
        <v>83</v>
      </c>
      <c r="F67" s="7">
        <v>90336</v>
      </c>
      <c r="G67" s="8">
        <v>7.19</v>
      </c>
      <c r="H67" s="8">
        <v>649691.84</v>
      </c>
      <c r="I67" s="8" t="s">
        <v>21</v>
      </c>
      <c r="J67" s="8">
        <v>649691.84</v>
      </c>
      <c r="K67" s="8">
        <f t="shared" ref="K67:K81" si="3">H67/C67</f>
        <v>7827.6125301204811</v>
      </c>
      <c r="L67" s="9">
        <f t="shared" ref="L67:L81" si="4">F67/C67</f>
        <v>1088.3855421686746</v>
      </c>
      <c r="M67" s="10">
        <f t="shared" ref="M67:M81" si="5">J67/C67</f>
        <v>7827.6125301204811</v>
      </c>
    </row>
    <row r="68" spans="1:13" ht="56" x14ac:dyDescent="0.2">
      <c r="A68" s="5">
        <v>40575</v>
      </c>
      <c r="B68" s="6" t="s">
        <v>153</v>
      </c>
      <c r="C68" s="6">
        <v>1</v>
      </c>
      <c r="D68" s="6" t="s">
        <v>154</v>
      </c>
      <c r="E68" s="6" t="s">
        <v>83</v>
      </c>
      <c r="F68" s="7">
        <v>4957</v>
      </c>
      <c r="G68" s="8">
        <v>9.0399999999999991</v>
      </c>
      <c r="H68" s="8">
        <v>44803.31</v>
      </c>
      <c r="I68" s="8">
        <v>25000</v>
      </c>
      <c r="J68" s="8">
        <v>19803.310000000001</v>
      </c>
      <c r="K68" s="8">
        <f t="shared" si="3"/>
        <v>44803.31</v>
      </c>
      <c r="L68" s="9">
        <f t="shared" si="4"/>
        <v>4957</v>
      </c>
      <c r="M68" s="10">
        <f t="shared" si="5"/>
        <v>19803.310000000001</v>
      </c>
    </row>
    <row r="69" spans="1:13" ht="70" x14ac:dyDescent="0.2">
      <c r="A69" s="5">
        <v>40582</v>
      </c>
      <c r="B69" s="6" t="s">
        <v>155</v>
      </c>
      <c r="C69" s="6">
        <v>1</v>
      </c>
      <c r="D69" s="6" t="s">
        <v>156</v>
      </c>
      <c r="E69" s="6" t="s">
        <v>157</v>
      </c>
      <c r="F69" s="7">
        <v>7816</v>
      </c>
      <c r="G69" s="8">
        <v>7.19</v>
      </c>
      <c r="H69" s="8">
        <v>56184.05</v>
      </c>
      <c r="I69" s="8">
        <v>10000</v>
      </c>
      <c r="J69" s="8">
        <v>46184.05</v>
      </c>
      <c r="K69" s="8">
        <f t="shared" si="3"/>
        <v>56184.05</v>
      </c>
      <c r="L69" s="9">
        <f t="shared" si="4"/>
        <v>7816</v>
      </c>
      <c r="M69" s="10">
        <f t="shared" si="5"/>
        <v>46184.05</v>
      </c>
    </row>
    <row r="70" spans="1:13" ht="28" x14ac:dyDescent="0.2">
      <c r="A70" s="5">
        <v>40584</v>
      </c>
      <c r="B70" s="6" t="s">
        <v>158</v>
      </c>
      <c r="C70" s="6">
        <v>4</v>
      </c>
      <c r="D70" s="6" t="s">
        <v>159</v>
      </c>
      <c r="E70" s="6" t="s">
        <v>83</v>
      </c>
      <c r="F70" s="7">
        <v>6000</v>
      </c>
      <c r="G70" s="8">
        <v>6.13</v>
      </c>
      <c r="H70" s="8">
        <v>36800.5</v>
      </c>
      <c r="I70" s="8">
        <v>75000</v>
      </c>
      <c r="J70" s="12">
        <v>-38199.5</v>
      </c>
      <c r="K70" s="8">
        <f t="shared" si="3"/>
        <v>9200.125</v>
      </c>
      <c r="L70" s="9">
        <f t="shared" si="4"/>
        <v>1500</v>
      </c>
      <c r="M70" s="10">
        <f t="shared" si="5"/>
        <v>-9549.875</v>
      </c>
    </row>
    <row r="71" spans="1:13" ht="70" x14ac:dyDescent="0.2">
      <c r="A71" s="5">
        <v>40708</v>
      </c>
      <c r="B71" s="6" t="s">
        <v>38</v>
      </c>
      <c r="C71" s="6">
        <v>1</v>
      </c>
      <c r="D71" s="6" t="s">
        <v>160</v>
      </c>
      <c r="E71" s="6" t="s">
        <v>83</v>
      </c>
      <c r="F71" s="7">
        <v>1718</v>
      </c>
      <c r="G71" s="8">
        <v>26.32</v>
      </c>
      <c r="H71" s="8">
        <v>45219.81</v>
      </c>
      <c r="I71" s="8" t="s">
        <v>21</v>
      </c>
      <c r="J71" s="8">
        <v>45219.81</v>
      </c>
      <c r="K71" s="8">
        <f t="shared" si="3"/>
        <v>45219.81</v>
      </c>
      <c r="L71" s="9">
        <f t="shared" si="4"/>
        <v>1718</v>
      </c>
      <c r="M71" s="10">
        <f t="shared" si="5"/>
        <v>45219.81</v>
      </c>
    </row>
    <row r="72" spans="1:13" ht="84" x14ac:dyDescent="0.2">
      <c r="A72" s="5">
        <v>40756</v>
      </c>
      <c r="B72" s="6" t="s">
        <v>161</v>
      </c>
      <c r="C72" s="6">
        <v>6</v>
      </c>
      <c r="D72" s="6" t="s">
        <v>162</v>
      </c>
      <c r="E72" s="6" t="s">
        <v>83</v>
      </c>
      <c r="F72" s="7">
        <v>18973</v>
      </c>
      <c r="G72" s="8">
        <v>20.34</v>
      </c>
      <c r="H72" s="8">
        <v>385985.4</v>
      </c>
      <c r="I72" s="8">
        <v>75000</v>
      </c>
      <c r="J72" s="8">
        <v>310985.40000000002</v>
      </c>
      <c r="K72" s="8">
        <f t="shared" si="3"/>
        <v>64330.9</v>
      </c>
      <c r="L72" s="9">
        <f t="shared" si="4"/>
        <v>3162.1666666666665</v>
      </c>
      <c r="M72" s="10">
        <f t="shared" si="5"/>
        <v>51830.9</v>
      </c>
    </row>
    <row r="73" spans="1:13" ht="70" x14ac:dyDescent="0.2">
      <c r="A73" s="5">
        <v>40945</v>
      </c>
      <c r="B73" s="6" t="s">
        <v>163</v>
      </c>
      <c r="C73" s="6">
        <v>1</v>
      </c>
      <c r="D73" s="6" t="s">
        <v>164</v>
      </c>
      <c r="E73" s="6" t="s">
        <v>83</v>
      </c>
      <c r="F73" s="7">
        <v>2803</v>
      </c>
      <c r="G73" s="8">
        <v>18.010000000000002</v>
      </c>
      <c r="H73" s="8">
        <v>50490.239999999998</v>
      </c>
      <c r="I73" s="11" t="s">
        <v>21</v>
      </c>
      <c r="J73" s="8">
        <v>50490.239999999998</v>
      </c>
      <c r="K73" s="8">
        <f t="shared" si="3"/>
        <v>50490.239999999998</v>
      </c>
      <c r="L73" s="9">
        <f t="shared" si="4"/>
        <v>2803</v>
      </c>
      <c r="M73" s="10">
        <f t="shared" si="5"/>
        <v>50490.239999999998</v>
      </c>
    </row>
    <row r="74" spans="1:13" ht="56" x14ac:dyDescent="0.2">
      <c r="A74" s="5">
        <v>41000</v>
      </c>
      <c r="B74" s="6" t="s">
        <v>165</v>
      </c>
      <c r="C74" s="6">
        <v>5</v>
      </c>
      <c r="D74" s="6" t="s">
        <v>166</v>
      </c>
      <c r="E74" s="6" t="s">
        <v>83</v>
      </c>
      <c r="F74" s="7">
        <v>36000</v>
      </c>
      <c r="G74" s="8">
        <v>17.940000000000001</v>
      </c>
      <c r="H74" s="8">
        <v>645743.23</v>
      </c>
      <c r="I74" s="8">
        <v>93045</v>
      </c>
      <c r="J74" s="8">
        <v>552698.23</v>
      </c>
      <c r="K74" s="8">
        <f t="shared" si="3"/>
        <v>129148.64599999999</v>
      </c>
      <c r="L74" s="9">
        <f t="shared" si="4"/>
        <v>7200</v>
      </c>
      <c r="M74" s="10">
        <f t="shared" si="5"/>
        <v>110539.64599999999</v>
      </c>
    </row>
    <row r="75" spans="1:13" ht="70" x14ac:dyDescent="0.2">
      <c r="A75" s="5">
        <v>41030</v>
      </c>
      <c r="B75" s="6" t="s">
        <v>167</v>
      </c>
      <c r="C75" s="6">
        <v>15</v>
      </c>
      <c r="D75" s="6" t="s">
        <v>168</v>
      </c>
      <c r="E75" s="6" t="s">
        <v>83</v>
      </c>
      <c r="F75" s="7">
        <v>23436</v>
      </c>
      <c r="G75" s="8">
        <v>4.6100000000000003</v>
      </c>
      <c r="H75" s="8">
        <v>108094.55</v>
      </c>
      <c r="I75" s="8">
        <v>201352</v>
      </c>
      <c r="J75" s="12">
        <v>-93257.45</v>
      </c>
      <c r="K75" s="8">
        <f t="shared" si="3"/>
        <v>7206.3033333333333</v>
      </c>
      <c r="L75" s="9">
        <f t="shared" si="4"/>
        <v>1562.4</v>
      </c>
      <c r="M75" s="10">
        <f t="shared" si="5"/>
        <v>-6217.163333333333</v>
      </c>
    </row>
    <row r="76" spans="1:13" ht="70" x14ac:dyDescent="0.2">
      <c r="A76" s="5">
        <v>41149</v>
      </c>
      <c r="B76" s="6" t="s">
        <v>169</v>
      </c>
      <c r="C76" s="10"/>
      <c r="D76" s="6" t="s">
        <v>170</v>
      </c>
      <c r="E76" s="6" t="s">
        <v>171</v>
      </c>
      <c r="F76" s="10"/>
      <c r="G76" s="13" t="s">
        <v>172</v>
      </c>
      <c r="H76" s="8">
        <v>3804.5</v>
      </c>
      <c r="I76" s="11" t="s">
        <v>21</v>
      </c>
      <c r="J76" s="8">
        <v>3804.5</v>
      </c>
      <c r="K76" s="8" t="s">
        <v>21</v>
      </c>
      <c r="L76" s="9" t="e">
        <f t="shared" si="4"/>
        <v>#DIV/0!</v>
      </c>
      <c r="M76" s="10" t="e">
        <f t="shared" si="5"/>
        <v>#DIV/0!</v>
      </c>
    </row>
    <row r="77" spans="1:13" ht="70" x14ac:dyDescent="0.2">
      <c r="A77" s="5">
        <v>41228</v>
      </c>
      <c r="B77" s="6" t="s">
        <v>173</v>
      </c>
      <c r="C77" s="6">
        <v>1</v>
      </c>
      <c r="D77" s="6" t="s">
        <v>174</v>
      </c>
      <c r="E77" s="6" t="s">
        <v>83</v>
      </c>
      <c r="F77" s="6">
        <v>300</v>
      </c>
      <c r="G77" s="8">
        <v>38.450000000000003</v>
      </c>
      <c r="H77" s="8">
        <v>11536</v>
      </c>
      <c r="I77" s="8">
        <v>1000</v>
      </c>
      <c r="J77" s="8">
        <v>10536</v>
      </c>
      <c r="K77" s="8">
        <f t="shared" si="3"/>
        <v>11536</v>
      </c>
      <c r="L77" s="9">
        <f t="shared" si="4"/>
        <v>300</v>
      </c>
      <c r="M77" s="10">
        <f t="shared" si="5"/>
        <v>10536</v>
      </c>
    </row>
    <row r="78" spans="1:13" ht="80" x14ac:dyDescent="0.2">
      <c r="A78" s="14">
        <v>41557</v>
      </c>
      <c r="B78" s="6" t="s">
        <v>175</v>
      </c>
      <c r="C78" s="6">
        <v>8</v>
      </c>
      <c r="D78" s="15" t="s">
        <v>176</v>
      </c>
      <c r="E78" t="s">
        <v>177</v>
      </c>
      <c r="F78" s="16">
        <v>10869</v>
      </c>
      <c r="G78" s="8">
        <v>10.19</v>
      </c>
      <c r="H78" s="17">
        <v>110701.5</v>
      </c>
      <c r="I78" s="17">
        <v>75000</v>
      </c>
      <c r="J78" s="17">
        <f>H78-I78</f>
        <v>35701.5</v>
      </c>
      <c r="K78" s="8">
        <f t="shared" si="3"/>
        <v>13837.6875</v>
      </c>
      <c r="L78" s="9">
        <f t="shared" si="4"/>
        <v>1358.625</v>
      </c>
      <c r="M78" s="10">
        <f t="shared" si="5"/>
        <v>4462.6875</v>
      </c>
    </row>
    <row r="79" spans="1:13" ht="64" x14ac:dyDescent="0.2">
      <c r="A79" s="14">
        <v>41557</v>
      </c>
      <c r="B79" s="6" t="s">
        <v>178</v>
      </c>
      <c r="C79" s="6">
        <v>3</v>
      </c>
      <c r="D79" s="15" t="s">
        <v>179</v>
      </c>
      <c r="E79" t="s">
        <v>177</v>
      </c>
      <c r="F79" s="16">
        <v>5680</v>
      </c>
      <c r="G79" s="8">
        <v>4.3499999999999996</v>
      </c>
      <c r="H79" s="17">
        <v>24717.5</v>
      </c>
      <c r="I79" s="17">
        <v>75000</v>
      </c>
      <c r="J79" s="17">
        <f t="shared" ref="J79:J80" si="6">H79-I79</f>
        <v>-50282.5</v>
      </c>
      <c r="K79" s="8">
        <f t="shared" si="3"/>
        <v>8239.1666666666661</v>
      </c>
      <c r="L79" s="9">
        <f t="shared" si="4"/>
        <v>1893.3333333333333</v>
      </c>
      <c r="M79" s="10">
        <f t="shared" si="5"/>
        <v>-16760.833333333332</v>
      </c>
    </row>
    <row r="80" spans="1:13" ht="80" x14ac:dyDescent="0.2">
      <c r="A80" s="14">
        <v>41585</v>
      </c>
      <c r="B80" s="6" t="s">
        <v>180</v>
      </c>
      <c r="C80" s="6">
        <v>2</v>
      </c>
      <c r="D80" s="15" t="s">
        <v>181</v>
      </c>
      <c r="E80" t="s">
        <v>182</v>
      </c>
      <c r="F80">
        <v>795</v>
      </c>
      <c r="G80" s="8">
        <v>14.55</v>
      </c>
      <c r="H80" s="17">
        <v>11570</v>
      </c>
      <c r="I80" s="17">
        <v>549979</v>
      </c>
      <c r="J80" s="17">
        <f t="shared" si="6"/>
        <v>-538409</v>
      </c>
      <c r="K80" s="8">
        <f>H80/C80</f>
        <v>5785</v>
      </c>
      <c r="L80" s="9">
        <f t="shared" si="4"/>
        <v>397.5</v>
      </c>
      <c r="M80" s="10">
        <f t="shared" si="5"/>
        <v>-269204.5</v>
      </c>
    </row>
    <row r="81" spans="1:13" ht="80" x14ac:dyDescent="0.2">
      <c r="A81" s="14">
        <v>41784</v>
      </c>
      <c r="B81" s="6" t="s">
        <v>38</v>
      </c>
      <c r="C81" s="6">
        <v>1</v>
      </c>
      <c r="D81" s="15" t="s">
        <v>183</v>
      </c>
      <c r="E81" t="s">
        <v>177</v>
      </c>
      <c r="F81" s="16">
        <v>2932</v>
      </c>
      <c r="G81" s="8">
        <v>180.02</v>
      </c>
      <c r="H81" s="17">
        <v>527829.5</v>
      </c>
      <c r="J81" s="17">
        <f>H81-I81</f>
        <v>527829.5</v>
      </c>
      <c r="K81" s="8">
        <f t="shared" si="3"/>
        <v>527829.5</v>
      </c>
      <c r="L81" s="9">
        <f t="shared" si="4"/>
        <v>2932</v>
      </c>
      <c r="M81" s="10">
        <f t="shared" si="5"/>
        <v>527829.5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Plugging_2014_Present</vt:lpstr>
      <vt:lpstr>Plugging_1997_2014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2015-10-05T14:53:20Z</dcterms:created>
  <dcterms:modified xsi:type="dcterms:W3CDTF">2015-10-05T14:56:25Z</dcterms:modified>
</cp:coreProperties>
</file>