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wnloads/"/>
    </mc:Choice>
  </mc:AlternateContent>
  <xr:revisionPtr revIDLastSave="0" documentId="13_ncr:1_{33209911-8BDC-4E4D-9A7A-EEC97DC9AAE3}" xr6:coauthVersionLast="47" xr6:coauthVersionMax="47" xr10:uidLastSave="{00000000-0000-0000-0000-000000000000}"/>
  <bookViews>
    <workbookView xWindow="0" yWindow="740" windowWidth="29400" windowHeight="16880" tabRatio="901" firstSheet="1" activeTab="9" xr2:uid="{00000000-000D-0000-FFFF-FFFF00000000}"/>
  </bookViews>
  <sheets>
    <sheet name="x" sheetId="2" r:id="rId1"/>
    <sheet name="Legende + Stammdaten" sheetId="5" r:id="rId2"/>
    <sheet name="KW 31 23" sheetId="1" r:id="rId3"/>
    <sheet name="KW 32 23" sheetId="27" r:id="rId4"/>
    <sheet name="KW 33 23" sheetId="28" r:id="rId5"/>
    <sheet name="KW 34 23" sheetId="29" r:id="rId6"/>
    <sheet name="KW 35 23" sheetId="30" r:id="rId7"/>
    <sheet name="KW 36 23" sheetId="31" r:id="rId8"/>
    <sheet name="KW 37 23" sheetId="32" r:id="rId9"/>
    <sheet name="KW 38 23" sheetId="33" r:id="rId10"/>
    <sheet name="KW 39 23" sheetId="46" r:id="rId11"/>
    <sheet name="KW 40 23" sheetId="47" r:id="rId12"/>
    <sheet name="KW 41 23" sheetId="48" r:id="rId13"/>
    <sheet name="KW 42 23" sheetId="49" r:id="rId14"/>
    <sheet name="KW 43 23" sheetId="50" r:id="rId15"/>
    <sheet name="KW 44 23" sheetId="51" r:id="rId16"/>
    <sheet name="KW 45 23" sheetId="52" r:id="rId17"/>
    <sheet name="KW 46 23" sheetId="53" r:id="rId18"/>
    <sheet name="KW 47 23" sheetId="54" r:id="rId19"/>
    <sheet name="KW 48 23" sheetId="55" r:id="rId20"/>
    <sheet name="KW 49 23" sheetId="56" r:id="rId21"/>
    <sheet name="KW 50 23" sheetId="57" r:id="rId22"/>
    <sheet name="KW 51 23" sheetId="58" r:id="rId23"/>
    <sheet name="KW 52 23" sheetId="59" r:id="rId24"/>
  </sheets>
  <definedNames>
    <definedName name="_xlnm.Print_Area" localSheetId="2">'KW 31 23'!$A$1:$F$51</definedName>
    <definedName name="_xlnm.Print_Area" localSheetId="3">'KW 32 23'!$A$1:$F$51</definedName>
    <definedName name="_xlnm.Print_Area" localSheetId="4">'KW 33 23'!$A$1:$F$51</definedName>
    <definedName name="_xlnm.Print_Area" localSheetId="5">'KW 34 23'!$A$1:$F$51</definedName>
    <definedName name="_xlnm.Print_Area" localSheetId="6">'KW 35 23'!$A$1:$F$51</definedName>
    <definedName name="_xlnm.Print_Area" localSheetId="7">'KW 36 23'!$A$1:$F$51</definedName>
    <definedName name="_xlnm.Print_Area" localSheetId="8">'KW 37 23'!$A$1:$F$51</definedName>
    <definedName name="_xlnm.Print_Area" localSheetId="9">'KW 38 23'!$A$1:$F$51</definedName>
    <definedName name="_xlnm.Print_Area" localSheetId="10">'KW 39 23'!$A$1:$F$51</definedName>
    <definedName name="_xlnm.Print_Area" localSheetId="11">'KW 40 23'!$A$1:$F$51</definedName>
    <definedName name="_xlnm.Print_Area" localSheetId="12">'KW 41 23'!$A$1:$F$51</definedName>
    <definedName name="_xlnm.Print_Area" localSheetId="13">'KW 42 23'!$A$1:$F$51</definedName>
    <definedName name="_xlnm.Print_Area" localSheetId="14">'KW 43 23'!$A$1:$F$51</definedName>
    <definedName name="_xlnm.Print_Area" localSheetId="15">'KW 44 23'!$A$1:$F$51</definedName>
    <definedName name="_xlnm.Print_Area" localSheetId="16">'KW 45 23'!$A$1:$F$51</definedName>
    <definedName name="_xlnm.Print_Area" localSheetId="17">'KW 46 23'!$A$1:$F$51</definedName>
    <definedName name="_xlnm.Print_Area" localSheetId="18">'KW 47 23'!$A$1:$F$51</definedName>
    <definedName name="_xlnm.Print_Area" localSheetId="19">'KW 48 23'!$A$1:$F$51</definedName>
    <definedName name="_xlnm.Print_Area" localSheetId="20">'KW 49 23'!$A$1:$F$51</definedName>
    <definedName name="_xlnm.Print_Area" localSheetId="21">'KW 50 23'!$A$1:$F$51</definedName>
    <definedName name="_xlnm.Print_Area" localSheetId="22">'KW 51 23'!$A$1:$F$51</definedName>
    <definedName name="_xlnm.Print_Area" localSheetId="23">'KW 52 23'!$A$1:$F$51</definedName>
    <definedName name="FT">'Legende + Stammdaten'!$F:$G</definedName>
    <definedName name="Neujahr">'Legende + Stammdaten'!$F$2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9" l="1"/>
  <c r="A24" i="59" s="1"/>
  <c r="A3" i="59"/>
  <c r="F2" i="59"/>
  <c r="F1" i="59"/>
  <c r="D1" i="59"/>
  <c r="A13" i="58"/>
  <c r="A24" i="58" s="1"/>
  <c r="A3" i="58"/>
  <c r="F2" i="58"/>
  <c r="F1" i="58"/>
  <c r="D1" i="58"/>
  <c r="A13" i="57"/>
  <c r="A24" i="57" s="1"/>
  <c r="A3" i="57"/>
  <c r="F2" i="57"/>
  <c r="F1" i="57"/>
  <c r="D1" i="57"/>
  <c r="A13" i="56"/>
  <c r="A24" i="56" s="1"/>
  <c r="A3" i="56"/>
  <c r="F2" i="56"/>
  <c r="F1" i="56"/>
  <c r="D1" i="56"/>
  <c r="A13" i="55"/>
  <c r="A24" i="55" s="1"/>
  <c r="A3" i="55"/>
  <c r="F2" i="55"/>
  <c r="F1" i="55"/>
  <c r="D1" i="55"/>
  <c r="A13" i="54"/>
  <c r="A24" i="54" s="1"/>
  <c r="A3" i="54"/>
  <c r="F2" i="54"/>
  <c r="F1" i="54"/>
  <c r="D1" i="54"/>
  <c r="A13" i="53"/>
  <c r="A24" i="53" s="1"/>
  <c r="A3" i="53"/>
  <c r="F2" i="53"/>
  <c r="F1" i="53"/>
  <c r="D1" i="53"/>
  <c r="A13" i="52"/>
  <c r="A24" i="52" s="1"/>
  <c r="A3" i="52"/>
  <c r="F2" i="52"/>
  <c r="F1" i="52"/>
  <c r="D1" i="52"/>
  <c r="A13" i="51"/>
  <c r="A24" i="51" s="1"/>
  <c r="A3" i="51"/>
  <c r="F2" i="51"/>
  <c r="F1" i="51"/>
  <c r="D1" i="51"/>
  <c r="A13" i="50"/>
  <c r="A24" i="50" s="1"/>
  <c r="A3" i="50"/>
  <c r="F2" i="50"/>
  <c r="F1" i="50"/>
  <c r="D1" i="50"/>
  <c r="A13" i="49"/>
  <c r="A24" i="49" s="1"/>
  <c r="A3" i="49"/>
  <c r="F2" i="49"/>
  <c r="F1" i="49"/>
  <c r="D1" i="49"/>
  <c r="A13" i="48"/>
  <c r="A24" i="48" s="1"/>
  <c r="A3" i="48"/>
  <c r="F2" i="48"/>
  <c r="F1" i="48"/>
  <c r="D1" i="48"/>
  <c r="A13" i="47"/>
  <c r="A24" i="47" s="1"/>
  <c r="A3" i="47"/>
  <c r="F2" i="47"/>
  <c r="F1" i="47"/>
  <c r="D1" i="47"/>
  <c r="A13" i="46"/>
  <c r="A24" i="46" s="1"/>
  <c r="A3" i="46"/>
  <c r="F2" i="46"/>
  <c r="F1" i="46"/>
  <c r="D1" i="46"/>
  <c r="A13" i="33"/>
  <c r="A24" i="33" s="1"/>
  <c r="A3" i="33"/>
  <c r="F2" i="33"/>
  <c r="F1" i="33"/>
  <c r="D1" i="33"/>
  <c r="A13" i="32"/>
  <c r="A24" i="32" s="1"/>
  <c r="A3" i="32"/>
  <c r="F2" i="32"/>
  <c r="F1" i="32"/>
  <c r="D1" i="32"/>
  <c r="A13" i="31"/>
  <c r="A24" i="31" s="1"/>
  <c r="A3" i="31"/>
  <c r="F2" i="31"/>
  <c r="F1" i="31"/>
  <c r="D1" i="31"/>
  <c r="A13" i="30"/>
  <c r="A24" i="30" s="1"/>
  <c r="A3" i="30"/>
  <c r="F2" i="30"/>
  <c r="F1" i="30"/>
  <c r="D1" i="30"/>
  <c r="A13" i="29"/>
  <c r="A24" i="29" s="1"/>
  <c r="A3" i="29"/>
  <c r="F2" i="29"/>
  <c r="F1" i="29"/>
  <c r="D1" i="29"/>
  <c r="A13" i="28"/>
  <c r="A24" i="28" s="1"/>
  <c r="A3" i="28"/>
  <c r="F2" i="28"/>
  <c r="F1" i="28"/>
  <c r="D1" i="28"/>
  <c r="A13" i="27"/>
  <c r="A24" i="27" s="1"/>
  <c r="A3" i="27"/>
  <c r="F2" i="27"/>
  <c r="F1" i="27"/>
  <c r="D1" i="27"/>
  <c r="D1" i="1"/>
  <c r="A3" i="1"/>
  <c r="A13" i="1"/>
  <c r="J6" i="5"/>
  <c r="A35" i="59" l="1"/>
  <c r="A35" i="58"/>
  <c r="A35" i="57"/>
  <c r="A35" i="56"/>
  <c r="A35" i="55"/>
  <c r="A35" i="54"/>
  <c r="A35" i="53"/>
  <c r="A35" i="52"/>
  <c r="A35" i="51"/>
  <c r="A35" i="50"/>
  <c r="A35" i="49"/>
  <c r="A35" i="48"/>
  <c r="A35" i="47"/>
  <c r="A35" i="46"/>
  <c r="A35" i="33"/>
  <c r="A35" i="32"/>
  <c r="A35" i="31"/>
  <c r="A35" i="30"/>
  <c r="A35" i="29"/>
  <c r="A35" i="28"/>
  <c r="A35" i="27"/>
  <c r="A24" i="1"/>
  <c r="A46" i="59" l="1"/>
  <c r="A46" i="58"/>
  <c r="A46" i="57"/>
  <c r="A46" i="56"/>
  <c r="A46" i="55"/>
  <c r="A46" i="54"/>
  <c r="A46" i="53"/>
  <c r="A46" i="52"/>
  <c r="A46" i="51"/>
  <c r="A46" i="50"/>
  <c r="A46" i="49"/>
  <c r="A46" i="48"/>
  <c r="A46" i="47"/>
  <c r="A46" i="46"/>
  <c r="A46" i="33"/>
  <c r="A46" i="32"/>
  <c r="A46" i="31"/>
  <c r="A46" i="30"/>
  <c r="A46" i="29"/>
  <c r="A46" i="28"/>
  <c r="A46" i="27"/>
  <c r="A35" i="1"/>
  <c r="A46" i="1" l="1"/>
  <c r="F80" i="5" l="1"/>
  <c r="F79" i="5"/>
  <c r="D31" i="5"/>
  <c r="F51" i="5"/>
  <c r="F50" i="5"/>
  <c r="F21" i="5"/>
  <c r="F22" i="5"/>
  <c r="F13" i="5"/>
  <c r="F18" i="5" s="1"/>
  <c r="F2" i="5"/>
  <c r="K8" i="5" s="1"/>
  <c r="K9" i="5" s="1"/>
  <c r="K10" i="5" s="1"/>
  <c r="K11" i="5" s="1"/>
  <c r="K12" i="5" s="1"/>
  <c r="K13" i="5" s="1"/>
  <c r="K14" i="5" s="1"/>
  <c r="K15" i="5" s="1"/>
  <c r="C13" i="59" l="1"/>
  <c r="F31" i="5"/>
  <c r="K37" i="5" s="1"/>
  <c r="J35" i="5"/>
  <c r="F4" i="5"/>
  <c r="F16" i="5"/>
  <c r="F42" i="5"/>
  <c r="F45" i="5" s="1"/>
  <c r="D60" i="5"/>
  <c r="F15" i="5"/>
  <c r="F12" i="5"/>
  <c r="F17" i="5"/>
  <c r="F14" i="5"/>
  <c r="F5" i="5"/>
  <c r="F3" i="5"/>
  <c r="C2" i="59" s="1"/>
  <c r="F7" i="5"/>
  <c r="F11" i="5"/>
  <c r="F8" i="5" s="1"/>
  <c r="F9" i="5" s="1"/>
  <c r="F10" i="5" s="1"/>
  <c r="F6" i="5"/>
  <c r="F35" i="5" l="1"/>
  <c r="F34" i="5"/>
  <c r="F40" i="5"/>
  <c r="F37" i="5" s="1"/>
  <c r="F38" i="5" s="1"/>
  <c r="F39" i="5" s="1"/>
  <c r="F33" i="5"/>
  <c r="F36" i="5"/>
  <c r="F32" i="5"/>
  <c r="F71" i="5"/>
  <c r="F70" i="5" s="1"/>
  <c r="J64" i="5"/>
  <c r="K38" i="5"/>
  <c r="K39" i="5" s="1"/>
  <c r="K40" i="5" s="1"/>
  <c r="K41" i="5" s="1"/>
  <c r="K42" i="5" s="1"/>
  <c r="K43" i="5" s="1"/>
  <c r="K44" i="5" s="1"/>
  <c r="Q37" i="5"/>
  <c r="F60" i="5"/>
  <c r="K66" i="5" s="1"/>
  <c r="F44" i="5"/>
  <c r="F46" i="5"/>
  <c r="Q8" i="5"/>
  <c r="Q9" i="5" s="1"/>
  <c r="Q10" i="5" s="1"/>
  <c r="Q11" i="5" s="1"/>
  <c r="Q12" i="5" s="1"/>
  <c r="Q13" i="5" s="1"/>
  <c r="Q14" i="5" s="1"/>
  <c r="Q15" i="5" s="1"/>
  <c r="F43" i="5"/>
  <c r="F47" i="5"/>
  <c r="F41" i="5"/>
  <c r="C2" i="54" l="1"/>
  <c r="C13" i="57"/>
  <c r="C46" i="57"/>
  <c r="F65" i="5"/>
  <c r="F62" i="5"/>
  <c r="C24" i="53" s="1"/>
  <c r="F64" i="5"/>
  <c r="C24" i="51" s="1"/>
  <c r="F72" i="5"/>
  <c r="F63" i="5"/>
  <c r="C35" i="56" s="1"/>
  <c r="F69" i="5"/>
  <c r="F66" i="5" s="1"/>
  <c r="F67" i="5" s="1"/>
  <c r="F68" i="5" s="1"/>
  <c r="F73" i="5"/>
  <c r="F61" i="5"/>
  <c r="F75" i="5"/>
  <c r="F76" i="5"/>
  <c r="F74" i="5"/>
  <c r="W37" i="5"/>
  <c r="Q38" i="5"/>
  <c r="Q39" i="5" s="1"/>
  <c r="Q40" i="5" s="1"/>
  <c r="Q41" i="5" s="1"/>
  <c r="Q42" i="5" s="1"/>
  <c r="Q43" i="5" s="1"/>
  <c r="Q44" i="5" s="1"/>
  <c r="L38" i="5"/>
  <c r="K36" i="5"/>
  <c r="K67" i="5"/>
  <c r="K68" i="5" s="1"/>
  <c r="K69" i="5" s="1"/>
  <c r="K70" i="5" s="1"/>
  <c r="K71" i="5" s="1"/>
  <c r="K72" i="5" s="1"/>
  <c r="K73" i="5" s="1"/>
  <c r="Q66" i="5"/>
  <c r="W8" i="5"/>
  <c r="W9" i="5" s="1"/>
  <c r="W10" i="5" s="1"/>
  <c r="W11" i="5" s="1"/>
  <c r="W12" i="5" s="1"/>
  <c r="W13" i="5" s="1"/>
  <c r="W14" i="5" s="1"/>
  <c r="W15" i="5" s="1"/>
  <c r="C24" i="58" l="1"/>
  <c r="C46" i="59"/>
  <c r="C13" i="58"/>
  <c r="C24" i="57"/>
  <c r="C24" i="56"/>
  <c r="C2" i="52"/>
  <c r="C13" i="56"/>
  <c r="C2" i="58"/>
  <c r="C13" i="53"/>
  <c r="C46" i="55"/>
  <c r="C24" i="55"/>
  <c r="C2" i="53"/>
  <c r="C35" i="55"/>
  <c r="C46" i="54"/>
  <c r="C35" i="57"/>
  <c r="C13" i="54"/>
  <c r="C35" i="53"/>
  <c r="C35" i="58"/>
  <c r="C24" i="54"/>
  <c r="C35" i="52"/>
  <c r="C46" i="56"/>
  <c r="C46" i="58"/>
  <c r="C35" i="54"/>
  <c r="C46" i="52"/>
  <c r="C2" i="56"/>
  <c r="C46" i="53"/>
  <c r="C35" i="51"/>
  <c r="C24" i="59"/>
  <c r="C35" i="59"/>
  <c r="C13" i="55"/>
  <c r="C24" i="52"/>
  <c r="C13" i="52"/>
  <c r="C2" i="57"/>
  <c r="C2" i="55"/>
  <c r="C13" i="51"/>
  <c r="C2" i="49"/>
  <c r="C46" i="51"/>
  <c r="C2" i="51"/>
  <c r="C13" i="50"/>
  <c r="C24" i="50"/>
  <c r="C35" i="50"/>
  <c r="C46" i="50"/>
  <c r="C2" i="50"/>
  <c r="C13" i="49"/>
  <c r="C24" i="48"/>
  <c r="C24" i="49"/>
  <c r="C35" i="49"/>
  <c r="C46" i="49"/>
  <c r="C13" i="48"/>
  <c r="C24" i="47"/>
  <c r="C35" i="47"/>
  <c r="C2" i="48"/>
  <c r="C46" i="48"/>
  <c r="C35" i="48"/>
  <c r="C13" i="47"/>
  <c r="C2" i="46"/>
  <c r="C46" i="47"/>
  <c r="C2" i="47"/>
  <c r="C24" i="46"/>
  <c r="C13" i="46"/>
  <c r="C35" i="46"/>
  <c r="C46" i="46"/>
  <c r="C13" i="33"/>
  <c r="C46" i="33"/>
  <c r="C13" i="32"/>
  <c r="C35" i="33"/>
  <c r="C24" i="33"/>
  <c r="C2" i="33"/>
  <c r="C24" i="32"/>
  <c r="C24" i="31"/>
  <c r="C13" i="31"/>
  <c r="C2" i="31"/>
  <c r="C35" i="32"/>
  <c r="C46" i="32"/>
  <c r="C2" i="32"/>
  <c r="C24" i="30"/>
  <c r="C35" i="30"/>
  <c r="C46" i="31"/>
  <c r="C35" i="31"/>
  <c r="C2" i="1"/>
  <c r="C24" i="29"/>
  <c r="C13" i="30"/>
  <c r="C13" i="29"/>
  <c r="C46" i="30"/>
  <c r="C2" i="30"/>
  <c r="C2" i="29"/>
  <c r="C35" i="29"/>
  <c r="C46" i="29"/>
  <c r="C2" i="27"/>
  <c r="C46" i="28"/>
  <c r="C2" i="28"/>
  <c r="C46" i="27"/>
  <c r="C24" i="28"/>
  <c r="C46" i="1"/>
  <c r="C13" i="28"/>
  <c r="C35" i="28"/>
  <c r="C13" i="27"/>
  <c r="C24" i="27"/>
  <c r="C35" i="27"/>
  <c r="C35" i="1"/>
  <c r="C24" i="1"/>
  <c r="C13" i="1"/>
  <c r="L36" i="5"/>
  <c r="L39" i="5"/>
  <c r="L40" i="5" s="1"/>
  <c r="L41" i="5" s="1"/>
  <c r="L42" i="5" s="1"/>
  <c r="L43" i="5" s="1"/>
  <c r="L44" i="5" s="1"/>
  <c r="M38" i="5" s="1"/>
  <c r="W66" i="5"/>
  <c r="Q67" i="5"/>
  <c r="Q68" i="5" s="1"/>
  <c r="Q69" i="5" s="1"/>
  <c r="Q70" i="5" s="1"/>
  <c r="Q71" i="5" s="1"/>
  <c r="Q72" i="5" s="1"/>
  <c r="Q73" i="5" s="1"/>
  <c r="R38" i="5"/>
  <c r="Q36" i="5"/>
  <c r="L67" i="5"/>
  <c r="K65" i="5"/>
  <c r="W38" i="5"/>
  <c r="W39" i="5" s="1"/>
  <c r="W40" i="5" s="1"/>
  <c r="W41" i="5" s="1"/>
  <c r="W42" i="5" s="1"/>
  <c r="W43" i="5" s="1"/>
  <c r="W44" i="5" s="1"/>
  <c r="AC37" i="5"/>
  <c r="AC8" i="5"/>
  <c r="AC9" i="5" s="1"/>
  <c r="AC10" i="5" s="1"/>
  <c r="AC11" i="5" s="1"/>
  <c r="AC12" i="5" s="1"/>
  <c r="AC13" i="5" s="1"/>
  <c r="AC14" i="5" s="1"/>
  <c r="AC15" i="5" s="1"/>
  <c r="L68" i="5" l="1"/>
  <c r="L69" i="5" s="1"/>
  <c r="L70" i="5" s="1"/>
  <c r="L71" i="5" s="1"/>
  <c r="L72" i="5" s="1"/>
  <c r="L73" i="5" s="1"/>
  <c r="M67" i="5" s="1"/>
  <c r="L65" i="5"/>
  <c r="AC66" i="5"/>
  <c r="W67" i="5"/>
  <c r="W68" i="5" s="1"/>
  <c r="W69" i="5" s="1"/>
  <c r="W70" i="5" s="1"/>
  <c r="W71" i="5" s="1"/>
  <c r="W72" i="5" s="1"/>
  <c r="W73" i="5" s="1"/>
  <c r="R67" i="5"/>
  <c r="Q65" i="5"/>
  <c r="AC38" i="5"/>
  <c r="AC39" i="5" s="1"/>
  <c r="AC40" i="5" s="1"/>
  <c r="AC41" i="5" s="1"/>
  <c r="AC42" i="5" s="1"/>
  <c r="AC43" i="5" s="1"/>
  <c r="AC44" i="5" s="1"/>
  <c r="AI37" i="5"/>
  <c r="M39" i="5"/>
  <c r="M40" i="5" s="1"/>
  <c r="M41" i="5" s="1"/>
  <c r="M42" i="5" s="1"/>
  <c r="M43" i="5" s="1"/>
  <c r="M44" i="5" s="1"/>
  <c r="N38" i="5" s="1"/>
  <c r="M36" i="5"/>
  <c r="X38" i="5"/>
  <c r="W36" i="5"/>
  <c r="R36" i="5"/>
  <c r="R39" i="5"/>
  <c r="R40" i="5" s="1"/>
  <c r="R41" i="5" s="1"/>
  <c r="R42" i="5" s="1"/>
  <c r="R43" i="5" s="1"/>
  <c r="R44" i="5" s="1"/>
  <c r="S38" i="5" s="1"/>
  <c r="AI8" i="5"/>
  <c r="AI9" i="5" s="1"/>
  <c r="AI10" i="5" s="1"/>
  <c r="AI11" i="5" s="1"/>
  <c r="AI12" i="5" s="1"/>
  <c r="AI13" i="5" s="1"/>
  <c r="AI14" i="5" s="1"/>
  <c r="AI15" i="5" s="1"/>
  <c r="AI38" i="5" l="1"/>
  <c r="AI39" i="5" s="1"/>
  <c r="AI40" i="5" s="1"/>
  <c r="AI41" i="5" s="1"/>
  <c r="AI42" i="5" s="1"/>
  <c r="AI43" i="5" s="1"/>
  <c r="AI44" i="5" s="1"/>
  <c r="AO37" i="5"/>
  <c r="AC36" i="5"/>
  <c r="AD38" i="5"/>
  <c r="AC67" i="5"/>
  <c r="AC68" i="5" s="1"/>
  <c r="AC69" i="5" s="1"/>
  <c r="AC70" i="5" s="1"/>
  <c r="AC71" i="5" s="1"/>
  <c r="AC72" i="5" s="1"/>
  <c r="AC73" i="5" s="1"/>
  <c r="AI66" i="5"/>
  <c r="X36" i="5"/>
  <c r="X39" i="5"/>
  <c r="X40" i="5" s="1"/>
  <c r="X41" i="5" s="1"/>
  <c r="X42" i="5" s="1"/>
  <c r="X43" i="5" s="1"/>
  <c r="X44" i="5" s="1"/>
  <c r="Y38" i="5" s="1"/>
  <c r="X67" i="5"/>
  <c r="W65" i="5"/>
  <c r="S36" i="5"/>
  <c r="S39" i="5"/>
  <c r="S40" i="5" s="1"/>
  <c r="S41" i="5" s="1"/>
  <c r="S42" i="5" s="1"/>
  <c r="S43" i="5" s="1"/>
  <c r="S44" i="5" s="1"/>
  <c r="T38" i="5" s="1"/>
  <c r="N36" i="5"/>
  <c r="N39" i="5"/>
  <c r="N40" i="5" s="1"/>
  <c r="N41" i="5" s="1"/>
  <c r="N42" i="5" s="1"/>
  <c r="N43" i="5" s="1"/>
  <c r="N44" i="5" s="1"/>
  <c r="O38" i="5" s="1"/>
  <c r="R65" i="5"/>
  <c r="R68" i="5"/>
  <c r="R69" i="5" s="1"/>
  <c r="R70" i="5" s="1"/>
  <c r="R71" i="5" s="1"/>
  <c r="R72" i="5" s="1"/>
  <c r="R73" i="5" s="1"/>
  <c r="S67" i="5" s="1"/>
  <c r="M65" i="5"/>
  <c r="M68" i="5"/>
  <c r="M69" i="5" s="1"/>
  <c r="M70" i="5" s="1"/>
  <c r="M71" i="5" s="1"/>
  <c r="M72" i="5" s="1"/>
  <c r="M73" i="5" s="1"/>
  <c r="N67" i="5" s="1"/>
  <c r="AO8" i="5"/>
  <c r="AO9" i="5" s="1"/>
  <c r="AO10" i="5" s="1"/>
  <c r="AO11" i="5" s="1"/>
  <c r="AO12" i="5" s="1"/>
  <c r="AO13" i="5" s="1"/>
  <c r="AO14" i="5" s="1"/>
  <c r="AO15" i="5" s="1"/>
  <c r="S65" i="5" l="1"/>
  <c r="S68" i="5"/>
  <c r="S69" i="5" s="1"/>
  <c r="S70" i="5" s="1"/>
  <c r="S71" i="5" s="1"/>
  <c r="S72" i="5" s="1"/>
  <c r="S73" i="5" s="1"/>
  <c r="T67" i="5" s="1"/>
  <c r="T36" i="5"/>
  <c r="T39" i="5"/>
  <c r="T40" i="5" s="1"/>
  <c r="T41" i="5" s="1"/>
  <c r="T42" i="5" s="1"/>
  <c r="T43" i="5" s="1"/>
  <c r="T44" i="5" s="1"/>
  <c r="U38" i="5" s="1"/>
  <c r="Y39" i="5"/>
  <c r="Y40" i="5" s="1"/>
  <c r="Y41" i="5" s="1"/>
  <c r="Y42" i="5" s="1"/>
  <c r="Y43" i="5" s="1"/>
  <c r="Y44" i="5" s="1"/>
  <c r="Z38" i="5" s="1"/>
  <c r="Y36" i="5"/>
  <c r="AD39" i="5"/>
  <c r="AD40" i="5" s="1"/>
  <c r="AD41" i="5" s="1"/>
  <c r="AD42" i="5" s="1"/>
  <c r="AD43" i="5" s="1"/>
  <c r="AD44" i="5" s="1"/>
  <c r="AE38" i="5" s="1"/>
  <c r="AD36" i="5"/>
  <c r="N65" i="5"/>
  <c r="N68" i="5"/>
  <c r="N69" i="5" s="1"/>
  <c r="N70" i="5" s="1"/>
  <c r="N71" i="5" s="1"/>
  <c r="N72" i="5" s="1"/>
  <c r="N73" i="5" s="1"/>
  <c r="O67" i="5" s="1"/>
  <c r="O36" i="5"/>
  <c r="O39" i="5"/>
  <c r="O40" i="5" s="1"/>
  <c r="O41" i="5" s="1"/>
  <c r="O42" i="5" s="1"/>
  <c r="O43" i="5" s="1"/>
  <c r="O44" i="5" s="1"/>
  <c r="P38" i="5" s="1"/>
  <c r="AI67" i="5"/>
  <c r="AI68" i="5" s="1"/>
  <c r="AI69" i="5" s="1"/>
  <c r="AI70" i="5" s="1"/>
  <c r="AI71" i="5" s="1"/>
  <c r="AI72" i="5" s="1"/>
  <c r="AI73" i="5" s="1"/>
  <c r="AO66" i="5"/>
  <c r="K46" i="5"/>
  <c r="AO38" i="5"/>
  <c r="AO39" i="5" s="1"/>
  <c r="AO40" i="5" s="1"/>
  <c r="AO41" i="5" s="1"/>
  <c r="AO42" i="5" s="1"/>
  <c r="AO43" i="5" s="1"/>
  <c r="AO44" i="5" s="1"/>
  <c r="X68" i="5"/>
  <c r="X69" i="5" s="1"/>
  <c r="X70" i="5" s="1"/>
  <c r="X71" i="5" s="1"/>
  <c r="X72" i="5" s="1"/>
  <c r="X73" i="5" s="1"/>
  <c r="Y67" i="5" s="1"/>
  <c r="X65" i="5"/>
  <c r="AC65" i="5"/>
  <c r="AD67" i="5"/>
  <c r="AJ38" i="5"/>
  <c r="AI36" i="5"/>
  <c r="K17" i="5"/>
  <c r="K18" i="5" s="1"/>
  <c r="K19" i="5" s="1"/>
  <c r="K20" i="5" s="1"/>
  <c r="K21" i="5" s="1"/>
  <c r="K22" i="5" s="1"/>
  <c r="K23" i="5" s="1"/>
  <c r="K24" i="5" s="1"/>
  <c r="AD68" i="5" l="1"/>
  <c r="AD69" i="5" s="1"/>
  <c r="AD70" i="5" s="1"/>
  <c r="AD71" i="5" s="1"/>
  <c r="AD72" i="5" s="1"/>
  <c r="AD73" i="5" s="1"/>
  <c r="AE67" i="5" s="1"/>
  <c r="AD65" i="5"/>
  <c r="Q46" i="5"/>
  <c r="K47" i="5"/>
  <c r="K48" i="5" s="1"/>
  <c r="K49" i="5" s="1"/>
  <c r="K50" i="5" s="1"/>
  <c r="K51" i="5" s="1"/>
  <c r="K52" i="5" s="1"/>
  <c r="K53" i="5" s="1"/>
  <c r="AE39" i="5"/>
  <c r="AE40" i="5" s="1"/>
  <c r="AE41" i="5" s="1"/>
  <c r="AE42" i="5" s="1"/>
  <c r="AE43" i="5" s="1"/>
  <c r="AE44" i="5" s="1"/>
  <c r="AF38" i="5" s="1"/>
  <c r="AE36" i="5"/>
  <c r="P36" i="5"/>
  <c r="P39" i="5"/>
  <c r="P40" i="5" s="1"/>
  <c r="P41" i="5" s="1"/>
  <c r="P42" i="5" s="1"/>
  <c r="P43" i="5" s="1"/>
  <c r="P44" i="5" s="1"/>
  <c r="U39" i="5"/>
  <c r="U40" i="5" s="1"/>
  <c r="U41" i="5" s="1"/>
  <c r="U42" i="5" s="1"/>
  <c r="U43" i="5" s="1"/>
  <c r="U44" i="5" s="1"/>
  <c r="V38" i="5" s="1"/>
  <c r="V39" i="5" s="1"/>
  <c r="V40" i="5" s="1"/>
  <c r="V41" i="5" s="1"/>
  <c r="V42" i="5" s="1"/>
  <c r="V43" i="5" s="1"/>
  <c r="V44" i="5" s="1"/>
  <c r="U36" i="5"/>
  <c r="K75" i="5"/>
  <c r="AO67" i="5"/>
  <c r="AO68" i="5" s="1"/>
  <c r="AO69" i="5" s="1"/>
  <c r="AO70" i="5" s="1"/>
  <c r="AO71" i="5" s="1"/>
  <c r="AO72" i="5" s="1"/>
  <c r="AO73" i="5" s="1"/>
  <c r="O65" i="5"/>
  <c r="O68" i="5"/>
  <c r="O69" i="5" s="1"/>
  <c r="O70" i="5" s="1"/>
  <c r="O71" i="5" s="1"/>
  <c r="O72" i="5" s="1"/>
  <c r="O73" i="5" s="1"/>
  <c r="P67" i="5" s="1"/>
  <c r="T68" i="5"/>
  <c r="T69" i="5" s="1"/>
  <c r="T70" i="5" s="1"/>
  <c r="T71" i="5" s="1"/>
  <c r="T72" i="5" s="1"/>
  <c r="T73" i="5" s="1"/>
  <c r="U67" i="5" s="1"/>
  <c r="T65" i="5"/>
  <c r="AO36" i="5"/>
  <c r="AP38" i="5"/>
  <c r="AJ39" i="5"/>
  <c r="AJ40" i="5" s="1"/>
  <c r="AJ41" i="5" s="1"/>
  <c r="AJ42" i="5" s="1"/>
  <c r="AJ43" i="5" s="1"/>
  <c r="AJ44" i="5" s="1"/>
  <c r="AK38" i="5" s="1"/>
  <c r="AJ36" i="5"/>
  <c r="Y68" i="5"/>
  <c r="Y69" i="5" s="1"/>
  <c r="Y70" i="5" s="1"/>
  <c r="Y71" i="5" s="1"/>
  <c r="Y72" i="5" s="1"/>
  <c r="Y73" i="5" s="1"/>
  <c r="Z67" i="5" s="1"/>
  <c r="Y65" i="5"/>
  <c r="AJ67" i="5"/>
  <c r="AI65" i="5"/>
  <c r="Z39" i="5"/>
  <c r="Z40" i="5" s="1"/>
  <c r="Z41" i="5" s="1"/>
  <c r="Z42" i="5" s="1"/>
  <c r="Z43" i="5" s="1"/>
  <c r="Z44" i="5" s="1"/>
  <c r="AA38" i="5" s="1"/>
  <c r="Z36" i="5"/>
  <c r="Q17" i="5"/>
  <c r="Q18" i="5" s="1"/>
  <c r="Q19" i="5" s="1"/>
  <c r="Q20" i="5" s="1"/>
  <c r="Q21" i="5" s="1"/>
  <c r="Q22" i="5" s="1"/>
  <c r="Q23" i="5" s="1"/>
  <c r="Q24" i="5" s="1"/>
  <c r="AO65" i="5" l="1"/>
  <c r="AP67" i="5"/>
  <c r="K45" i="5"/>
  <c r="L47" i="5"/>
  <c r="AJ68" i="5"/>
  <c r="AJ69" i="5" s="1"/>
  <c r="AJ70" i="5" s="1"/>
  <c r="AJ71" i="5" s="1"/>
  <c r="AJ72" i="5" s="1"/>
  <c r="AJ73" i="5" s="1"/>
  <c r="AK67" i="5" s="1"/>
  <c r="AJ65" i="5"/>
  <c r="AK39" i="5"/>
  <c r="AK40" i="5" s="1"/>
  <c r="AK41" i="5" s="1"/>
  <c r="AK42" i="5" s="1"/>
  <c r="AK43" i="5" s="1"/>
  <c r="AK44" i="5" s="1"/>
  <c r="AL38" i="5" s="1"/>
  <c r="AK36" i="5"/>
  <c r="U65" i="5"/>
  <c r="U68" i="5"/>
  <c r="U69" i="5" s="1"/>
  <c r="U70" i="5" s="1"/>
  <c r="U71" i="5" s="1"/>
  <c r="U72" i="5" s="1"/>
  <c r="U73" i="5" s="1"/>
  <c r="V67" i="5" s="1"/>
  <c r="V68" i="5" s="1"/>
  <c r="V69" i="5" s="1"/>
  <c r="V70" i="5" s="1"/>
  <c r="V71" i="5" s="1"/>
  <c r="V72" i="5" s="1"/>
  <c r="V73" i="5" s="1"/>
  <c r="Q75" i="5"/>
  <c r="K76" i="5"/>
  <c r="K77" i="5" s="1"/>
  <c r="K78" i="5" s="1"/>
  <c r="K79" i="5" s="1"/>
  <c r="K80" i="5" s="1"/>
  <c r="K81" i="5" s="1"/>
  <c r="K82" i="5" s="1"/>
  <c r="Q47" i="5"/>
  <c r="Q48" i="5" s="1"/>
  <c r="Q49" i="5" s="1"/>
  <c r="Q50" i="5" s="1"/>
  <c r="Q51" i="5" s="1"/>
  <c r="Q52" i="5" s="1"/>
  <c r="Q53" i="5" s="1"/>
  <c r="W46" i="5"/>
  <c r="AP36" i="5"/>
  <c r="AP39" i="5"/>
  <c r="AP40" i="5" s="1"/>
  <c r="AP41" i="5" s="1"/>
  <c r="AP42" i="5" s="1"/>
  <c r="AP43" i="5" s="1"/>
  <c r="AP44" i="5" s="1"/>
  <c r="AQ38" i="5" s="1"/>
  <c r="P68" i="5"/>
  <c r="P69" i="5" s="1"/>
  <c r="P70" i="5" s="1"/>
  <c r="P71" i="5" s="1"/>
  <c r="P72" i="5" s="1"/>
  <c r="P73" i="5" s="1"/>
  <c r="P65" i="5"/>
  <c r="AA36" i="5"/>
  <c r="AA39" i="5"/>
  <c r="AA40" i="5" s="1"/>
  <c r="AA41" i="5" s="1"/>
  <c r="AA42" i="5" s="1"/>
  <c r="AA43" i="5" s="1"/>
  <c r="AA44" i="5" s="1"/>
  <c r="AB38" i="5" s="1"/>
  <c r="Z65" i="5"/>
  <c r="Z68" i="5"/>
  <c r="Z69" i="5" s="1"/>
  <c r="Z70" i="5" s="1"/>
  <c r="Z71" i="5" s="1"/>
  <c r="Z72" i="5" s="1"/>
  <c r="Z73" i="5" s="1"/>
  <c r="AA67" i="5" s="1"/>
  <c r="AF39" i="5"/>
  <c r="AF40" i="5" s="1"/>
  <c r="AF41" i="5" s="1"/>
  <c r="AF42" i="5" s="1"/>
  <c r="AF43" i="5" s="1"/>
  <c r="AF44" i="5" s="1"/>
  <c r="AG38" i="5" s="1"/>
  <c r="AF36" i="5"/>
  <c r="AE68" i="5"/>
  <c r="AE69" i="5" s="1"/>
  <c r="AE70" i="5" s="1"/>
  <c r="AE71" i="5" s="1"/>
  <c r="AE72" i="5" s="1"/>
  <c r="AE73" i="5" s="1"/>
  <c r="AF67" i="5" s="1"/>
  <c r="AE65" i="5"/>
  <c r="W17" i="5"/>
  <c r="W18" i="5" s="1"/>
  <c r="W19" i="5" s="1"/>
  <c r="W20" i="5" s="1"/>
  <c r="W21" i="5" s="1"/>
  <c r="W22" i="5" s="1"/>
  <c r="W23" i="5" s="1"/>
  <c r="W24" i="5" s="1"/>
  <c r="K74" i="5" l="1"/>
  <c r="L76" i="5"/>
  <c r="L45" i="5"/>
  <c r="L48" i="5"/>
  <c r="L49" i="5" s="1"/>
  <c r="L50" i="5" s="1"/>
  <c r="L51" i="5" s="1"/>
  <c r="L52" i="5" s="1"/>
  <c r="L53" i="5" s="1"/>
  <c r="M47" i="5" s="1"/>
  <c r="AG39" i="5"/>
  <c r="AG40" i="5" s="1"/>
  <c r="AG41" i="5" s="1"/>
  <c r="AG42" i="5" s="1"/>
  <c r="AG43" i="5" s="1"/>
  <c r="AG44" i="5" s="1"/>
  <c r="AH38" i="5" s="1"/>
  <c r="AH39" i="5" s="1"/>
  <c r="AH40" i="5" s="1"/>
  <c r="AH41" i="5" s="1"/>
  <c r="AH42" i="5" s="1"/>
  <c r="AH43" i="5" s="1"/>
  <c r="AH44" i="5" s="1"/>
  <c r="AG36" i="5"/>
  <c r="Q76" i="5"/>
  <c r="Q77" i="5" s="1"/>
  <c r="Q78" i="5" s="1"/>
  <c r="Q79" i="5" s="1"/>
  <c r="Q80" i="5" s="1"/>
  <c r="Q81" i="5" s="1"/>
  <c r="Q82" i="5" s="1"/>
  <c r="W75" i="5"/>
  <c r="AL36" i="5"/>
  <c r="AL39" i="5"/>
  <c r="AL40" i="5" s="1"/>
  <c r="AL41" i="5" s="1"/>
  <c r="AL42" i="5" s="1"/>
  <c r="AL43" i="5" s="1"/>
  <c r="AL44" i="5" s="1"/>
  <c r="AM38" i="5" s="1"/>
  <c r="AB39" i="5"/>
  <c r="AB40" i="5" s="1"/>
  <c r="AB41" i="5" s="1"/>
  <c r="AB42" i="5" s="1"/>
  <c r="AB43" i="5" s="1"/>
  <c r="AB44" i="5" s="1"/>
  <c r="AB36" i="5"/>
  <c r="AC46" i="5"/>
  <c r="W47" i="5"/>
  <c r="W48" i="5" s="1"/>
  <c r="W49" i="5" s="1"/>
  <c r="W50" i="5" s="1"/>
  <c r="W51" i="5" s="1"/>
  <c r="W52" i="5" s="1"/>
  <c r="W53" i="5" s="1"/>
  <c r="AP65" i="5"/>
  <c r="AP68" i="5"/>
  <c r="AP69" i="5" s="1"/>
  <c r="AP70" i="5" s="1"/>
  <c r="AP71" i="5" s="1"/>
  <c r="AP72" i="5" s="1"/>
  <c r="AP73" i="5" s="1"/>
  <c r="AQ67" i="5" s="1"/>
  <c r="AQ36" i="5"/>
  <c r="AQ39" i="5"/>
  <c r="AQ40" i="5" s="1"/>
  <c r="AQ41" i="5" s="1"/>
  <c r="AQ42" i="5" s="1"/>
  <c r="AQ43" i="5" s="1"/>
  <c r="AQ44" i="5" s="1"/>
  <c r="AR38" i="5" s="1"/>
  <c r="AA68" i="5"/>
  <c r="AA69" i="5" s="1"/>
  <c r="AA70" i="5" s="1"/>
  <c r="AA71" i="5" s="1"/>
  <c r="AA72" i="5" s="1"/>
  <c r="AA73" i="5" s="1"/>
  <c r="AB67" i="5" s="1"/>
  <c r="AA65" i="5"/>
  <c r="AF68" i="5"/>
  <c r="AF69" i="5" s="1"/>
  <c r="AF70" i="5" s="1"/>
  <c r="AF71" i="5" s="1"/>
  <c r="AF72" i="5" s="1"/>
  <c r="AF73" i="5" s="1"/>
  <c r="AG67" i="5" s="1"/>
  <c r="AF65" i="5"/>
  <c r="R47" i="5"/>
  <c r="Q45" i="5"/>
  <c r="AK65" i="5"/>
  <c r="AK68" i="5"/>
  <c r="AK69" i="5" s="1"/>
  <c r="AK70" i="5" s="1"/>
  <c r="AK71" i="5" s="1"/>
  <c r="AK72" i="5" s="1"/>
  <c r="AK73" i="5" s="1"/>
  <c r="AL67" i="5" s="1"/>
  <c r="AC17" i="5"/>
  <c r="AC18" i="5" s="1"/>
  <c r="AC19" i="5" s="1"/>
  <c r="AC20" i="5" s="1"/>
  <c r="AC21" i="5" s="1"/>
  <c r="AC22" i="5" s="1"/>
  <c r="AC23" i="5" s="1"/>
  <c r="AC24" i="5" s="1"/>
  <c r="W76" i="5" l="1"/>
  <c r="W77" i="5" s="1"/>
  <c r="W78" i="5" s="1"/>
  <c r="W79" i="5" s="1"/>
  <c r="W80" i="5" s="1"/>
  <c r="W81" i="5" s="1"/>
  <c r="W82" i="5" s="1"/>
  <c r="AC75" i="5"/>
  <c r="AB68" i="5"/>
  <c r="AB69" i="5" s="1"/>
  <c r="AB70" i="5" s="1"/>
  <c r="AB71" i="5" s="1"/>
  <c r="AB72" i="5" s="1"/>
  <c r="AB73" i="5" s="1"/>
  <c r="AB65" i="5"/>
  <c r="Q74" i="5"/>
  <c r="R76" i="5"/>
  <c r="R45" i="5"/>
  <c r="R48" i="5"/>
  <c r="R49" i="5" s="1"/>
  <c r="R50" i="5" s="1"/>
  <c r="R51" i="5" s="1"/>
  <c r="R52" i="5" s="1"/>
  <c r="R53" i="5" s="1"/>
  <c r="S47" i="5" s="1"/>
  <c r="AL68" i="5"/>
  <c r="AL69" i="5" s="1"/>
  <c r="AL70" i="5" s="1"/>
  <c r="AL71" i="5" s="1"/>
  <c r="AL72" i="5" s="1"/>
  <c r="AL73" i="5" s="1"/>
  <c r="AM67" i="5" s="1"/>
  <c r="AL65" i="5"/>
  <c r="AR39" i="5"/>
  <c r="AR40" i="5" s="1"/>
  <c r="AR41" i="5" s="1"/>
  <c r="AR42" i="5" s="1"/>
  <c r="AR43" i="5" s="1"/>
  <c r="AR44" i="5" s="1"/>
  <c r="AS38" i="5" s="1"/>
  <c r="AR36" i="5"/>
  <c r="W45" i="5"/>
  <c r="X47" i="5"/>
  <c r="AM39" i="5"/>
  <c r="AM40" i="5" s="1"/>
  <c r="AM41" i="5" s="1"/>
  <c r="AM42" i="5" s="1"/>
  <c r="AM43" i="5" s="1"/>
  <c r="AM44" i="5" s="1"/>
  <c r="AN38" i="5" s="1"/>
  <c r="AN39" i="5" s="1"/>
  <c r="AN40" i="5" s="1"/>
  <c r="AN41" i="5" s="1"/>
  <c r="AN42" i="5" s="1"/>
  <c r="AN43" i="5" s="1"/>
  <c r="AN44" i="5" s="1"/>
  <c r="AM36" i="5"/>
  <c r="L74" i="5"/>
  <c r="L77" i="5"/>
  <c r="L78" i="5" s="1"/>
  <c r="L79" i="5" s="1"/>
  <c r="L80" i="5" s="1"/>
  <c r="L81" i="5" s="1"/>
  <c r="L82" i="5" s="1"/>
  <c r="M76" i="5" s="1"/>
  <c r="AQ65" i="5"/>
  <c r="AQ68" i="5"/>
  <c r="AQ69" i="5" s="1"/>
  <c r="AQ70" i="5" s="1"/>
  <c r="AQ71" i="5" s="1"/>
  <c r="AQ72" i="5" s="1"/>
  <c r="AQ73" i="5" s="1"/>
  <c r="AR67" i="5" s="1"/>
  <c r="M45" i="5"/>
  <c r="M48" i="5"/>
  <c r="M49" i="5" s="1"/>
  <c r="M50" i="5" s="1"/>
  <c r="M51" i="5" s="1"/>
  <c r="M52" i="5" s="1"/>
  <c r="M53" i="5" s="1"/>
  <c r="N47" i="5" s="1"/>
  <c r="AG68" i="5"/>
  <c r="AG69" i="5" s="1"/>
  <c r="AG70" i="5" s="1"/>
  <c r="AG71" i="5" s="1"/>
  <c r="AG72" i="5" s="1"/>
  <c r="AG73" i="5" s="1"/>
  <c r="AH67" i="5" s="1"/>
  <c r="AH68" i="5" s="1"/>
  <c r="AH69" i="5" s="1"/>
  <c r="AH70" i="5" s="1"/>
  <c r="AH71" i="5" s="1"/>
  <c r="AH72" i="5" s="1"/>
  <c r="AH73" i="5" s="1"/>
  <c r="AG65" i="5"/>
  <c r="AC47" i="5"/>
  <c r="AC48" i="5" s="1"/>
  <c r="AC49" i="5" s="1"/>
  <c r="AC50" i="5" s="1"/>
  <c r="AC51" i="5" s="1"/>
  <c r="AC52" i="5" s="1"/>
  <c r="AC53" i="5" s="1"/>
  <c r="AI46" i="5"/>
  <c r="AI17" i="5"/>
  <c r="AI18" i="5" s="1"/>
  <c r="AI19" i="5" s="1"/>
  <c r="AI20" i="5" s="1"/>
  <c r="AI21" i="5" s="1"/>
  <c r="AI22" i="5" s="1"/>
  <c r="AI23" i="5" s="1"/>
  <c r="AI24" i="5" s="1"/>
  <c r="S45" i="5" l="1"/>
  <c r="S48" i="5"/>
  <c r="S49" i="5" s="1"/>
  <c r="S50" i="5" s="1"/>
  <c r="S51" i="5" s="1"/>
  <c r="S52" i="5" s="1"/>
  <c r="S53" i="5" s="1"/>
  <c r="T47" i="5" s="1"/>
  <c r="AS39" i="5"/>
  <c r="AS40" i="5" s="1"/>
  <c r="AS41" i="5" s="1"/>
  <c r="AS42" i="5" s="1"/>
  <c r="AS43" i="5" s="1"/>
  <c r="AS44" i="5" s="1"/>
  <c r="AT38" i="5" s="1"/>
  <c r="AS36" i="5"/>
  <c r="AR68" i="5"/>
  <c r="AR69" i="5" s="1"/>
  <c r="AR70" i="5" s="1"/>
  <c r="AR71" i="5" s="1"/>
  <c r="AR72" i="5" s="1"/>
  <c r="AR73" i="5" s="1"/>
  <c r="AS67" i="5" s="1"/>
  <c r="AR65" i="5"/>
  <c r="AO46" i="5"/>
  <c r="AO47" i="5" s="1"/>
  <c r="AO48" i="5" s="1"/>
  <c r="AO49" i="5" s="1"/>
  <c r="AO50" i="5" s="1"/>
  <c r="AO51" i="5" s="1"/>
  <c r="AO52" i="5" s="1"/>
  <c r="AO53" i="5" s="1"/>
  <c r="AI47" i="5"/>
  <c r="AI48" i="5" s="1"/>
  <c r="AI49" i="5" s="1"/>
  <c r="AI50" i="5" s="1"/>
  <c r="AI51" i="5" s="1"/>
  <c r="AI52" i="5" s="1"/>
  <c r="AI53" i="5" s="1"/>
  <c r="N48" i="5"/>
  <c r="N49" i="5" s="1"/>
  <c r="N50" i="5" s="1"/>
  <c r="N51" i="5" s="1"/>
  <c r="N52" i="5" s="1"/>
  <c r="N53" i="5" s="1"/>
  <c r="O47" i="5" s="1"/>
  <c r="N45" i="5"/>
  <c r="M77" i="5"/>
  <c r="M78" i="5" s="1"/>
  <c r="M79" i="5" s="1"/>
  <c r="M80" i="5" s="1"/>
  <c r="M81" i="5" s="1"/>
  <c r="M82" i="5" s="1"/>
  <c r="N76" i="5" s="1"/>
  <c r="M74" i="5"/>
  <c r="X48" i="5"/>
  <c r="X49" i="5" s="1"/>
  <c r="X50" i="5" s="1"/>
  <c r="X51" i="5" s="1"/>
  <c r="X52" i="5" s="1"/>
  <c r="X53" i="5" s="1"/>
  <c r="Y47" i="5" s="1"/>
  <c r="X45" i="5"/>
  <c r="R77" i="5"/>
  <c r="R78" i="5" s="1"/>
  <c r="R79" i="5" s="1"/>
  <c r="R80" i="5" s="1"/>
  <c r="R81" i="5" s="1"/>
  <c r="R82" i="5" s="1"/>
  <c r="S76" i="5" s="1"/>
  <c r="R74" i="5"/>
  <c r="AC76" i="5"/>
  <c r="AC77" i="5" s="1"/>
  <c r="AC78" i="5" s="1"/>
  <c r="AC79" i="5" s="1"/>
  <c r="AC80" i="5" s="1"/>
  <c r="AC81" i="5" s="1"/>
  <c r="AC82" i="5" s="1"/>
  <c r="AI75" i="5"/>
  <c r="AD47" i="5"/>
  <c r="AC45" i="5"/>
  <c r="AM68" i="5"/>
  <c r="AM69" i="5" s="1"/>
  <c r="AM70" i="5" s="1"/>
  <c r="AM71" i="5" s="1"/>
  <c r="AM72" i="5" s="1"/>
  <c r="AM73" i="5" s="1"/>
  <c r="AN67" i="5" s="1"/>
  <c r="AN68" i="5" s="1"/>
  <c r="AN69" i="5" s="1"/>
  <c r="AN70" i="5" s="1"/>
  <c r="AN71" i="5" s="1"/>
  <c r="AN72" i="5" s="1"/>
  <c r="AN73" i="5" s="1"/>
  <c r="AM65" i="5"/>
  <c r="X76" i="5"/>
  <c r="W74" i="5"/>
  <c r="AO17" i="5"/>
  <c r="AO18" i="5" s="1"/>
  <c r="AO19" i="5" s="1"/>
  <c r="AO20" i="5" s="1"/>
  <c r="AO21" i="5" s="1"/>
  <c r="AO22" i="5" s="1"/>
  <c r="AO23" i="5" s="1"/>
  <c r="AO24" i="5" s="1"/>
  <c r="AJ47" i="5" l="1"/>
  <c r="AI45" i="5"/>
  <c r="X77" i="5"/>
  <c r="X78" i="5" s="1"/>
  <c r="X79" i="5" s="1"/>
  <c r="X80" i="5" s="1"/>
  <c r="X81" i="5" s="1"/>
  <c r="X82" i="5" s="1"/>
  <c r="Y76" i="5" s="1"/>
  <c r="X74" i="5"/>
  <c r="AD45" i="5"/>
  <c r="AD48" i="5"/>
  <c r="AD49" i="5" s="1"/>
  <c r="AD50" i="5" s="1"/>
  <c r="AD51" i="5" s="1"/>
  <c r="AD52" i="5" s="1"/>
  <c r="AD53" i="5" s="1"/>
  <c r="AE47" i="5" s="1"/>
  <c r="S74" i="5"/>
  <c r="S77" i="5"/>
  <c r="S78" i="5" s="1"/>
  <c r="S79" i="5" s="1"/>
  <c r="S80" i="5" s="1"/>
  <c r="S81" i="5" s="1"/>
  <c r="S82" i="5" s="1"/>
  <c r="T76" i="5" s="1"/>
  <c r="N74" i="5"/>
  <c r="N77" i="5"/>
  <c r="N78" i="5" s="1"/>
  <c r="N79" i="5" s="1"/>
  <c r="N80" i="5" s="1"/>
  <c r="N81" i="5" s="1"/>
  <c r="N82" i="5" s="1"/>
  <c r="O76" i="5" s="1"/>
  <c r="AT39" i="5"/>
  <c r="AT40" i="5" s="1"/>
  <c r="AT41" i="5" s="1"/>
  <c r="AT42" i="5" s="1"/>
  <c r="AT43" i="5" s="1"/>
  <c r="AT44" i="5" s="1"/>
  <c r="AT36" i="5"/>
  <c r="AP47" i="5"/>
  <c r="AO45" i="5"/>
  <c r="AI76" i="5"/>
  <c r="AI77" i="5" s="1"/>
  <c r="AI78" i="5" s="1"/>
  <c r="AI79" i="5" s="1"/>
  <c r="AI80" i="5" s="1"/>
  <c r="AI81" i="5" s="1"/>
  <c r="AI82" i="5" s="1"/>
  <c r="AO75" i="5"/>
  <c r="AO76" i="5" s="1"/>
  <c r="AO77" i="5" s="1"/>
  <c r="AO78" i="5" s="1"/>
  <c r="AO79" i="5" s="1"/>
  <c r="AO80" i="5" s="1"/>
  <c r="AO81" i="5" s="1"/>
  <c r="AO82" i="5" s="1"/>
  <c r="T45" i="5"/>
  <c r="T48" i="5"/>
  <c r="T49" i="5" s="1"/>
  <c r="T50" i="5" s="1"/>
  <c r="T51" i="5" s="1"/>
  <c r="T52" i="5" s="1"/>
  <c r="T53" i="5" s="1"/>
  <c r="U47" i="5" s="1"/>
  <c r="AD76" i="5"/>
  <c r="AC74" i="5"/>
  <c r="Y48" i="5"/>
  <c r="Y49" i="5" s="1"/>
  <c r="Y50" i="5" s="1"/>
  <c r="Y51" i="5" s="1"/>
  <c r="Y52" i="5" s="1"/>
  <c r="Y53" i="5" s="1"/>
  <c r="Z47" i="5" s="1"/>
  <c r="Y45" i="5"/>
  <c r="O48" i="5"/>
  <c r="O49" i="5" s="1"/>
  <c r="O50" i="5" s="1"/>
  <c r="O51" i="5" s="1"/>
  <c r="O52" i="5" s="1"/>
  <c r="O53" i="5" s="1"/>
  <c r="P47" i="5" s="1"/>
  <c r="P48" i="5" s="1"/>
  <c r="P49" i="5" s="1"/>
  <c r="P50" i="5" s="1"/>
  <c r="P51" i="5" s="1"/>
  <c r="P52" i="5" s="1"/>
  <c r="P53" i="5" s="1"/>
  <c r="O45" i="5"/>
  <c r="AS68" i="5"/>
  <c r="AS69" i="5" s="1"/>
  <c r="AS70" i="5" s="1"/>
  <c r="AS71" i="5" s="1"/>
  <c r="AS72" i="5" s="1"/>
  <c r="AS73" i="5" s="1"/>
  <c r="AT67" i="5" s="1"/>
  <c r="AS65" i="5"/>
  <c r="AP76" i="5" l="1"/>
  <c r="AO74" i="5"/>
  <c r="T74" i="5"/>
  <c r="T77" i="5"/>
  <c r="T78" i="5" s="1"/>
  <c r="T79" i="5" s="1"/>
  <c r="T80" i="5" s="1"/>
  <c r="T81" i="5" s="1"/>
  <c r="T82" i="5" s="1"/>
  <c r="U76" i="5" s="1"/>
  <c r="AI74" i="5"/>
  <c r="AJ76" i="5"/>
  <c r="Y77" i="5"/>
  <c r="Y78" i="5" s="1"/>
  <c r="Y79" i="5" s="1"/>
  <c r="Y80" i="5" s="1"/>
  <c r="Y81" i="5" s="1"/>
  <c r="Y82" i="5" s="1"/>
  <c r="Z76" i="5" s="1"/>
  <c r="Y74" i="5"/>
  <c r="AD77" i="5"/>
  <c r="AD78" i="5" s="1"/>
  <c r="AD79" i="5" s="1"/>
  <c r="AD80" i="5" s="1"/>
  <c r="AD81" i="5" s="1"/>
  <c r="AD82" i="5" s="1"/>
  <c r="AE76" i="5" s="1"/>
  <c r="AD74" i="5"/>
  <c r="U45" i="5"/>
  <c r="U48" i="5"/>
  <c r="U49" i="5" s="1"/>
  <c r="U50" i="5" s="1"/>
  <c r="U51" i="5" s="1"/>
  <c r="U52" i="5" s="1"/>
  <c r="U53" i="5" s="1"/>
  <c r="V47" i="5" s="1"/>
  <c r="V48" i="5" s="1"/>
  <c r="V49" i="5" s="1"/>
  <c r="V50" i="5" s="1"/>
  <c r="V51" i="5" s="1"/>
  <c r="V52" i="5" s="1"/>
  <c r="V53" i="5" s="1"/>
  <c r="O74" i="5"/>
  <c r="O77" i="5"/>
  <c r="O78" i="5" s="1"/>
  <c r="O79" i="5" s="1"/>
  <c r="O80" i="5" s="1"/>
  <c r="O81" i="5" s="1"/>
  <c r="O82" i="5" s="1"/>
  <c r="P76" i="5" s="1"/>
  <c r="P77" i="5" s="1"/>
  <c r="P78" i="5" s="1"/>
  <c r="P79" i="5" s="1"/>
  <c r="P80" i="5" s="1"/>
  <c r="P81" i="5" s="1"/>
  <c r="P82" i="5" s="1"/>
  <c r="AE45" i="5"/>
  <c r="AE48" i="5"/>
  <c r="AE49" i="5" s="1"/>
  <c r="AE50" i="5" s="1"/>
  <c r="AE51" i="5" s="1"/>
  <c r="AE52" i="5" s="1"/>
  <c r="AE53" i="5" s="1"/>
  <c r="AF47" i="5" s="1"/>
  <c r="AT65" i="5"/>
  <c r="AT68" i="5"/>
  <c r="AT69" i="5" s="1"/>
  <c r="AT70" i="5" s="1"/>
  <c r="AT71" i="5" s="1"/>
  <c r="AT72" i="5" s="1"/>
  <c r="AT73" i="5" s="1"/>
  <c r="Z48" i="5"/>
  <c r="Z49" i="5" s="1"/>
  <c r="Z50" i="5" s="1"/>
  <c r="Z51" i="5" s="1"/>
  <c r="Z52" i="5" s="1"/>
  <c r="Z53" i="5" s="1"/>
  <c r="AA47" i="5" s="1"/>
  <c r="Z45" i="5"/>
  <c r="AP48" i="5"/>
  <c r="AP49" i="5" s="1"/>
  <c r="AP50" i="5" s="1"/>
  <c r="AP51" i="5" s="1"/>
  <c r="AP52" i="5" s="1"/>
  <c r="AP53" i="5" s="1"/>
  <c r="AQ47" i="5" s="1"/>
  <c r="AP45" i="5"/>
  <c r="AJ48" i="5"/>
  <c r="AJ49" i="5" s="1"/>
  <c r="AJ50" i="5" s="1"/>
  <c r="AJ51" i="5" s="1"/>
  <c r="AJ52" i="5" s="1"/>
  <c r="AJ53" i="5" s="1"/>
  <c r="AK47" i="5" s="1"/>
  <c r="AJ45" i="5"/>
  <c r="AF48" i="5" l="1"/>
  <c r="AF49" i="5" s="1"/>
  <c r="AF50" i="5" s="1"/>
  <c r="AF51" i="5" s="1"/>
  <c r="AF52" i="5" s="1"/>
  <c r="AF53" i="5" s="1"/>
  <c r="AG47" i="5" s="1"/>
  <c r="AF45" i="5"/>
  <c r="U74" i="5"/>
  <c r="U77" i="5"/>
  <c r="U78" i="5" s="1"/>
  <c r="U79" i="5" s="1"/>
  <c r="U80" i="5" s="1"/>
  <c r="U81" i="5" s="1"/>
  <c r="U82" i="5" s="1"/>
  <c r="V76" i="5" s="1"/>
  <c r="V77" i="5" s="1"/>
  <c r="V78" i="5" s="1"/>
  <c r="V79" i="5" s="1"/>
  <c r="V80" i="5" s="1"/>
  <c r="V81" i="5" s="1"/>
  <c r="V82" i="5" s="1"/>
  <c r="AK48" i="5"/>
  <c r="AK49" i="5" s="1"/>
  <c r="AK50" i="5" s="1"/>
  <c r="AK51" i="5" s="1"/>
  <c r="AK52" i="5" s="1"/>
  <c r="AK53" i="5" s="1"/>
  <c r="AL47" i="5" s="1"/>
  <c r="AK45" i="5"/>
  <c r="AA45" i="5"/>
  <c r="AA48" i="5"/>
  <c r="AA49" i="5" s="1"/>
  <c r="AA50" i="5" s="1"/>
  <c r="AA51" i="5" s="1"/>
  <c r="AA52" i="5" s="1"/>
  <c r="AA53" i="5" s="1"/>
  <c r="AB47" i="5" s="1"/>
  <c r="Z77" i="5"/>
  <c r="Z78" i="5" s="1"/>
  <c r="Z79" i="5" s="1"/>
  <c r="Z80" i="5" s="1"/>
  <c r="Z81" i="5" s="1"/>
  <c r="Z82" i="5" s="1"/>
  <c r="AA76" i="5" s="1"/>
  <c r="Z74" i="5"/>
  <c r="AJ77" i="5"/>
  <c r="AJ78" i="5" s="1"/>
  <c r="AJ79" i="5" s="1"/>
  <c r="AJ80" i="5" s="1"/>
  <c r="AJ81" i="5" s="1"/>
  <c r="AJ82" i="5" s="1"/>
  <c r="AK76" i="5" s="1"/>
  <c r="AJ74" i="5"/>
  <c r="AQ45" i="5"/>
  <c r="AQ48" i="5"/>
  <c r="AQ49" i="5" s="1"/>
  <c r="AQ50" i="5" s="1"/>
  <c r="AQ51" i="5" s="1"/>
  <c r="AQ52" i="5" s="1"/>
  <c r="AQ53" i="5" s="1"/>
  <c r="AR47" i="5" s="1"/>
  <c r="AE77" i="5"/>
  <c r="AE78" i="5" s="1"/>
  <c r="AE79" i="5" s="1"/>
  <c r="AE80" i="5" s="1"/>
  <c r="AE81" i="5" s="1"/>
  <c r="AE82" i="5" s="1"/>
  <c r="AF76" i="5" s="1"/>
  <c r="AE74" i="5"/>
  <c r="AP77" i="5"/>
  <c r="AP78" i="5" s="1"/>
  <c r="AP79" i="5" s="1"/>
  <c r="AP80" i="5" s="1"/>
  <c r="AP81" i="5" s="1"/>
  <c r="AP82" i="5" s="1"/>
  <c r="AQ76" i="5" s="1"/>
  <c r="AP74" i="5"/>
  <c r="AF77" i="5" l="1"/>
  <c r="AF78" i="5" s="1"/>
  <c r="AF79" i="5" s="1"/>
  <c r="AF80" i="5" s="1"/>
  <c r="AF81" i="5" s="1"/>
  <c r="AF82" i="5" s="1"/>
  <c r="AG76" i="5" s="1"/>
  <c r="AF74" i="5"/>
  <c r="AK77" i="5"/>
  <c r="AK78" i="5" s="1"/>
  <c r="AK79" i="5" s="1"/>
  <c r="AK80" i="5" s="1"/>
  <c r="AK81" i="5" s="1"/>
  <c r="AK82" i="5" s="1"/>
  <c r="AL76" i="5" s="1"/>
  <c r="AK74" i="5"/>
  <c r="AB48" i="5"/>
  <c r="AB49" i="5" s="1"/>
  <c r="AB50" i="5" s="1"/>
  <c r="AB51" i="5" s="1"/>
  <c r="AB52" i="5" s="1"/>
  <c r="AB53" i="5" s="1"/>
  <c r="AB45" i="5"/>
  <c r="AR45" i="5"/>
  <c r="AR48" i="5"/>
  <c r="AR49" i="5" s="1"/>
  <c r="AR50" i="5" s="1"/>
  <c r="AR51" i="5" s="1"/>
  <c r="AR52" i="5" s="1"/>
  <c r="AR53" i="5" s="1"/>
  <c r="AS47" i="5" s="1"/>
  <c r="AQ74" i="5"/>
  <c r="AQ77" i="5"/>
  <c r="AQ78" i="5" s="1"/>
  <c r="AQ79" i="5" s="1"/>
  <c r="AQ80" i="5" s="1"/>
  <c r="AQ81" i="5" s="1"/>
  <c r="AQ82" i="5" s="1"/>
  <c r="AR76" i="5" s="1"/>
  <c r="AA74" i="5"/>
  <c r="AA77" i="5"/>
  <c r="AA78" i="5" s="1"/>
  <c r="AA79" i="5" s="1"/>
  <c r="AA80" i="5" s="1"/>
  <c r="AA81" i="5" s="1"/>
  <c r="AA82" i="5" s="1"/>
  <c r="AB76" i="5" s="1"/>
  <c r="AL45" i="5"/>
  <c r="AL48" i="5"/>
  <c r="AL49" i="5" s="1"/>
  <c r="AL50" i="5" s="1"/>
  <c r="AL51" i="5" s="1"/>
  <c r="AL52" i="5" s="1"/>
  <c r="AL53" i="5" s="1"/>
  <c r="AM47" i="5" s="1"/>
  <c r="AG48" i="5"/>
  <c r="AG49" i="5" s="1"/>
  <c r="AG50" i="5" s="1"/>
  <c r="AG51" i="5" s="1"/>
  <c r="AG52" i="5" s="1"/>
  <c r="AG53" i="5" s="1"/>
  <c r="AH47" i="5" s="1"/>
  <c r="AH48" i="5" s="1"/>
  <c r="AH49" i="5" s="1"/>
  <c r="AH50" i="5" s="1"/>
  <c r="AH51" i="5" s="1"/>
  <c r="AH52" i="5" s="1"/>
  <c r="AH53" i="5" s="1"/>
  <c r="AG45" i="5"/>
  <c r="AL77" i="5" l="1"/>
  <c r="AL78" i="5" s="1"/>
  <c r="AL79" i="5" s="1"/>
  <c r="AL80" i="5" s="1"/>
  <c r="AL81" i="5" s="1"/>
  <c r="AL82" i="5" s="1"/>
  <c r="AM76" i="5" s="1"/>
  <c r="AL74" i="5"/>
  <c r="AB77" i="5"/>
  <c r="AB78" i="5" s="1"/>
  <c r="AB79" i="5" s="1"/>
  <c r="AB80" i="5" s="1"/>
  <c r="AB81" i="5" s="1"/>
  <c r="AB82" i="5" s="1"/>
  <c r="AB74" i="5"/>
  <c r="AM45" i="5"/>
  <c r="AM48" i="5"/>
  <c r="AM49" i="5" s="1"/>
  <c r="AM50" i="5" s="1"/>
  <c r="AM51" i="5" s="1"/>
  <c r="AM52" i="5" s="1"/>
  <c r="AM53" i="5" s="1"/>
  <c r="AN47" i="5" s="1"/>
  <c r="AN48" i="5" s="1"/>
  <c r="AN49" i="5" s="1"/>
  <c r="AN50" i="5" s="1"/>
  <c r="AN51" i="5" s="1"/>
  <c r="AN52" i="5" s="1"/>
  <c r="AN53" i="5" s="1"/>
  <c r="AR74" i="5"/>
  <c r="AR77" i="5"/>
  <c r="AR78" i="5" s="1"/>
  <c r="AR79" i="5" s="1"/>
  <c r="AR80" i="5" s="1"/>
  <c r="AR81" i="5" s="1"/>
  <c r="AR82" i="5" s="1"/>
  <c r="AS76" i="5" s="1"/>
  <c r="AS48" i="5"/>
  <c r="AS49" i="5" s="1"/>
  <c r="AS50" i="5" s="1"/>
  <c r="AS51" i="5" s="1"/>
  <c r="AS52" i="5" s="1"/>
  <c r="AS53" i="5" s="1"/>
  <c r="AT47" i="5" s="1"/>
  <c r="AS45" i="5"/>
  <c r="AG74" i="5"/>
  <c r="AG77" i="5"/>
  <c r="AG78" i="5" s="1"/>
  <c r="AG79" i="5" s="1"/>
  <c r="AG80" i="5" s="1"/>
  <c r="AG81" i="5" s="1"/>
  <c r="AG82" i="5" s="1"/>
  <c r="AH76" i="5" s="1"/>
  <c r="AH77" i="5" s="1"/>
  <c r="AH78" i="5" s="1"/>
  <c r="AH79" i="5" s="1"/>
  <c r="AH80" i="5" s="1"/>
  <c r="AH81" i="5" s="1"/>
  <c r="AH82" i="5" s="1"/>
  <c r="AS77" i="5" l="1"/>
  <c r="AS78" i="5" s="1"/>
  <c r="AS79" i="5" s="1"/>
  <c r="AS80" i="5" s="1"/>
  <c r="AS81" i="5" s="1"/>
  <c r="AS82" i="5" s="1"/>
  <c r="AT76" i="5" s="1"/>
  <c r="AS74" i="5"/>
  <c r="AT48" i="5"/>
  <c r="AT49" i="5" s="1"/>
  <c r="AT50" i="5" s="1"/>
  <c r="AT51" i="5" s="1"/>
  <c r="AT52" i="5" s="1"/>
  <c r="AT53" i="5" s="1"/>
  <c r="AT45" i="5"/>
  <c r="AM74" i="5"/>
  <c r="AM77" i="5"/>
  <c r="AM78" i="5" s="1"/>
  <c r="AM79" i="5" s="1"/>
  <c r="AM80" i="5" s="1"/>
  <c r="AM81" i="5" s="1"/>
  <c r="AM82" i="5" s="1"/>
  <c r="AN76" i="5" s="1"/>
  <c r="AN77" i="5" s="1"/>
  <c r="AN78" i="5" s="1"/>
  <c r="AN79" i="5" s="1"/>
  <c r="AN80" i="5" s="1"/>
  <c r="AN81" i="5" s="1"/>
  <c r="AN82" i="5" s="1"/>
  <c r="AT77" i="5" l="1"/>
  <c r="AT78" i="5" s="1"/>
  <c r="AT79" i="5" s="1"/>
  <c r="AT80" i="5" s="1"/>
  <c r="AT81" i="5" s="1"/>
  <c r="AT82" i="5" s="1"/>
  <c r="AT74" i="5"/>
  <c r="F1" i="1" l="1"/>
  <c r="F2" i="1"/>
  <c r="K7" i="5" l="1"/>
  <c r="L9" i="5"/>
  <c r="L10" i="5" s="1"/>
  <c r="L11" i="5" s="1"/>
  <c r="L12" i="5" s="1"/>
  <c r="L13" i="5" s="1"/>
  <c r="L14" i="5" s="1"/>
  <c r="L15" i="5" s="1"/>
  <c r="M9" i="5" s="1"/>
  <c r="M10" i="5" l="1"/>
  <c r="M11" i="5" s="1"/>
  <c r="M12" i="5" s="1"/>
  <c r="M13" i="5" s="1"/>
  <c r="M14" i="5" s="1"/>
  <c r="M15" i="5" s="1"/>
  <c r="N9" i="5" s="1"/>
  <c r="M7" i="5"/>
  <c r="L7" i="5"/>
  <c r="N7" i="5" l="1"/>
  <c r="N10" i="5"/>
  <c r="N11" i="5" s="1"/>
  <c r="N12" i="5" s="1"/>
  <c r="N13" i="5" s="1"/>
  <c r="N14" i="5" s="1"/>
  <c r="N15" i="5" s="1"/>
  <c r="O9" i="5" s="1"/>
  <c r="O7" i="5" l="1"/>
  <c r="O10" i="5"/>
  <c r="O11" i="5" s="1"/>
  <c r="O12" i="5" s="1"/>
  <c r="O13" i="5" s="1"/>
  <c r="O14" i="5" s="1"/>
  <c r="O15" i="5" s="1"/>
  <c r="P9" i="5" s="1"/>
  <c r="P10" i="5" l="1"/>
  <c r="P11" i="5" s="1"/>
  <c r="P12" i="5" s="1"/>
  <c r="P13" i="5" s="1"/>
  <c r="P14" i="5" s="1"/>
  <c r="P15" i="5" s="1"/>
  <c r="P7" i="5"/>
  <c r="Q7" i="5"/>
  <c r="R9" i="5"/>
  <c r="R7" i="5" s="1"/>
  <c r="R10" i="5" l="1"/>
  <c r="R11" i="5" s="1"/>
  <c r="R12" i="5" s="1"/>
  <c r="R13" i="5" s="1"/>
  <c r="R14" i="5" s="1"/>
  <c r="R15" i="5" s="1"/>
  <c r="S9" i="5" s="1"/>
  <c r="S10" i="5" s="1"/>
  <c r="S11" i="5" s="1"/>
  <c r="S12" i="5" s="1"/>
  <c r="S13" i="5" s="1"/>
  <c r="S14" i="5" s="1"/>
  <c r="S15" i="5" s="1"/>
  <c r="T9" i="5" s="1"/>
  <c r="T10" i="5" s="1"/>
  <c r="T11" i="5" s="1"/>
  <c r="T12" i="5" s="1"/>
  <c r="T13" i="5" s="1"/>
  <c r="T14" i="5" s="1"/>
  <c r="T15" i="5" s="1"/>
  <c r="U9" i="5" s="1"/>
  <c r="S7" i="5" l="1"/>
  <c r="T7" i="5"/>
  <c r="U7" i="5"/>
  <c r="U10" i="5"/>
  <c r="U11" i="5" s="1"/>
  <c r="U12" i="5" s="1"/>
  <c r="U13" i="5" s="1"/>
  <c r="U14" i="5" s="1"/>
  <c r="U15" i="5" s="1"/>
  <c r="V9" i="5" s="1"/>
  <c r="V10" i="5" s="1"/>
  <c r="V11" i="5" s="1"/>
  <c r="V12" i="5" s="1"/>
  <c r="V13" i="5" s="1"/>
  <c r="V14" i="5" s="1"/>
  <c r="V15" i="5" s="1"/>
  <c r="W7" i="5"/>
  <c r="X9" i="5"/>
  <c r="X10" i="5" s="1"/>
  <c r="X11" i="5" s="1"/>
  <c r="X12" i="5" s="1"/>
  <c r="X13" i="5" s="1"/>
  <c r="X14" i="5" s="1"/>
  <c r="X15" i="5" s="1"/>
  <c r="Y9" i="5" s="1"/>
  <c r="X7" i="5" l="1"/>
  <c r="Y10" i="5"/>
  <c r="Y11" i="5" s="1"/>
  <c r="Y12" i="5" s="1"/>
  <c r="Y13" i="5" s="1"/>
  <c r="Y14" i="5" s="1"/>
  <c r="Y15" i="5" s="1"/>
  <c r="Z9" i="5" s="1"/>
  <c r="Y7" i="5"/>
  <c r="Z10" i="5" l="1"/>
  <c r="Z11" i="5" s="1"/>
  <c r="Z12" i="5" s="1"/>
  <c r="Z13" i="5" s="1"/>
  <c r="Z14" i="5" s="1"/>
  <c r="Z15" i="5" s="1"/>
  <c r="AA9" i="5" s="1"/>
  <c r="Z7" i="5"/>
  <c r="AA10" i="5" l="1"/>
  <c r="AA11" i="5" s="1"/>
  <c r="AA12" i="5" s="1"/>
  <c r="AA13" i="5" s="1"/>
  <c r="AA14" i="5" s="1"/>
  <c r="AA15" i="5" s="1"/>
  <c r="AB9" i="5" s="1"/>
  <c r="AA7" i="5"/>
  <c r="AB10" i="5" l="1"/>
  <c r="AB11" i="5" s="1"/>
  <c r="AB12" i="5" s="1"/>
  <c r="AB13" i="5" s="1"/>
  <c r="AB14" i="5" s="1"/>
  <c r="AB15" i="5" s="1"/>
  <c r="AB7" i="5"/>
  <c r="AC7" i="5"/>
  <c r="AD9" i="5"/>
  <c r="AD10" i="5" s="1"/>
  <c r="AD11" i="5" s="1"/>
  <c r="AD12" i="5" s="1"/>
  <c r="AD13" i="5" s="1"/>
  <c r="AD14" i="5" s="1"/>
  <c r="AD15" i="5" s="1"/>
  <c r="AE9" i="5" s="1"/>
  <c r="AD7" i="5" l="1"/>
  <c r="AE10" i="5"/>
  <c r="AE11" i="5" s="1"/>
  <c r="AE12" i="5" s="1"/>
  <c r="AE13" i="5" s="1"/>
  <c r="AE14" i="5" s="1"/>
  <c r="AE15" i="5" s="1"/>
  <c r="AF9" i="5" s="1"/>
  <c r="AE7" i="5"/>
  <c r="AF10" i="5" l="1"/>
  <c r="AF11" i="5" s="1"/>
  <c r="AF12" i="5" s="1"/>
  <c r="AF13" i="5" s="1"/>
  <c r="AF14" i="5" s="1"/>
  <c r="AF15" i="5" s="1"/>
  <c r="AG9" i="5" s="1"/>
  <c r="AF7" i="5"/>
  <c r="AG10" i="5" l="1"/>
  <c r="AG11" i="5" s="1"/>
  <c r="AG12" i="5" s="1"/>
  <c r="AG13" i="5" s="1"/>
  <c r="AG14" i="5" s="1"/>
  <c r="AG15" i="5" s="1"/>
  <c r="AH9" i="5" s="1"/>
  <c r="AH10" i="5" s="1"/>
  <c r="AH11" i="5" s="1"/>
  <c r="AH12" i="5" s="1"/>
  <c r="AH13" i="5" s="1"/>
  <c r="AH14" i="5" s="1"/>
  <c r="AH15" i="5" s="1"/>
  <c r="AG7" i="5"/>
  <c r="AI7" i="5"/>
  <c r="AJ9" i="5"/>
  <c r="AJ7" i="5" s="1"/>
  <c r="AJ10" i="5" l="1"/>
  <c r="AJ11" i="5" s="1"/>
  <c r="AJ12" i="5" s="1"/>
  <c r="AJ13" i="5" s="1"/>
  <c r="AJ14" i="5" s="1"/>
  <c r="AJ15" i="5" s="1"/>
  <c r="AK9" i="5" s="1"/>
  <c r="AK10" i="5" s="1"/>
  <c r="AK11" i="5" s="1"/>
  <c r="AK12" i="5" s="1"/>
  <c r="AK13" i="5" s="1"/>
  <c r="AK14" i="5" s="1"/>
  <c r="AK15" i="5" s="1"/>
  <c r="AL9" i="5" s="1"/>
  <c r="AK7" i="5" l="1"/>
  <c r="AL10" i="5"/>
  <c r="AL11" i="5" s="1"/>
  <c r="AL12" i="5" s="1"/>
  <c r="AL13" i="5" s="1"/>
  <c r="AL14" i="5" s="1"/>
  <c r="AL15" i="5" s="1"/>
  <c r="AM9" i="5" s="1"/>
  <c r="AL7" i="5"/>
  <c r="AM10" i="5" l="1"/>
  <c r="AM11" i="5" s="1"/>
  <c r="AM12" i="5" s="1"/>
  <c r="AM13" i="5" s="1"/>
  <c r="AM14" i="5" s="1"/>
  <c r="AM15" i="5" s="1"/>
  <c r="AN9" i="5" s="1"/>
  <c r="AN10" i="5" s="1"/>
  <c r="AN11" i="5" s="1"/>
  <c r="AN12" i="5" s="1"/>
  <c r="AN13" i="5" s="1"/>
  <c r="AN14" i="5" s="1"/>
  <c r="AN15" i="5" s="1"/>
  <c r="AM7" i="5"/>
  <c r="AO7" i="5"/>
  <c r="AP9" i="5"/>
  <c r="AP7" i="5" l="1"/>
  <c r="AP10" i="5"/>
  <c r="AP11" i="5" s="1"/>
  <c r="AP12" i="5" s="1"/>
  <c r="AP13" i="5" s="1"/>
  <c r="AP14" i="5" s="1"/>
  <c r="AP15" i="5" s="1"/>
  <c r="AQ9" i="5" s="1"/>
  <c r="AQ10" i="5" l="1"/>
  <c r="AQ11" i="5" s="1"/>
  <c r="AQ12" i="5" s="1"/>
  <c r="AQ13" i="5" s="1"/>
  <c r="AQ14" i="5" s="1"/>
  <c r="AQ15" i="5" s="1"/>
  <c r="AR9" i="5" s="1"/>
  <c r="AQ7" i="5"/>
  <c r="AR10" i="5" l="1"/>
  <c r="AR11" i="5" s="1"/>
  <c r="AR12" i="5" s="1"/>
  <c r="AR13" i="5" s="1"/>
  <c r="AR14" i="5" s="1"/>
  <c r="AR15" i="5" s="1"/>
  <c r="AS9" i="5" s="1"/>
  <c r="AR7" i="5"/>
  <c r="AS7" i="5" l="1"/>
  <c r="AS10" i="5"/>
  <c r="AS11" i="5" s="1"/>
  <c r="AS12" i="5" s="1"/>
  <c r="AS13" i="5" s="1"/>
  <c r="AS14" i="5" s="1"/>
  <c r="AS15" i="5" s="1"/>
  <c r="AT9" i="5" s="1"/>
  <c r="AT10" i="5" l="1"/>
  <c r="AT11" i="5" s="1"/>
  <c r="AT12" i="5" s="1"/>
  <c r="AT13" i="5" s="1"/>
  <c r="AT14" i="5" s="1"/>
  <c r="AT15" i="5" s="1"/>
  <c r="AT7" i="5"/>
  <c r="K16" i="5"/>
  <c r="L18" i="5"/>
  <c r="L16" i="5" s="1"/>
  <c r="L19" i="5" l="1"/>
  <c r="L20" i="5" s="1"/>
  <c r="L21" i="5" s="1"/>
  <c r="L22" i="5" s="1"/>
  <c r="L23" i="5" s="1"/>
  <c r="L24" i="5" s="1"/>
  <c r="M18" i="5" s="1"/>
  <c r="M16" i="5" s="1"/>
  <c r="M19" i="5" l="1"/>
  <c r="M20" i="5" s="1"/>
  <c r="M21" i="5" s="1"/>
  <c r="M22" i="5" s="1"/>
  <c r="M23" i="5" s="1"/>
  <c r="M24" i="5" s="1"/>
  <c r="N18" i="5" s="1"/>
  <c r="N16" i="5" s="1"/>
  <c r="N19" i="5" l="1"/>
  <c r="N20" i="5" s="1"/>
  <c r="N21" i="5" s="1"/>
  <c r="N22" i="5" s="1"/>
  <c r="N23" i="5" s="1"/>
  <c r="N24" i="5" s="1"/>
  <c r="O18" i="5" s="1"/>
  <c r="O16" i="5" s="1"/>
  <c r="Q16" i="5"/>
  <c r="R18" i="5"/>
  <c r="R16" i="5" s="1"/>
  <c r="O19" i="5" l="1"/>
  <c r="O20" i="5" s="1"/>
  <c r="O21" i="5" s="1"/>
  <c r="O22" i="5" s="1"/>
  <c r="O23" i="5" s="1"/>
  <c r="O24" i="5" s="1"/>
  <c r="P18" i="5" s="1"/>
  <c r="P19" i="5" s="1"/>
  <c r="P20" i="5" s="1"/>
  <c r="P21" i="5" s="1"/>
  <c r="P22" i="5" s="1"/>
  <c r="P23" i="5" s="1"/>
  <c r="P24" i="5" s="1"/>
  <c r="R19" i="5"/>
  <c r="R20" i="5" s="1"/>
  <c r="R21" i="5" s="1"/>
  <c r="R22" i="5" s="1"/>
  <c r="R23" i="5" s="1"/>
  <c r="R24" i="5" s="1"/>
  <c r="S18" i="5" s="1"/>
  <c r="S16" i="5" s="1"/>
  <c r="S19" i="5" l="1"/>
  <c r="S20" i="5" s="1"/>
  <c r="S21" i="5" s="1"/>
  <c r="S22" i="5" s="1"/>
  <c r="S23" i="5" s="1"/>
  <c r="S24" i="5" s="1"/>
  <c r="T18" i="5" s="1"/>
  <c r="T19" i="5" s="1"/>
  <c r="T20" i="5" s="1"/>
  <c r="T21" i="5" s="1"/>
  <c r="T22" i="5" s="1"/>
  <c r="T23" i="5" s="1"/>
  <c r="T24" i="5" s="1"/>
  <c r="U18" i="5" s="1"/>
  <c r="T16" i="5" l="1"/>
  <c r="U19" i="5"/>
  <c r="U20" i="5" s="1"/>
  <c r="U21" i="5" s="1"/>
  <c r="U22" i="5" s="1"/>
  <c r="U23" i="5" s="1"/>
  <c r="U24" i="5" s="1"/>
  <c r="V18" i="5" s="1"/>
  <c r="V19" i="5" s="1"/>
  <c r="V20" i="5" s="1"/>
  <c r="V21" i="5" s="1"/>
  <c r="V22" i="5" s="1"/>
  <c r="V23" i="5" s="1"/>
  <c r="V24" i="5" s="1"/>
  <c r="U16" i="5"/>
  <c r="W16" i="5"/>
  <c r="X18" i="5"/>
  <c r="X19" i="5" s="1"/>
  <c r="X20" i="5" s="1"/>
  <c r="X21" i="5" s="1"/>
  <c r="X22" i="5" s="1"/>
  <c r="X23" i="5" s="1"/>
  <c r="X24" i="5" s="1"/>
  <c r="Y18" i="5" s="1"/>
  <c r="Y16" i="5" l="1"/>
  <c r="Y19" i="5"/>
  <c r="Y20" i="5" s="1"/>
  <c r="Y21" i="5" s="1"/>
  <c r="Y22" i="5" s="1"/>
  <c r="Y23" i="5" s="1"/>
  <c r="Y24" i="5" s="1"/>
  <c r="Z18" i="5" s="1"/>
  <c r="X16" i="5"/>
  <c r="Z16" i="5" l="1"/>
  <c r="Z19" i="5"/>
  <c r="Z20" i="5" s="1"/>
  <c r="Z21" i="5" s="1"/>
  <c r="Z22" i="5" s="1"/>
  <c r="Z23" i="5" s="1"/>
  <c r="Z24" i="5" s="1"/>
  <c r="AA18" i="5" s="1"/>
  <c r="AA19" i="5" l="1"/>
  <c r="AA20" i="5" s="1"/>
  <c r="AA21" i="5" s="1"/>
  <c r="AA22" i="5" s="1"/>
  <c r="AA23" i="5" s="1"/>
  <c r="AA24" i="5" s="1"/>
  <c r="AB18" i="5" s="1"/>
  <c r="AA16" i="5"/>
  <c r="AB19" i="5" l="1"/>
  <c r="AB20" i="5" s="1"/>
  <c r="AB21" i="5" s="1"/>
  <c r="AB22" i="5" s="1"/>
  <c r="AB23" i="5" s="1"/>
  <c r="AB24" i="5" s="1"/>
  <c r="AB16" i="5"/>
  <c r="AC16" i="5"/>
  <c r="AD18" i="5"/>
  <c r="AD16" i="5" s="1"/>
  <c r="AD19" i="5" l="1"/>
  <c r="AD20" i="5" s="1"/>
  <c r="AD21" i="5" s="1"/>
  <c r="AD22" i="5" s="1"/>
  <c r="AD23" i="5" s="1"/>
  <c r="AD24" i="5" s="1"/>
  <c r="AE18" i="5" s="1"/>
  <c r="AE19" i="5" l="1"/>
  <c r="AE20" i="5" s="1"/>
  <c r="AE21" i="5" s="1"/>
  <c r="AE22" i="5" s="1"/>
  <c r="AE23" i="5" s="1"/>
  <c r="AE24" i="5" s="1"/>
  <c r="AF18" i="5" s="1"/>
  <c r="AE16" i="5"/>
  <c r="AF16" i="5" l="1"/>
  <c r="AF19" i="5"/>
  <c r="AF20" i="5" s="1"/>
  <c r="AF21" i="5" s="1"/>
  <c r="AF22" i="5" s="1"/>
  <c r="AF23" i="5" s="1"/>
  <c r="AF24" i="5" s="1"/>
  <c r="AG18" i="5" s="1"/>
  <c r="AG16" i="5" l="1"/>
  <c r="AG19" i="5"/>
  <c r="AG20" i="5" s="1"/>
  <c r="AG21" i="5" s="1"/>
  <c r="AG22" i="5" s="1"/>
  <c r="AG23" i="5" s="1"/>
  <c r="AG24" i="5" s="1"/>
  <c r="AH18" i="5" s="1"/>
  <c r="AH19" i="5" s="1"/>
  <c r="AH20" i="5" s="1"/>
  <c r="AH21" i="5" s="1"/>
  <c r="AH22" i="5" s="1"/>
  <c r="AH23" i="5" s="1"/>
  <c r="AH24" i="5" s="1"/>
  <c r="AI16" i="5"/>
  <c r="AJ18" i="5"/>
  <c r="AJ16" i="5" s="1"/>
  <c r="AJ19" i="5" l="1"/>
  <c r="AJ20" i="5" s="1"/>
  <c r="AJ21" i="5" s="1"/>
  <c r="AJ22" i="5" s="1"/>
  <c r="AJ23" i="5" s="1"/>
  <c r="AJ24" i="5" s="1"/>
  <c r="AK18" i="5" s="1"/>
  <c r="AK19" i="5" s="1"/>
  <c r="AK20" i="5" s="1"/>
  <c r="AK21" i="5" s="1"/>
  <c r="AK22" i="5" s="1"/>
  <c r="AK23" i="5" s="1"/>
  <c r="AK24" i="5" s="1"/>
  <c r="AL18" i="5" s="1"/>
  <c r="AK16" i="5" l="1"/>
  <c r="AL19" i="5"/>
  <c r="AL20" i="5" s="1"/>
  <c r="AL21" i="5" s="1"/>
  <c r="AL22" i="5" s="1"/>
  <c r="AL23" i="5" s="1"/>
  <c r="AL24" i="5" s="1"/>
  <c r="AM18" i="5" s="1"/>
  <c r="AL16" i="5"/>
  <c r="AM19" i="5" l="1"/>
  <c r="AM20" i="5" s="1"/>
  <c r="AM21" i="5" s="1"/>
  <c r="AM22" i="5" s="1"/>
  <c r="AM23" i="5" s="1"/>
  <c r="AM24" i="5" s="1"/>
  <c r="AN18" i="5" s="1"/>
  <c r="AN19" i="5" s="1"/>
  <c r="AN20" i="5" s="1"/>
  <c r="AN21" i="5" s="1"/>
  <c r="AN22" i="5" s="1"/>
  <c r="AN23" i="5" s="1"/>
  <c r="AN24" i="5" s="1"/>
  <c r="AM16" i="5"/>
  <c r="AO16" i="5"/>
  <c r="AP18" i="5"/>
  <c r="AP19" i="5" s="1"/>
  <c r="AP20" i="5" s="1"/>
  <c r="AP21" i="5" s="1"/>
  <c r="AP22" i="5" s="1"/>
  <c r="AP23" i="5" s="1"/>
  <c r="AP24" i="5" s="1"/>
  <c r="AQ18" i="5" s="1"/>
  <c r="AQ16" i="5" l="1"/>
  <c r="AQ19" i="5"/>
  <c r="AQ20" i="5" s="1"/>
  <c r="AQ21" i="5" s="1"/>
  <c r="AQ22" i="5" s="1"/>
  <c r="AQ23" i="5" s="1"/>
  <c r="AQ24" i="5" s="1"/>
  <c r="AR18" i="5" s="1"/>
  <c r="AP16" i="5"/>
  <c r="AR16" i="5" l="1"/>
  <c r="AR19" i="5"/>
  <c r="AR20" i="5" s="1"/>
  <c r="AR21" i="5" s="1"/>
  <c r="AR22" i="5" s="1"/>
  <c r="AR23" i="5" s="1"/>
  <c r="AR24" i="5" s="1"/>
  <c r="AS18" i="5" s="1"/>
  <c r="AS16" i="5" l="1"/>
  <c r="AS19" i="5"/>
  <c r="AS20" i="5" s="1"/>
  <c r="AS21" i="5" s="1"/>
  <c r="AS22" i="5" s="1"/>
  <c r="AS23" i="5" s="1"/>
  <c r="AS24" i="5" s="1"/>
  <c r="AT18" i="5" s="1"/>
  <c r="AT19" i="5" l="1"/>
  <c r="AT20" i="5" s="1"/>
  <c r="AT21" i="5" s="1"/>
  <c r="AT22" i="5" s="1"/>
  <c r="AT23" i="5" s="1"/>
  <c r="AT24" i="5" s="1"/>
  <c r="AT16" i="5"/>
</calcChain>
</file>

<file path=xl/sharedStrings.xml><?xml version="1.0" encoding="utf-8"?>
<sst xmlns="http://schemas.openxmlformats.org/spreadsheetml/2006/main" count="1600" uniqueCount="142">
  <si>
    <t>-</t>
  </si>
  <si>
    <t>Umschulungsberuf</t>
  </si>
  <si>
    <t>Vormittag</t>
  </si>
  <si>
    <t>LF</t>
  </si>
  <si>
    <t>ARL</t>
  </si>
  <si>
    <t>KQ</t>
  </si>
  <si>
    <t>ZQ</t>
  </si>
  <si>
    <t>Son.</t>
  </si>
  <si>
    <t>Thema</t>
  </si>
  <si>
    <t>Inhalt</t>
  </si>
  <si>
    <t xml:space="preserve">Nachmittag </t>
  </si>
  <si>
    <t>Arbeitsauftrag</t>
  </si>
  <si>
    <t>Nr.:</t>
  </si>
  <si>
    <t>Beruf:</t>
  </si>
  <si>
    <t>Berichtsheft</t>
  </si>
  <si>
    <t xml:space="preserve">Umschüler/in: </t>
  </si>
  <si>
    <t>Stammdaten</t>
  </si>
  <si>
    <t>Vor-, Nachname</t>
  </si>
  <si>
    <t>Legende</t>
  </si>
  <si>
    <t>kein Eintrag ausgewählt</t>
  </si>
  <si>
    <t>Lernfeld</t>
  </si>
  <si>
    <t>Sonstiges</t>
  </si>
  <si>
    <t>Zusatzqualifizierung</t>
  </si>
  <si>
    <t>Kernqualifikation</t>
  </si>
  <si>
    <t>Bitte ins graue Feld eintragen</t>
  </si>
  <si>
    <t>Ausbildungsrahmenlehrplan</t>
  </si>
  <si>
    <t>BLP</t>
  </si>
  <si>
    <t>Betriebliche Lernphase</t>
  </si>
  <si>
    <t>Feste Feiertage</t>
  </si>
  <si>
    <t>Neujahr</t>
  </si>
  <si>
    <t>Hl. drei Könige</t>
  </si>
  <si>
    <t>Maifeiertag</t>
  </si>
  <si>
    <t>Mariä Himmelfahrt</t>
  </si>
  <si>
    <t>Tag d. deut. Einheit</t>
  </si>
  <si>
    <t>Allerheiligen</t>
  </si>
  <si>
    <t>Hl. Abend</t>
  </si>
  <si>
    <t>Weinachten</t>
  </si>
  <si>
    <t>Silvester</t>
  </si>
  <si>
    <t>Bewegliche Feiertage</t>
  </si>
  <si>
    <t>Karfreitag</t>
  </si>
  <si>
    <t>Ostern</t>
  </si>
  <si>
    <t>Christi Himmelfahrt</t>
  </si>
  <si>
    <t>Pfingsten</t>
  </si>
  <si>
    <t>Fronleichnam</t>
  </si>
  <si>
    <t>besondere Tage</t>
  </si>
  <si>
    <t>Sonderfeiertage und Brückentage</t>
  </si>
  <si>
    <t>Fasching</t>
  </si>
  <si>
    <t>Buß- und Bettag</t>
  </si>
  <si>
    <t>Brückentag</t>
  </si>
  <si>
    <t>bitte auswählen, wenn gewollt</t>
  </si>
  <si>
    <t>nach Christhimmelfahrt</t>
  </si>
  <si>
    <t>nach Fronleichnam</t>
  </si>
  <si>
    <t>vor Tag der Deutschen Einheit</t>
  </si>
  <si>
    <t>KW</t>
  </si>
  <si>
    <t>Mo</t>
  </si>
  <si>
    <t>Di</t>
  </si>
  <si>
    <t>Mi</t>
  </si>
  <si>
    <t>Do</t>
  </si>
  <si>
    <t>Fr</t>
  </si>
  <si>
    <t>Sa</t>
  </si>
  <si>
    <t>So</t>
  </si>
  <si>
    <t>nach Tag der deutschen Einheit</t>
  </si>
  <si>
    <t>Frontalunterricht</t>
  </si>
  <si>
    <t>Fachinformatiker für Anwendungsentwicklung</t>
  </si>
  <si>
    <t>Fachkraft für Lagerlogistik</t>
  </si>
  <si>
    <t>Kaufmann /-frau für Büromanagement</t>
  </si>
  <si>
    <t>für</t>
  </si>
  <si>
    <t xml:space="preserve"> </t>
  </si>
  <si>
    <t>nach Tag der Arbeit</t>
  </si>
  <si>
    <t>nach Mariä Himmelfahrt</t>
  </si>
  <si>
    <t>Berechnungen Zweierkomplemente und Binärrechnungen</t>
  </si>
  <si>
    <t>Binäre subtraktion mit Einser- und Zweierkompliment, Erstellung eines Berichtsheft mit Excel</t>
  </si>
  <si>
    <t>Umrechnungen der Zahlensysteme und Übungen dazu</t>
  </si>
  <si>
    <t xml:space="preserve">Grundlegende Informationen zur Informatik und Moralvorstellungen, Vorstellungsrunde, </t>
  </si>
  <si>
    <t>Begriffe Zahlensysteme</t>
  </si>
  <si>
    <t>Gelerntes vom Vormittag üben</t>
  </si>
  <si>
    <t xml:space="preserve">Besprechung Aufgabe vom Freitag, Unterschiede zwischen Analog und Digital, Logikschaltungen, </t>
  </si>
  <si>
    <t>Besprechung der Logikschaltungen, Erklärung des Dreisatzes, Textaufgaben berechnen</t>
  </si>
  <si>
    <t xml:space="preserve">Besprechung der Aufgabe vom Dienstag, Ablaufdiagramme erklären, </t>
  </si>
  <si>
    <t>Gelerntes vom Vormittag üben, Ablaufdiagramme üben</t>
  </si>
  <si>
    <t>Präsentation erstellen für unstrukturierte, semistrukturierte und strukturierte Daten+ binäre Rechnungen</t>
  </si>
  <si>
    <t>Erklärung Projektplanungen: erstellen und durchführung</t>
  </si>
  <si>
    <t>unstrukturierte, semistrukturierte und strukturierte Daten und Sortieralgorytmen</t>
  </si>
  <si>
    <t>Projektmanagement Erklärungen</t>
  </si>
  <si>
    <t>Projektmanagement Auftrag</t>
  </si>
  <si>
    <t>Arbeitslosen Formen und Arbeitslosengeld</t>
  </si>
  <si>
    <t>Fragen zum heutigen Thema bearbeitet</t>
  </si>
  <si>
    <t>Aufgaben zu allen Themen vom Vormittag</t>
  </si>
  <si>
    <t>Marktwirtschaftliche Formen, Angebot &amp; Nachfrage, Bedürfnisse, Aufgabe der Wirtschaft, Maslow´sche Bedürfnispyramide</t>
  </si>
  <si>
    <t>Verbessern der Aufgaben vom Vortag, Rechtsformen, natürliche und juristische Personen, rechts Objekte und rechts Subjekte</t>
  </si>
  <si>
    <t>Präsentation GmbH</t>
  </si>
  <si>
    <t>Unternehmensformen und rechtliche Angelegenheiten dazu</t>
  </si>
  <si>
    <t>Präsentationen der Geschäftsformen durchgehen, Arbeitszeugnisse und Tarifverträge anschauen und besprechen</t>
  </si>
  <si>
    <t>Arbeitszeugniss "dekodieren" und die richtige meinung aufschreiben</t>
  </si>
  <si>
    <t>Arbeitszeugniss "dekodierung" besprechen, Unternehmensformen und deren genauere Besprechung</t>
  </si>
  <si>
    <t>Prokura und die Vollmachten erklären</t>
  </si>
  <si>
    <t>Firmenformen besprochen und geaue kriterien als beispiele aufgezeigt</t>
  </si>
  <si>
    <t xml:space="preserve">Arbeitsauftrag firmenformen </t>
  </si>
  <si>
    <t xml:space="preserve">Arbeitsauftrag verbessern und besprechen </t>
  </si>
  <si>
    <t>Zeitpläne erstellen mit prozessabschnitten</t>
  </si>
  <si>
    <t>Aufgaben zu den Zeitplänen</t>
  </si>
  <si>
    <t>PC Teile und PC Aufbau</t>
  </si>
  <si>
    <t>Arbeitsauftrag Arbeitsspeicher</t>
  </si>
  <si>
    <t xml:space="preserve">Vorgehensmodelle </t>
  </si>
  <si>
    <t>Use Case und SUB-CASE</t>
  </si>
  <si>
    <t>Arbeitsauftrage Usecase und Sub-Case</t>
  </si>
  <si>
    <t>PC Teile und PC Aufbau. Hauptsächlich CPU</t>
  </si>
  <si>
    <t>Arbeitsauftrag Binäreumrechnungen</t>
  </si>
  <si>
    <t>genaue Erklärung der einzelnen Pc Teile bis auf Netzteil</t>
  </si>
  <si>
    <t>Netzteil Aufbau und Leistungsberechnungen</t>
  </si>
  <si>
    <t xml:space="preserve">Arbeitsauftrag Netzteil Berechungen </t>
  </si>
  <si>
    <t>Netzteil Berechnungen korrigiert und Open Soucre lizenzen angeschaut</t>
  </si>
  <si>
    <t>Arbeitsauftrag Lizenzen und Berechnungen</t>
  </si>
  <si>
    <t>lf</t>
  </si>
  <si>
    <t>Client und Backuplösungen</t>
  </si>
  <si>
    <t>Backup lösungen Aufgaben</t>
  </si>
  <si>
    <t>Arbeitsauftrag Eigenlehrnauftrag wiederholungen der letzten Tage</t>
  </si>
  <si>
    <t xml:space="preserve">LF1-4 Test gemacht mit Auswertung 91% richtig,Arbeitsautrag vom Mittwoch verbessern </t>
  </si>
  <si>
    <t>System dateiformate und Software systemaufbau (KernelMode und Usermode)</t>
  </si>
  <si>
    <t>Dateiformate Eigenlernphase</t>
  </si>
  <si>
    <t>VMs erklärungen und Aufbauen auch mit Ubuntu</t>
  </si>
  <si>
    <t>Ubuntu terminal spielereien</t>
  </si>
  <si>
    <t>User zugriffsrechte und Gruppenzugehörigkeit in Ubuntu</t>
  </si>
  <si>
    <t>Linux Gruppe erstellen und Rechteverteilung üben</t>
  </si>
  <si>
    <t>User zugriffsrechte und Gruppenzugehörigkeit in Ubuntu installationen von Tools auf Ubuntu und extern eine Verbindung aufbauen</t>
  </si>
  <si>
    <t>Netzwerk Erklärungen und  Aufgaben</t>
  </si>
  <si>
    <t>Netzwerk Aufgaben für den Nachmittag</t>
  </si>
  <si>
    <t>Netzwerk Erklärungen und  Aufgaben (TCP UDP) IPV4 IPV6</t>
  </si>
  <si>
    <t>Netzwerke erstellen mit dem OSI Prinzip</t>
  </si>
  <si>
    <t>subnetze erstellen und Netzberechnungen machen</t>
  </si>
  <si>
    <t>subnetze erstellen und Netzberechnungen machen DHCP einstellen und Routing</t>
  </si>
  <si>
    <t xml:space="preserve">subnetze erstellen und Netzberechnungen machen Routing </t>
  </si>
  <si>
    <t>Arbeitsauftrag 3 Netze erstellen und DNS mit Webserver aufbauen</t>
  </si>
  <si>
    <t>Erklärung Von DNS und WEB server erstellung in Sisco-Packet-tracer</t>
  </si>
  <si>
    <t>Gruppenarbeit Netzwerk erstellen und prüfen mit Dokumentation</t>
  </si>
  <si>
    <t>Gruppenarbeit verbessern und Dokumentation musterlösung erstellen</t>
  </si>
  <si>
    <t>Netzwerkfehler erkennen und beheben</t>
  </si>
  <si>
    <t>Vlans erstellen und eine Netzwerkbeschreibung anfertigen.</t>
  </si>
  <si>
    <t xml:space="preserve"> Gruppenarbeit Netzwerke erstellen, aufteilen und DNS,WEB- Emailserver erstellen.</t>
  </si>
  <si>
    <t>Verbesserung der Gruppenarbeit und erklärung des Email-Servers</t>
  </si>
  <si>
    <t>Aufgabe : Netzwerkberechnungen und Fragestellung beantworten</t>
  </si>
  <si>
    <t>Patrick Scharf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</si>
</sst>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/\,\ dd/mm/yyyy"/>
    <numFmt numFmtId="165" formatCode="ddd\,\ dd/mm/yy"/>
    <numFmt numFmtId="166" formatCode="mmmm"/>
    <numFmt numFmtId="167" formatCode="d"/>
    <numFmt numFmtId="168" formatCode="&quot;KW&quot;\ 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Gill Sans MT Condensed"/>
      <family val="2"/>
    </font>
    <font>
      <sz val="10"/>
      <color theme="1"/>
      <name val="Gill Sans MT Condensed"/>
      <family val="2"/>
    </font>
    <font>
      <sz val="11"/>
      <color theme="1"/>
      <name val="Gill Sans MT Condensed"/>
      <family val="2"/>
    </font>
    <font>
      <b/>
      <sz val="12"/>
      <color theme="1"/>
      <name val="Gill Sans MT Condensed"/>
      <family val="2"/>
    </font>
    <font>
      <b/>
      <sz val="14"/>
      <color theme="1"/>
      <name val="Gill Sans MT Condensed"/>
      <family val="2"/>
    </font>
    <font>
      <sz val="11"/>
      <color theme="0"/>
      <name val="Gill Sans MT Condensed"/>
      <family val="2"/>
    </font>
    <font>
      <sz val="12"/>
      <color theme="0"/>
      <name val="Gill Sans MT Condensed"/>
      <family val="2"/>
    </font>
    <font>
      <sz val="12"/>
      <name val="Gill Sans MT Condensed"/>
      <family val="2"/>
    </font>
    <font>
      <sz val="11"/>
      <color theme="1"/>
      <name val="Gill Sans MT"/>
      <family val="2"/>
    </font>
    <font>
      <sz val="18"/>
      <color theme="1"/>
      <name val="Gill Sans MT Condensed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Trellis">
        <fgColor theme="3" tint="0.79998168889431442"/>
        <bgColor indexed="65"/>
      </patternFill>
    </fill>
    <fill>
      <patternFill patternType="lightTrellis">
        <fgColor theme="5" tint="0.79998168889431442"/>
        <bgColor indexed="65"/>
      </patternFill>
    </fill>
    <fill>
      <patternFill patternType="lightTrellis">
        <fgColor theme="5" tint="0.599963377788628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2" xfId="1" applyFont="1" applyBorder="1" applyAlignment="1">
      <alignment vertical="center"/>
    </xf>
    <xf numFmtId="165" fontId="9" fillId="0" borderId="3" xfId="1" applyNumberFormat="1" applyFont="1" applyBorder="1" applyAlignment="1">
      <alignment horizontal="center" vertical="center"/>
    </xf>
    <xf numFmtId="0" fontId="9" fillId="0" borderId="4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0" fontId="9" fillId="0" borderId="6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5" xfId="1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165" fontId="9" fillId="0" borderId="8" xfId="1" applyNumberFormat="1" applyFont="1" applyBorder="1" applyAlignment="1">
      <alignment horizontal="center" vertical="center"/>
    </xf>
    <xf numFmtId="0" fontId="9" fillId="0" borderId="9" xfId="1" applyFont="1" applyBorder="1" applyAlignment="1">
      <alignment vertical="center"/>
    </xf>
    <xf numFmtId="165" fontId="12" fillId="0" borderId="0" xfId="1" applyNumberFormat="1" applyFont="1" applyAlignment="1">
      <alignment horizontal="left" vertical="center"/>
    </xf>
    <xf numFmtId="165" fontId="16" fillId="0" borderId="0" xfId="1" applyNumberFormat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13" fillId="5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11" fillId="0" borderId="0" xfId="0" applyFont="1" applyAlignment="1">
      <alignment vertical="top"/>
    </xf>
    <xf numFmtId="0" fontId="11" fillId="2" borderId="2" xfId="0" applyFont="1" applyFill="1" applyBorder="1" applyAlignment="1">
      <alignment horizontal="center" vertical="top"/>
    </xf>
    <xf numFmtId="0" fontId="11" fillId="2" borderId="3" xfId="0" applyFont="1" applyFill="1" applyBorder="1" applyAlignment="1">
      <alignment horizontal="center" vertical="top"/>
    </xf>
    <xf numFmtId="0" fontId="11" fillId="2" borderId="4" xfId="0" applyFont="1" applyFill="1" applyBorder="1" applyAlignment="1">
      <alignment horizontal="center" vertical="top"/>
    </xf>
    <xf numFmtId="167" fontId="11" fillId="0" borderId="5" xfId="0" applyNumberFormat="1" applyFont="1" applyBorder="1" applyAlignment="1">
      <alignment horizontal="center" vertical="top"/>
    </xf>
    <xf numFmtId="167" fontId="11" fillId="0" borderId="0" xfId="0" applyNumberFormat="1" applyFont="1" applyAlignment="1">
      <alignment horizontal="center" vertical="top"/>
    </xf>
    <xf numFmtId="167" fontId="11" fillId="0" borderId="6" xfId="0" applyNumberFormat="1" applyFont="1" applyBorder="1" applyAlignment="1">
      <alignment horizontal="center" vertical="top"/>
    </xf>
    <xf numFmtId="0" fontId="11" fillId="2" borderId="12" xfId="0" applyFont="1" applyFill="1" applyBorder="1" applyAlignment="1">
      <alignment vertical="top"/>
    </xf>
    <xf numFmtId="0" fontId="11" fillId="0" borderId="13" xfId="0" applyFont="1" applyBorder="1" applyAlignment="1">
      <alignment vertical="top"/>
    </xf>
    <xf numFmtId="0" fontId="11" fillId="6" borderId="13" xfId="0" applyFont="1" applyFill="1" applyBorder="1" applyAlignment="1">
      <alignment vertical="top"/>
    </xf>
    <xf numFmtId="167" fontId="11" fillId="6" borderId="5" xfId="0" applyNumberFormat="1" applyFont="1" applyFill="1" applyBorder="1" applyAlignment="1">
      <alignment horizontal="center" vertical="top"/>
    </xf>
    <xf numFmtId="167" fontId="11" fillId="6" borderId="0" xfId="0" applyNumberFormat="1" applyFont="1" applyFill="1" applyAlignment="1">
      <alignment horizontal="center" vertical="top"/>
    </xf>
    <xf numFmtId="167" fontId="11" fillId="6" borderId="6" xfId="0" applyNumberFormat="1" applyFont="1" applyFill="1" applyBorder="1" applyAlignment="1">
      <alignment horizontal="center" vertical="top"/>
    </xf>
    <xf numFmtId="0" fontId="11" fillId="7" borderId="13" xfId="0" applyFont="1" applyFill="1" applyBorder="1" applyAlignment="1">
      <alignment vertical="top"/>
    </xf>
    <xf numFmtId="167" fontId="11" fillId="7" borderId="5" xfId="0" applyNumberFormat="1" applyFont="1" applyFill="1" applyBorder="1" applyAlignment="1">
      <alignment horizontal="center" vertical="top"/>
    </xf>
    <xf numFmtId="167" fontId="11" fillId="7" borderId="0" xfId="0" applyNumberFormat="1" applyFont="1" applyFill="1" applyAlignment="1">
      <alignment horizontal="center" vertical="top"/>
    </xf>
    <xf numFmtId="167" fontId="11" fillId="7" borderId="6" xfId="0" applyNumberFormat="1" applyFont="1" applyFill="1" applyBorder="1" applyAlignment="1">
      <alignment horizontal="center" vertical="top"/>
    </xf>
    <xf numFmtId="167" fontId="11" fillId="8" borderId="7" xfId="0" applyNumberFormat="1" applyFont="1" applyFill="1" applyBorder="1" applyAlignment="1">
      <alignment horizontal="center" vertical="top"/>
    </xf>
    <xf numFmtId="167" fontId="11" fillId="8" borderId="8" xfId="0" applyNumberFormat="1" applyFont="1" applyFill="1" applyBorder="1" applyAlignment="1">
      <alignment horizontal="center" vertical="top"/>
    </xf>
    <xf numFmtId="0" fontId="11" fillId="8" borderId="14" xfId="0" applyFont="1" applyFill="1" applyBorder="1" applyAlignment="1">
      <alignment vertical="top"/>
    </xf>
    <xf numFmtId="167" fontId="11" fillId="8" borderId="9" xfId="0" applyNumberFormat="1" applyFont="1" applyFill="1" applyBorder="1" applyAlignment="1">
      <alignment horizontal="center" vertical="top"/>
    </xf>
    <xf numFmtId="0" fontId="0" fillId="0" borderId="0" xfId="0" quotePrefix="1" applyAlignment="1">
      <alignment vertical="center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left" vertical="center"/>
    </xf>
    <xf numFmtId="0" fontId="9" fillId="4" borderId="0" xfId="1" applyFont="1" applyFill="1" applyAlignment="1" applyProtection="1">
      <alignment horizontal="center" vertical="center"/>
      <protection locked="0"/>
    </xf>
    <xf numFmtId="165" fontId="9" fillId="4" borderId="0" xfId="1" applyNumberFormat="1" applyFont="1" applyFill="1" applyAlignment="1" applyProtection="1">
      <alignment horizontal="center" vertical="center"/>
      <protection locked="0"/>
    </xf>
    <xf numFmtId="0" fontId="9" fillId="4" borderId="0" xfId="1" applyFont="1" applyFill="1" applyAlignment="1" applyProtection="1">
      <alignment vertical="center"/>
      <protection locked="0"/>
    </xf>
    <xf numFmtId="166" fontId="17" fillId="0" borderId="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6" fontId="17" fillId="0" borderId="6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top"/>
    </xf>
    <xf numFmtId="0" fontId="18" fillId="0" borderId="15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8" fillId="0" borderId="5" xfId="0" applyFont="1" applyBorder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2" borderId="11" xfId="0" applyNumberFormat="1" applyFill="1" applyBorder="1" applyAlignment="1" applyProtection="1">
      <alignment horizontal="center" vertical="center"/>
      <protection locked="0"/>
    </xf>
  </cellXfs>
  <cellStyles count="2">
    <cellStyle name="Standard" xfId="0" builtinId="0"/>
    <cellStyle name="Standard 2 4 2" xfId="1" xr:uid="{00000000-0005-0000-0000-000001000000}"/>
  </cellStyles>
  <dxfs count="2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H$21" lockText="1" noThreeD="1"/>
</file>

<file path=xl/ctrlProps/ctrlProp2.xml><?xml version="1.0" encoding="utf-8"?>
<formControlPr xmlns="http://schemas.microsoft.com/office/spreadsheetml/2009/9/main" objectType="CheckBox" fmlaLink="$H$22" lockText="1" noThreeD="1"/>
</file>

<file path=xl/ctrlProps/ctrlProp3.xml><?xml version="1.0" encoding="utf-8"?>
<formControlPr xmlns="http://schemas.microsoft.com/office/spreadsheetml/2009/9/main" objectType="CheckBox" fmlaLink="$H$21" lockText="1" noThreeD="1"/>
</file>

<file path=xl/ctrlProps/ctrlProp4.xml><?xml version="1.0" encoding="utf-8"?>
<formControlPr xmlns="http://schemas.microsoft.com/office/spreadsheetml/2009/9/main" objectType="CheckBox" fmlaLink="$H$22" lockText="1" noThreeD="1"/>
</file>

<file path=xl/ctrlProps/ctrlProp5.xml><?xml version="1.0" encoding="utf-8"?>
<formControlPr xmlns="http://schemas.microsoft.com/office/spreadsheetml/2009/9/main" objectType="CheckBox" fmlaLink="$H$21" lockText="1" noThreeD="1"/>
</file>

<file path=xl/ctrlProps/ctrlProp6.xml><?xml version="1.0" encoding="utf-8"?>
<formControlPr xmlns="http://schemas.microsoft.com/office/spreadsheetml/2009/9/main" objectType="CheckBox" fmlaLink="$H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19</xdr:row>
          <xdr:rowOff>177800</xdr:rowOff>
        </xdr:from>
        <xdr:to>
          <xdr:col>7</xdr:col>
          <xdr:colOff>635000</xdr:colOff>
          <xdr:row>21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20</xdr:row>
          <xdr:rowOff>177800</xdr:rowOff>
        </xdr:from>
        <xdr:to>
          <xdr:col>7</xdr:col>
          <xdr:colOff>635000</xdr:colOff>
          <xdr:row>22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48</xdr:row>
          <xdr:rowOff>177800</xdr:rowOff>
        </xdr:from>
        <xdr:to>
          <xdr:col>7</xdr:col>
          <xdr:colOff>635000</xdr:colOff>
          <xdr:row>50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49</xdr:row>
          <xdr:rowOff>177800</xdr:rowOff>
        </xdr:from>
        <xdr:to>
          <xdr:col>7</xdr:col>
          <xdr:colOff>635000</xdr:colOff>
          <xdr:row>51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77</xdr:row>
          <xdr:rowOff>177800</xdr:rowOff>
        </xdr:from>
        <xdr:to>
          <xdr:col>7</xdr:col>
          <xdr:colOff>635000</xdr:colOff>
          <xdr:row>79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330200</xdr:colOff>
          <xdr:row>78</xdr:row>
          <xdr:rowOff>177800</xdr:rowOff>
        </xdr:from>
        <xdr:to>
          <xdr:col>7</xdr:col>
          <xdr:colOff>635000</xdr:colOff>
          <xdr:row>80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F31"/>
  <sheetViews>
    <sheetView workbookViewId="0">
      <selection activeCell="F1" sqref="F1"/>
    </sheetView>
  </sheetViews>
  <sheetFormatPr baseColWidth="10" defaultRowHeight="15" x14ac:dyDescent="0.2"/>
  <cols>
    <col min="2" max="2" width="14.5" bestFit="1" customWidth="1"/>
    <col min="4" max="4" width="15.1640625" bestFit="1" customWidth="1"/>
    <col min="6" max="6" width="36.6640625" customWidth="1"/>
  </cols>
  <sheetData>
    <row r="1" spans="1:6" x14ac:dyDescent="0.2">
      <c r="A1" t="s">
        <v>0</v>
      </c>
      <c r="B1" t="s">
        <v>0</v>
      </c>
      <c r="D1" s="47" t="s">
        <v>0</v>
      </c>
      <c r="F1" s="47" t="s">
        <v>0</v>
      </c>
    </row>
    <row r="2" spans="1:6" x14ac:dyDescent="0.2">
      <c r="A2" t="s">
        <v>3</v>
      </c>
      <c r="B2">
        <v>1</v>
      </c>
      <c r="D2" s="1" t="s">
        <v>62</v>
      </c>
      <c r="F2" t="s">
        <v>63</v>
      </c>
    </row>
    <row r="3" spans="1:6" x14ac:dyDescent="0.2">
      <c r="A3" t="s">
        <v>4</v>
      </c>
      <c r="B3">
        <v>2</v>
      </c>
      <c r="D3" s="1" t="s">
        <v>11</v>
      </c>
      <c r="F3" t="s">
        <v>64</v>
      </c>
    </row>
    <row r="4" spans="1:6" x14ac:dyDescent="0.2">
      <c r="A4" t="s">
        <v>5</v>
      </c>
      <c r="B4">
        <v>3</v>
      </c>
      <c r="D4" s="47" t="s">
        <v>0</v>
      </c>
      <c r="F4" t="s">
        <v>65</v>
      </c>
    </row>
    <row r="5" spans="1:6" x14ac:dyDescent="0.2">
      <c r="A5" t="s">
        <v>6</v>
      </c>
      <c r="B5">
        <v>4</v>
      </c>
      <c r="D5" s="47" t="s">
        <v>0</v>
      </c>
      <c r="F5" s="47" t="s">
        <v>0</v>
      </c>
    </row>
    <row r="6" spans="1:6" x14ac:dyDescent="0.2">
      <c r="A6" t="s">
        <v>7</v>
      </c>
      <c r="B6">
        <v>5</v>
      </c>
      <c r="D6" s="47" t="s">
        <v>0</v>
      </c>
      <c r="F6" s="47" t="s">
        <v>0</v>
      </c>
    </row>
    <row r="7" spans="1:6" x14ac:dyDescent="0.2">
      <c r="A7" t="s">
        <v>26</v>
      </c>
      <c r="B7">
        <v>6</v>
      </c>
      <c r="F7" s="47" t="s">
        <v>0</v>
      </c>
    </row>
    <row r="8" spans="1:6" x14ac:dyDescent="0.2">
      <c r="B8">
        <v>7</v>
      </c>
      <c r="F8" s="47" t="s">
        <v>0</v>
      </c>
    </row>
    <row r="9" spans="1:6" x14ac:dyDescent="0.2">
      <c r="B9">
        <v>8</v>
      </c>
      <c r="F9" s="47" t="s">
        <v>0</v>
      </c>
    </row>
    <row r="10" spans="1:6" x14ac:dyDescent="0.2">
      <c r="B10">
        <v>9</v>
      </c>
      <c r="F10" s="47" t="s">
        <v>0</v>
      </c>
    </row>
    <row r="11" spans="1:6" x14ac:dyDescent="0.2">
      <c r="B11">
        <v>10</v>
      </c>
      <c r="F11" s="47" t="s">
        <v>0</v>
      </c>
    </row>
    <row r="12" spans="1:6" x14ac:dyDescent="0.2">
      <c r="B12">
        <v>11</v>
      </c>
    </row>
    <row r="13" spans="1:6" x14ac:dyDescent="0.2">
      <c r="B13">
        <v>12</v>
      </c>
    </row>
    <row r="14" spans="1:6" x14ac:dyDescent="0.2">
      <c r="B14">
        <v>13</v>
      </c>
    </row>
    <row r="15" spans="1:6" x14ac:dyDescent="0.2">
      <c r="B15">
        <v>14</v>
      </c>
    </row>
    <row r="16" spans="1:6" x14ac:dyDescent="0.2">
      <c r="B16">
        <v>15</v>
      </c>
    </row>
    <row r="17" spans="2:2" x14ac:dyDescent="0.2">
      <c r="B17">
        <v>16</v>
      </c>
    </row>
    <row r="18" spans="2:2" x14ac:dyDescent="0.2">
      <c r="B18">
        <v>17</v>
      </c>
    </row>
    <row r="19" spans="2:2" x14ac:dyDescent="0.2">
      <c r="B19">
        <v>18</v>
      </c>
    </row>
    <row r="20" spans="2:2" x14ac:dyDescent="0.2">
      <c r="B20">
        <v>19</v>
      </c>
    </row>
    <row r="21" spans="2:2" x14ac:dyDescent="0.2">
      <c r="B21">
        <v>20</v>
      </c>
    </row>
    <row r="22" spans="2:2" x14ac:dyDescent="0.2">
      <c r="B22">
        <v>21</v>
      </c>
    </row>
    <row r="23" spans="2:2" x14ac:dyDescent="0.2">
      <c r="B23">
        <v>22</v>
      </c>
    </row>
    <row r="24" spans="2:2" x14ac:dyDescent="0.2">
      <c r="B24">
        <v>23</v>
      </c>
    </row>
    <row r="25" spans="2:2" x14ac:dyDescent="0.2">
      <c r="B25">
        <v>24</v>
      </c>
    </row>
    <row r="26" spans="2:2" x14ac:dyDescent="0.2">
      <c r="B26">
        <v>25</v>
      </c>
    </row>
    <row r="27" spans="2:2" x14ac:dyDescent="0.2">
      <c r="B27">
        <v>26</v>
      </c>
    </row>
    <row r="28" spans="2:2" x14ac:dyDescent="0.2">
      <c r="B28">
        <v>27</v>
      </c>
    </row>
    <row r="29" spans="2:2" x14ac:dyDescent="0.2">
      <c r="B29">
        <v>28</v>
      </c>
    </row>
    <row r="30" spans="2:2" x14ac:dyDescent="0.2">
      <c r="B30">
        <v>29</v>
      </c>
    </row>
    <row r="31" spans="2:2" x14ac:dyDescent="0.2">
      <c r="B31">
        <v>30</v>
      </c>
    </row>
  </sheetData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1"/>
  <sheetViews>
    <sheetView showGridLines="0" tabSelected="1" topLeftCell="A18" zoomScaleNormal="100" workbookViewId="0">
      <selection activeCell="C49" sqref="C49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38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45187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3</v>
      </c>
      <c r="D4" s="68" t="s">
        <v>118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3</v>
      </c>
      <c r="D8" s="68" t="s">
        <v>119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45188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3</v>
      </c>
      <c r="D15" s="68" t="s">
        <v>120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3</v>
      </c>
      <c r="D19" s="68" t="s">
        <v>121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45189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3</v>
      </c>
      <c r="D26" s="68" t="s">
        <v>122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3</v>
      </c>
      <c r="D30" s="68" t="s">
        <v>123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45190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3</v>
      </c>
      <c r="D37" s="68" t="s">
        <v>122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3</v>
      </c>
      <c r="D41" s="68" t="s">
        <v>123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45191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3</v>
      </c>
      <c r="D48" s="68" t="s">
        <v>124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4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9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9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9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1"/>
  <sheetViews>
    <sheetView showGridLines="0" topLeftCell="A18" zoomScaleNormal="100" workbookViewId="0">
      <selection activeCell="D48" sqref="D48:F51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39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45194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8</v>
      </c>
      <c r="D4" s="68" t="s">
        <v>125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8</v>
      </c>
      <c r="D8" s="68" t="s">
        <v>126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45195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8</v>
      </c>
      <c r="D15" s="68" t="s">
        <v>127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8</v>
      </c>
      <c r="D19" s="68" t="s">
        <v>128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45196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8</v>
      </c>
      <c r="D26" s="68" t="s">
        <v>129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8</v>
      </c>
      <c r="D30" s="68" t="s">
        <v>129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45197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8</v>
      </c>
      <c r="D37" s="68" t="s">
        <v>130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8</v>
      </c>
      <c r="D41" s="68" t="s">
        <v>129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45198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8</v>
      </c>
      <c r="D48" s="68" t="s">
        <v>131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3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A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A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A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1"/>
  <sheetViews>
    <sheetView showGridLines="0" topLeftCell="A35" zoomScale="117" zoomScaleNormal="100" workbookViewId="0">
      <selection activeCell="D15" sqref="D15:F18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40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45201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8</v>
      </c>
      <c r="D4" s="68" t="s">
        <v>133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8</v>
      </c>
      <c r="D8" s="68" t="s">
        <v>132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45202</v>
      </c>
      <c r="B13" s="78"/>
      <c r="C13" s="79" t="str">
        <f>IFERROR(VLOOKUP(A13,FT,2,FALSE),"")</f>
        <v>Tag d. deut. Einheit</v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45203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8</v>
      </c>
      <c r="D26" s="68" t="s">
        <v>134</v>
      </c>
      <c r="E26" s="69"/>
      <c r="F26" s="70"/>
    </row>
    <row r="27" spans="1:6" ht="16.5" customHeight="1" x14ac:dyDescent="0.2">
      <c r="A27" s="48"/>
      <c r="B27" s="51" t="s">
        <v>11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8</v>
      </c>
      <c r="D30" s="68" t="s">
        <v>134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45204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8</v>
      </c>
      <c r="D37" s="68" t="s">
        <v>135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8</v>
      </c>
      <c r="D41" s="68" t="s">
        <v>136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45205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8</v>
      </c>
      <c r="D48" s="68" t="s">
        <v>137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2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B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B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B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1"/>
  <sheetViews>
    <sheetView showGridLines="0" topLeftCell="A31" zoomScale="125" zoomScaleNormal="100" workbookViewId="0">
      <selection activeCell="B5" sqref="B5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41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45208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8</v>
      </c>
      <c r="D4" s="68" t="s">
        <v>138</v>
      </c>
      <c r="E4" s="69"/>
      <c r="F4" s="70"/>
    </row>
    <row r="5" spans="1:6" ht="16.5" customHeight="1" x14ac:dyDescent="0.2">
      <c r="A5" s="48"/>
      <c r="B5" s="51" t="s">
        <v>11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8</v>
      </c>
      <c r="D8" s="68" t="s">
        <v>138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45209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8</v>
      </c>
      <c r="D15" s="68" t="s">
        <v>139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8</v>
      </c>
      <c r="D19" s="68" t="s">
        <v>140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45210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45211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45212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1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C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C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C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C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42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45215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45216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45217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45218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45219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0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D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D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D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D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43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45222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45223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45224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45225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45226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9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E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E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E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44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45229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45230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45231</v>
      </c>
      <c r="B24" s="78"/>
      <c r="C24" s="79" t="str">
        <f>IFERROR(VLOOKUP(A24,FT,2,FALSE),"")</f>
        <v>Allerheiligen</v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45232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45233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8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F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F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F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45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45236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45237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45238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45239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45240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7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0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10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0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46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45243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45244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45245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45246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45247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6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1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1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11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1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47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45250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45251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45252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45253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45254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5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2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2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12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2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7"/>
  <sheetViews>
    <sheetView showGridLines="0" topLeftCell="A12" workbookViewId="0">
      <selection activeCell="B3" sqref="B3"/>
    </sheetView>
  </sheetViews>
  <sheetFormatPr baseColWidth="10" defaultColWidth="11.5" defaultRowHeight="15" x14ac:dyDescent="0.2"/>
  <cols>
    <col min="1" max="1" width="21" style="1" customWidth="1"/>
    <col min="2" max="2" width="47.5" style="1" customWidth="1"/>
    <col min="3" max="4" width="11.5" style="1"/>
    <col min="5" max="5" width="14.6640625" style="1" bestFit="1" customWidth="1"/>
    <col min="6" max="6" width="17" style="1" customWidth="1"/>
    <col min="7" max="7" width="17.83203125" style="1" customWidth="1"/>
    <col min="8" max="8" width="40.5" style="1" customWidth="1"/>
    <col min="9" max="9" width="11.5" style="1"/>
    <col min="10" max="48" width="3.6640625" style="1" customWidth="1"/>
    <col min="49" max="16384" width="11.5" style="1"/>
  </cols>
  <sheetData>
    <row r="1" spans="1:46" ht="21" x14ac:dyDescent="0.2">
      <c r="A1" s="13" t="s">
        <v>16</v>
      </c>
    </row>
    <row r="2" spans="1:46" ht="19" x14ac:dyDescent="0.2">
      <c r="B2" s="2" t="s">
        <v>24</v>
      </c>
      <c r="D2" s="24">
        <v>2023</v>
      </c>
      <c r="E2" s="3" t="s">
        <v>28</v>
      </c>
      <c r="F2" s="4">
        <f>DATE(D2,1,1)</f>
        <v>44927</v>
      </c>
      <c r="G2" s="5" t="s">
        <v>29</v>
      </c>
      <c r="H2" s="6"/>
    </row>
    <row r="3" spans="1:46" ht="16" x14ac:dyDescent="0.2">
      <c r="A3" s="1" t="s">
        <v>17</v>
      </c>
      <c r="B3" s="23" t="s">
        <v>141</v>
      </c>
      <c r="D3" s="7"/>
      <c r="E3" s="8"/>
      <c r="F3" s="9">
        <f>F2+5</f>
        <v>44932</v>
      </c>
      <c r="G3" s="10" t="s">
        <v>30</v>
      </c>
      <c r="H3" s="6"/>
    </row>
    <row r="4" spans="1:46" ht="16" x14ac:dyDescent="0.2">
      <c r="A4" s="1" t="s">
        <v>1</v>
      </c>
      <c r="B4" s="23" t="s">
        <v>63</v>
      </c>
      <c r="D4" s="11"/>
      <c r="E4" s="12"/>
      <c r="F4" s="9">
        <f>EOMONTH(F2,3)+1</f>
        <v>45047</v>
      </c>
      <c r="G4" s="10" t="s">
        <v>31</v>
      </c>
      <c r="H4" s="6"/>
    </row>
    <row r="5" spans="1:46" ht="16" x14ac:dyDescent="0.2">
      <c r="D5" s="11"/>
      <c r="E5" s="12"/>
      <c r="F5" s="9">
        <f>EOMONTH(F2,6)+15</f>
        <v>45153</v>
      </c>
      <c r="G5" s="10" t="s">
        <v>32</v>
      </c>
      <c r="H5" s="6"/>
    </row>
    <row r="6" spans="1:46" ht="24" x14ac:dyDescent="0.2">
      <c r="A6" s="13" t="s">
        <v>18</v>
      </c>
      <c r="D6" s="11"/>
      <c r="E6" s="12"/>
      <c r="F6" s="9">
        <f>EOMONTH(F2,8)+3</f>
        <v>45202</v>
      </c>
      <c r="G6" s="10" t="s">
        <v>33</v>
      </c>
      <c r="H6" s="6"/>
      <c r="J6" s="65">
        <f>D2</f>
        <v>2023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7"/>
    </row>
    <row r="7" spans="1:46" ht="16" x14ac:dyDescent="0.2">
      <c r="B7" s="14" t="s">
        <v>19</v>
      </c>
      <c r="C7" s="14" t="s">
        <v>0</v>
      </c>
      <c r="D7" s="11"/>
      <c r="E7" s="12"/>
      <c r="F7" s="9">
        <f>EOMONTH(F2,9)+1</f>
        <v>45231</v>
      </c>
      <c r="G7" s="10" t="s">
        <v>34</v>
      </c>
      <c r="H7" s="6"/>
      <c r="J7" s="33" t="s">
        <v>53</v>
      </c>
      <c r="K7" s="27">
        <f>WEEKNUM(K15,21)</f>
        <v>52</v>
      </c>
      <c r="L7" s="28">
        <f>WEEKNUM(L9,21)</f>
        <v>1</v>
      </c>
      <c r="M7" s="28">
        <f>WEEKNUM(M9,21)</f>
        <v>2</v>
      </c>
      <c r="N7" s="28">
        <f>WEEKNUM(N9,21)</f>
        <v>3</v>
      </c>
      <c r="O7" s="28">
        <f>IF(O9&lt;&gt;"",WEEKNUM(O9,21),"")</f>
        <v>4</v>
      </c>
      <c r="P7" s="29">
        <f>IF(P9&lt;&gt;"",WEEKNUM(P9,21),"")</f>
        <v>5</v>
      </c>
      <c r="Q7" s="27">
        <f>WEEKNUM(Q15,21)</f>
        <v>5</v>
      </c>
      <c r="R7" s="28">
        <f>WEEKNUM(R9,21)</f>
        <v>6</v>
      </c>
      <c r="S7" s="28">
        <f>WEEKNUM(S9,21)</f>
        <v>7</v>
      </c>
      <c r="T7" s="28">
        <f>WEEKNUM(T9,21)</f>
        <v>8</v>
      </c>
      <c r="U7" s="28">
        <f>IF(U9&lt;&gt;"",WEEKNUM(U9,21),"")</f>
        <v>9</v>
      </c>
      <c r="V7" s="29"/>
      <c r="W7" s="27">
        <f>WEEKNUM(W15,21)</f>
        <v>9</v>
      </c>
      <c r="X7" s="28">
        <f>WEEKNUM(X9,21)</f>
        <v>10</v>
      </c>
      <c r="Y7" s="28">
        <f>WEEKNUM(Y9,21)</f>
        <v>11</v>
      </c>
      <c r="Z7" s="28">
        <f>WEEKNUM(Z9,21)</f>
        <v>12</v>
      </c>
      <c r="AA7" s="28">
        <f>IF(AA9&lt;&gt;"",WEEKNUM(AA9,21),"")</f>
        <v>13</v>
      </c>
      <c r="AB7" s="29" t="str">
        <f>IF(AB9&lt;&gt;"",WEEKNUM(AB9,21),"")</f>
        <v/>
      </c>
      <c r="AC7" s="27">
        <f>WEEKNUM(AC15,21)</f>
        <v>13</v>
      </c>
      <c r="AD7" s="28">
        <f>WEEKNUM(AD9,21)</f>
        <v>14</v>
      </c>
      <c r="AE7" s="28">
        <f>WEEKNUM(AE9,21)</f>
        <v>15</v>
      </c>
      <c r="AF7" s="28">
        <f>WEEKNUM(AF9,21)</f>
        <v>16</v>
      </c>
      <c r="AG7" s="28">
        <f>IF(AG9&lt;&gt;"",WEEKNUM(AG9,21),"")</f>
        <v>17</v>
      </c>
      <c r="AH7" s="29"/>
      <c r="AI7" s="27">
        <f>WEEKNUM(AI15,21)</f>
        <v>18</v>
      </c>
      <c r="AJ7" s="28">
        <f>WEEKNUM(AJ9,21)</f>
        <v>19</v>
      </c>
      <c r="AK7" s="28">
        <f>WEEKNUM(AK9,21)</f>
        <v>20</v>
      </c>
      <c r="AL7" s="28">
        <f>WEEKNUM(AL9,21)</f>
        <v>21</v>
      </c>
      <c r="AM7" s="28">
        <f>IF(AM9&lt;&gt;"",WEEKNUM(AM9,21),"")</f>
        <v>22</v>
      </c>
      <c r="AN7" s="29"/>
      <c r="AO7" s="27">
        <f>WEEKNUM(AO15,21)</f>
        <v>22</v>
      </c>
      <c r="AP7" s="28">
        <f>WEEKNUM(AP9,21)</f>
        <v>23</v>
      </c>
      <c r="AQ7" s="28">
        <f>WEEKNUM(AQ9,21)</f>
        <v>24</v>
      </c>
      <c r="AR7" s="28">
        <f>WEEKNUM(AR9,21)</f>
        <v>25</v>
      </c>
      <c r="AS7" s="28">
        <f>IF(AS9&lt;&gt;"",WEEKNUM(AS9,21),"")</f>
        <v>26</v>
      </c>
      <c r="AT7" s="29" t="str">
        <f>IF(AT9&lt;&gt;"",WEEKNUM(AT9,21),"")</f>
        <v/>
      </c>
    </row>
    <row r="8" spans="1:46" ht="16" x14ac:dyDescent="0.2">
      <c r="B8" s="14" t="s">
        <v>20</v>
      </c>
      <c r="C8" s="14" t="s">
        <v>3</v>
      </c>
      <c r="D8" s="11"/>
      <c r="E8" s="12"/>
      <c r="F8" s="9">
        <f>F11-7</f>
        <v>45284</v>
      </c>
      <c r="G8" s="10" t="s">
        <v>35</v>
      </c>
      <c r="H8" s="6"/>
      <c r="J8" s="34"/>
      <c r="K8" s="62">
        <f>Neujahr</f>
        <v>44927</v>
      </c>
      <c r="L8" s="63"/>
      <c r="M8" s="63"/>
      <c r="N8" s="63"/>
      <c r="O8" s="63"/>
      <c r="P8" s="64"/>
      <c r="Q8" s="62">
        <f>EOMONTH(K8,0)+1</f>
        <v>44958</v>
      </c>
      <c r="R8" s="63"/>
      <c r="S8" s="63"/>
      <c r="T8" s="63"/>
      <c r="U8" s="63"/>
      <c r="V8" s="64"/>
      <c r="W8" s="62">
        <f>EOMONTH(Q8,0)+1</f>
        <v>44986</v>
      </c>
      <c r="X8" s="63"/>
      <c r="Y8" s="63"/>
      <c r="Z8" s="63"/>
      <c r="AA8" s="63"/>
      <c r="AB8" s="64"/>
      <c r="AC8" s="62">
        <f>EOMONTH(W8,0)+1</f>
        <v>45017</v>
      </c>
      <c r="AD8" s="63"/>
      <c r="AE8" s="63"/>
      <c r="AF8" s="63"/>
      <c r="AG8" s="63"/>
      <c r="AH8" s="64"/>
      <c r="AI8" s="62">
        <f>EOMONTH(AC8,0)+1</f>
        <v>45047</v>
      </c>
      <c r="AJ8" s="63"/>
      <c r="AK8" s="63"/>
      <c r="AL8" s="63"/>
      <c r="AM8" s="63"/>
      <c r="AN8" s="64"/>
      <c r="AO8" s="62">
        <f>EOMONTH(AI8,0)+1</f>
        <v>45078</v>
      </c>
      <c r="AP8" s="63"/>
      <c r="AQ8" s="63"/>
      <c r="AR8" s="63"/>
      <c r="AS8" s="63"/>
      <c r="AT8" s="64"/>
    </row>
    <row r="9" spans="1:46" ht="16" x14ac:dyDescent="0.2">
      <c r="B9" s="14" t="s">
        <v>25</v>
      </c>
      <c r="C9" s="14" t="s">
        <v>4</v>
      </c>
      <c r="D9" s="11"/>
      <c r="E9" s="12"/>
      <c r="F9" s="9">
        <f>F8+1</f>
        <v>45285</v>
      </c>
      <c r="G9" s="10" t="s">
        <v>36</v>
      </c>
      <c r="H9" s="6"/>
      <c r="J9" s="34" t="s">
        <v>54</v>
      </c>
      <c r="K9" s="30" t="str">
        <f>IF(WEEKDAY(K8,11)=1,K8,"")</f>
        <v/>
      </c>
      <c r="L9" s="31">
        <f>K15+1</f>
        <v>44928</v>
      </c>
      <c r="M9" s="31">
        <f>L15+1</f>
        <v>44935</v>
      </c>
      <c r="N9" s="31">
        <f>M15+1</f>
        <v>44942</v>
      </c>
      <c r="O9" s="31">
        <f>IF(N15="","",IF(N15=EOMONTH(N15,0),"",N15+1))</f>
        <v>44949</v>
      </c>
      <c r="P9" s="32">
        <f>IF(O15="","",IF(O15=EOMONTH(O15,0),"",O15+1))</f>
        <v>44956</v>
      </c>
      <c r="Q9" s="30" t="str">
        <f>IF(WEEKDAY(Q8,11)=1,Q8,"")</f>
        <v/>
      </c>
      <c r="R9" s="31">
        <f>Q15+1</f>
        <v>44963</v>
      </c>
      <c r="S9" s="31">
        <f>R15+1</f>
        <v>44970</v>
      </c>
      <c r="T9" s="31">
        <f>S15+1</f>
        <v>44977</v>
      </c>
      <c r="U9" s="31">
        <f>IF(T15="","",IF(T15=EOMONTH(T15,0),"",T15+1))</f>
        <v>44984</v>
      </c>
      <c r="V9" s="32" t="str">
        <f>IF(U15="","",IF(U15=EOMONTH(U15,0),"",U15+1))</f>
        <v/>
      </c>
      <c r="W9" s="30" t="str">
        <f>IF(WEEKDAY(W8,11)=1,W8,"")</f>
        <v/>
      </c>
      <c r="X9" s="31">
        <f>W15+1</f>
        <v>44991</v>
      </c>
      <c r="Y9" s="31">
        <f>X15+1</f>
        <v>44998</v>
      </c>
      <c r="Z9" s="31">
        <f>Y15+1</f>
        <v>45005</v>
      </c>
      <c r="AA9" s="31">
        <f>IF(Z15="","",IF(Z15=EOMONTH(Z15,0),"",Z15+1))</f>
        <v>45012</v>
      </c>
      <c r="AB9" s="32" t="str">
        <f>IF(AA15="","",IF(AA15=EOMONTH(AA15,0),"",AA15+1))</f>
        <v/>
      </c>
      <c r="AC9" s="30" t="str">
        <f>IF(WEEKDAY(AC8,11)=1,AC8,"")</f>
        <v/>
      </c>
      <c r="AD9" s="31">
        <f>AC15+1</f>
        <v>45019</v>
      </c>
      <c r="AE9" s="31">
        <f>AD15+1</f>
        <v>45026</v>
      </c>
      <c r="AF9" s="31">
        <f>AE15+1</f>
        <v>45033</v>
      </c>
      <c r="AG9" s="31">
        <f>IF(AF15="","",IF(AF15=EOMONTH(AF15,0),"",AF15+1))</f>
        <v>45040</v>
      </c>
      <c r="AH9" s="32" t="str">
        <f>IF(AG15="","",IF(AG15=EOMONTH(AG15,0),"",AG15+1))</f>
        <v/>
      </c>
      <c r="AI9" s="30">
        <f>IF(WEEKDAY(AI8,11)=1,AI8,"")</f>
        <v>45047</v>
      </c>
      <c r="AJ9" s="31">
        <f>AI15+1</f>
        <v>45054</v>
      </c>
      <c r="AK9" s="31">
        <f>AJ15+1</f>
        <v>45061</v>
      </c>
      <c r="AL9" s="31">
        <f>AK15+1</f>
        <v>45068</v>
      </c>
      <c r="AM9" s="31">
        <f>IF(AL15="","",IF(AL15=EOMONTH(AL15,0),"",AL15+1))</f>
        <v>45075</v>
      </c>
      <c r="AN9" s="32" t="str">
        <f>IF(AM15="","",IF(AM15=EOMONTH(AM15,0),"",AM15+1))</f>
        <v/>
      </c>
      <c r="AO9" s="30" t="str">
        <f>IF(WEEKDAY(AO8,11)=1,AO8,"")</f>
        <v/>
      </c>
      <c r="AP9" s="31">
        <f>AO15+1</f>
        <v>45082</v>
      </c>
      <c r="AQ9" s="31">
        <f>AP15+1</f>
        <v>45089</v>
      </c>
      <c r="AR9" s="31">
        <f>AQ15+1</f>
        <v>45096</v>
      </c>
      <c r="AS9" s="31">
        <f>IF(AR15="","",IF(AR15=EOMONTH(AR15,0),"",AR15+1))</f>
        <v>45103</v>
      </c>
      <c r="AT9" s="32" t="str">
        <f>IF(AS15="","",IF(AS15=EOMONTH(AS15,0),"",AS15+1))</f>
        <v/>
      </c>
    </row>
    <row r="10" spans="1:46" ht="16" x14ac:dyDescent="0.2">
      <c r="B10" s="14" t="s">
        <v>23</v>
      </c>
      <c r="C10" s="14" t="s">
        <v>5</v>
      </c>
      <c r="D10" s="11"/>
      <c r="E10" s="12"/>
      <c r="F10" s="9">
        <f>F9+1</f>
        <v>45286</v>
      </c>
      <c r="G10" s="10" t="s">
        <v>36</v>
      </c>
      <c r="H10" s="6"/>
      <c r="J10" s="35" t="s">
        <v>55</v>
      </c>
      <c r="K10" s="36" t="str">
        <f>IF(K9&lt;&gt;"",K9+1,IF(WEEKDAY(K8,11)=2,K8,""))</f>
        <v/>
      </c>
      <c r="L10" s="37">
        <f t="shared" ref="L10:L15" si="0">L9+1</f>
        <v>44929</v>
      </c>
      <c r="M10" s="37">
        <f t="shared" ref="M10:N15" si="1">M9+1</f>
        <v>44936</v>
      </c>
      <c r="N10" s="37">
        <f t="shared" si="1"/>
        <v>44943</v>
      </c>
      <c r="O10" s="37">
        <f t="shared" ref="O10:P14" si="2">IF(O9="","",IF(O9=EOMONTH(O9,0),"",O9+1))</f>
        <v>44950</v>
      </c>
      <c r="P10" s="38">
        <f t="shared" si="2"/>
        <v>44957</v>
      </c>
      <c r="Q10" s="36" t="str">
        <f>IF(Q9&lt;&gt;"",Q9+1,IF(WEEKDAY(Q8,11)=2,Q8,""))</f>
        <v/>
      </c>
      <c r="R10" s="37">
        <f t="shared" ref="R10:R15" si="3">R9+1</f>
        <v>44964</v>
      </c>
      <c r="S10" s="37">
        <f t="shared" ref="S10:T15" si="4">S9+1</f>
        <v>44971</v>
      </c>
      <c r="T10" s="37">
        <f t="shared" si="4"/>
        <v>44978</v>
      </c>
      <c r="U10" s="37">
        <f t="shared" ref="U10:V14" si="5">IF(U9="","",IF(U9=EOMONTH(U9,0),"",U9+1))</f>
        <v>44985</v>
      </c>
      <c r="V10" s="38" t="str">
        <f t="shared" si="5"/>
        <v/>
      </c>
      <c r="W10" s="36" t="str">
        <f>IF(W9&lt;&gt;"",W9+1,IF(WEEKDAY(W8,11)=2,W8,""))</f>
        <v/>
      </c>
      <c r="X10" s="37">
        <f t="shared" ref="X10:Z15" si="6">X9+1</f>
        <v>44992</v>
      </c>
      <c r="Y10" s="37">
        <f t="shared" si="6"/>
        <v>44999</v>
      </c>
      <c r="Z10" s="37">
        <f t="shared" si="6"/>
        <v>45006</v>
      </c>
      <c r="AA10" s="37">
        <f t="shared" ref="AA10:AB15" si="7">IF(AA9="","",IF(AA9=EOMONTH(AA9,0),"",AA9+1))</f>
        <v>45013</v>
      </c>
      <c r="AB10" s="38" t="str">
        <f t="shared" si="7"/>
        <v/>
      </c>
      <c r="AC10" s="36" t="str">
        <f>IF(AC9&lt;&gt;"",AC9+1,IF(WEEKDAY(AC8,11)=2,AC8,""))</f>
        <v/>
      </c>
      <c r="AD10" s="37">
        <f t="shared" ref="AD10:AF15" si="8">AD9+1</f>
        <v>45020</v>
      </c>
      <c r="AE10" s="37">
        <f t="shared" si="8"/>
        <v>45027</v>
      </c>
      <c r="AF10" s="37">
        <f t="shared" si="8"/>
        <v>45034</v>
      </c>
      <c r="AG10" s="37">
        <f t="shared" ref="AG10:AH15" si="9">IF(AG9="","",IF(AG9=EOMONTH(AG9,0),"",AG9+1))</f>
        <v>45041</v>
      </c>
      <c r="AH10" s="38" t="str">
        <f t="shared" si="9"/>
        <v/>
      </c>
      <c r="AI10" s="36">
        <f>IF(AI9&lt;&gt;"",AI9+1,IF(WEEKDAY(AI8,11)=2,AI8,""))</f>
        <v>45048</v>
      </c>
      <c r="AJ10" s="37">
        <f t="shared" ref="AJ10:AL15" si="10">AJ9+1</f>
        <v>45055</v>
      </c>
      <c r="AK10" s="37">
        <f t="shared" si="10"/>
        <v>45062</v>
      </c>
      <c r="AL10" s="37">
        <f t="shared" si="10"/>
        <v>45069</v>
      </c>
      <c r="AM10" s="37">
        <f t="shared" ref="AM10:AN15" si="11">IF(AM9="","",IF(AM9=EOMONTH(AM9,0),"",AM9+1))</f>
        <v>45076</v>
      </c>
      <c r="AN10" s="38" t="str">
        <f t="shared" si="11"/>
        <v/>
      </c>
      <c r="AO10" s="36" t="str">
        <f>IF(AO9&lt;&gt;"",AO9+1,IF(WEEKDAY(AO8,11)=2,AO8,""))</f>
        <v/>
      </c>
      <c r="AP10" s="37">
        <f t="shared" ref="AP10:AP15" si="12">AP9+1</f>
        <v>45083</v>
      </c>
      <c r="AQ10" s="37">
        <f t="shared" ref="AQ10:AR15" si="13">AQ9+1</f>
        <v>45090</v>
      </c>
      <c r="AR10" s="37">
        <f t="shared" si="13"/>
        <v>45097</v>
      </c>
      <c r="AS10" s="37">
        <f t="shared" ref="AS10:AT14" si="14">IF(AS9="","",IF(AS9=EOMONTH(AS9,0),"",AS9+1))</f>
        <v>45104</v>
      </c>
      <c r="AT10" s="38" t="str">
        <f t="shared" si="14"/>
        <v/>
      </c>
    </row>
    <row r="11" spans="1:46" ht="16" x14ac:dyDescent="0.2">
      <c r="B11" s="14" t="s">
        <v>22</v>
      </c>
      <c r="C11" s="14" t="s">
        <v>6</v>
      </c>
      <c r="D11" s="11"/>
      <c r="E11" s="15"/>
      <c r="F11" s="16">
        <f>EOMONTH(F2,11)</f>
        <v>45291</v>
      </c>
      <c r="G11" s="17" t="s">
        <v>37</v>
      </c>
      <c r="H11" s="6"/>
      <c r="J11" s="34" t="s">
        <v>56</v>
      </c>
      <c r="K11" s="30" t="str">
        <f>IF(K10&lt;&gt;"",K10+1,IF(WEEKDAY(K8,11)=3,K8,""))</f>
        <v/>
      </c>
      <c r="L11" s="31">
        <f t="shared" si="0"/>
        <v>44930</v>
      </c>
      <c r="M11" s="31">
        <f t="shared" si="1"/>
        <v>44937</v>
      </c>
      <c r="N11" s="31">
        <f t="shared" si="1"/>
        <v>44944</v>
      </c>
      <c r="O11" s="31">
        <f t="shared" si="2"/>
        <v>44951</v>
      </c>
      <c r="P11" s="32" t="str">
        <f t="shared" si="2"/>
        <v/>
      </c>
      <c r="Q11" s="30">
        <f>IF(Q10&lt;&gt;"",Q10+1,IF(WEEKDAY(Q8,11)=3,Q8,""))</f>
        <v>44958</v>
      </c>
      <c r="R11" s="31">
        <f t="shared" si="3"/>
        <v>44965</v>
      </c>
      <c r="S11" s="31">
        <f t="shared" si="4"/>
        <v>44972</v>
      </c>
      <c r="T11" s="31">
        <f t="shared" si="4"/>
        <v>44979</v>
      </c>
      <c r="U11" s="31" t="str">
        <f t="shared" si="5"/>
        <v/>
      </c>
      <c r="V11" s="32" t="str">
        <f t="shared" si="5"/>
        <v/>
      </c>
      <c r="W11" s="30">
        <f>IF(W10&lt;&gt;"",W10+1,IF(WEEKDAY(W8,11)=3,W8,""))</f>
        <v>44986</v>
      </c>
      <c r="X11" s="31">
        <f t="shared" si="6"/>
        <v>44993</v>
      </c>
      <c r="Y11" s="31">
        <f t="shared" si="6"/>
        <v>45000</v>
      </c>
      <c r="Z11" s="31">
        <f t="shared" si="6"/>
        <v>45007</v>
      </c>
      <c r="AA11" s="31">
        <f t="shared" si="7"/>
        <v>45014</v>
      </c>
      <c r="AB11" s="32" t="str">
        <f t="shared" si="7"/>
        <v/>
      </c>
      <c r="AC11" s="30" t="str">
        <f>IF(AC10&lt;&gt;"",AC10+1,IF(WEEKDAY(AC8,11)=3,AC8,""))</f>
        <v/>
      </c>
      <c r="AD11" s="31">
        <f t="shared" si="8"/>
        <v>45021</v>
      </c>
      <c r="AE11" s="31">
        <f t="shared" si="8"/>
        <v>45028</v>
      </c>
      <c r="AF11" s="31">
        <f t="shared" si="8"/>
        <v>45035</v>
      </c>
      <c r="AG11" s="31">
        <f t="shared" si="9"/>
        <v>45042</v>
      </c>
      <c r="AH11" s="32" t="str">
        <f t="shared" si="9"/>
        <v/>
      </c>
      <c r="AI11" s="30">
        <f>IF(AI10&lt;&gt;"",AI10+1,IF(WEEKDAY(AI8,11)=3,AI8,""))</f>
        <v>45049</v>
      </c>
      <c r="AJ11" s="31">
        <f t="shared" si="10"/>
        <v>45056</v>
      </c>
      <c r="AK11" s="31">
        <f t="shared" si="10"/>
        <v>45063</v>
      </c>
      <c r="AL11" s="31">
        <f t="shared" si="10"/>
        <v>45070</v>
      </c>
      <c r="AM11" s="31">
        <f t="shared" si="11"/>
        <v>45077</v>
      </c>
      <c r="AN11" s="32" t="str">
        <f t="shared" si="11"/>
        <v/>
      </c>
      <c r="AO11" s="30" t="str">
        <f>IF(AO10&lt;&gt;"",AO10+1,IF(WEEKDAY(AO8,11)=3,AO8,""))</f>
        <v/>
      </c>
      <c r="AP11" s="31">
        <f t="shared" si="12"/>
        <v>45084</v>
      </c>
      <c r="AQ11" s="31">
        <f t="shared" si="13"/>
        <v>45091</v>
      </c>
      <c r="AR11" s="31">
        <f t="shared" si="13"/>
        <v>45098</v>
      </c>
      <c r="AS11" s="31">
        <f t="shared" si="14"/>
        <v>45105</v>
      </c>
      <c r="AT11" s="32" t="str">
        <f t="shared" si="14"/>
        <v/>
      </c>
    </row>
    <row r="12" spans="1:46" ht="16" x14ac:dyDescent="0.2">
      <c r="B12" s="14" t="s">
        <v>21</v>
      </c>
      <c r="C12" s="14" t="s">
        <v>7</v>
      </c>
      <c r="D12" s="11"/>
      <c r="E12" s="3" t="s">
        <v>38</v>
      </c>
      <c r="F12" s="4">
        <f>F13-2</f>
        <v>45023</v>
      </c>
      <c r="G12" s="5" t="s">
        <v>39</v>
      </c>
      <c r="H12" s="6"/>
      <c r="J12" s="35" t="s">
        <v>57</v>
      </c>
      <c r="K12" s="36" t="str">
        <f>IF(K11&lt;&gt;"",K11+1,IF(WEEKDAY(K8,11)=4,K8,""))</f>
        <v/>
      </c>
      <c r="L12" s="37">
        <f t="shared" si="0"/>
        <v>44931</v>
      </c>
      <c r="M12" s="37">
        <f t="shared" si="1"/>
        <v>44938</v>
      </c>
      <c r="N12" s="37">
        <f t="shared" si="1"/>
        <v>44945</v>
      </c>
      <c r="O12" s="37">
        <f t="shared" si="2"/>
        <v>44952</v>
      </c>
      <c r="P12" s="38" t="str">
        <f t="shared" si="2"/>
        <v/>
      </c>
      <c r="Q12" s="36">
        <f>IF(Q11&lt;&gt;"",Q11+1,IF(WEEKDAY(Q8,11)=4,Q8,""))</f>
        <v>44959</v>
      </c>
      <c r="R12" s="37">
        <f t="shared" si="3"/>
        <v>44966</v>
      </c>
      <c r="S12" s="37">
        <f t="shared" si="4"/>
        <v>44973</v>
      </c>
      <c r="T12" s="37">
        <f t="shared" si="4"/>
        <v>44980</v>
      </c>
      <c r="U12" s="37" t="str">
        <f t="shared" si="5"/>
        <v/>
      </c>
      <c r="V12" s="38" t="str">
        <f t="shared" si="5"/>
        <v/>
      </c>
      <c r="W12" s="36">
        <f>IF(W11&lt;&gt;"",W11+1,IF(WEEKDAY(W8,11)=4,W8,""))</f>
        <v>44987</v>
      </c>
      <c r="X12" s="37">
        <f t="shared" si="6"/>
        <v>44994</v>
      </c>
      <c r="Y12" s="37">
        <f t="shared" si="6"/>
        <v>45001</v>
      </c>
      <c r="Z12" s="37">
        <f t="shared" si="6"/>
        <v>45008</v>
      </c>
      <c r="AA12" s="37">
        <f t="shared" si="7"/>
        <v>45015</v>
      </c>
      <c r="AB12" s="38" t="str">
        <f t="shared" si="7"/>
        <v/>
      </c>
      <c r="AC12" s="36" t="str">
        <f>IF(AC11&lt;&gt;"",AC11+1,IF(WEEKDAY(AC8,11)=4,AC8,""))</f>
        <v/>
      </c>
      <c r="AD12" s="37">
        <f t="shared" si="8"/>
        <v>45022</v>
      </c>
      <c r="AE12" s="37">
        <f t="shared" si="8"/>
        <v>45029</v>
      </c>
      <c r="AF12" s="37">
        <f t="shared" si="8"/>
        <v>45036</v>
      </c>
      <c r="AG12" s="37">
        <f t="shared" si="9"/>
        <v>45043</v>
      </c>
      <c r="AH12" s="38" t="str">
        <f t="shared" si="9"/>
        <v/>
      </c>
      <c r="AI12" s="36">
        <f>IF(AI11&lt;&gt;"",AI11+1,IF(WEEKDAY(AI8,11)=4,AI8,""))</f>
        <v>45050</v>
      </c>
      <c r="AJ12" s="37">
        <f t="shared" si="10"/>
        <v>45057</v>
      </c>
      <c r="AK12" s="37">
        <f t="shared" si="10"/>
        <v>45064</v>
      </c>
      <c r="AL12" s="37">
        <f t="shared" si="10"/>
        <v>45071</v>
      </c>
      <c r="AM12" s="37" t="str">
        <f t="shared" si="11"/>
        <v/>
      </c>
      <c r="AN12" s="38" t="str">
        <f t="shared" si="11"/>
        <v/>
      </c>
      <c r="AO12" s="36">
        <f>IF(AO11&lt;&gt;"",AO11+1,IF(WEEKDAY(AO8,11)=4,AO8,""))</f>
        <v>45078</v>
      </c>
      <c r="AP12" s="37">
        <f t="shared" si="12"/>
        <v>45085</v>
      </c>
      <c r="AQ12" s="37">
        <f t="shared" si="13"/>
        <v>45092</v>
      </c>
      <c r="AR12" s="37">
        <f t="shared" si="13"/>
        <v>45099</v>
      </c>
      <c r="AS12" s="37">
        <f t="shared" si="14"/>
        <v>45106</v>
      </c>
      <c r="AT12" s="38" t="str">
        <f t="shared" si="14"/>
        <v/>
      </c>
    </row>
    <row r="13" spans="1:46" ht="16" x14ac:dyDescent="0.2">
      <c r="B13" s="14" t="s">
        <v>27</v>
      </c>
      <c r="C13" s="14" t="s">
        <v>26</v>
      </c>
      <c r="D13" s="11"/>
      <c r="E13" s="12"/>
      <c r="F13" s="9">
        <f>7*ROUND((4&amp;-D2)/7+MOD(19*MOD(D2,19)-7,30)*0.14,)-6</f>
        <v>45025</v>
      </c>
      <c r="G13" s="10" t="s">
        <v>40</v>
      </c>
      <c r="H13" s="6"/>
      <c r="J13" s="34" t="s">
        <v>58</v>
      </c>
      <c r="K13" s="30" t="str">
        <f>IF(K12&lt;&gt;"",K12+1,IF(WEEKDAY(K8,11)=5,K8,""))</f>
        <v/>
      </c>
      <c r="L13" s="31">
        <f t="shared" si="0"/>
        <v>44932</v>
      </c>
      <c r="M13" s="31">
        <f t="shared" si="1"/>
        <v>44939</v>
      </c>
      <c r="N13" s="31">
        <f t="shared" si="1"/>
        <v>44946</v>
      </c>
      <c r="O13" s="31">
        <f t="shared" si="2"/>
        <v>44953</v>
      </c>
      <c r="P13" s="32" t="str">
        <f t="shared" si="2"/>
        <v/>
      </c>
      <c r="Q13" s="30">
        <f>IF(Q12&lt;&gt;"",Q12+1,IF(WEEKDAY(Q8,11)=5,Q8,""))</f>
        <v>44960</v>
      </c>
      <c r="R13" s="31">
        <f t="shared" si="3"/>
        <v>44967</v>
      </c>
      <c r="S13" s="31">
        <f t="shared" si="4"/>
        <v>44974</v>
      </c>
      <c r="T13" s="31">
        <f t="shared" si="4"/>
        <v>44981</v>
      </c>
      <c r="U13" s="31" t="str">
        <f t="shared" si="5"/>
        <v/>
      </c>
      <c r="V13" s="32" t="str">
        <f t="shared" si="5"/>
        <v/>
      </c>
      <c r="W13" s="30">
        <f>IF(W12&lt;&gt;"",W12+1,IF(WEEKDAY(W8,11)=5,W8,""))</f>
        <v>44988</v>
      </c>
      <c r="X13" s="31">
        <f t="shared" si="6"/>
        <v>44995</v>
      </c>
      <c r="Y13" s="31">
        <f t="shared" si="6"/>
        <v>45002</v>
      </c>
      <c r="Z13" s="31">
        <f t="shared" si="6"/>
        <v>45009</v>
      </c>
      <c r="AA13" s="31">
        <f t="shared" si="7"/>
        <v>45016</v>
      </c>
      <c r="AB13" s="32" t="str">
        <f t="shared" si="7"/>
        <v/>
      </c>
      <c r="AC13" s="30" t="str">
        <f>IF(AC12&lt;&gt;"",AC12+1,IF(WEEKDAY(AC8,11)=5,AC8,""))</f>
        <v/>
      </c>
      <c r="AD13" s="31">
        <f t="shared" si="8"/>
        <v>45023</v>
      </c>
      <c r="AE13" s="31">
        <f t="shared" si="8"/>
        <v>45030</v>
      </c>
      <c r="AF13" s="31">
        <f t="shared" si="8"/>
        <v>45037</v>
      </c>
      <c r="AG13" s="31">
        <f t="shared" si="9"/>
        <v>45044</v>
      </c>
      <c r="AH13" s="32" t="str">
        <f t="shared" si="9"/>
        <v/>
      </c>
      <c r="AI13" s="30">
        <f>IF(AI12&lt;&gt;"",AI12+1,IF(WEEKDAY(AI8,11)=5,AI8,""))</f>
        <v>45051</v>
      </c>
      <c r="AJ13" s="31">
        <f t="shared" si="10"/>
        <v>45058</v>
      </c>
      <c r="AK13" s="31">
        <f t="shared" si="10"/>
        <v>45065</v>
      </c>
      <c r="AL13" s="31">
        <f t="shared" si="10"/>
        <v>45072</v>
      </c>
      <c r="AM13" s="31" t="str">
        <f t="shared" si="11"/>
        <v/>
      </c>
      <c r="AN13" s="32" t="str">
        <f t="shared" si="11"/>
        <v/>
      </c>
      <c r="AO13" s="30">
        <f>IF(AO12&lt;&gt;"",AO12+1,IF(WEEKDAY(AO8,11)=5,AO8,""))</f>
        <v>45079</v>
      </c>
      <c r="AP13" s="31">
        <f t="shared" si="12"/>
        <v>45086</v>
      </c>
      <c r="AQ13" s="31">
        <f t="shared" si="13"/>
        <v>45093</v>
      </c>
      <c r="AR13" s="31">
        <f t="shared" si="13"/>
        <v>45100</v>
      </c>
      <c r="AS13" s="31">
        <f t="shared" si="14"/>
        <v>45107</v>
      </c>
      <c r="AT13" s="32" t="str">
        <f t="shared" si="14"/>
        <v/>
      </c>
    </row>
    <row r="14" spans="1:46" ht="16" x14ac:dyDescent="0.2">
      <c r="D14" s="11"/>
      <c r="E14" s="12"/>
      <c r="F14" s="9">
        <f>F13+1</f>
        <v>45026</v>
      </c>
      <c r="G14" s="10" t="s">
        <v>40</v>
      </c>
      <c r="H14" s="6"/>
      <c r="J14" s="39" t="s">
        <v>59</v>
      </c>
      <c r="K14" s="40" t="str">
        <f>IF(K13&lt;&gt;"",K13+1,IF(WEEKDAY(K8,11)=6,K8,""))</f>
        <v/>
      </c>
      <c r="L14" s="41">
        <f t="shared" si="0"/>
        <v>44933</v>
      </c>
      <c r="M14" s="41">
        <f t="shared" si="1"/>
        <v>44940</v>
      </c>
      <c r="N14" s="41">
        <f t="shared" si="1"/>
        <v>44947</v>
      </c>
      <c r="O14" s="41">
        <f t="shared" si="2"/>
        <v>44954</v>
      </c>
      <c r="P14" s="42" t="str">
        <f t="shared" si="2"/>
        <v/>
      </c>
      <c r="Q14" s="40">
        <f>IF(Q13&lt;&gt;"",Q13+1,IF(WEEKDAY(Q8,11)=6,Q8,""))</f>
        <v>44961</v>
      </c>
      <c r="R14" s="41">
        <f t="shared" si="3"/>
        <v>44968</v>
      </c>
      <c r="S14" s="41">
        <f t="shared" si="4"/>
        <v>44975</v>
      </c>
      <c r="T14" s="41">
        <f t="shared" si="4"/>
        <v>44982</v>
      </c>
      <c r="U14" s="41" t="str">
        <f t="shared" si="5"/>
        <v/>
      </c>
      <c r="V14" s="42" t="str">
        <f t="shared" si="5"/>
        <v/>
      </c>
      <c r="W14" s="40">
        <f>IF(W13&lt;&gt;"",W13+1,IF(WEEKDAY(W8,11)=6,W8,""))</f>
        <v>44989</v>
      </c>
      <c r="X14" s="41">
        <f t="shared" si="6"/>
        <v>44996</v>
      </c>
      <c r="Y14" s="41">
        <f t="shared" si="6"/>
        <v>45003</v>
      </c>
      <c r="Z14" s="41">
        <f t="shared" si="6"/>
        <v>45010</v>
      </c>
      <c r="AA14" s="41" t="str">
        <f t="shared" si="7"/>
        <v/>
      </c>
      <c r="AB14" s="42" t="str">
        <f t="shared" si="7"/>
        <v/>
      </c>
      <c r="AC14" s="40">
        <f>IF(AC13&lt;&gt;"",AC13+1,IF(WEEKDAY(AC8,11)=6,AC8,""))</f>
        <v>45017</v>
      </c>
      <c r="AD14" s="41">
        <f t="shared" si="8"/>
        <v>45024</v>
      </c>
      <c r="AE14" s="41">
        <f t="shared" si="8"/>
        <v>45031</v>
      </c>
      <c r="AF14" s="41">
        <f t="shared" si="8"/>
        <v>45038</v>
      </c>
      <c r="AG14" s="41">
        <f t="shared" si="9"/>
        <v>45045</v>
      </c>
      <c r="AH14" s="42" t="str">
        <f t="shared" si="9"/>
        <v/>
      </c>
      <c r="AI14" s="40">
        <f>IF(AI13&lt;&gt;"",AI13+1,IF(WEEKDAY(AI8,11)=6,AI8,""))</f>
        <v>45052</v>
      </c>
      <c r="AJ14" s="41">
        <f t="shared" si="10"/>
        <v>45059</v>
      </c>
      <c r="AK14" s="41">
        <f t="shared" si="10"/>
        <v>45066</v>
      </c>
      <c r="AL14" s="41">
        <f t="shared" si="10"/>
        <v>45073</v>
      </c>
      <c r="AM14" s="41" t="str">
        <f t="shared" si="11"/>
        <v/>
      </c>
      <c r="AN14" s="42" t="str">
        <f t="shared" si="11"/>
        <v/>
      </c>
      <c r="AO14" s="40">
        <f>IF(AO13&lt;&gt;"",AO13+1,IF(WEEKDAY(AO8,11)=6,AO8,""))</f>
        <v>45080</v>
      </c>
      <c r="AP14" s="41">
        <f t="shared" si="12"/>
        <v>45087</v>
      </c>
      <c r="AQ14" s="41">
        <f t="shared" si="13"/>
        <v>45094</v>
      </c>
      <c r="AR14" s="41">
        <f t="shared" si="13"/>
        <v>45101</v>
      </c>
      <c r="AS14" s="41" t="str">
        <f t="shared" si="14"/>
        <v/>
      </c>
      <c r="AT14" s="42" t="str">
        <f t="shared" si="14"/>
        <v/>
      </c>
    </row>
    <row r="15" spans="1:46" ht="16" x14ac:dyDescent="0.2">
      <c r="D15" s="11"/>
      <c r="E15" s="12"/>
      <c r="F15" s="9">
        <f>F13+39</f>
        <v>45064</v>
      </c>
      <c r="G15" s="10" t="s">
        <v>41</v>
      </c>
      <c r="H15" s="6"/>
      <c r="J15" s="45" t="s">
        <v>60</v>
      </c>
      <c r="K15" s="43">
        <f>IF(K14&lt;&gt;"",K14+1,IF(WEEKDAY(K8,11)=7,K8,""))</f>
        <v>44927</v>
      </c>
      <c r="L15" s="44">
        <f t="shared" si="0"/>
        <v>44934</v>
      </c>
      <c r="M15" s="44">
        <f t="shared" si="1"/>
        <v>44941</v>
      </c>
      <c r="N15" s="44">
        <f t="shared" si="1"/>
        <v>44948</v>
      </c>
      <c r="O15" s="44">
        <f>IF(O14="","",IF(O14=EOMONTH(O14,0),"",O14+1))</f>
        <v>44955</v>
      </c>
      <c r="P15" s="46" t="str">
        <f>IF(P14="","",IF(P14=EOMONTH(P14,0),"",P14+1))</f>
        <v/>
      </c>
      <c r="Q15" s="43">
        <f>IF(Q14&lt;&gt;"",Q14+1,IF(WEEKDAY(Q8,11)=7,Q8,""))</f>
        <v>44962</v>
      </c>
      <c r="R15" s="44">
        <f t="shared" si="3"/>
        <v>44969</v>
      </c>
      <c r="S15" s="44">
        <f t="shared" si="4"/>
        <v>44976</v>
      </c>
      <c r="T15" s="44">
        <f t="shared" si="4"/>
        <v>44983</v>
      </c>
      <c r="U15" s="44" t="str">
        <f>IF(U14="","",IF(U14=EOMONTH(U14,0),"",U14+1))</f>
        <v/>
      </c>
      <c r="V15" s="46" t="str">
        <f>IF(V14="","",IF(V14=EOMONTH(V14,0),"",V14+1))</f>
        <v/>
      </c>
      <c r="W15" s="43">
        <f>IF(W14&lt;&gt;"",W14+1,IF(WEEKDAY(W8,11)=7,W8,""))</f>
        <v>44990</v>
      </c>
      <c r="X15" s="44">
        <f t="shared" si="6"/>
        <v>44997</v>
      </c>
      <c r="Y15" s="44">
        <f t="shared" si="6"/>
        <v>45004</v>
      </c>
      <c r="Z15" s="44">
        <f t="shared" si="6"/>
        <v>45011</v>
      </c>
      <c r="AA15" s="44" t="str">
        <f t="shared" si="7"/>
        <v/>
      </c>
      <c r="AB15" s="46" t="str">
        <f t="shared" si="7"/>
        <v/>
      </c>
      <c r="AC15" s="43">
        <f>IF(AC14&lt;&gt;"",AC14+1,IF(WEEKDAY(AC8,11)=7,AC8,""))</f>
        <v>45018</v>
      </c>
      <c r="AD15" s="44">
        <f t="shared" si="8"/>
        <v>45025</v>
      </c>
      <c r="AE15" s="44">
        <f t="shared" si="8"/>
        <v>45032</v>
      </c>
      <c r="AF15" s="44">
        <f t="shared" si="8"/>
        <v>45039</v>
      </c>
      <c r="AG15" s="44">
        <f t="shared" si="9"/>
        <v>45046</v>
      </c>
      <c r="AH15" s="46" t="str">
        <f t="shared" si="9"/>
        <v/>
      </c>
      <c r="AI15" s="43">
        <f>IF(AI14&lt;&gt;"",AI14+1,IF(WEEKDAY(AI8,11)=7,AI8,""))</f>
        <v>45053</v>
      </c>
      <c r="AJ15" s="44">
        <f t="shared" si="10"/>
        <v>45060</v>
      </c>
      <c r="AK15" s="44">
        <f t="shared" si="10"/>
        <v>45067</v>
      </c>
      <c r="AL15" s="44">
        <f t="shared" si="10"/>
        <v>45074</v>
      </c>
      <c r="AM15" s="44" t="str">
        <f t="shared" si="11"/>
        <v/>
      </c>
      <c r="AN15" s="46" t="str">
        <f t="shared" si="11"/>
        <v/>
      </c>
      <c r="AO15" s="43">
        <f>IF(AO14&lt;&gt;"",AO14+1,IF(WEEKDAY(AO8,11)=7,AO8,""))</f>
        <v>45081</v>
      </c>
      <c r="AP15" s="44">
        <f t="shared" si="12"/>
        <v>45088</v>
      </c>
      <c r="AQ15" s="44">
        <f t="shared" si="13"/>
        <v>45095</v>
      </c>
      <c r="AR15" s="44">
        <f t="shared" si="13"/>
        <v>45102</v>
      </c>
      <c r="AS15" s="44" t="str">
        <f>IF(AS14="","",IF(AS14=EOMONTH(AS14,0),"",AS14+1))</f>
        <v/>
      </c>
      <c r="AT15" s="46" t="str">
        <f>IF(AT14="","",IF(AT14=EOMONTH(AT14,0),"",AT14+1))</f>
        <v/>
      </c>
    </row>
    <row r="16" spans="1:46" ht="16" x14ac:dyDescent="0.2">
      <c r="D16" s="11"/>
      <c r="E16" s="12"/>
      <c r="F16" s="9">
        <f>F13+49</f>
        <v>45074</v>
      </c>
      <c r="G16" s="10" t="s">
        <v>42</v>
      </c>
      <c r="H16" s="6"/>
      <c r="J16" s="33" t="s">
        <v>53</v>
      </c>
      <c r="K16" s="27">
        <f>WEEKNUM(K24,21)</f>
        <v>26</v>
      </c>
      <c r="L16" s="28">
        <f>WEEKNUM(L18,21)</f>
        <v>27</v>
      </c>
      <c r="M16" s="28">
        <f>WEEKNUM(M18,21)</f>
        <v>28</v>
      </c>
      <c r="N16" s="28">
        <f>WEEKNUM(N18,21)</f>
        <v>29</v>
      </c>
      <c r="O16" s="28">
        <f>IF(O18&lt;&gt;"",WEEKNUM(O18,21),"")</f>
        <v>30</v>
      </c>
      <c r="P16" s="29"/>
      <c r="Q16" s="27">
        <f>WEEKNUM(Q24,21)</f>
        <v>31</v>
      </c>
      <c r="R16" s="28">
        <f>WEEKNUM(R18,21)</f>
        <v>32</v>
      </c>
      <c r="S16" s="28">
        <f>WEEKNUM(S18,21)</f>
        <v>33</v>
      </c>
      <c r="T16" s="28">
        <f>WEEKNUM(T18,21)</f>
        <v>34</v>
      </c>
      <c r="U16" s="28">
        <f>IF(U18&lt;&gt;"",WEEKNUM(U18,21),"")</f>
        <v>35</v>
      </c>
      <c r="V16" s="29"/>
      <c r="W16" s="27">
        <f>WEEKNUM(W24,21)</f>
        <v>35</v>
      </c>
      <c r="X16" s="28">
        <f>WEEKNUM(X18,21)</f>
        <v>36</v>
      </c>
      <c r="Y16" s="28">
        <f>WEEKNUM(Y18,21)</f>
        <v>37</v>
      </c>
      <c r="Z16" s="28">
        <f>WEEKNUM(Z18,21)</f>
        <v>38</v>
      </c>
      <c r="AA16" s="28">
        <f>IF(AA18&lt;&gt;"",WEEKNUM(AA18,21),"")</f>
        <v>39</v>
      </c>
      <c r="AB16" s="29" t="str">
        <f>IF(AB18&lt;&gt;"",WEEKNUM(AB18,21),"")</f>
        <v/>
      </c>
      <c r="AC16" s="27">
        <f>WEEKNUM(AC24,21)</f>
        <v>39</v>
      </c>
      <c r="AD16" s="28">
        <f>WEEKNUM(AD18,21)</f>
        <v>40</v>
      </c>
      <c r="AE16" s="28">
        <f>WEEKNUM(AE18,21)</f>
        <v>41</v>
      </c>
      <c r="AF16" s="28">
        <f>WEEKNUM(AF18,21)</f>
        <v>42</v>
      </c>
      <c r="AG16" s="28">
        <f>IF(AG18&lt;&gt;"",WEEKNUM(AG18,21),"")</f>
        <v>43</v>
      </c>
      <c r="AH16" s="29"/>
      <c r="AI16" s="27">
        <f>WEEKNUM(AI24,21)</f>
        <v>44</v>
      </c>
      <c r="AJ16" s="28">
        <f>WEEKNUM(AJ18,21)</f>
        <v>45</v>
      </c>
      <c r="AK16" s="28">
        <f>WEEKNUM(AK18,21)</f>
        <v>46</v>
      </c>
      <c r="AL16" s="28">
        <f>WEEKNUM(AL18,21)</f>
        <v>47</v>
      </c>
      <c r="AM16" s="28">
        <f>IF(AM18&lt;&gt;"",WEEKNUM(AM18,21),"")</f>
        <v>48</v>
      </c>
      <c r="AN16" s="29"/>
      <c r="AO16" s="27">
        <f>WEEKNUM(AO24,21)</f>
        <v>48</v>
      </c>
      <c r="AP16" s="28">
        <f>WEEKNUM(AP18,21)</f>
        <v>49</v>
      </c>
      <c r="AQ16" s="28">
        <f>WEEKNUM(AQ18,21)</f>
        <v>50</v>
      </c>
      <c r="AR16" s="28">
        <f>WEEKNUM(AR18,21)</f>
        <v>51</v>
      </c>
      <c r="AS16" s="28">
        <f>IF(AS18&lt;&gt;"",WEEKNUM(AS18,21),"")</f>
        <v>52</v>
      </c>
      <c r="AT16" s="29" t="str">
        <f>IF(AT18&lt;&gt;"",WEEKNUM(AT18,21),"")</f>
        <v/>
      </c>
    </row>
    <row r="17" spans="4:46" ht="16" x14ac:dyDescent="0.2">
      <c r="D17" s="11"/>
      <c r="E17" s="12"/>
      <c r="F17" s="9">
        <f>F13+50</f>
        <v>45075</v>
      </c>
      <c r="G17" s="10" t="s">
        <v>42</v>
      </c>
      <c r="H17" s="6"/>
      <c r="J17" s="34"/>
      <c r="K17" s="62">
        <f>EOMONTH(AO8,0)+1</f>
        <v>45108</v>
      </c>
      <c r="L17" s="63"/>
      <c r="M17" s="63"/>
      <c r="N17" s="63"/>
      <c r="O17" s="63"/>
      <c r="P17" s="64"/>
      <c r="Q17" s="62">
        <f>EOMONTH(K17,0)+1</f>
        <v>45139</v>
      </c>
      <c r="R17" s="63"/>
      <c r="S17" s="63"/>
      <c r="T17" s="63"/>
      <c r="U17" s="63"/>
      <c r="V17" s="64"/>
      <c r="W17" s="62">
        <f>EOMONTH(Q17,0)+1</f>
        <v>45170</v>
      </c>
      <c r="X17" s="63"/>
      <c r="Y17" s="63"/>
      <c r="Z17" s="63"/>
      <c r="AA17" s="63"/>
      <c r="AB17" s="64"/>
      <c r="AC17" s="62">
        <f>EOMONTH(W17,0)+1</f>
        <v>45200</v>
      </c>
      <c r="AD17" s="63"/>
      <c r="AE17" s="63"/>
      <c r="AF17" s="63"/>
      <c r="AG17" s="63"/>
      <c r="AH17" s="64"/>
      <c r="AI17" s="62">
        <f>EOMONTH(AC17,0)+1</f>
        <v>45231</v>
      </c>
      <c r="AJ17" s="63"/>
      <c r="AK17" s="63"/>
      <c r="AL17" s="63"/>
      <c r="AM17" s="63"/>
      <c r="AN17" s="64"/>
      <c r="AO17" s="62">
        <f>EOMONTH(AI17,0)+1</f>
        <v>45261</v>
      </c>
      <c r="AP17" s="63"/>
      <c r="AQ17" s="63"/>
      <c r="AR17" s="63"/>
      <c r="AS17" s="63"/>
      <c r="AT17" s="64"/>
    </row>
    <row r="18" spans="4:46" ht="16" x14ac:dyDescent="0.2">
      <c r="D18" s="11"/>
      <c r="E18" s="15"/>
      <c r="F18" s="16">
        <f>F13+60</f>
        <v>45085</v>
      </c>
      <c r="G18" s="17" t="s">
        <v>43</v>
      </c>
      <c r="H18" s="6"/>
      <c r="J18" s="34" t="s">
        <v>54</v>
      </c>
      <c r="K18" s="30" t="str">
        <f>IF(WEEKDAY(K17,11)=1,K17,"")</f>
        <v/>
      </c>
      <c r="L18" s="31">
        <f>K24+1</f>
        <v>45110</v>
      </c>
      <c r="M18" s="31">
        <f>L24+1</f>
        <v>45117</v>
      </c>
      <c r="N18" s="31">
        <f>M24+1</f>
        <v>45124</v>
      </c>
      <c r="O18" s="31">
        <f>IF(N24="","",IF(N24=EOMONTH(N24,0),"",N24+1))</f>
        <v>45131</v>
      </c>
      <c r="P18" s="32">
        <f>IF(O24="","",IF(O24=EOMONTH(O24,0),"",O24+1))</f>
        <v>45138</v>
      </c>
      <c r="Q18" s="30" t="str">
        <f>IF(WEEKDAY(Q17,11)=1,Q17,"")</f>
        <v/>
      </c>
      <c r="R18" s="31">
        <f>Q24+1</f>
        <v>45145</v>
      </c>
      <c r="S18" s="31">
        <f>R24+1</f>
        <v>45152</v>
      </c>
      <c r="T18" s="31">
        <f>S24+1</f>
        <v>45159</v>
      </c>
      <c r="U18" s="31">
        <f>IF(T24="","",IF(T24=EOMONTH(T24,0),"",T24+1))</f>
        <v>45166</v>
      </c>
      <c r="V18" s="32" t="str">
        <f>IF(U24="","",IF(U24=EOMONTH(U24,0),"",U24+1))</f>
        <v/>
      </c>
      <c r="W18" s="30" t="str">
        <f>IF(WEEKDAY(W17,11)=1,W17,"")</f>
        <v/>
      </c>
      <c r="X18" s="31">
        <f>W24+1</f>
        <v>45173</v>
      </c>
      <c r="Y18" s="31">
        <f>X24+1</f>
        <v>45180</v>
      </c>
      <c r="Z18" s="31">
        <f>Y24+1</f>
        <v>45187</v>
      </c>
      <c r="AA18" s="31">
        <f>IF(Z24="","",IF(Z24=EOMONTH(Z24,0),"",Z24+1))</f>
        <v>45194</v>
      </c>
      <c r="AB18" s="32" t="str">
        <f>IF(AA24="","",IF(AA24=EOMONTH(AA24,0),"",AA24+1))</f>
        <v/>
      </c>
      <c r="AC18" s="30" t="str">
        <f>IF(WEEKDAY(AC17,11)=1,AC17,"")</f>
        <v/>
      </c>
      <c r="AD18" s="31">
        <f>AC24+1</f>
        <v>45201</v>
      </c>
      <c r="AE18" s="31">
        <f>AD24+1</f>
        <v>45208</v>
      </c>
      <c r="AF18" s="31">
        <f>AE24+1</f>
        <v>45215</v>
      </c>
      <c r="AG18" s="31">
        <f>IF(AF24="","",IF(AF24=EOMONTH(AF24,0),"",AF24+1))</f>
        <v>45222</v>
      </c>
      <c r="AH18" s="32">
        <f>IF(AG24="","",IF(AG24=EOMONTH(AG24,0),"",AG24+1))</f>
        <v>45229</v>
      </c>
      <c r="AI18" s="30" t="str">
        <f>IF(WEEKDAY(AI17,11)=1,AI17,"")</f>
        <v/>
      </c>
      <c r="AJ18" s="31">
        <f>AI24+1</f>
        <v>45236</v>
      </c>
      <c r="AK18" s="31">
        <f>AJ24+1</f>
        <v>45243</v>
      </c>
      <c r="AL18" s="31">
        <f>AK24+1</f>
        <v>45250</v>
      </c>
      <c r="AM18" s="31">
        <f>IF(AL24="","",IF(AL24=EOMONTH(AL24,0),"",AL24+1))</f>
        <v>45257</v>
      </c>
      <c r="AN18" s="32" t="str">
        <f>IF(AM24="","",IF(AM24=EOMONTH(AM24,0),"",AM24+1))</f>
        <v/>
      </c>
      <c r="AO18" s="30" t="str">
        <f>IF(WEEKDAY(AO17,11)=1,AO17,"")</f>
        <v/>
      </c>
      <c r="AP18" s="31">
        <f>AO24+1</f>
        <v>45264</v>
      </c>
      <c r="AQ18" s="31">
        <f>AP24+1</f>
        <v>45271</v>
      </c>
      <c r="AR18" s="31">
        <f>AQ24+1</f>
        <v>45278</v>
      </c>
      <c r="AS18" s="31">
        <f>IF(AR24="","",IF(AR24=EOMONTH(AR24,0),"",AR24+1))</f>
        <v>45285</v>
      </c>
      <c r="AT18" s="32" t="str">
        <f>IF(AS24="","",IF(AS24=EOMONTH(AS24,0),"",AS24+1))</f>
        <v/>
      </c>
    </row>
    <row r="19" spans="4:46" ht="16" x14ac:dyDescent="0.2">
      <c r="D19" s="11"/>
      <c r="E19" s="11"/>
      <c r="F19" s="9"/>
      <c r="G19" s="6"/>
      <c r="H19" s="6"/>
      <c r="J19" s="35" t="s">
        <v>55</v>
      </c>
      <c r="K19" s="36" t="str">
        <f>IF(K18&lt;&gt;"",K18+1,IF(WEEKDAY(K17,11)=2,K17,""))</f>
        <v/>
      </c>
      <c r="L19" s="37">
        <f t="shared" ref="L19:N24" si="15">L18+1</f>
        <v>45111</v>
      </c>
      <c r="M19" s="37">
        <f t="shared" si="15"/>
        <v>45118</v>
      </c>
      <c r="N19" s="37">
        <f t="shared" si="15"/>
        <v>45125</v>
      </c>
      <c r="O19" s="37">
        <f t="shared" ref="O19:P24" si="16">IF(O18="","",IF(O18=EOMONTH(O18,0),"",O18+1))</f>
        <v>45132</v>
      </c>
      <c r="P19" s="38" t="str">
        <f t="shared" si="16"/>
        <v/>
      </c>
      <c r="Q19" s="36">
        <f>IF(Q18&lt;&gt;"",Q18+1,IF(WEEKDAY(Q17,11)=2,Q17,""))</f>
        <v>45139</v>
      </c>
      <c r="R19" s="37">
        <f t="shared" ref="R19:T24" si="17">R18+1</f>
        <v>45146</v>
      </c>
      <c r="S19" s="37">
        <f t="shared" si="17"/>
        <v>45153</v>
      </c>
      <c r="T19" s="37">
        <f t="shared" si="17"/>
        <v>45160</v>
      </c>
      <c r="U19" s="37">
        <f t="shared" ref="U19:V24" si="18">IF(U18="","",IF(U18=EOMONTH(U18,0),"",U18+1))</f>
        <v>45167</v>
      </c>
      <c r="V19" s="38" t="str">
        <f t="shared" si="18"/>
        <v/>
      </c>
      <c r="W19" s="36" t="str">
        <f>IF(W18&lt;&gt;"",W18+1,IF(WEEKDAY(W17,11)=2,W17,""))</f>
        <v/>
      </c>
      <c r="X19" s="37">
        <f t="shared" ref="X19:Z24" si="19">X18+1</f>
        <v>45174</v>
      </c>
      <c r="Y19" s="37">
        <f t="shared" si="19"/>
        <v>45181</v>
      </c>
      <c r="Z19" s="37">
        <f t="shared" si="19"/>
        <v>45188</v>
      </c>
      <c r="AA19" s="37">
        <f t="shared" ref="AA19:AB24" si="20">IF(AA18="","",IF(AA18=EOMONTH(AA18,0),"",AA18+1))</f>
        <v>45195</v>
      </c>
      <c r="AB19" s="38" t="str">
        <f t="shared" si="20"/>
        <v/>
      </c>
      <c r="AC19" s="36" t="str">
        <f>IF(AC18&lt;&gt;"",AC18+1,IF(WEEKDAY(AC17,11)=2,AC17,""))</f>
        <v/>
      </c>
      <c r="AD19" s="37">
        <f t="shared" ref="AD19:AF24" si="21">AD18+1</f>
        <v>45202</v>
      </c>
      <c r="AE19" s="37">
        <f t="shared" si="21"/>
        <v>45209</v>
      </c>
      <c r="AF19" s="37">
        <f t="shared" si="21"/>
        <v>45216</v>
      </c>
      <c r="AG19" s="37">
        <f t="shared" ref="AG19:AH24" si="22">IF(AG18="","",IF(AG18=EOMONTH(AG18,0),"",AG18+1))</f>
        <v>45223</v>
      </c>
      <c r="AH19" s="38">
        <f t="shared" si="22"/>
        <v>45230</v>
      </c>
      <c r="AI19" s="36" t="str">
        <f>IF(AI18&lt;&gt;"",AI18+1,IF(WEEKDAY(AI17,11)=2,AI17,""))</f>
        <v/>
      </c>
      <c r="AJ19" s="37">
        <f t="shared" ref="AJ19:AL24" si="23">AJ18+1</f>
        <v>45237</v>
      </c>
      <c r="AK19" s="37">
        <f t="shared" si="23"/>
        <v>45244</v>
      </c>
      <c r="AL19" s="37">
        <f t="shared" si="23"/>
        <v>45251</v>
      </c>
      <c r="AM19" s="37">
        <f t="shared" ref="AM19:AN24" si="24">IF(AM18="","",IF(AM18=EOMONTH(AM18,0),"",AM18+1))</f>
        <v>45258</v>
      </c>
      <c r="AN19" s="38" t="str">
        <f t="shared" si="24"/>
        <v/>
      </c>
      <c r="AO19" s="36" t="str">
        <f>IF(AO18&lt;&gt;"",AO18+1,IF(WEEKDAY(AO17,11)=2,AO17,""))</f>
        <v/>
      </c>
      <c r="AP19" s="37">
        <f t="shared" ref="AP19:AR24" si="25">AP18+1</f>
        <v>45265</v>
      </c>
      <c r="AQ19" s="37">
        <f t="shared" si="25"/>
        <v>45272</v>
      </c>
      <c r="AR19" s="37">
        <f t="shared" si="25"/>
        <v>45279</v>
      </c>
      <c r="AS19" s="37">
        <f t="shared" ref="AS19:AT24" si="26">IF(AS18="","",IF(AS18=EOMONTH(AS18,0),"",AS18+1))</f>
        <v>45286</v>
      </c>
      <c r="AT19" s="38" t="str">
        <f t="shared" si="26"/>
        <v/>
      </c>
    </row>
    <row r="20" spans="4:46" ht="16" x14ac:dyDescent="0.2">
      <c r="D20" s="7"/>
      <c r="E20" s="6" t="s">
        <v>44</v>
      </c>
      <c r="F20" s="18" t="s">
        <v>45</v>
      </c>
      <c r="G20" s="6"/>
      <c r="H20" s="6" t="s">
        <v>49</v>
      </c>
      <c r="J20" s="34" t="s">
        <v>56</v>
      </c>
      <c r="K20" s="30" t="str">
        <f>IF(K19&lt;&gt;"",K19+1,IF(WEEKDAY(K17,11)=3,K17,""))</f>
        <v/>
      </c>
      <c r="L20" s="31">
        <f t="shared" si="15"/>
        <v>45112</v>
      </c>
      <c r="M20" s="31">
        <f t="shared" si="15"/>
        <v>45119</v>
      </c>
      <c r="N20" s="31">
        <f t="shared" si="15"/>
        <v>45126</v>
      </c>
      <c r="O20" s="31">
        <f t="shared" si="16"/>
        <v>45133</v>
      </c>
      <c r="P20" s="32" t="str">
        <f t="shared" si="16"/>
        <v/>
      </c>
      <c r="Q20" s="30">
        <f>IF(Q19&lt;&gt;"",Q19+1,IF(WEEKDAY(Q17,11)=3,Q17,""))</f>
        <v>45140</v>
      </c>
      <c r="R20" s="31">
        <f t="shared" si="17"/>
        <v>45147</v>
      </c>
      <c r="S20" s="31">
        <f t="shared" si="17"/>
        <v>45154</v>
      </c>
      <c r="T20" s="31">
        <f t="shared" si="17"/>
        <v>45161</v>
      </c>
      <c r="U20" s="31">
        <f t="shared" si="18"/>
        <v>45168</v>
      </c>
      <c r="V20" s="32" t="str">
        <f t="shared" si="18"/>
        <v/>
      </c>
      <c r="W20" s="30" t="str">
        <f>IF(W19&lt;&gt;"",W19+1,IF(WEEKDAY(W17,11)=3,W17,""))</f>
        <v/>
      </c>
      <c r="X20" s="31">
        <f t="shared" si="19"/>
        <v>45175</v>
      </c>
      <c r="Y20" s="31">
        <f t="shared" si="19"/>
        <v>45182</v>
      </c>
      <c r="Z20" s="31">
        <f t="shared" si="19"/>
        <v>45189</v>
      </c>
      <c r="AA20" s="31">
        <f t="shared" si="20"/>
        <v>45196</v>
      </c>
      <c r="AB20" s="32" t="str">
        <f t="shared" si="20"/>
        <v/>
      </c>
      <c r="AC20" s="30" t="str">
        <f>IF(AC19&lt;&gt;"",AC19+1,IF(WEEKDAY(AC17,11)=3,AC17,""))</f>
        <v/>
      </c>
      <c r="AD20" s="31">
        <f t="shared" si="21"/>
        <v>45203</v>
      </c>
      <c r="AE20" s="31">
        <f t="shared" si="21"/>
        <v>45210</v>
      </c>
      <c r="AF20" s="31">
        <f t="shared" si="21"/>
        <v>45217</v>
      </c>
      <c r="AG20" s="31">
        <f t="shared" si="22"/>
        <v>45224</v>
      </c>
      <c r="AH20" s="32" t="str">
        <f t="shared" si="22"/>
        <v/>
      </c>
      <c r="AI20" s="30">
        <f>IF(AI19&lt;&gt;"",AI19+1,IF(WEEKDAY(AI17,11)=3,AI17,""))</f>
        <v>45231</v>
      </c>
      <c r="AJ20" s="31">
        <f t="shared" si="23"/>
        <v>45238</v>
      </c>
      <c r="AK20" s="31">
        <f t="shared" si="23"/>
        <v>45245</v>
      </c>
      <c r="AL20" s="31">
        <f t="shared" si="23"/>
        <v>45252</v>
      </c>
      <c r="AM20" s="31">
        <f t="shared" si="24"/>
        <v>45259</v>
      </c>
      <c r="AN20" s="32" t="str">
        <f t="shared" si="24"/>
        <v/>
      </c>
      <c r="AO20" s="30" t="str">
        <f>IF(AO19&lt;&gt;"",AO19+1,IF(WEEKDAY(AO17,11)=3,AO17,""))</f>
        <v/>
      </c>
      <c r="AP20" s="31">
        <f t="shared" si="25"/>
        <v>45266</v>
      </c>
      <c r="AQ20" s="31">
        <f t="shared" si="25"/>
        <v>45273</v>
      </c>
      <c r="AR20" s="31">
        <f t="shared" si="25"/>
        <v>45280</v>
      </c>
      <c r="AS20" s="31">
        <f t="shared" si="26"/>
        <v>45287</v>
      </c>
      <c r="AT20" s="32" t="str">
        <f t="shared" si="26"/>
        <v/>
      </c>
    </row>
    <row r="21" spans="4:46" ht="16" x14ac:dyDescent="0.2">
      <c r="D21" s="7"/>
      <c r="E21" s="7"/>
      <c r="F21" s="19" t="str">
        <f>IF(H21=TRUE,IF(WEEKDAY(F13-47,2)=2,F13-47,F13-48),"-")</f>
        <v>-</v>
      </c>
      <c r="G21" s="6" t="s">
        <v>46</v>
      </c>
      <c r="H21" s="25" t="b">
        <v>0</v>
      </c>
      <c r="I21" s="20" t="b">
        <v>0</v>
      </c>
      <c r="J21" s="35" t="s">
        <v>57</v>
      </c>
      <c r="K21" s="36" t="str">
        <f>IF(K20&lt;&gt;"",K20+1,IF(WEEKDAY(K17,11)=4,K17,""))</f>
        <v/>
      </c>
      <c r="L21" s="37">
        <f t="shared" si="15"/>
        <v>45113</v>
      </c>
      <c r="M21" s="37">
        <f t="shared" si="15"/>
        <v>45120</v>
      </c>
      <c r="N21" s="37">
        <f t="shared" si="15"/>
        <v>45127</v>
      </c>
      <c r="O21" s="37">
        <f t="shared" si="16"/>
        <v>45134</v>
      </c>
      <c r="P21" s="38" t="str">
        <f t="shared" si="16"/>
        <v/>
      </c>
      <c r="Q21" s="36">
        <f>IF(Q20&lt;&gt;"",Q20+1,IF(WEEKDAY(Q17,11)=4,Q17,""))</f>
        <v>45141</v>
      </c>
      <c r="R21" s="37">
        <f t="shared" si="17"/>
        <v>45148</v>
      </c>
      <c r="S21" s="37">
        <f t="shared" si="17"/>
        <v>45155</v>
      </c>
      <c r="T21" s="37">
        <f t="shared" si="17"/>
        <v>45162</v>
      </c>
      <c r="U21" s="37">
        <f t="shared" si="18"/>
        <v>45169</v>
      </c>
      <c r="V21" s="38" t="str">
        <f t="shared" si="18"/>
        <v/>
      </c>
      <c r="W21" s="36" t="str">
        <f>IF(W20&lt;&gt;"",W20+1,IF(WEEKDAY(W17,11)=4,W17,""))</f>
        <v/>
      </c>
      <c r="X21" s="37">
        <f t="shared" si="19"/>
        <v>45176</v>
      </c>
      <c r="Y21" s="37">
        <f t="shared" si="19"/>
        <v>45183</v>
      </c>
      <c r="Z21" s="37">
        <f t="shared" si="19"/>
        <v>45190</v>
      </c>
      <c r="AA21" s="37">
        <f t="shared" si="20"/>
        <v>45197</v>
      </c>
      <c r="AB21" s="38" t="str">
        <f t="shared" si="20"/>
        <v/>
      </c>
      <c r="AC21" s="36" t="str">
        <f>IF(AC20&lt;&gt;"",AC20+1,IF(WEEKDAY(AC17,11)=4,AC17,""))</f>
        <v/>
      </c>
      <c r="AD21" s="37">
        <f t="shared" si="21"/>
        <v>45204</v>
      </c>
      <c r="AE21" s="37">
        <f t="shared" si="21"/>
        <v>45211</v>
      </c>
      <c r="AF21" s="37">
        <f t="shared" si="21"/>
        <v>45218</v>
      </c>
      <c r="AG21" s="37">
        <f t="shared" si="22"/>
        <v>45225</v>
      </c>
      <c r="AH21" s="38" t="str">
        <f t="shared" si="22"/>
        <v/>
      </c>
      <c r="AI21" s="36">
        <f>IF(AI20&lt;&gt;"",AI20+1,IF(WEEKDAY(AI17,11)=4,AI17,""))</f>
        <v>45232</v>
      </c>
      <c r="AJ21" s="37">
        <f t="shared" si="23"/>
        <v>45239</v>
      </c>
      <c r="AK21" s="37">
        <f t="shared" si="23"/>
        <v>45246</v>
      </c>
      <c r="AL21" s="37">
        <f t="shared" si="23"/>
        <v>45253</v>
      </c>
      <c r="AM21" s="37">
        <f t="shared" si="24"/>
        <v>45260</v>
      </c>
      <c r="AN21" s="38" t="str">
        <f t="shared" si="24"/>
        <v/>
      </c>
      <c r="AO21" s="36" t="str">
        <f>IF(AO20&lt;&gt;"",AO20+1,IF(WEEKDAY(AO17,11)=4,AO17,""))</f>
        <v/>
      </c>
      <c r="AP21" s="37">
        <f t="shared" si="25"/>
        <v>45267</v>
      </c>
      <c r="AQ21" s="37">
        <f t="shared" si="25"/>
        <v>45274</v>
      </c>
      <c r="AR21" s="37">
        <f t="shared" si="25"/>
        <v>45281</v>
      </c>
      <c r="AS21" s="37">
        <f t="shared" si="26"/>
        <v>45288</v>
      </c>
      <c r="AT21" s="38" t="str">
        <f t="shared" si="26"/>
        <v/>
      </c>
    </row>
    <row r="22" spans="4:46" ht="16" x14ac:dyDescent="0.2">
      <c r="D22" s="7"/>
      <c r="E22" s="7"/>
      <c r="F22" s="9" t="str">
        <f>IF(H22=TRUE,DATE(YEAR(Neujahr),12,25)-WEEKDAY(DATE(YEAR(Neujahr),12,25),2)-32,"-")</f>
        <v>-</v>
      </c>
      <c r="G22" s="6" t="s">
        <v>47</v>
      </c>
      <c r="H22" s="25" t="b">
        <v>0</v>
      </c>
      <c r="I22" s="21" t="b">
        <v>0</v>
      </c>
      <c r="J22" s="34" t="s">
        <v>58</v>
      </c>
      <c r="K22" s="30" t="str">
        <f>IF(K21&lt;&gt;"",K21+1,IF(WEEKDAY(K17,11)=5,K17,""))</f>
        <v/>
      </c>
      <c r="L22" s="31">
        <f t="shared" si="15"/>
        <v>45114</v>
      </c>
      <c r="M22" s="31">
        <f t="shared" si="15"/>
        <v>45121</v>
      </c>
      <c r="N22" s="31">
        <f t="shared" si="15"/>
        <v>45128</v>
      </c>
      <c r="O22" s="31">
        <f t="shared" si="16"/>
        <v>45135</v>
      </c>
      <c r="P22" s="32" t="str">
        <f t="shared" si="16"/>
        <v/>
      </c>
      <c r="Q22" s="30">
        <f>IF(Q21&lt;&gt;"",Q21+1,IF(WEEKDAY(Q17,11)=5,Q17,""))</f>
        <v>45142</v>
      </c>
      <c r="R22" s="31">
        <f t="shared" si="17"/>
        <v>45149</v>
      </c>
      <c r="S22" s="31">
        <f t="shared" si="17"/>
        <v>45156</v>
      </c>
      <c r="T22" s="31">
        <f t="shared" si="17"/>
        <v>45163</v>
      </c>
      <c r="U22" s="31" t="str">
        <f t="shared" si="18"/>
        <v/>
      </c>
      <c r="V22" s="32" t="str">
        <f t="shared" si="18"/>
        <v/>
      </c>
      <c r="W22" s="30">
        <f>IF(W21&lt;&gt;"",W21+1,IF(WEEKDAY(W17,11)=5,W17,""))</f>
        <v>45170</v>
      </c>
      <c r="X22" s="31">
        <f t="shared" si="19"/>
        <v>45177</v>
      </c>
      <c r="Y22" s="31">
        <f t="shared" si="19"/>
        <v>45184</v>
      </c>
      <c r="Z22" s="31">
        <f t="shared" si="19"/>
        <v>45191</v>
      </c>
      <c r="AA22" s="31">
        <f t="shared" si="20"/>
        <v>45198</v>
      </c>
      <c r="AB22" s="32" t="str">
        <f t="shared" si="20"/>
        <v/>
      </c>
      <c r="AC22" s="30" t="str">
        <f>IF(AC21&lt;&gt;"",AC21+1,IF(WEEKDAY(AC17,11)=5,AC17,""))</f>
        <v/>
      </c>
      <c r="AD22" s="31">
        <f t="shared" si="21"/>
        <v>45205</v>
      </c>
      <c r="AE22" s="31">
        <f t="shared" si="21"/>
        <v>45212</v>
      </c>
      <c r="AF22" s="31">
        <f t="shared" si="21"/>
        <v>45219</v>
      </c>
      <c r="AG22" s="31">
        <f t="shared" si="22"/>
        <v>45226</v>
      </c>
      <c r="AH22" s="32" t="str">
        <f t="shared" si="22"/>
        <v/>
      </c>
      <c r="AI22" s="30">
        <f>IF(AI21&lt;&gt;"",AI21+1,IF(WEEKDAY(AI17,11)=5,AI17,""))</f>
        <v>45233</v>
      </c>
      <c r="AJ22" s="31">
        <f t="shared" si="23"/>
        <v>45240</v>
      </c>
      <c r="AK22" s="31">
        <f t="shared" si="23"/>
        <v>45247</v>
      </c>
      <c r="AL22" s="31">
        <f t="shared" si="23"/>
        <v>45254</v>
      </c>
      <c r="AM22" s="31" t="str">
        <f t="shared" si="24"/>
        <v/>
      </c>
      <c r="AN22" s="32" t="str">
        <f t="shared" si="24"/>
        <v/>
      </c>
      <c r="AO22" s="30">
        <f>IF(AO21&lt;&gt;"",AO21+1,IF(WEEKDAY(AO17,11)=5,AO17,""))</f>
        <v>45261</v>
      </c>
      <c r="AP22" s="31">
        <f t="shared" si="25"/>
        <v>45268</v>
      </c>
      <c r="AQ22" s="31">
        <f t="shared" si="25"/>
        <v>45275</v>
      </c>
      <c r="AR22" s="31">
        <f t="shared" si="25"/>
        <v>45282</v>
      </c>
      <c r="AS22" s="31">
        <f t="shared" si="26"/>
        <v>45289</v>
      </c>
      <c r="AT22" s="32" t="str">
        <f t="shared" si="26"/>
        <v/>
      </c>
    </row>
    <row r="23" spans="4:46" ht="16" x14ac:dyDescent="0.2">
      <c r="D23" s="11"/>
      <c r="E23" s="11"/>
      <c r="F23" s="59" t="s">
        <v>48</v>
      </c>
      <c r="G23" s="60">
        <v>45065</v>
      </c>
      <c r="H23" s="61" t="s">
        <v>50</v>
      </c>
      <c r="J23" s="39" t="s">
        <v>59</v>
      </c>
      <c r="K23" s="40">
        <f>IF(K22&lt;&gt;"",K22+1,IF(WEEKDAY(K17,11)=6,K17,""))</f>
        <v>45108</v>
      </c>
      <c r="L23" s="41">
        <f t="shared" si="15"/>
        <v>45115</v>
      </c>
      <c r="M23" s="41">
        <f t="shared" si="15"/>
        <v>45122</v>
      </c>
      <c r="N23" s="41">
        <f t="shared" si="15"/>
        <v>45129</v>
      </c>
      <c r="O23" s="41">
        <f t="shared" si="16"/>
        <v>45136</v>
      </c>
      <c r="P23" s="42" t="str">
        <f t="shared" si="16"/>
        <v/>
      </c>
      <c r="Q23" s="40">
        <f>IF(Q22&lt;&gt;"",Q22+1,IF(WEEKDAY(Q17,11)=6,Q17,""))</f>
        <v>45143</v>
      </c>
      <c r="R23" s="41">
        <f t="shared" si="17"/>
        <v>45150</v>
      </c>
      <c r="S23" s="41">
        <f t="shared" si="17"/>
        <v>45157</v>
      </c>
      <c r="T23" s="41">
        <f t="shared" si="17"/>
        <v>45164</v>
      </c>
      <c r="U23" s="41" t="str">
        <f t="shared" si="18"/>
        <v/>
      </c>
      <c r="V23" s="42" t="str">
        <f t="shared" si="18"/>
        <v/>
      </c>
      <c r="W23" s="40">
        <f>IF(W22&lt;&gt;"",W22+1,IF(WEEKDAY(W17,11)=6,W17,""))</f>
        <v>45171</v>
      </c>
      <c r="X23" s="41">
        <f t="shared" si="19"/>
        <v>45178</v>
      </c>
      <c r="Y23" s="41">
        <f t="shared" si="19"/>
        <v>45185</v>
      </c>
      <c r="Z23" s="41">
        <f t="shared" si="19"/>
        <v>45192</v>
      </c>
      <c r="AA23" s="41">
        <f t="shared" si="20"/>
        <v>45199</v>
      </c>
      <c r="AB23" s="42" t="str">
        <f t="shared" si="20"/>
        <v/>
      </c>
      <c r="AC23" s="40" t="str">
        <f>IF(AC22&lt;&gt;"",AC22+1,IF(WEEKDAY(AC17,11)=6,AC17,""))</f>
        <v/>
      </c>
      <c r="AD23" s="41">
        <f t="shared" si="21"/>
        <v>45206</v>
      </c>
      <c r="AE23" s="41">
        <f t="shared" si="21"/>
        <v>45213</v>
      </c>
      <c r="AF23" s="41">
        <f t="shared" si="21"/>
        <v>45220</v>
      </c>
      <c r="AG23" s="41">
        <f t="shared" si="22"/>
        <v>45227</v>
      </c>
      <c r="AH23" s="42" t="str">
        <f t="shared" si="22"/>
        <v/>
      </c>
      <c r="AI23" s="40">
        <f>IF(AI22&lt;&gt;"",AI22+1,IF(WEEKDAY(AI17,11)=6,AI17,""))</f>
        <v>45234</v>
      </c>
      <c r="AJ23" s="41">
        <f t="shared" si="23"/>
        <v>45241</v>
      </c>
      <c r="AK23" s="41">
        <f t="shared" si="23"/>
        <v>45248</v>
      </c>
      <c r="AL23" s="41">
        <f t="shared" si="23"/>
        <v>45255</v>
      </c>
      <c r="AM23" s="41" t="str">
        <f t="shared" si="24"/>
        <v/>
      </c>
      <c r="AN23" s="42" t="str">
        <f t="shared" si="24"/>
        <v/>
      </c>
      <c r="AO23" s="40">
        <f>IF(AO22&lt;&gt;"",AO22+1,IF(WEEKDAY(AO17,11)=6,AO17,""))</f>
        <v>45262</v>
      </c>
      <c r="AP23" s="41">
        <f t="shared" si="25"/>
        <v>45269</v>
      </c>
      <c r="AQ23" s="41">
        <f t="shared" si="25"/>
        <v>45276</v>
      </c>
      <c r="AR23" s="41">
        <f t="shared" si="25"/>
        <v>45283</v>
      </c>
      <c r="AS23" s="41">
        <f t="shared" si="26"/>
        <v>45290</v>
      </c>
      <c r="AT23" s="42" t="str">
        <f t="shared" si="26"/>
        <v/>
      </c>
    </row>
    <row r="24" spans="4:46" ht="16" x14ac:dyDescent="0.2">
      <c r="D24" s="11"/>
      <c r="E24" s="6"/>
      <c r="F24" s="59" t="s">
        <v>48</v>
      </c>
      <c r="G24" s="60">
        <v>45086</v>
      </c>
      <c r="H24" s="61" t="s">
        <v>51</v>
      </c>
      <c r="J24" s="45" t="s">
        <v>60</v>
      </c>
      <c r="K24" s="43">
        <f>IF(K23&lt;&gt;"",K23+1,IF(WEEKDAY(K17,11)=7,K17,""))</f>
        <v>45109</v>
      </c>
      <c r="L24" s="44">
        <f t="shared" si="15"/>
        <v>45116</v>
      </c>
      <c r="M24" s="44">
        <f t="shared" si="15"/>
        <v>45123</v>
      </c>
      <c r="N24" s="44">
        <f t="shared" si="15"/>
        <v>45130</v>
      </c>
      <c r="O24" s="44">
        <f t="shared" si="16"/>
        <v>45137</v>
      </c>
      <c r="P24" s="46" t="str">
        <f t="shared" si="16"/>
        <v/>
      </c>
      <c r="Q24" s="43">
        <f>IF(Q23&lt;&gt;"",Q23+1,IF(WEEKDAY(Q17,11)=7,Q17,""))</f>
        <v>45144</v>
      </c>
      <c r="R24" s="44">
        <f t="shared" si="17"/>
        <v>45151</v>
      </c>
      <c r="S24" s="44">
        <f t="shared" si="17"/>
        <v>45158</v>
      </c>
      <c r="T24" s="44">
        <f t="shared" si="17"/>
        <v>45165</v>
      </c>
      <c r="U24" s="44" t="str">
        <f t="shared" si="18"/>
        <v/>
      </c>
      <c r="V24" s="46" t="str">
        <f t="shared" si="18"/>
        <v/>
      </c>
      <c r="W24" s="43">
        <f>IF(W23&lt;&gt;"",W23+1,IF(WEEKDAY(W17,11)=7,W17,""))</f>
        <v>45172</v>
      </c>
      <c r="X24" s="44">
        <f t="shared" si="19"/>
        <v>45179</v>
      </c>
      <c r="Y24" s="44">
        <f t="shared" si="19"/>
        <v>45186</v>
      </c>
      <c r="Z24" s="44">
        <f t="shared" si="19"/>
        <v>45193</v>
      </c>
      <c r="AA24" s="44" t="str">
        <f t="shared" si="20"/>
        <v/>
      </c>
      <c r="AB24" s="46" t="str">
        <f t="shared" si="20"/>
        <v/>
      </c>
      <c r="AC24" s="43">
        <f>IF(AC23&lt;&gt;"",AC23+1,IF(WEEKDAY(AC17,11)=7,AC17,""))</f>
        <v>45200</v>
      </c>
      <c r="AD24" s="44">
        <f t="shared" si="21"/>
        <v>45207</v>
      </c>
      <c r="AE24" s="44">
        <f t="shared" si="21"/>
        <v>45214</v>
      </c>
      <c r="AF24" s="44">
        <f t="shared" si="21"/>
        <v>45221</v>
      </c>
      <c r="AG24" s="44">
        <f t="shared" si="22"/>
        <v>45228</v>
      </c>
      <c r="AH24" s="46" t="str">
        <f t="shared" si="22"/>
        <v/>
      </c>
      <c r="AI24" s="43">
        <f>IF(AI23&lt;&gt;"",AI23+1,IF(WEEKDAY(AI17,11)=7,AI17,""))</f>
        <v>45235</v>
      </c>
      <c r="AJ24" s="44">
        <f t="shared" si="23"/>
        <v>45242</v>
      </c>
      <c r="AK24" s="44">
        <f t="shared" si="23"/>
        <v>45249</v>
      </c>
      <c r="AL24" s="44">
        <f t="shared" si="23"/>
        <v>45256</v>
      </c>
      <c r="AM24" s="44" t="str">
        <f t="shared" si="24"/>
        <v/>
      </c>
      <c r="AN24" s="46" t="str">
        <f t="shared" si="24"/>
        <v/>
      </c>
      <c r="AO24" s="43">
        <f>IF(AO23&lt;&gt;"",AO23+1,IF(WEEKDAY(AO17,11)=7,AO17,""))</f>
        <v>45263</v>
      </c>
      <c r="AP24" s="44">
        <f t="shared" si="25"/>
        <v>45270</v>
      </c>
      <c r="AQ24" s="44">
        <f t="shared" si="25"/>
        <v>45277</v>
      </c>
      <c r="AR24" s="44">
        <f t="shared" si="25"/>
        <v>45284</v>
      </c>
      <c r="AS24" s="44">
        <f t="shared" si="26"/>
        <v>45291</v>
      </c>
      <c r="AT24" s="46" t="str">
        <f t="shared" si="26"/>
        <v/>
      </c>
    </row>
    <row r="25" spans="4:46" ht="16" x14ac:dyDescent="0.2">
      <c r="D25" s="11"/>
      <c r="E25" s="6"/>
      <c r="F25" s="59" t="s">
        <v>48</v>
      </c>
      <c r="G25" s="60">
        <v>45201</v>
      </c>
      <c r="H25" s="61" t="s">
        <v>52</v>
      </c>
    </row>
    <row r="26" spans="4:46" ht="16" x14ac:dyDescent="0.2">
      <c r="D26" s="11"/>
      <c r="E26" s="6"/>
      <c r="F26" s="59"/>
      <c r="G26" s="60"/>
      <c r="H26" s="61"/>
    </row>
    <row r="27" spans="4:46" ht="16" x14ac:dyDescent="0.2">
      <c r="D27" s="7"/>
      <c r="E27" s="6"/>
      <c r="F27" s="60"/>
      <c r="G27" s="60"/>
      <c r="H27" s="61"/>
    </row>
    <row r="28" spans="4:46" ht="16" x14ac:dyDescent="0.2">
      <c r="D28" s="7"/>
      <c r="E28" s="6"/>
      <c r="F28" s="60"/>
      <c r="G28" s="60"/>
      <c r="H28" s="61"/>
    </row>
    <row r="29" spans="4:46" ht="16" x14ac:dyDescent="0.2">
      <c r="D29" s="7"/>
      <c r="E29" s="6"/>
      <c r="F29" s="60"/>
      <c r="G29" s="60"/>
      <c r="H29" s="61"/>
    </row>
    <row r="31" spans="4:46" ht="19" x14ac:dyDescent="0.2">
      <c r="D31" s="22">
        <f>D2+1</f>
        <v>2024</v>
      </c>
      <c r="E31" s="3" t="s">
        <v>28</v>
      </c>
      <c r="F31" s="4">
        <f>DATE(D31,1,1)</f>
        <v>45292</v>
      </c>
      <c r="G31" s="5" t="s">
        <v>29</v>
      </c>
      <c r="H31" s="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4:46" ht="16" x14ac:dyDescent="0.2">
      <c r="D32" s="7"/>
      <c r="E32" s="8"/>
      <c r="F32" s="9">
        <f>F31+5</f>
        <v>45297</v>
      </c>
      <c r="G32" s="10" t="s">
        <v>30</v>
      </c>
      <c r="H32" s="6"/>
    </row>
    <row r="33" spans="4:46" ht="16" x14ac:dyDescent="0.2">
      <c r="D33" s="11"/>
      <c r="E33" s="12"/>
      <c r="F33" s="9">
        <f>EOMONTH(F31,3)+1</f>
        <v>45413</v>
      </c>
      <c r="G33" s="10" t="s">
        <v>31</v>
      </c>
      <c r="H33" s="6"/>
    </row>
    <row r="34" spans="4:46" ht="16" x14ac:dyDescent="0.2">
      <c r="D34" s="11"/>
      <c r="E34" s="12"/>
      <c r="F34" s="9">
        <f>EOMONTH(F31,6)+15</f>
        <v>45519</v>
      </c>
      <c r="G34" s="10" t="s">
        <v>32</v>
      </c>
      <c r="H34" s="6"/>
    </row>
    <row r="35" spans="4:46" ht="24" x14ac:dyDescent="0.2">
      <c r="D35" s="11"/>
      <c r="E35" s="12"/>
      <c r="F35" s="9">
        <f>EOMONTH(F31,8)+3</f>
        <v>45568</v>
      </c>
      <c r="G35" s="10" t="s">
        <v>33</v>
      </c>
      <c r="H35" s="6"/>
      <c r="J35" s="65">
        <f>D31</f>
        <v>2024</v>
      </c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7"/>
    </row>
    <row r="36" spans="4:46" ht="16" x14ac:dyDescent="0.2">
      <c r="D36" s="11"/>
      <c r="E36" s="12"/>
      <c r="F36" s="9">
        <f>EOMONTH(F31,9)+1</f>
        <v>45597</v>
      </c>
      <c r="G36" s="10" t="s">
        <v>34</v>
      </c>
      <c r="H36" s="6"/>
      <c r="J36" s="33" t="s">
        <v>53</v>
      </c>
      <c r="K36" s="27">
        <f>WEEKNUM(K44,21)</f>
        <v>1</v>
      </c>
      <c r="L36" s="28">
        <f>WEEKNUM(L38,21)</f>
        <v>2</v>
      </c>
      <c r="M36" s="28">
        <f>WEEKNUM(M38,21)</f>
        <v>3</v>
      </c>
      <c r="N36" s="28">
        <f>WEEKNUM(N38,21)</f>
        <v>4</v>
      </c>
      <c r="O36" s="28">
        <f>IF(O38&lt;&gt;"",WEEKNUM(O38,21),"")</f>
        <v>5</v>
      </c>
      <c r="P36" s="29" t="str">
        <f>IF(P38&lt;&gt;"",WEEKNUM(P38,21),"")</f>
        <v/>
      </c>
      <c r="Q36" s="27">
        <f>WEEKNUM(Q44,21)</f>
        <v>5</v>
      </c>
      <c r="R36" s="28">
        <f>WEEKNUM(R38,21)</f>
        <v>6</v>
      </c>
      <c r="S36" s="28">
        <f>WEEKNUM(S38,21)</f>
        <v>7</v>
      </c>
      <c r="T36" s="28">
        <f>WEEKNUM(T38,21)</f>
        <v>8</v>
      </c>
      <c r="U36" s="28">
        <f>IF(U38&lt;&gt;"",WEEKNUM(U38,21),"")</f>
        <v>9</v>
      </c>
      <c r="V36" s="29"/>
      <c r="W36" s="27">
        <f>WEEKNUM(W44,21)</f>
        <v>9</v>
      </c>
      <c r="X36" s="28">
        <f>WEEKNUM(X38,21)</f>
        <v>10</v>
      </c>
      <c r="Y36" s="28">
        <f>WEEKNUM(Y38,21)</f>
        <v>11</v>
      </c>
      <c r="Z36" s="28">
        <f>WEEKNUM(Z38,21)</f>
        <v>12</v>
      </c>
      <c r="AA36" s="28">
        <f>IF(AA38&lt;&gt;"",WEEKNUM(AA38,21),"")</f>
        <v>13</v>
      </c>
      <c r="AB36" s="29" t="str">
        <f>IF(AB38&lt;&gt;"",WEEKNUM(AB38,21),"")</f>
        <v/>
      </c>
      <c r="AC36" s="27">
        <f>WEEKNUM(AC44,21)</f>
        <v>14</v>
      </c>
      <c r="AD36" s="28">
        <f>WEEKNUM(AD38,21)</f>
        <v>15</v>
      </c>
      <c r="AE36" s="28">
        <f>WEEKNUM(AE38,21)</f>
        <v>16</v>
      </c>
      <c r="AF36" s="28">
        <f>WEEKNUM(AF38,21)</f>
        <v>17</v>
      </c>
      <c r="AG36" s="28">
        <f>IF(AG38&lt;&gt;"",WEEKNUM(AG38,21),"")</f>
        <v>18</v>
      </c>
      <c r="AH36" s="29"/>
      <c r="AI36" s="27">
        <f>WEEKNUM(AI44,21)</f>
        <v>18</v>
      </c>
      <c r="AJ36" s="28">
        <f>WEEKNUM(AJ38,21)</f>
        <v>19</v>
      </c>
      <c r="AK36" s="28">
        <f>WEEKNUM(AK38,21)</f>
        <v>20</v>
      </c>
      <c r="AL36" s="28">
        <f>WEEKNUM(AL38,21)</f>
        <v>21</v>
      </c>
      <c r="AM36" s="28">
        <f>IF(AM38&lt;&gt;"",WEEKNUM(AM38,21),"")</f>
        <v>22</v>
      </c>
      <c r="AN36" s="29"/>
      <c r="AO36" s="27">
        <f>WEEKNUM(AO44,21)</f>
        <v>22</v>
      </c>
      <c r="AP36" s="28">
        <f>WEEKNUM(AP38,21)</f>
        <v>23</v>
      </c>
      <c r="AQ36" s="28">
        <f>WEEKNUM(AQ38,21)</f>
        <v>24</v>
      </c>
      <c r="AR36" s="28">
        <f>WEEKNUM(AR38,21)</f>
        <v>25</v>
      </c>
      <c r="AS36" s="28">
        <f>IF(AS38&lt;&gt;"",WEEKNUM(AS38,21),"")</f>
        <v>26</v>
      </c>
      <c r="AT36" s="29" t="str">
        <f>IF(AT38&lt;&gt;"",WEEKNUM(AT38,21),"")</f>
        <v/>
      </c>
    </row>
    <row r="37" spans="4:46" ht="16" x14ac:dyDescent="0.2">
      <c r="D37" s="11"/>
      <c r="E37" s="12"/>
      <c r="F37" s="9">
        <f>F40-7</f>
        <v>45650</v>
      </c>
      <c r="G37" s="10" t="s">
        <v>35</v>
      </c>
      <c r="H37" s="6"/>
      <c r="J37" s="34"/>
      <c r="K37" s="62">
        <f>F31</f>
        <v>45292</v>
      </c>
      <c r="L37" s="63"/>
      <c r="M37" s="63"/>
      <c r="N37" s="63"/>
      <c r="O37" s="63"/>
      <c r="P37" s="64"/>
      <c r="Q37" s="62">
        <f>EOMONTH(K37,0)+1</f>
        <v>45323</v>
      </c>
      <c r="R37" s="63"/>
      <c r="S37" s="63"/>
      <c r="T37" s="63"/>
      <c r="U37" s="63"/>
      <c r="V37" s="64"/>
      <c r="W37" s="62">
        <f>EOMONTH(Q37,0)+1</f>
        <v>45352</v>
      </c>
      <c r="X37" s="63"/>
      <c r="Y37" s="63"/>
      <c r="Z37" s="63"/>
      <c r="AA37" s="63"/>
      <c r="AB37" s="64"/>
      <c r="AC37" s="62">
        <f>EOMONTH(W37,0)+1</f>
        <v>45383</v>
      </c>
      <c r="AD37" s="63"/>
      <c r="AE37" s="63"/>
      <c r="AF37" s="63"/>
      <c r="AG37" s="63"/>
      <c r="AH37" s="64"/>
      <c r="AI37" s="62">
        <f>EOMONTH(AC37,0)+1</f>
        <v>45413</v>
      </c>
      <c r="AJ37" s="63"/>
      <c r="AK37" s="63"/>
      <c r="AL37" s="63"/>
      <c r="AM37" s="63"/>
      <c r="AN37" s="64"/>
      <c r="AO37" s="62">
        <f>EOMONTH(AI37,0)+1</f>
        <v>45444</v>
      </c>
      <c r="AP37" s="63"/>
      <c r="AQ37" s="63"/>
      <c r="AR37" s="63"/>
      <c r="AS37" s="63"/>
      <c r="AT37" s="64"/>
    </row>
    <row r="38" spans="4:46" ht="16" x14ac:dyDescent="0.2">
      <c r="D38" s="11"/>
      <c r="E38" s="12"/>
      <c r="F38" s="9">
        <f>F37+1</f>
        <v>45651</v>
      </c>
      <c r="G38" s="10" t="s">
        <v>36</v>
      </c>
      <c r="H38" s="6"/>
      <c r="J38" s="34" t="s">
        <v>54</v>
      </c>
      <c r="K38" s="30">
        <f>IF(WEEKDAY(K37,11)=1,K37,"")</f>
        <v>45292</v>
      </c>
      <c r="L38" s="31">
        <f>K44+1</f>
        <v>45299</v>
      </c>
      <c r="M38" s="31">
        <f>L44+1</f>
        <v>45306</v>
      </c>
      <c r="N38" s="31">
        <f>M44+1</f>
        <v>45313</v>
      </c>
      <c r="O38" s="31">
        <f>IF(N44="","",IF(N44=EOMONTH(N44,0),"",N44+1))</f>
        <v>45320</v>
      </c>
      <c r="P38" s="32" t="str">
        <f>IF(O44="","",IF(O44=EOMONTH(O44,0),"",O44+1))</f>
        <v/>
      </c>
      <c r="Q38" s="30" t="str">
        <f>IF(WEEKDAY(Q37,11)=1,Q37,"")</f>
        <v/>
      </c>
      <c r="R38" s="31">
        <f>Q44+1</f>
        <v>45327</v>
      </c>
      <c r="S38" s="31">
        <f>R44+1</f>
        <v>45334</v>
      </c>
      <c r="T38" s="31">
        <f>S44+1</f>
        <v>45341</v>
      </c>
      <c r="U38" s="31">
        <f>IF(T44="","",IF(T44=EOMONTH(T44,0),"",T44+1))</f>
        <v>45348</v>
      </c>
      <c r="V38" s="32" t="str">
        <f>IF(U44="","",IF(U44=EOMONTH(U44,0),"",U44+1))</f>
        <v/>
      </c>
      <c r="W38" s="30" t="str">
        <f>IF(WEEKDAY(W37,11)=1,W37,"")</f>
        <v/>
      </c>
      <c r="X38" s="31">
        <f>W44+1</f>
        <v>45355</v>
      </c>
      <c r="Y38" s="31">
        <f>X44+1</f>
        <v>45362</v>
      </c>
      <c r="Z38" s="31">
        <f>Y44+1</f>
        <v>45369</v>
      </c>
      <c r="AA38" s="31">
        <f>IF(Z44="","",IF(Z44=EOMONTH(Z44,0),"",Z44+1))</f>
        <v>45376</v>
      </c>
      <c r="AB38" s="32" t="str">
        <f>IF(AA44="","",IF(AA44=EOMONTH(AA44,0),"",AA44+1))</f>
        <v/>
      </c>
      <c r="AC38" s="30">
        <f>IF(WEEKDAY(AC37,11)=1,AC37,"")</f>
        <v>45383</v>
      </c>
      <c r="AD38" s="31">
        <f>AC44+1</f>
        <v>45390</v>
      </c>
      <c r="AE38" s="31">
        <f>AD44+1</f>
        <v>45397</v>
      </c>
      <c r="AF38" s="31">
        <f>AE44+1</f>
        <v>45404</v>
      </c>
      <c r="AG38" s="31">
        <f>IF(AF44="","",IF(AF44=EOMONTH(AF44,0),"",AF44+1))</f>
        <v>45411</v>
      </c>
      <c r="AH38" s="32" t="str">
        <f>IF(AG44="","",IF(AG44=EOMONTH(AG44,0),"",AG44+1))</f>
        <v/>
      </c>
      <c r="AI38" s="30" t="str">
        <f>IF(WEEKDAY(AI37,11)=1,AI37,"")</f>
        <v/>
      </c>
      <c r="AJ38" s="31">
        <f>AI44+1</f>
        <v>45418</v>
      </c>
      <c r="AK38" s="31">
        <f>AJ44+1</f>
        <v>45425</v>
      </c>
      <c r="AL38" s="31">
        <f>AK44+1</f>
        <v>45432</v>
      </c>
      <c r="AM38" s="31">
        <f>IF(AL44="","",IF(AL44=EOMONTH(AL44,0),"",AL44+1))</f>
        <v>45439</v>
      </c>
      <c r="AN38" s="32" t="str">
        <f>IF(AM44="","",IF(AM44=EOMONTH(AM44,0),"",AM44+1))</f>
        <v/>
      </c>
      <c r="AO38" s="30" t="str">
        <f>IF(WEEKDAY(AO37,11)=1,AO37,"")</f>
        <v/>
      </c>
      <c r="AP38" s="31">
        <f>AO44+1</f>
        <v>45446</v>
      </c>
      <c r="AQ38" s="31">
        <f>AP44+1</f>
        <v>45453</v>
      </c>
      <c r="AR38" s="31">
        <f>AQ44+1</f>
        <v>45460</v>
      </c>
      <c r="AS38" s="31">
        <f>IF(AR44="","",IF(AR44=EOMONTH(AR44,0),"",AR44+1))</f>
        <v>45467</v>
      </c>
      <c r="AT38" s="32" t="str">
        <f>IF(AS44="","",IF(AS44=EOMONTH(AS44,0),"",AS44+1))</f>
        <v/>
      </c>
    </row>
    <row r="39" spans="4:46" ht="16" x14ac:dyDescent="0.2">
      <c r="D39" s="11"/>
      <c r="E39" s="12"/>
      <c r="F39" s="9">
        <f>F38+1</f>
        <v>45652</v>
      </c>
      <c r="G39" s="10" t="s">
        <v>36</v>
      </c>
      <c r="H39" s="6"/>
      <c r="J39" s="35" t="s">
        <v>55</v>
      </c>
      <c r="K39" s="36">
        <f>IF(K38&lt;&gt;"",K38+1,IF(WEEKDAY(K37,11)=2,K37,""))</f>
        <v>45293</v>
      </c>
      <c r="L39" s="37">
        <f>L38+1</f>
        <v>45300</v>
      </c>
      <c r="M39" s="37">
        <f>M38+1</f>
        <v>45307</v>
      </c>
      <c r="N39" s="37">
        <f>N38+1</f>
        <v>45314</v>
      </c>
      <c r="O39" s="37">
        <f t="shared" ref="O39:P44" si="27">IF(O38="","",IF(O38=EOMONTH(O38,0),"",O38+1))</f>
        <v>45321</v>
      </c>
      <c r="P39" s="38" t="str">
        <f t="shared" si="27"/>
        <v/>
      </c>
      <c r="Q39" s="36" t="str">
        <f>IF(Q38&lt;&gt;"",Q38+1,IF(WEEKDAY(Q37,11)=2,Q37,""))</f>
        <v/>
      </c>
      <c r="R39" s="37">
        <f>R38+1</f>
        <v>45328</v>
      </c>
      <c r="S39" s="37">
        <f>S38+1</f>
        <v>45335</v>
      </c>
      <c r="T39" s="37">
        <f>T38+1</f>
        <v>45342</v>
      </c>
      <c r="U39" s="37">
        <f t="shared" ref="U39:V44" si="28">IF(U38="","",IF(U38=EOMONTH(U38,0),"",U38+1))</f>
        <v>45349</v>
      </c>
      <c r="V39" s="38" t="str">
        <f t="shared" si="28"/>
        <v/>
      </c>
      <c r="W39" s="36" t="str">
        <f>IF(W38&lt;&gt;"",W38+1,IF(WEEKDAY(W37,11)=2,W37,""))</f>
        <v/>
      </c>
      <c r="X39" s="37">
        <f t="shared" ref="X39:Z44" si="29">X38+1</f>
        <v>45356</v>
      </c>
      <c r="Y39" s="37">
        <f t="shared" si="29"/>
        <v>45363</v>
      </c>
      <c r="Z39" s="37">
        <f t="shared" si="29"/>
        <v>45370</v>
      </c>
      <c r="AA39" s="37">
        <f t="shared" ref="AA39:AB44" si="30">IF(AA38="","",IF(AA38=EOMONTH(AA38,0),"",AA38+1))</f>
        <v>45377</v>
      </c>
      <c r="AB39" s="38" t="str">
        <f t="shared" si="30"/>
        <v/>
      </c>
      <c r="AC39" s="36">
        <f>IF(AC38&lt;&gt;"",AC38+1,IF(WEEKDAY(AC37,11)=2,AC37,""))</f>
        <v>45384</v>
      </c>
      <c r="AD39" s="37">
        <f t="shared" ref="AD39:AF44" si="31">AD38+1</f>
        <v>45391</v>
      </c>
      <c r="AE39" s="37">
        <f t="shared" si="31"/>
        <v>45398</v>
      </c>
      <c r="AF39" s="37">
        <f t="shared" si="31"/>
        <v>45405</v>
      </c>
      <c r="AG39" s="37">
        <f t="shared" ref="AG39:AH44" si="32">IF(AG38="","",IF(AG38=EOMONTH(AG38,0),"",AG38+1))</f>
        <v>45412</v>
      </c>
      <c r="AH39" s="38" t="str">
        <f t="shared" si="32"/>
        <v/>
      </c>
      <c r="AI39" s="36" t="str">
        <f>IF(AI38&lt;&gt;"",AI38+1,IF(WEEKDAY(AI37,11)=2,AI37,""))</f>
        <v/>
      </c>
      <c r="AJ39" s="37">
        <f t="shared" ref="AJ39:AL44" si="33">AJ38+1</f>
        <v>45419</v>
      </c>
      <c r="AK39" s="37">
        <f t="shared" si="33"/>
        <v>45426</v>
      </c>
      <c r="AL39" s="37">
        <f t="shared" si="33"/>
        <v>45433</v>
      </c>
      <c r="AM39" s="37">
        <f t="shared" ref="AM39:AN44" si="34">IF(AM38="","",IF(AM38=EOMONTH(AM38,0),"",AM38+1))</f>
        <v>45440</v>
      </c>
      <c r="AN39" s="38" t="str">
        <f t="shared" si="34"/>
        <v/>
      </c>
      <c r="AO39" s="36" t="str">
        <f>IF(AO38&lt;&gt;"",AO38+1,IF(WEEKDAY(AO37,11)=2,AO37,""))</f>
        <v/>
      </c>
      <c r="AP39" s="37">
        <f>AP38+1</f>
        <v>45447</v>
      </c>
      <c r="AQ39" s="37">
        <f>AQ38+1</f>
        <v>45454</v>
      </c>
      <c r="AR39" s="37">
        <f>AR38+1</f>
        <v>45461</v>
      </c>
      <c r="AS39" s="37">
        <f t="shared" ref="AS39:AT44" si="35">IF(AS38="","",IF(AS38=EOMONTH(AS38,0),"",AS38+1))</f>
        <v>45468</v>
      </c>
      <c r="AT39" s="38" t="str">
        <f t="shared" si="35"/>
        <v/>
      </c>
    </row>
    <row r="40" spans="4:46" ht="16" x14ac:dyDescent="0.2">
      <c r="D40" s="11"/>
      <c r="E40" s="15"/>
      <c r="F40" s="16">
        <f>EOMONTH(F31,11)</f>
        <v>45657</v>
      </c>
      <c r="G40" s="17" t="s">
        <v>37</v>
      </c>
      <c r="H40" s="6"/>
      <c r="J40" s="34" t="s">
        <v>56</v>
      </c>
      <c r="K40" s="30">
        <f>IF(K39&lt;&gt;"",K39+1,IF(WEEKDAY(K37,11)=3,K37,""))</f>
        <v>45294</v>
      </c>
      <c r="L40" s="31">
        <f t="shared" ref="L40:N44" si="36">L39+1</f>
        <v>45301</v>
      </c>
      <c r="M40" s="31">
        <f t="shared" si="36"/>
        <v>45308</v>
      </c>
      <c r="N40" s="31">
        <f t="shared" si="36"/>
        <v>45315</v>
      </c>
      <c r="O40" s="31">
        <f t="shared" si="27"/>
        <v>45322</v>
      </c>
      <c r="P40" s="32" t="str">
        <f t="shared" si="27"/>
        <v/>
      </c>
      <c r="Q40" s="30" t="str">
        <f>IF(Q39&lt;&gt;"",Q39+1,IF(WEEKDAY(Q37,11)=3,Q37,""))</f>
        <v/>
      </c>
      <c r="R40" s="31">
        <f t="shared" ref="R40:T44" si="37">R39+1</f>
        <v>45329</v>
      </c>
      <c r="S40" s="31">
        <f t="shared" si="37"/>
        <v>45336</v>
      </c>
      <c r="T40" s="31">
        <f t="shared" si="37"/>
        <v>45343</v>
      </c>
      <c r="U40" s="31">
        <f t="shared" si="28"/>
        <v>45350</v>
      </c>
      <c r="V40" s="32" t="str">
        <f t="shared" si="28"/>
        <v/>
      </c>
      <c r="W40" s="30" t="str">
        <f>IF(W39&lt;&gt;"",W39+1,IF(WEEKDAY(W37,11)=3,W37,""))</f>
        <v/>
      </c>
      <c r="X40" s="31">
        <f t="shared" si="29"/>
        <v>45357</v>
      </c>
      <c r="Y40" s="31">
        <f t="shared" si="29"/>
        <v>45364</v>
      </c>
      <c r="Z40" s="31">
        <f t="shared" si="29"/>
        <v>45371</v>
      </c>
      <c r="AA40" s="31">
        <f t="shared" si="30"/>
        <v>45378</v>
      </c>
      <c r="AB40" s="32" t="str">
        <f t="shared" si="30"/>
        <v/>
      </c>
      <c r="AC40" s="30">
        <f>IF(AC39&lt;&gt;"",AC39+1,IF(WEEKDAY(AC37,11)=3,AC37,""))</f>
        <v>45385</v>
      </c>
      <c r="AD40" s="31">
        <f t="shared" si="31"/>
        <v>45392</v>
      </c>
      <c r="AE40" s="31">
        <f t="shared" si="31"/>
        <v>45399</v>
      </c>
      <c r="AF40" s="31">
        <f t="shared" si="31"/>
        <v>45406</v>
      </c>
      <c r="AG40" s="31" t="str">
        <f t="shared" si="32"/>
        <v/>
      </c>
      <c r="AH40" s="32" t="str">
        <f t="shared" si="32"/>
        <v/>
      </c>
      <c r="AI40" s="30">
        <f>IF(AI39&lt;&gt;"",AI39+1,IF(WEEKDAY(AI37,11)=3,AI37,""))</f>
        <v>45413</v>
      </c>
      <c r="AJ40" s="31">
        <f t="shared" si="33"/>
        <v>45420</v>
      </c>
      <c r="AK40" s="31">
        <f t="shared" si="33"/>
        <v>45427</v>
      </c>
      <c r="AL40" s="31">
        <f t="shared" si="33"/>
        <v>45434</v>
      </c>
      <c r="AM40" s="31">
        <f t="shared" si="34"/>
        <v>45441</v>
      </c>
      <c r="AN40" s="32" t="str">
        <f t="shared" si="34"/>
        <v/>
      </c>
      <c r="AO40" s="30" t="str">
        <f>IF(AO39&lt;&gt;"",AO39+1,IF(WEEKDAY(AO37,11)=3,AO37,""))</f>
        <v/>
      </c>
      <c r="AP40" s="31">
        <f t="shared" ref="AP40:AR44" si="38">AP39+1</f>
        <v>45448</v>
      </c>
      <c r="AQ40" s="31">
        <f t="shared" si="38"/>
        <v>45455</v>
      </c>
      <c r="AR40" s="31">
        <f t="shared" si="38"/>
        <v>45462</v>
      </c>
      <c r="AS40" s="31">
        <f t="shared" si="35"/>
        <v>45469</v>
      </c>
      <c r="AT40" s="32" t="str">
        <f t="shared" si="35"/>
        <v/>
      </c>
    </row>
    <row r="41" spans="4:46" ht="16" x14ac:dyDescent="0.2">
      <c r="D41" s="11"/>
      <c r="E41" s="3" t="s">
        <v>38</v>
      </c>
      <c r="F41" s="4">
        <f>F42-2</f>
        <v>45380</v>
      </c>
      <c r="G41" s="5" t="s">
        <v>39</v>
      </c>
      <c r="H41" s="6"/>
      <c r="J41" s="35" t="s">
        <v>57</v>
      </c>
      <c r="K41" s="36">
        <f>IF(K40&lt;&gt;"",K40+1,IF(WEEKDAY(K37,11)=4,K37,""))</f>
        <v>45295</v>
      </c>
      <c r="L41" s="37">
        <f t="shared" si="36"/>
        <v>45302</v>
      </c>
      <c r="M41" s="37">
        <f t="shared" si="36"/>
        <v>45309</v>
      </c>
      <c r="N41" s="37">
        <f t="shared" si="36"/>
        <v>45316</v>
      </c>
      <c r="O41" s="37" t="str">
        <f t="shared" si="27"/>
        <v/>
      </c>
      <c r="P41" s="38" t="str">
        <f t="shared" si="27"/>
        <v/>
      </c>
      <c r="Q41" s="36">
        <f>IF(Q40&lt;&gt;"",Q40+1,IF(WEEKDAY(Q37,11)=4,Q37,""))</f>
        <v>45323</v>
      </c>
      <c r="R41" s="37">
        <f t="shared" si="37"/>
        <v>45330</v>
      </c>
      <c r="S41" s="37">
        <f t="shared" si="37"/>
        <v>45337</v>
      </c>
      <c r="T41" s="37">
        <f t="shared" si="37"/>
        <v>45344</v>
      </c>
      <c r="U41" s="37">
        <f t="shared" si="28"/>
        <v>45351</v>
      </c>
      <c r="V41" s="38" t="str">
        <f t="shared" si="28"/>
        <v/>
      </c>
      <c r="W41" s="36" t="str">
        <f>IF(W40&lt;&gt;"",W40+1,IF(WEEKDAY(W37,11)=4,W37,""))</f>
        <v/>
      </c>
      <c r="X41" s="37">
        <f t="shared" si="29"/>
        <v>45358</v>
      </c>
      <c r="Y41" s="37">
        <f t="shared" si="29"/>
        <v>45365</v>
      </c>
      <c r="Z41" s="37">
        <f t="shared" si="29"/>
        <v>45372</v>
      </c>
      <c r="AA41" s="37">
        <f t="shared" si="30"/>
        <v>45379</v>
      </c>
      <c r="AB41" s="38" t="str">
        <f t="shared" si="30"/>
        <v/>
      </c>
      <c r="AC41" s="36">
        <f>IF(AC40&lt;&gt;"",AC40+1,IF(WEEKDAY(AC37,11)=4,AC37,""))</f>
        <v>45386</v>
      </c>
      <c r="AD41" s="37">
        <f t="shared" si="31"/>
        <v>45393</v>
      </c>
      <c r="AE41" s="37">
        <f t="shared" si="31"/>
        <v>45400</v>
      </c>
      <c r="AF41" s="37">
        <f t="shared" si="31"/>
        <v>45407</v>
      </c>
      <c r="AG41" s="37" t="str">
        <f t="shared" si="32"/>
        <v/>
      </c>
      <c r="AH41" s="38" t="str">
        <f t="shared" si="32"/>
        <v/>
      </c>
      <c r="AI41" s="36">
        <f>IF(AI40&lt;&gt;"",AI40+1,IF(WEEKDAY(AI37,11)=4,AI37,""))</f>
        <v>45414</v>
      </c>
      <c r="AJ41" s="37">
        <f t="shared" si="33"/>
        <v>45421</v>
      </c>
      <c r="AK41" s="37">
        <f t="shared" si="33"/>
        <v>45428</v>
      </c>
      <c r="AL41" s="37">
        <f t="shared" si="33"/>
        <v>45435</v>
      </c>
      <c r="AM41" s="37">
        <f t="shared" si="34"/>
        <v>45442</v>
      </c>
      <c r="AN41" s="38" t="str">
        <f t="shared" si="34"/>
        <v/>
      </c>
      <c r="AO41" s="36" t="str">
        <f>IF(AO40&lt;&gt;"",AO40+1,IF(WEEKDAY(AO37,11)=4,AO37,""))</f>
        <v/>
      </c>
      <c r="AP41" s="37">
        <f t="shared" si="38"/>
        <v>45449</v>
      </c>
      <c r="AQ41" s="37">
        <f t="shared" si="38"/>
        <v>45456</v>
      </c>
      <c r="AR41" s="37">
        <f t="shared" si="38"/>
        <v>45463</v>
      </c>
      <c r="AS41" s="37">
        <f t="shared" si="35"/>
        <v>45470</v>
      </c>
      <c r="AT41" s="38" t="str">
        <f t="shared" si="35"/>
        <v/>
      </c>
    </row>
    <row r="42" spans="4:46" ht="16" x14ac:dyDescent="0.2">
      <c r="D42" s="11"/>
      <c r="E42" s="12"/>
      <c r="F42" s="9">
        <f>7*ROUND((4&amp;-D31)/7+MOD(19*MOD(D31,19)-7,30)*0.14,)-6</f>
        <v>45382</v>
      </c>
      <c r="G42" s="10" t="s">
        <v>40</v>
      </c>
      <c r="H42" s="6"/>
      <c r="J42" s="34" t="s">
        <v>58</v>
      </c>
      <c r="K42" s="30">
        <f>IF(K41&lt;&gt;"",K41+1,IF(WEEKDAY(K37,11)=5,K37,""))</f>
        <v>45296</v>
      </c>
      <c r="L42" s="31">
        <f t="shared" si="36"/>
        <v>45303</v>
      </c>
      <c r="M42" s="31">
        <f t="shared" si="36"/>
        <v>45310</v>
      </c>
      <c r="N42" s="31">
        <f t="shared" si="36"/>
        <v>45317</v>
      </c>
      <c r="O42" s="31" t="str">
        <f t="shared" si="27"/>
        <v/>
      </c>
      <c r="P42" s="32" t="str">
        <f t="shared" si="27"/>
        <v/>
      </c>
      <c r="Q42" s="30">
        <f>IF(Q41&lt;&gt;"",Q41+1,IF(WEEKDAY(Q37,11)=5,Q37,""))</f>
        <v>45324</v>
      </c>
      <c r="R42" s="31">
        <f t="shared" si="37"/>
        <v>45331</v>
      </c>
      <c r="S42" s="31">
        <f t="shared" si="37"/>
        <v>45338</v>
      </c>
      <c r="T42" s="31">
        <f t="shared" si="37"/>
        <v>45345</v>
      </c>
      <c r="U42" s="31" t="str">
        <f t="shared" si="28"/>
        <v/>
      </c>
      <c r="V42" s="32" t="str">
        <f t="shared" si="28"/>
        <v/>
      </c>
      <c r="W42" s="30">
        <f>IF(W41&lt;&gt;"",W41+1,IF(WEEKDAY(W37,11)=5,W37,""))</f>
        <v>45352</v>
      </c>
      <c r="X42" s="31">
        <f t="shared" si="29"/>
        <v>45359</v>
      </c>
      <c r="Y42" s="31">
        <f t="shared" si="29"/>
        <v>45366</v>
      </c>
      <c r="Z42" s="31">
        <f t="shared" si="29"/>
        <v>45373</v>
      </c>
      <c r="AA42" s="31">
        <f t="shared" si="30"/>
        <v>45380</v>
      </c>
      <c r="AB42" s="32" t="str">
        <f t="shared" si="30"/>
        <v/>
      </c>
      <c r="AC42" s="30">
        <f>IF(AC41&lt;&gt;"",AC41+1,IF(WEEKDAY(AC37,11)=5,AC37,""))</f>
        <v>45387</v>
      </c>
      <c r="AD42" s="31">
        <f t="shared" si="31"/>
        <v>45394</v>
      </c>
      <c r="AE42" s="31">
        <f t="shared" si="31"/>
        <v>45401</v>
      </c>
      <c r="AF42" s="31">
        <f t="shared" si="31"/>
        <v>45408</v>
      </c>
      <c r="AG42" s="31" t="str">
        <f t="shared" si="32"/>
        <v/>
      </c>
      <c r="AH42" s="32" t="str">
        <f t="shared" si="32"/>
        <v/>
      </c>
      <c r="AI42" s="30">
        <f>IF(AI41&lt;&gt;"",AI41+1,IF(WEEKDAY(AI37,11)=5,AI37,""))</f>
        <v>45415</v>
      </c>
      <c r="AJ42" s="31">
        <f t="shared" si="33"/>
        <v>45422</v>
      </c>
      <c r="AK42" s="31">
        <f t="shared" si="33"/>
        <v>45429</v>
      </c>
      <c r="AL42" s="31">
        <f t="shared" si="33"/>
        <v>45436</v>
      </c>
      <c r="AM42" s="31">
        <f t="shared" si="34"/>
        <v>45443</v>
      </c>
      <c r="AN42" s="32" t="str">
        <f t="shared" si="34"/>
        <v/>
      </c>
      <c r="AO42" s="30" t="str">
        <f>IF(AO41&lt;&gt;"",AO41+1,IF(WEEKDAY(AO37,11)=5,AO37,""))</f>
        <v/>
      </c>
      <c r="AP42" s="31">
        <f t="shared" si="38"/>
        <v>45450</v>
      </c>
      <c r="AQ42" s="31">
        <f t="shared" si="38"/>
        <v>45457</v>
      </c>
      <c r="AR42" s="31">
        <f t="shared" si="38"/>
        <v>45464</v>
      </c>
      <c r="AS42" s="31">
        <f t="shared" si="35"/>
        <v>45471</v>
      </c>
      <c r="AT42" s="32" t="str">
        <f t="shared" si="35"/>
        <v/>
      </c>
    </row>
    <row r="43" spans="4:46" ht="16" x14ac:dyDescent="0.2">
      <c r="D43" s="11"/>
      <c r="E43" s="12"/>
      <c r="F43" s="9">
        <f>F42+1</f>
        <v>45383</v>
      </c>
      <c r="G43" s="10" t="s">
        <v>40</v>
      </c>
      <c r="H43" s="6"/>
      <c r="J43" s="39" t="s">
        <v>59</v>
      </c>
      <c r="K43" s="40">
        <f>IF(K42&lt;&gt;"",K42+1,IF(WEEKDAY(K37,11)=6,K37,""))</f>
        <v>45297</v>
      </c>
      <c r="L43" s="41">
        <f t="shared" si="36"/>
        <v>45304</v>
      </c>
      <c r="M43" s="41">
        <f t="shared" si="36"/>
        <v>45311</v>
      </c>
      <c r="N43" s="41">
        <f t="shared" si="36"/>
        <v>45318</v>
      </c>
      <c r="O43" s="41" t="str">
        <f t="shared" si="27"/>
        <v/>
      </c>
      <c r="P43" s="42" t="str">
        <f t="shared" si="27"/>
        <v/>
      </c>
      <c r="Q43" s="40">
        <f>IF(Q42&lt;&gt;"",Q42+1,IF(WEEKDAY(Q37,11)=6,Q37,""))</f>
        <v>45325</v>
      </c>
      <c r="R43" s="41">
        <f t="shared" si="37"/>
        <v>45332</v>
      </c>
      <c r="S43" s="41">
        <f t="shared" si="37"/>
        <v>45339</v>
      </c>
      <c r="T43" s="41">
        <f t="shared" si="37"/>
        <v>45346</v>
      </c>
      <c r="U43" s="41" t="str">
        <f t="shared" si="28"/>
        <v/>
      </c>
      <c r="V43" s="42" t="str">
        <f t="shared" si="28"/>
        <v/>
      </c>
      <c r="W43" s="40">
        <f>IF(W42&lt;&gt;"",W42+1,IF(WEEKDAY(W37,11)=6,W37,""))</f>
        <v>45353</v>
      </c>
      <c r="X43" s="41">
        <f t="shared" si="29"/>
        <v>45360</v>
      </c>
      <c r="Y43" s="41">
        <f t="shared" si="29"/>
        <v>45367</v>
      </c>
      <c r="Z43" s="41">
        <f t="shared" si="29"/>
        <v>45374</v>
      </c>
      <c r="AA43" s="41">
        <f t="shared" si="30"/>
        <v>45381</v>
      </c>
      <c r="AB43" s="42" t="str">
        <f t="shared" si="30"/>
        <v/>
      </c>
      <c r="AC43" s="40">
        <f>IF(AC42&lt;&gt;"",AC42+1,IF(WEEKDAY(AC37,11)=6,AC37,""))</f>
        <v>45388</v>
      </c>
      <c r="AD43" s="41">
        <f t="shared" si="31"/>
        <v>45395</v>
      </c>
      <c r="AE43" s="41">
        <f t="shared" si="31"/>
        <v>45402</v>
      </c>
      <c r="AF43" s="41">
        <f t="shared" si="31"/>
        <v>45409</v>
      </c>
      <c r="AG43" s="41" t="str">
        <f t="shared" si="32"/>
        <v/>
      </c>
      <c r="AH43" s="42" t="str">
        <f t="shared" si="32"/>
        <v/>
      </c>
      <c r="AI43" s="40">
        <f>IF(AI42&lt;&gt;"",AI42+1,IF(WEEKDAY(AI37,11)=6,AI37,""))</f>
        <v>45416</v>
      </c>
      <c r="AJ43" s="41">
        <f t="shared" si="33"/>
        <v>45423</v>
      </c>
      <c r="AK43" s="41">
        <f t="shared" si="33"/>
        <v>45430</v>
      </c>
      <c r="AL43" s="41">
        <f t="shared" si="33"/>
        <v>45437</v>
      </c>
      <c r="AM43" s="41" t="str">
        <f t="shared" si="34"/>
        <v/>
      </c>
      <c r="AN43" s="42" t="str">
        <f t="shared" si="34"/>
        <v/>
      </c>
      <c r="AO43" s="40">
        <f>IF(AO42&lt;&gt;"",AO42+1,IF(WEEKDAY(AO37,11)=6,AO37,""))</f>
        <v>45444</v>
      </c>
      <c r="AP43" s="41">
        <f t="shared" si="38"/>
        <v>45451</v>
      </c>
      <c r="AQ43" s="41">
        <f t="shared" si="38"/>
        <v>45458</v>
      </c>
      <c r="AR43" s="41">
        <f t="shared" si="38"/>
        <v>45465</v>
      </c>
      <c r="AS43" s="41">
        <f t="shared" si="35"/>
        <v>45472</v>
      </c>
      <c r="AT43" s="42" t="str">
        <f t="shared" si="35"/>
        <v/>
      </c>
    </row>
    <row r="44" spans="4:46" ht="16" x14ac:dyDescent="0.2">
      <c r="D44" s="11"/>
      <c r="E44" s="12"/>
      <c r="F44" s="9">
        <f>F42+39</f>
        <v>45421</v>
      </c>
      <c r="G44" s="10" t="s">
        <v>41</v>
      </c>
      <c r="H44" s="6"/>
      <c r="J44" s="45" t="s">
        <v>60</v>
      </c>
      <c r="K44" s="43">
        <f>IF(K43&lt;&gt;"",K43+1,IF(WEEKDAY(K37,11)=7,K37,""))</f>
        <v>45298</v>
      </c>
      <c r="L44" s="44">
        <f t="shared" si="36"/>
        <v>45305</v>
      </c>
      <c r="M44" s="44">
        <f t="shared" si="36"/>
        <v>45312</v>
      </c>
      <c r="N44" s="44">
        <f t="shared" si="36"/>
        <v>45319</v>
      </c>
      <c r="O44" s="44" t="str">
        <f t="shared" si="27"/>
        <v/>
      </c>
      <c r="P44" s="46" t="str">
        <f t="shared" si="27"/>
        <v/>
      </c>
      <c r="Q44" s="43">
        <f>IF(Q43&lt;&gt;"",Q43+1,IF(WEEKDAY(Q37,11)=7,Q37,""))</f>
        <v>45326</v>
      </c>
      <c r="R44" s="44">
        <f t="shared" si="37"/>
        <v>45333</v>
      </c>
      <c r="S44" s="44">
        <f t="shared" si="37"/>
        <v>45340</v>
      </c>
      <c r="T44" s="44">
        <f t="shared" si="37"/>
        <v>45347</v>
      </c>
      <c r="U44" s="44" t="str">
        <f t="shared" si="28"/>
        <v/>
      </c>
      <c r="V44" s="46" t="str">
        <f t="shared" si="28"/>
        <v/>
      </c>
      <c r="W44" s="43">
        <f>IF(W43&lt;&gt;"",W43+1,IF(WEEKDAY(W37,11)=7,W37,""))</f>
        <v>45354</v>
      </c>
      <c r="X44" s="44">
        <f t="shared" si="29"/>
        <v>45361</v>
      </c>
      <c r="Y44" s="44">
        <f t="shared" si="29"/>
        <v>45368</v>
      </c>
      <c r="Z44" s="44">
        <f t="shared" si="29"/>
        <v>45375</v>
      </c>
      <c r="AA44" s="44">
        <f t="shared" si="30"/>
        <v>45382</v>
      </c>
      <c r="AB44" s="46" t="str">
        <f t="shared" si="30"/>
        <v/>
      </c>
      <c r="AC44" s="43">
        <f>IF(AC43&lt;&gt;"",AC43+1,IF(WEEKDAY(AC37,11)=7,AC37,""))</f>
        <v>45389</v>
      </c>
      <c r="AD44" s="44">
        <f t="shared" si="31"/>
        <v>45396</v>
      </c>
      <c r="AE44" s="44">
        <f t="shared" si="31"/>
        <v>45403</v>
      </c>
      <c r="AF44" s="44">
        <f t="shared" si="31"/>
        <v>45410</v>
      </c>
      <c r="AG44" s="44" t="str">
        <f t="shared" si="32"/>
        <v/>
      </c>
      <c r="AH44" s="46" t="str">
        <f t="shared" si="32"/>
        <v/>
      </c>
      <c r="AI44" s="43">
        <f>IF(AI43&lt;&gt;"",AI43+1,IF(WEEKDAY(AI37,11)=7,AI37,""))</f>
        <v>45417</v>
      </c>
      <c r="AJ44" s="44">
        <f t="shared" si="33"/>
        <v>45424</v>
      </c>
      <c r="AK44" s="44">
        <f t="shared" si="33"/>
        <v>45431</v>
      </c>
      <c r="AL44" s="44">
        <f t="shared" si="33"/>
        <v>45438</v>
      </c>
      <c r="AM44" s="44" t="str">
        <f t="shared" si="34"/>
        <v/>
      </c>
      <c r="AN44" s="46" t="str">
        <f t="shared" si="34"/>
        <v/>
      </c>
      <c r="AO44" s="43">
        <f>IF(AO43&lt;&gt;"",AO43+1,IF(WEEKDAY(AO37,11)=7,AO37,""))</f>
        <v>45445</v>
      </c>
      <c r="AP44" s="44">
        <f t="shared" si="38"/>
        <v>45452</v>
      </c>
      <c r="AQ44" s="44">
        <f t="shared" si="38"/>
        <v>45459</v>
      </c>
      <c r="AR44" s="44">
        <f t="shared" si="38"/>
        <v>45466</v>
      </c>
      <c r="AS44" s="44">
        <f t="shared" si="35"/>
        <v>45473</v>
      </c>
      <c r="AT44" s="46" t="str">
        <f t="shared" si="35"/>
        <v/>
      </c>
    </row>
    <row r="45" spans="4:46" ht="16" x14ac:dyDescent="0.2">
      <c r="D45" s="11"/>
      <c r="E45" s="12"/>
      <c r="F45" s="9">
        <f>F42+49</f>
        <v>45431</v>
      </c>
      <c r="G45" s="10" t="s">
        <v>42</v>
      </c>
      <c r="H45" s="6"/>
      <c r="J45" s="33" t="s">
        <v>53</v>
      </c>
      <c r="K45" s="27">
        <f>WEEKNUM(K53,21)</f>
        <v>27</v>
      </c>
      <c r="L45" s="28">
        <f>WEEKNUM(L47,21)</f>
        <v>28</v>
      </c>
      <c r="M45" s="28">
        <f>WEEKNUM(M47,21)</f>
        <v>29</v>
      </c>
      <c r="N45" s="28">
        <f>WEEKNUM(N47,21)</f>
        <v>30</v>
      </c>
      <c r="O45" s="28">
        <f>IF(O47&lt;&gt;"",WEEKNUM(O47,21),"")</f>
        <v>31</v>
      </c>
      <c r="P45" s="29"/>
      <c r="Q45" s="27">
        <f>WEEKNUM(Q53,21)</f>
        <v>31</v>
      </c>
      <c r="R45" s="28">
        <f>WEEKNUM(R47,21)</f>
        <v>32</v>
      </c>
      <c r="S45" s="28">
        <f>WEEKNUM(S47,21)</f>
        <v>33</v>
      </c>
      <c r="T45" s="28">
        <f>WEEKNUM(T47,21)</f>
        <v>34</v>
      </c>
      <c r="U45" s="28">
        <f>IF(U47&lt;&gt;"",WEEKNUM(U47,21),"")</f>
        <v>35</v>
      </c>
      <c r="V45" s="29"/>
      <c r="W45" s="27">
        <f>WEEKNUM(W53,21)</f>
        <v>35</v>
      </c>
      <c r="X45" s="28">
        <f>WEEKNUM(X47,21)</f>
        <v>36</v>
      </c>
      <c r="Y45" s="28">
        <f>WEEKNUM(Y47,21)</f>
        <v>37</v>
      </c>
      <c r="Z45" s="28">
        <f>WEEKNUM(Z47,21)</f>
        <v>38</v>
      </c>
      <c r="AA45" s="28">
        <f>IF(AA47&lt;&gt;"",WEEKNUM(AA47,21),"")</f>
        <v>39</v>
      </c>
      <c r="AB45" s="29">
        <f>IF(AB47&lt;&gt;"",WEEKNUM(AB47,21),"")</f>
        <v>40</v>
      </c>
      <c r="AC45" s="27">
        <f>WEEKNUM(AC53,21)</f>
        <v>40</v>
      </c>
      <c r="AD45" s="28">
        <f>WEEKNUM(AD47,21)</f>
        <v>41</v>
      </c>
      <c r="AE45" s="28">
        <f>WEEKNUM(AE47,21)</f>
        <v>42</v>
      </c>
      <c r="AF45" s="28">
        <f>WEEKNUM(AF47,21)</f>
        <v>43</v>
      </c>
      <c r="AG45" s="28">
        <f>IF(AG47&lt;&gt;"",WEEKNUM(AG47,21),"")</f>
        <v>44</v>
      </c>
      <c r="AH45" s="29"/>
      <c r="AI45" s="27">
        <f>WEEKNUM(AI53,21)</f>
        <v>44</v>
      </c>
      <c r="AJ45" s="28">
        <f>WEEKNUM(AJ47,21)</f>
        <v>45</v>
      </c>
      <c r="AK45" s="28">
        <f>WEEKNUM(AK47,21)</f>
        <v>46</v>
      </c>
      <c r="AL45" s="28">
        <f>WEEKNUM(AL47,21)</f>
        <v>47</v>
      </c>
      <c r="AM45" s="28">
        <f>IF(AM47&lt;&gt;"",WEEKNUM(AM47,21),"")</f>
        <v>48</v>
      </c>
      <c r="AN45" s="29"/>
      <c r="AO45" s="27">
        <f>WEEKNUM(AO53,21)</f>
        <v>48</v>
      </c>
      <c r="AP45" s="28">
        <f>WEEKNUM(AP47,21)</f>
        <v>49</v>
      </c>
      <c r="AQ45" s="28">
        <f>WEEKNUM(AQ47,21)</f>
        <v>50</v>
      </c>
      <c r="AR45" s="28">
        <f>WEEKNUM(AR47,21)</f>
        <v>51</v>
      </c>
      <c r="AS45" s="28">
        <f>IF(AS47&lt;&gt;"",WEEKNUM(AS47,21),"")</f>
        <v>52</v>
      </c>
      <c r="AT45" s="29">
        <f>IF(AT47&lt;&gt;"",WEEKNUM(AT47,21),"")</f>
        <v>1</v>
      </c>
    </row>
    <row r="46" spans="4:46" ht="16" x14ac:dyDescent="0.2">
      <c r="D46" s="11"/>
      <c r="E46" s="12"/>
      <c r="F46" s="9">
        <f>F42+50</f>
        <v>45432</v>
      </c>
      <c r="G46" s="10" t="s">
        <v>42</v>
      </c>
      <c r="H46" s="6"/>
      <c r="J46" s="34"/>
      <c r="K46" s="62">
        <f>EOMONTH(AO37,0)+1</f>
        <v>45474</v>
      </c>
      <c r="L46" s="63"/>
      <c r="M46" s="63"/>
      <c r="N46" s="63"/>
      <c r="O46" s="63"/>
      <c r="P46" s="64"/>
      <c r="Q46" s="62">
        <f>EOMONTH(K46,0)+1</f>
        <v>45505</v>
      </c>
      <c r="R46" s="63"/>
      <c r="S46" s="63"/>
      <c r="T46" s="63"/>
      <c r="U46" s="63"/>
      <c r="V46" s="64"/>
      <c r="W46" s="62">
        <f>EOMONTH(Q46,0)+1</f>
        <v>45536</v>
      </c>
      <c r="X46" s="63"/>
      <c r="Y46" s="63"/>
      <c r="Z46" s="63"/>
      <c r="AA46" s="63"/>
      <c r="AB46" s="64"/>
      <c r="AC46" s="62">
        <f>EOMONTH(W46,0)+1</f>
        <v>45566</v>
      </c>
      <c r="AD46" s="63"/>
      <c r="AE46" s="63"/>
      <c r="AF46" s="63"/>
      <c r="AG46" s="63"/>
      <c r="AH46" s="64"/>
      <c r="AI46" s="62">
        <f>EOMONTH(AC46,0)+1</f>
        <v>45597</v>
      </c>
      <c r="AJ46" s="63"/>
      <c r="AK46" s="63"/>
      <c r="AL46" s="63"/>
      <c r="AM46" s="63"/>
      <c r="AN46" s="64"/>
      <c r="AO46" s="62">
        <f>EOMONTH(AI46,0)+1</f>
        <v>45627</v>
      </c>
      <c r="AP46" s="63"/>
      <c r="AQ46" s="63"/>
      <c r="AR46" s="63"/>
      <c r="AS46" s="63"/>
      <c r="AT46" s="64"/>
    </row>
    <row r="47" spans="4:46" ht="16" x14ac:dyDescent="0.2">
      <c r="D47" s="11"/>
      <c r="E47" s="15"/>
      <c r="F47" s="16">
        <f>F42+60</f>
        <v>45442</v>
      </c>
      <c r="G47" s="17" t="s">
        <v>43</v>
      </c>
      <c r="H47" s="6"/>
      <c r="J47" s="34" t="s">
        <v>54</v>
      </c>
      <c r="K47" s="30">
        <f>IF(WEEKDAY(K46,11)=1,K46,"")</f>
        <v>45474</v>
      </c>
      <c r="L47" s="31">
        <f>K53+1</f>
        <v>45481</v>
      </c>
      <c r="M47" s="31">
        <f>L53+1</f>
        <v>45488</v>
      </c>
      <c r="N47" s="31">
        <f>M53+1</f>
        <v>45495</v>
      </c>
      <c r="O47" s="31">
        <f>IF(N53="","",IF(N53=EOMONTH(N53,0),"",N53+1))</f>
        <v>45502</v>
      </c>
      <c r="P47" s="32" t="str">
        <f>IF(O53="","",IF(O53=EOMONTH(O53,0),"",O53+1))</f>
        <v/>
      </c>
      <c r="Q47" s="30" t="str">
        <f>IF(WEEKDAY(Q46,11)=1,Q46,"")</f>
        <v/>
      </c>
      <c r="R47" s="31">
        <f>Q53+1</f>
        <v>45509</v>
      </c>
      <c r="S47" s="31">
        <f>R53+1</f>
        <v>45516</v>
      </c>
      <c r="T47" s="31">
        <f>S53+1</f>
        <v>45523</v>
      </c>
      <c r="U47" s="31">
        <f>IF(T53="","",IF(T53=EOMONTH(T53,0),"",T53+1))</f>
        <v>45530</v>
      </c>
      <c r="V47" s="32" t="str">
        <f>IF(U53="","",IF(U53=EOMONTH(U53,0),"",U53+1))</f>
        <v/>
      </c>
      <c r="W47" s="30" t="str">
        <f>IF(WEEKDAY(W46,11)=1,W46,"")</f>
        <v/>
      </c>
      <c r="X47" s="31">
        <f>W53+1</f>
        <v>45537</v>
      </c>
      <c r="Y47" s="31">
        <f>X53+1</f>
        <v>45544</v>
      </c>
      <c r="Z47" s="31">
        <f>Y53+1</f>
        <v>45551</v>
      </c>
      <c r="AA47" s="31">
        <f>IF(Z53="","",IF(Z53=EOMONTH(Z53,0),"",Z53+1))</f>
        <v>45558</v>
      </c>
      <c r="AB47" s="32">
        <f>IF(AA53="","",IF(AA53=EOMONTH(AA53,0),"",AA53+1))</f>
        <v>45565</v>
      </c>
      <c r="AC47" s="30" t="str">
        <f>IF(WEEKDAY(AC46,11)=1,AC46,"")</f>
        <v/>
      </c>
      <c r="AD47" s="31">
        <f>AC53+1</f>
        <v>45572</v>
      </c>
      <c r="AE47" s="31">
        <f>AD53+1</f>
        <v>45579</v>
      </c>
      <c r="AF47" s="31">
        <f>AE53+1</f>
        <v>45586</v>
      </c>
      <c r="AG47" s="31">
        <f>IF(AF53="","",IF(AF53=EOMONTH(AF53,0),"",AF53+1))</f>
        <v>45593</v>
      </c>
      <c r="AH47" s="32" t="str">
        <f>IF(AG53="","",IF(AG53=EOMONTH(AG53,0),"",AG53+1))</f>
        <v/>
      </c>
      <c r="AI47" s="30" t="str">
        <f>IF(WEEKDAY(AI46,11)=1,AI46,"")</f>
        <v/>
      </c>
      <c r="AJ47" s="31">
        <f>AI53+1</f>
        <v>45600</v>
      </c>
      <c r="AK47" s="31">
        <f>AJ53+1</f>
        <v>45607</v>
      </c>
      <c r="AL47" s="31">
        <f>AK53+1</f>
        <v>45614</v>
      </c>
      <c r="AM47" s="31">
        <f>IF(AL53="","",IF(AL53=EOMONTH(AL53,0),"",AL53+1))</f>
        <v>45621</v>
      </c>
      <c r="AN47" s="32" t="str">
        <f>IF(AM53="","",IF(AM53=EOMONTH(AM53,0),"",AM53+1))</f>
        <v/>
      </c>
      <c r="AO47" s="30" t="str">
        <f>IF(WEEKDAY(AO46,11)=1,AO46,"")</f>
        <v/>
      </c>
      <c r="AP47" s="31">
        <f>AO53+1</f>
        <v>45628</v>
      </c>
      <c r="AQ47" s="31">
        <f>AP53+1</f>
        <v>45635</v>
      </c>
      <c r="AR47" s="31">
        <f>AQ53+1</f>
        <v>45642</v>
      </c>
      <c r="AS47" s="31">
        <f>IF(AR53="","",IF(AR53=EOMONTH(AR53,0),"",AR53+1))</f>
        <v>45649</v>
      </c>
      <c r="AT47" s="32">
        <f>IF(AS53="","",IF(AS53=EOMONTH(AS53,0),"",AS53+1))</f>
        <v>45656</v>
      </c>
    </row>
    <row r="48" spans="4:46" ht="16" x14ac:dyDescent="0.2">
      <c r="D48" s="11"/>
      <c r="E48" s="11"/>
      <c r="F48" s="9"/>
      <c r="G48" s="6"/>
      <c r="H48" s="6"/>
      <c r="J48" s="35" t="s">
        <v>55</v>
      </c>
      <c r="K48" s="36">
        <f>IF(K47&lt;&gt;"",K47+1,IF(WEEKDAY(K46,11)=2,K46,""))</f>
        <v>45475</v>
      </c>
      <c r="L48" s="37">
        <f t="shared" ref="L48:N53" si="39">L47+1</f>
        <v>45482</v>
      </c>
      <c r="M48" s="37">
        <f t="shared" si="39"/>
        <v>45489</v>
      </c>
      <c r="N48" s="37">
        <f t="shared" si="39"/>
        <v>45496</v>
      </c>
      <c r="O48" s="37">
        <f t="shared" ref="O48:P53" si="40">IF(O47="","",IF(O47=EOMONTH(O47,0),"",O47+1))</f>
        <v>45503</v>
      </c>
      <c r="P48" s="38" t="str">
        <f t="shared" si="40"/>
        <v/>
      </c>
      <c r="Q48" s="36" t="str">
        <f>IF(Q47&lt;&gt;"",Q47+1,IF(WEEKDAY(Q46,11)=2,Q46,""))</f>
        <v/>
      </c>
      <c r="R48" s="37">
        <f t="shared" ref="R48:T53" si="41">R47+1</f>
        <v>45510</v>
      </c>
      <c r="S48" s="37">
        <f t="shared" si="41"/>
        <v>45517</v>
      </c>
      <c r="T48" s="37">
        <f t="shared" si="41"/>
        <v>45524</v>
      </c>
      <c r="U48" s="37">
        <f t="shared" ref="U48:V53" si="42">IF(U47="","",IF(U47=EOMONTH(U47,0),"",U47+1))</f>
        <v>45531</v>
      </c>
      <c r="V48" s="38" t="str">
        <f t="shared" si="42"/>
        <v/>
      </c>
      <c r="W48" s="36" t="str">
        <f>IF(W47&lt;&gt;"",W47+1,IF(WEEKDAY(W46,11)=2,W46,""))</f>
        <v/>
      </c>
      <c r="X48" s="37">
        <f t="shared" ref="X48:Z53" si="43">X47+1</f>
        <v>45538</v>
      </c>
      <c r="Y48" s="37">
        <f t="shared" si="43"/>
        <v>45545</v>
      </c>
      <c r="Z48" s="37">
        <f t="shared" si="43"/>
        <v>45552</v>
      </c>
      <c r="AA48" s="37">
        <f t="shared" ref="AA48:AB53" si="44">IF(AA47="","",IF(AA47=EOMONTH(AA47,0),"",AA47+1))</f>
        <v>45559</v>
      </c>
      <c r="AB48" s="38" t="str">
        <f t="shared" si="44"/>
        <v/>
      </c>
      <c r="AC48" s="36">
        <f>IF(AC47&lt;&gt;"",AC47+1,IF(WEEKDAY(AC46,11)=2,AC46,""))</f>
        <v>45566</v>
      </c>
      <c r="AD48" s="37">
        <f t="shared" ref="AD48:AF53" si="45">AD47+1</f>
        <v>45573</v>
      </c>
      <c r="AE48" s="37">
        <f t="shared" si="45"/>
        <v>45580</v>
      </c>
      <c r="AF48" s="37">
        <f t="shared" si="45"/>
        <v>45587</v>
      </c>
      <c r="AG48" s="37">
        <f t="shared" ref="AG48:AH53" si="46">IF(AG47="","",IF(AG47=EOMONTH(AG47,0),"",AG47+1))</f>
        <v>45594</v>
      </c>
      <c r="AH48" s="38" t="str">
        <f t="shared" si="46"/>
        <v/>
      </c>
      <c r="AI48" s="36" t="str">
        <f>IF(AI47&lt;&gt;"",AI47+1,IF(WEEKDAY(AI46,11)=2,AI46,""))</f>
        <v/>
      </c>
      <c r="AJ48" s="37">
        <f t="shared" ref="AJ48:AL53" si="47">AJ47+1</f>
        <v>45601</v>
      </c>
      <c r="AK48" s="37">
        <f t="shared" si="47"/>
        <v>45608</v>
      </c>
      <c r="AL48" s="37">
        <f t="shared" si="47"/>
        <v>45615</v>
      </c>
      <c r="AM48" s="37">
        <f t="shared" ref="AM48:AN53" si="48">IF(AM47="","",IF(AM47=EOMONTH(AM47,0),"",AM47+1))</f>
        <v>45622</v>
      </c>
      <c r="AN48" s="38" t="str">
        <f t="shared" si="48"/>
        <v/>
      </c>
      <c r="AO48" s="36" t="str">
        <f>IF(AO47&lt;&gt;"",AO47+1,IF(WEEKDAY(AO46,11)=2,AO46,""))</f>
        <v/>
      </c>
      <c r="AP48" s="37">
        <f t="shared" ref="AP48:AR53" si="49">AP47+1</f>
        <v>45629</v>
      </c>
      <c r="AQ48" s="37">
        <f t="shared" si="49"/>
        <v>45636</v>
      </c>
      <c r="AR48" s="37">
        <f t="shared" si="49"/>
        <v>45643</v>
      </c>
      <c r="AS48" s="37">
        <f t="shared" ref="AS48:AT53" si="50">IF(AS47="","",IF(AS47=EOMONTH(AS47,0),"",AS47+1))</f>
        <v>45650</v>
      </c>
      <c r="AT48" s="38">
        <f t="shared" si="50"/>
        <v>45657</v>
      </c>
    </row>
    <row r="49" spans="4:46" ht="16" x14ac:dyDescent="0.2">
      <c r="D49" s="7"/>
      <c r="E49" s="6" t="s">
        <v>44</v>
      </c>
      <c r="F49" s="18" t="s">
        <v>45</v>
      </c>
      <c r="G49" s="6"/>
      <c r="H49" s="6" t="s">
        <v>49</v>
      </c>
      <c r="J49" s="34" t="s">
        <v>56</v>
      </c>
      <c r="K49" s="30">
        <f>IF(K48&lt;&gt;"",K48+1,IF(WEEKDAY(K46,11)=3,K46,""))</f>
        <v>45476</v>
      </c>
      <c r="L49" s="31">
        <f t="shared" si="39"/>
        <v>45483</v>
      </c>
      <c r="M49" s="31">
        <f t="shared" si="39"/>
        <v>45490</v>
      </c>
      <c r="N49" s="31">
        <f t="shared" si="39"/>
        <v>45497</v>
      </c>
      <c r="O49" s="31">
        <f t="shared" si="40"/>
        <v>45504</v>
      </c>
      <c r="P49" s="32" t="str">
        <f t="shared" si="40"/>
        <v/>
      </c>
      <c r="Q49" s="30" t="str">
        <f>IF(Q48&lt;&gt;"",Q48+1,IF(WEEKDAY(Q46,11)=3,Q46,""))</f>
        <v/>
      </c>
      <c r="R49" s="31">
        <f t="shared" si="41"/>
        <v>45511</v>
      </c>
      <c r="S49" s="31">
        <f t="shared" si="41"/>
        <v>45518</v>
      </c>
      <c r="T49" s="31">
        <f t="shared" si="41"/>
        <v>45525</v>
      </c>
      <c r="U49" s="31">
        <f t="shared" si="42"/>
        <v>45532</v>
      </c>
      <c r="V49" s="32" t="str">
        <f t="shared" si="42"/>
        <v/>
      </c>
      <c r="W49" s="30" t="str">
        <f>IF(W48&lt;&gt;"",W48+1,IF(WEEKDAY(W46,11)=3,W46,""))</f>
        <v/>
      </c>
      <c r="X49" s="31">
        <f t="shared" si="43"/>
        <v>45539</v>
      </c>
      <c r="Y49" s="31">
        <f t="shared" si="43"/>
        <v>45546</v>
      </c>
      <c r="Z49" s="31">
        <f t="shared" si="43"/>
        <v>45553</v>
      </c>
      <c r="AA49" s="31">
        <f t="shared" si="44"/>
        <v>45560</v>
      </c>
      <c r="AB49" s="32" t="str">
        <f t="shared" si="44"/>
        <v/>
      </c>
      <c r="AC49" s="30">
        <f>IF(AC48&lt;&gt;"",AC48+1,IF(WEEKDAY(AC46,11)=3,AC46,""))</f>
        <v>45567</v>
      </c>
      <c r="AD49" s="31">
        <f t="shared" si="45"/>
        <v>45574</v>
      </c>
      <c r="AE49" s="31">
        <f t="shared" si="45"/>
        <v>45581</v>
      </c>
      <c r="AF49" s="31">
        <f t="shared" si="45"/>
        <v>45588</v>
      </c>
      <c r="AG49" s="31">
        <f t="shared" si="46"/>
        <v>45595</v>
      </c>
      <c r="AH49" s="32" t="str">
        <f t="shared" si="46"/>
        <v/>
      </c>
      <c r="AI49" s="30" t="str">
        <f>IF(AI48&lt;&gt;"",AI48+1,IF(WEEKDAY(AI46,11)=3,AI46,""))</f>
        <v/>
      </c>
      <c r="AJ49" s="31">
        <f t="shared" si="47"/>
        <v>45602</v>
      </c>
      <c r="AK49" s="31">
        <f t="shared" si="47"/>
        <v>45609</v>
      </c>
      <c r="AL49" s="31">
        <f t="shared" si="47"/>
        <v>45616</v>
      </c>
      <c r="AM49" s="31">
        <f t="shared" si="48"/>
        <v>45623</v>
      </c>
      <c r="AN49" s="32" t="str">
        <f t="shared" si="48"/>
        <v/>
      </c>
      <c r="AO49" s="30" t="str">
        <f>IF(AO48&lt;&gt;"",AO48+1,IF(WEEKDAY(AO46,11)=3,AO46,""))</f>
        <v/>
      </c>
      <c r="AP49" s="31">
        <f t="shared" si="49"/>
        <v>45630</v>
      </c>
      <c r="AQ49" s="31">
        <f t="shared" si="49"/>
        <v>45637</v>
      </c>
      <c r="AR49" s="31">
        <f t="shared" si="49"/>
        <v>45644</v>
      </c>
      <c r="AS49" s="31">
        <f t="shared" si="50"/>
        <v>45651</v>
      </c>
      <c r="AT49" s="32" t="str">
        <f t="shared" si="50"/>
        <v/>
      </c>
    </row>
    <row r="50" spans="4:46" ht="16" x14ac:dyDescent="0.2">
      <c r="D50" s="7"/>
      <c r="E50" s="7"/>
      <c r="F50" s="19" t="str">
        <f>IF(H50=TRUE,IF(WEEKDAY(F42-47,2)=2,F42-47,F42-48),"-")</f>
        <v>-</v>
      </c>
      <c r="G50" s="6" t="s">
        <v>46</v>
      </c>
      <c r="H50" s="25" t="b">
        <v>0</v>
      </c>
      <c r="J50" s="35" t="s">
        <v>57</v>
      </c>
      <c r="K50" s="36">
        <f>IF(K49&lt;&gt;"",K49+1,IF(WEEKDAY(K46,11)=4,K46,""))</f>
        <v>45477</v>
      </c>
      <c r="L50" s="37">
        <f t="shared" si="39"/>
        <v>45484</v>
      </c>
      <c r="M50" s="37">
        <f t="shared" si="39"/>
        <v>45491</v>
      </c>
      <c r="N50" s="37">
        <f t="shared" si="39"/>
        <v>45498</v>
      </c>
      <c r="O50" s="37" t="str">
        <f t="shared" si="40"/>
        <v/>
      </c>
      <c r="P50" s="38" t="str">
        <f t="shared" si="40"/>
        <v/>
      </c>
      <c r="Q50" s="36">
        <f>IF(Q49&lt;&gt;"",Q49+1,IF(WEEKDAY(Q46,11)=4,Q46,""))</f>
        <v>45505</v>
      </c>
      <c r="R50" s="37">
        <f t="shared" si="41"/>
        <v>45512</v>
      </c>
      <c r="S50" s="37">
        <f t="shared" si="41"/>
        <v>45519</v>
      </c>
      <c r="T50" s="37">
        <f t="shared" si="41"/>
        <v>45526</v>
      </c>
      <c r="U50" s="37">
        <f t="shared" si="42"/>
        <v>45533</v>
      </c>
      <c r="V50" s="38" t="str">
        <f t="shared" si="42"/>
        <v/>
      </c>
      <c r="W50" s="36" t="str">
        <f>IF(W49&lt;&gt;"",W49+1,IF(WEEKDAY(W46,11)=4,W46,""))</f>
        <v/>
      </c>
      <c r="X50" s="37">
        <f t="shared" si="43"/>
        <v>45540</v>
      </c>
      <c r="Y50" s="37">
        <f t="shared" si="43"/>
        <v>45547</v>
      </c>
      <c r="Z50" s="37">
        <f t="shared" si="43"/>
        <v>45554</v>
      </c>
      <c r="AA50" s="37">
        <f t="shared" si="44"/>
        <v>45561</v>
      </c>
      <c r="AB50" s="38" t="str">
        <f t="shared" si="44"/>
        <v/>
      </c>
      <c r="AC50" s="36">
        <f>IF(AC49&lt;&gt;"",AC49+1,IF(WEEKDAY(AC46,11)=4,AC46,""))</f>
        <v>45568</v>
      </c>
      <c r="AD50" s="37">
        <f t="shared" si="45"/>
        <v>45575</v>
      </c>
      <c r="AE50" s="37">
        <f t="shared" si="45"/>
        <v>45582</v>
      </c>
      <c r="AF50" s="37">
        <f t="shared" si="45"/>
        <v>45589</v>
      </c>
      <c r="AG50" s="37">
        <f t="shared" si="46"/>
        <v>45596</v>
      </c>
      <c r="AH50" s="38" t="str">
        <f t="shared" si="46"/>
        <v/>
      </c>
      <c r="AI50" s="36" t="str">
        <f>IF(AI49&lt;&gt;"",AI49+1,IF(WEEKDAY(AI46,11)=4,AI46,""))</f>
        <v/>
      </c>
      <c r="AJ50" s="37">
        <f t="shared" si="47"/>
        <v>45603</v>
      </c>
      <c r="AK50" s="37">
        <f t="shared" si="47"/>
        <v>45610</v>
      </c>
      <c r="AL50" s="37">
        <f t="shared" si="47"/>
        <v>45617</v>
      </c>
      <c r="AM50" s="37">
        <f t="shared" si="48"/>
        <v>45624</v>
      </c>
      <c r="AN50" s="38" t="str">
        <f t="shared" si="48"/>
        <v/>
      </c>
      <c r="AO50" s="36" t="str">
        <f>IF(AO49&lt;&gt;"",AO49+1,IF(WEEKDAY(AO46,11)=4,AO46,""))</f>
        <v/>
      </c>
      <c r="AP50" s="37">
        <f t="shared" si="49"/>
        <v>45631</v>
      </c>
      <c r="AQ50" s="37">
        <f t="shared" si="49"/>
        <v>45638</v>
      </c>
      <c r="AR50" s="37">
        <f t="shared" si="49"/>
        <v>45645</v>
      </c>
      <c r="AS50" s="37">
        <f t="shared" si="50"/>
        <v>45652</v>
      </c>
      <c r="AT50" s="38" t="str">
        <f t="shared" si="50"/>
        <v/>
      </c>
    </row>
    <row r="51" spans="4:46" ht="16" x14ac:dyDescent="0.2">
      <c r="D51" s="7"/>
      <c r="E51" s="7"/>
      <c r="F51" s="9" t="str">
        <f>IF(H51=TRUE,DATE(YEAR(Neujahr),12,25)-WEEKDAY(DATE(YEAR(Neujahr),12,25),2)-32,"-")</f>
        <v>-</v>
      </c>
      <c r="G51" s="6" t="s">
        <v>47</v>
      </c>
      <c r="H51" s="25" t="b">
        <v>0</v>
      </c>
      <c r="J51" s="34" t="s">
        <v>58</v>
      </c>
      <c r="K51" s="30">
        <f>IF(K50&lt;&gt;"",K50+1,IF(WEEKDAY(K46,11)=5,K46,""))</f>
        <v>45478</v>
      </c>
      <c r="L51" s="31">
        <f t="shared" si="39"/>
        <v>45485</v>
      </c>
      <c r="M51" s="31">
        <f t="shared" si="39"/>
        <v>45492</v>
      </c>
      <c r="N51" s="31">
        <f t="shared" si="39"/>
        <v>45499</v>
      </c>
      <c r="O51" s="31" t="str">
        <f t="shared" si="40"/>
        <v/>
      </c>
      <c r="P51" s="32" t="str">
        <f t="shared" si="40"/>
        <v/>
      </c>
      <c r="Q51" s="30">
        <f>IF(Q50&lt;&gt;"",Q50+1,IF(WEEKDAY(Q46,11)=5,Q46,""))</f>
        <v>45506</v>
      </c>
      <c r="R51" s="31">
        <f t="shared" si="41"/>
        <v>45513</v>
      </c>
      <c r="S51" s="31">
        <f t="shared" si="41"/>
        <v>45520</v>
      </c>
      <c r="T51" s="31">
        <f t="shared" si="41"/>
        <v>45527</v>
      </c>
      <c r="U51" s="31">
        <f t="shared" si="42"/>
        <v>45534</v>
      </c>
      <c r="V51" s="32" t="str">
        <f t="shared" si="42"/>
        <v/>
      </c>
      <c r="W51" s="30" t="str">
        <f>IF(W50&lt;&gt;"",W50+1,IF(WEEKDAY(W46,11)=5,W46,""))</f>
        <v/>
      </c>
      <c r="X51" s="31">
        <f t="shared" si="43"/>
        <v>45541</v>
      </c>
      <c r="Y51" s="31">
        <f t="shared" si="43"/>
        <v>45548</v>
      </c>
      <c r="Z51" s="31">
        <f t="shared" si="43"/>
        <v>45555</v>
      </c>
      <c r="AA51" s="31">
        <f t="shared" si="44"/>
        <v>45562</v>
      </c>
      <c r="AB51" s="32" t="str">
        <f t="shared" si="44"/>
        <v/>
      </c>
      <c r="AC51" s="30">
        <f>IF(AC50&lt;&gt;"",AC50+1,IF(WEEKDAY(AC46,11)=5,AC46,""))</f>
        <v>45569</v>
      </c>
      <c r="AD51" s="31">
        <f t="shared" si="45"/>
        <v>45576</v>
      </c>
      <c r="AE51" s="31">
        <f t="shared" si="45"/>
        <v>45583</v>
      </c>
      <c r="AF51" s="31">
        <f t="shared" si="45"/>
        <v>45590</v>
      </c>
      <c r="AG51" s="31" t="str">
        <f t="shared" si="46"/>
        <v/>
      </c>
      <c r="AH51" s="32" t="str">
        <f t="shared" si="46"/>
        <v/>
      </c>
      <c r="AI51" s="30">
        <f>IF(AI50&lt;&gt;"",AI50+1,IF(WEEKDAY(AI46,11)=5,AI46,""))</f>
        <v>45597</v>
      </c>
      <c r="AJ51" s="31">
        <f t="shared" si="47"/>
        <v>45604</v>
      </c>
      <c r="AK51" s="31">
        <f t="shared" si="47"/>
        <v>45611</v>
      </c>
      <c r="AL51" s="31">
        <f t="shared" si="47"/>
        <v>45618</v>
      </c>
      <c r="AM51" s="31">
        <f t="shared" si="48"/>
        <v>45625</v>
      </c>
      <c r="AN51" s="32" t="str">
        <f t="shared" si="48"/>
        <v/>
      </c>
      <c r="AO51" s="30" t="str">
        <f>IF(AO50&lt;&gt;"",AO50+1,IF(WEEKDAY(AO46,11)=5,AO46,""))</f>
        <v/>
      </c>
      <c r="AP51" s="31">
        <f t="shared" si="49"/>
        <v>45632</v>
      </c>
      <c r="AQ51" s="31">
        <f t="shared" si="49"/>
        <v>45639</v>
      </c>
      <c r="AR51" s="31">
        <f t="shared" si="49"/>
        <v>45646</v>
      </c>
      <c r="AS51" s="31">
        <f t="shared" si="50"/>
        <v>45653</v>
      </c>
      <c r="AT51" s="32" t="str">
        <f t="shared" si="50"/>
        <v/>
      </c>
    </row>
    <row r="52" spans="4:46" ht="16" x14ac:dyDescent="0.2">
      <c r="D52" s="11"/>
      <c r="E52" s="11"/>
      <c r="F52" s="59" t="s">
        <v>48</v>
      </c>
      <c r="G52" s="60">
        <v>45422</v>
      </c>
      <c r="H52" s="61" t="s">
        <v>50</v>
      </c>
      <c r="J52" s="39" t="s">
        <v>59</v>
      </c>
      <c r="K52" s="40">
        <f>IF(K51&lt;&gt;"",K51+1,IF(WEEKDAY(K46,11)=6,K46,""))</f>
        <v>45479</v>
      </c>
      <c r="L52" s="41">
        <f t="shared" si="39"/>
        <v>45486</v>
      </c>
      <c r="M52" s="41">
        <f t="shared" si="39"/>
        <v>45493</v>
      </c>
      <c r="N52" s="41">
        <f t="shared" si="39"/>
        <v>45500</v>
      </c>
      <c r="O52" s="41" t="str">
        <f t="shared" si="40"/>
        <v/>
      </c>
      <c r="P52" s="42" t="str">
        <f t="shared" si="40"/>
        <v/>
      </c>
      <c r="Q52" s="40">
        <f>IF(Q51&lt;&gt;"",Q51+1,IF(WEEKDAY(Q46,11)=6,Q46,""))</f>
        <v>45507</v>
      </c>
      <c r="R52" s="41">
        <f t="shared" si="41"/>
        <v>45514</v>
      </c>
      <c r="S52" s="41">
        <f t="shared" si="41"/>
        <v>45521</v>
      </c>
      <c r="T52" s="41">
        <f t="shared" si="41"/>
        <v>45528</v>
      </c>
      <c r="U52" s="41">
        <f t="shared" si="42"/>
        <v>45535</v>
      </c>
      <c r="V52" s="42" t="str">
        <f t="shared" si="42"/>
        <v/>
      </c>
      <c r="W52" s="40" t="str">
        <f>IF(W51&lt;&gt;"",W51+1,IF(WEEKDAY(W46,11)=6,W46,""))</f>
        <v/>
      </c>
      <c r="X52" s="41">
        <f t="shared" si="43"/>
        <v>45542</v>
      </c>
      <c r="Y52" s="41">
        <f t="shared" si="43"/>
        <v>45549</v>
      </c>
      <c r="Z52" s="41">
        <f t="shared" si="43"/>
        <v>45556</v>
      </c>
      <c r="AA52" s="41">
        <f t="shared" si="44"/>
        <v>45563</v>
      </c>
      <c r="AB52" s="42" t="str">
        <f t="shared" si="44"/>
        <v/>
      </c>
      <c r="AC52" s="40">
        <f>IF(AC51&lt;&gt;"",AC51+1,IF(WEEKDAY(AC46,11)=6,AC46,""))</f>
        <v>45570</v>
      </c>
      <c r="AD52" s="41">
        <f t="shared" si="45"/>
        <v>45577</v>
      </c>
      <c r="AE52" s="41">
        <f t="shared" si="45"/>
        <v>45584</v>
      </c>
      <c r="AF52" s="41">
        <f t="shared" si="45"/>
        <v>45591</v>
      </c>
      <c r="AG52" s="41" t="str">
        <f t="shared" si="46"/>
        <v/>
      </c>
      <c r="AH52" s="42" t="str">
        <f t="shared" si="46"/>
        <v/>
      </c>
      <c r="AI52" s="40">
        <f>IF(AI51&lt;&gt;"",AI51+1,IF(WEEKDAY(AI46,11)=6,AI46,""))</f>
        <v>45598</v>
      </c>
      <c r="AJ52" s="41">
        <f t="shared" si="47"/>
        <v>45605</v>
      </c>
      <c r="AK52" s="41">
        <f t="shared" si="47"/>
        <v>45612</v>
      </c>
      <c r="AL52" s="41">
        <f t="shared" si="47"/>
        <v>45619</v>
      </c>
      <c r="AM52" s="41">
        <f t="shared" si="48"/>
        <v>45626</v>
      </c>
      <c r="AN52" s="42" t="str">
        <f t="shared" si="48"/>
        <v/>
      </c>
      <c r="AO52" s="40" t="str">
        <f>IF(AO51&lt;&gt;"",AO51+1,IF(WEEKDAY(AO46,11)=6,AO46,""))</f>
        <v/>
      </c>
      <c r="AP52" s="41">
        <f t="shared" si="49"/>
        <v>45633</v>
      </c>
      <c r="AQ52" s="41">
        <f t="shared" si="49"/>
        <v>45640</v>
      </c>
      <c r="AR52" s="41">
        <f t="shared" si="49"/>
        <v>45647</v>
      </c>
      <c r="AS52" s="41">
        <f t="shared" si="50"/>
        <v>45654</v>
      </c>
      <c r="AT52" s="42" t="str">
        <f t="shared" si="50"/>
        <v/>
      </c>
    </row>
    <row r="53" spans="4:46" ht="16" x14ac:dyDescent="0.2">
      <c r="D53" s="11"/>
      <c r="E53" s="6"/>
      <c r="F53" s="59" t="s">
        <v>48</v>
      </c>
      <c r="G53" s="60">
        <v>45443</v>
      </c>
      <c r="H53" s="61" t="s">
        <v>51</v>
      </c>
      <c r="J53" s="45" t="s">
        <v>60</v>
      </c>
      <c r="K53" s="43">
        <f>IF(K52&lt;&gt;"",K52+1,IF(WEEKDAY(K46,11)=7,K46,""))</f>
        <v>45480</v>
      </c>
      <c r="L53" s="44">
        <f t="shared" si="39"/>
        <v>45487</v>
      </c>
      <c r="M53" s="44">
        <f t="shared" si="39"/>
        <v>45494</v>
      </c>
      <c r="N53" s="44">
        <f t="shared" si="39"/>
        <v>45501</v>
      </c>
      <c r="O53" s="44" t="str">
        <f t="shared" si="40"/>
        <v/>
      </c>
      <c r="P53" s="46" t="str">
        <f t="shared" si="40"/>
        <v/>
      </c>
      <c r="Q53" s="43">
        <f>IF(Q52&lt;&gt;"",Q52+1,IF(WEEKDAY(Q46,11)=7,Q46,""))</f>
        <v>45508</v>
      </c>
      <c r="R53" s="44">
        <f t="shared" si="41"/>
        <v>45515</v>
      </c>
      <c r="S53" s="44">
        <f t="shared" si="41"/>
        <v>45522</v>
      </c>
      <c r="T53" s="44">
        <f t="shared" si="41"/>
        <v>45529</v>
      </c>
      <c r="U53" s="44" t="str">
        <f t="shared" si="42"/>
        <v/>
      </c>
      <c r="V53" s="46" t="str">
        <f t="shared" si="42"/>
        <v/>
      </c>
      <c r="W53" s="43">
        <f>IF(W52&lt;&gt;"",W52+1,IF(WEEKDAY(W46,11)=7,W46,""))</f>
        <v>45536</v>
      </c>
      <c r="X53" s="44">
        <f t="shared" si="43"/>
        <v>45543</v>
      </c>
      <c r="Y53" s="44">
        <f t="shared" si="43"/>
        <v>45550</v>
      </c>
      <c r="Z53" s="44">
        <f t="shared" si="43"/>
        <v>45557</v>
      </c>
      <c r="AA53" s="44">
        <f t="shared" si="44"/>
        <v>45564</v>
      </c>
      <c r="AB53" s="46" t="str">
        <f t="shared" si="44"/>
        <v/>
      </c>
      <c r="AC53" s="43">
        <f>IF(AC52&lt;&gt;"",AC52+1,IF(WEEKDAY(AC46,11)=7,AC46,""))</f>
        <v>45571</v>
      </c>
      <c r="AD53" s="44">
        <f t="shared" si="45"/>
        <v>45578</v>
      </c>
      <c r="AE53" s="44">
        <f t="shared" si="45"/>
        <v>45585</v>
      </c>
      <c r="AF53" s="44">
        <f t="shared" si="45"/>
        <v>45592</v>
      </c>
      <c r="AG53" s="44" t="str">
        <f t="shared" si="46"/>
        <v/>
      </c>
      <c r="AH53" s="46" t="str">
        <f t="shared" si="46"/>
        <v/>
      </c>
      <c r="AI53" s="43">
        <f>IF(AI52&lt;&gt;"",AI52+1,IF(WEEKDAY(AI46,11)=7,AI46,""))</f>
        <v>45599</v>
      </c>
      <c r="AJ53" s="44">
        <f t="shared" si="47"/>
        <v>45606</v>
      </c>
      <c r="AK53" s="44">
        <f t="shared" si="47"/>
        <v>45613</v>
      </c>
      <c r="AL53" s="44">
        <f t="shared" si="47"/>
        <v>45620</v>
      </c>
      <c r="AM53" s="44" t="str">
        <f t="shared" si="48"/>
        <v/>
      </c>
      <c r="AN53" s="46" t="str">
        <f t="shared" si="48"/>
        <v/>
      </c>
      <c r="AO53" s="43">
        <f>IF(AO52&lt;&gt;"",AO52+1,IF(WEEKDAY(AO46,11)=7,AO46,""))</f>
        <v>45627</v>
      </c>
      <c r="AP53" s="44">
        <f t="shared" si="49"/>
        <v>45634</v>
      </c>
      <c r="AQ53" s="44">
        <f t="shared" si="49"/>
        <v>45641</v>
      </c>
      <c r="AR53" s="44">
        <f t="shared" si="49"/>
        <v>45648</v>
      </c>
      <c r="AS53" s="44">
        <f t="shared" si="50"/>
        <v>45655</v>
      </c>
      <c r="AT53" s="46" t="str">
        <f t="shared" si="50"/>
        <v/>
      </c>
    </row>
    <row r="54" spans="4:46" ht="16" x14ac:dyDescent="0.2">
      <c r="D54" s="11"/>
      <c r="E54" s="6"/>
      <c r="F54" s="59" t="s">
        <v>48</v>
      </c>
      <c r="G54" s="60">
        <v>45520</v>
      </c>
      <c r="H54" s="61" t="s">
        <v>69</v>
      </c>
    </row>
    <row r="55" spans="4:46" ht="16" x14ac:dyDescent="0.2">
      <c r="D55" s="11"/>
      <c r="E55" s="6"/>
      <c r="F55" s="59" t="s">
        <v>48</v>
      </c>
      <c r="G55" s="60">
        <v>45203</v>
      </c>
      <c r="H55" s="61" t="s">
        <v>61</v>
      </c>
    </row>
    <row r="56" spans="4:46" ht="16" x14ac:dyDescent="0.2">
      <c r="D56" s="7"/>
      <c r="E56" s="6"/>
      <c r="F56" s="60"/>
      <c r="G56" s="60"/>
      <c r="H56" s="61"/>
    </row>
    <row r="57" spans="4:46" ht="16" x14ac:dyDescent="0.2">
      <c r="D57" s="7"/>
      <c r="E57" s="6"/>
      <c r="F57" s="60"/>
      <c r="G57" s="60"/>
      <c r="H57" s="61"/>
    </row>
    <row r="58" spans="4:46" ht="16" x14ac:dyDescent="0.2">
      <c r="D58" s="7"/>
      <c r="E58" s="6"/>
      <c r="F58" s="60"/>
      <c r="G58" s="60"/>
      <c r="H58" s="61"/>
    </row>
    <row r="60" spans="4:46" ht="19" x14ac:dyDescent="0.2">
      <c r="D60" s="22">
        <f>D31+1</f>
        <v>2025</v>
      </c>
      <c r="E60" s="3" t="s">
        <v>28</v>
      </c>
      <c r="F60" s="4">
        <f>DATE(D60,1,1)</f>
        <v>45658</v>
      </c>
      <c r="G60" s="5" t="s">
        <v>29</v>
      </c>
      <c r="H60" s="6"/>
    </row>
    <row r="61" spans="4:46" ht="16" x14ac:dyDescent="0.2">
      <c r="D61" s="7"/>
      <c r="E61" s="8"/>
      <c r="F61" s="9">
        <f>F60+5</f>
        <v>45663</v>
      </c>
      <c r="G61" s="10" t="s">
        <v>30</v>
      </c>
      <c r="H61" s="6"/>
    </row>
    <row r="62" spans="4:46" ht="16" x14ac:dyDescent="0.2">
      <c r="D62" s="11"/>
      <c r="E62" s="12"/>
      <c r="F62" s="9">
        <f>EOMONTH(F60,3)+1</f>
        <v>45778</v>
      </c>
      <c r="G62" s="10" t="s">
        <v>31</v>
      </c>
      <c r="H62" s="6"/>
    </row>
    <row r="63" spans="4:46" ht="16" x14ac:dyDescent="0.2">
      <c r="D63" s="11"/>
      <c r="E63" s="12"/>
      <c r="F63" s="9">
        <f>EOMONTH(F60,6)+15</f>
        <v>45884</v>
      </c>
      <c r="G63" s="10" t="s">
        <v>32</v>
      </c>
      <c r="H63" s="6"/>
    </row>
    <row r="64" spans="4:46" ht="24" x14ac:dyDescent="0.2">
      <c r="D64" s="11"/>
      <c r="E64" s="12"/>
      <c r="F64" s="9">
        <f>EOMONTH(F60,8)+3</f>
        <v>45933</v>
      </c>
      <c r="G64" s="10" t="s">
        <v>33</v>
      </c>
      <c r="H64" s="6"/>
      <c r="J64" s="65">
        <f>D60</f>
        <v>2025</v>
      </c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7"/>
    </row>
    <row r="65" spans="4:46" ht="16" x14ac:dyDescent="0.2">
      <c r="D65" s="11"/>
      <c r="E65" s="12"/>
      <c r="F65" s="9">
        <f>EOMONTH(F60,9)+1</f>
        <v>45962</v>
      </c>
      <c r="G65" s="10" t="s">
        <v>34</v>
      </c>
      <c r="H65" s="6"/>
      <c r="J65" s="33" t="s">
        <v>53</v>
      </c>
      <c r="K65" s="27">
        <f>WEEKNUM(K73,21)</f>
        <v>1</v>
      </c>
      <c r="L65" s="28">
        <f>WEEKNUM(L67,21)</f>
        <v>2</v>
      </c>
      <c r="M65" s="28">
        <f>WEEKNUM(M67,21)</f>
        <v>3</v>
      </c>
      <c r="N65" s="28">
        <f>WEEKNUM(N67,21)</f>
        <v>4</v>
      </c>
      <c r="O65" s="28">
        <f>IF(O67&lt;&gt;"",WEEKNUM(O67,21),"")</f>
        <v>5</v>
      </c>
      <c r="P65" s="29" t="str">
        <f>IF(P67&lt;&gt;"",WEEKNUM(P67,21),"")</f>
        <v/>
      </c>
      <c r="Q65" s="27">
        <f>WEEKNUM(Q73,21)</f>
        <v>5</v>
      </c>
      <c r="R65" s="28">
        <f>WEEKNUM(R67,21)</f>
        <v>6</v>
      </c>
      <c r="S65" s="28">
        <f>WEEKNUM(S67,21)</f>
        <v>7</v>
      </c>
      <c r="T65" s="28">
        <f>WEEKNUM(T67,21)</f>
        <v>8</v>
      </c>
      <c r="U65" s="28">
        <f>IF(U67&lt;&gt;"",WEEKNUM(U67,21),"")</f>
        <v>9</v>
      </c>
      <c r="V65" s="29"/>
      <c r="W65" s="27">
        <f>WEEKNUM(W73,21)</f>
        <v>9</v>
      </c>
      <c r="X65" s="28">
        <f>WEEKNUM(X67,21)</f>
        <v>10</v>
      </c>
      <c r="Y65" s="28">
        <f>WEEKNUM(Y67,21)</f>
        <v>11</v>
      </c>
      <c r="Z65" s="28">
        <f>WEEKNUM(Z67,21)</f>
        <v>12</v>
      </c>
      <c r="AA65" s="28">
        <f>IF(AA67&lt;&gt;"",WEEKNUM(AA67,21),"")</f>
        <v>13</v>
      </c>
      <c r="AB65" s="29">
        <f>IF(AB67&lt;&gt;"",WEEKNUM(AB67,21),"")</f>
        <v>14</v>
      </c>
      <c r="AC65" s="27">
        <f>WEEKNUM(AC73,21)</f>
        <v>14</v>
      </c>
      <c r="AD65" s="28">
        <f>WEEKNUM(AD67,21)</f>
        <v>15</v>
      </c>
      <c r="AE65" s="28">
        <f>WEEKNUM(AE67,21)</f>
        <v>16</v>
      </c>
      <c r="AF65" s="28">
        <f>WEEKNUM(AF67,21)</f>
        <v>17</v>
      </c>
      <c r="AG65" s="28">
        <f>IF(AG67&lt;&gt;"",WEEKNUM(AG67,21),"")</f>
        <v>18</v>
      </c>
      <c r="AH65" s="29"/>
      <c r="AI65" s="27">
        <f>WEEKNUM(AI73,21)</f>
        <v>18</v>
      </c>
      <c r="AJ65" s="28">
        <f>WEEKNUM(AJ67,21)</f>
        <v>19</v>
      </c>
      <c r="AK65" s="28">
        <f>WEEKNUM(AK67,21)</f>
        <v>20</v>
      </c>
      <c r="AL65" s="28">
        <f>WEEKNUM(AL67,21)</f>
        <v>21</v>
      </c>
      <c r="AM65" s="28">
        <f>IF(AM67&lt;&gt;"",WEEKNUM(AM67,21),"")</f>
        <v>22</v>
      </c>
      <c r="AN65" s="29"/>
      <c r="AO65" s="27">
        <f>WEEKNUM(AO73,21)</f>
        <v>22</v>
      </c>
      <c r="AP65" s="28">
        <f>WEEKNUM(AP67,21)</f>
        <v>23</v>
      </c>
      <c r="AQ65" s="28">
        <f>WEEKNUM(AQ67,21)</f>
        <v>24</v>
      </c>
      <c r="AR65" s="28">
        <f>WEEKNUM(AR67,21)</f>
        <v>25</v>
      </c>
      <c r="AS65" s="28">
        <f>IF(AS67&lt;&gt;"",WEEKNUM(AS67,21),"")</f>
        <v>26</v>
      </c>
      <c r="AT65" s="29">
        <f>IF(AT67&lt;&gt;"",WEEKNUM(AT67,21),"")</f>
        <v>27</v>
      </c>
    </row>
    <row r="66" spans="4:46" ht="16" x14ac:dyDescent="0.2">
      <c r="D66" s="11"/>
      <c r="E66" s="12"/>
      <c r="F66" s="9">
        <f>F69-7</f>
        <v>46015</v>
      </c>
      <c r="G66" s="10" t="s">
        <v>35</v>
      </c>
      <c r="H66" s="6"/>
      <c r="J66" s="34"/>
      <c r="K66" s="62">
        <f>F60</f>
        <v>45658</v>
      </c>
      <c r="L66" s="63"/>
      <c r="M66" s="63"/>
      <c r="N66" s="63"/>
      <c r="O66" s="63"/>
      <c r="P66" s="64"/>
      <c r="Q66" s="62">
        <f>EOMONTH(K66,0)+1</f>
        <v>45689</v>
      </c>
      <c r="R66" s="63"/>
      <c r="S66" s="63"/>
      <c r="T66" s="63"/>
      <c r="U66" s="63"/>
      <c r="V66" s="64"/>
      <c r="W66" s="62">
        <f>EOMONTH(Q66,0)+1</f>
        <v>45717</v>
      </c>
      <c r="X66" s="63"/>
      <c r="Y66" s="63"/>
      <c r="Z66" s="63"/>
      <c r="AA66" s="63"/>
      <c r="AB66" s="64"/>
      <c r="AC66" s="62">
        <f>EOMONTH(W66,0)+1</f>
        <v>45748</v>
      </c>
      <c r="AD66" s="63"/>
      <c r="AE66" s="63"/>
      <c r="AF66" s="63"/>
      <c r="AG66" s="63"/>
      <c r="AH66" s="64"/>
      <c r="AI66" s="62">
        <f>EOMONTH(AC66,0)+1</f>
        <v>45778</v>
      </c>
      <c r="AJ66" s="63"/>
      <c r="AK66" s="63"/>
      <c r="AL66" s="63"/>
      <c r="AM66" s="63"/>
      <c r="AN66" s="64"/>
      <c r="AO66" s="62">
        <f>EOMONTH(AI66,0)+1</f>
        <v>45809</v>
      </c>
      <c r="AP66" s="63"/>
      <c r="AQ66" s="63"/>
      <c r="AR66" s="63"/>
      <c r="AS66" s="63"/>
      <c r="AT66" s="64"/>
    </row>
    <row r="67" spans="4:46" ht="16" x14ac:dyDescent="0.2">
      <c r="D67" s="11"/>
      <c r="E67" s="12"/>
      <c r="F67" s="9">
        <f>F66+1</f>
        <v>46016</v>
      </c>
      <c r="G67" s="10" t="s">
        <v>36</v>
      </c>
      <c r="H67" s="6"/>
      <c r="J67" s="34" t="s">
        <v>54</v>
      </c>
      <c r="K67" s="30" t="str">
        <f>IF(WEEKDAY(K66,11)=1,K66,"")</f>
        <v/>
      </c>
      <c r="L67" s="31">
        <f>K73+1</f>
        <v>45663</v>
      </c>
      <c r="M67" s="31">
        <f>L73+1</f>
        <v>45670</v>
      </c>
      <c r="N67" s="31">
        <f>M73+1</f>
        <v>45677</v>
      </c>
      <c r="O67" s="31">
        <f>IF(N73="","",IF(N73=EOMONTH(N73,0),"",N73+1))</f>
        <v>45684</v>
      </c>
      <c r="P67" s="32" t="str">
        <f>IF(O73="","",IF(O73=EOMONTH(O73,0),"",O73+1))</f>
        <v/>
      </c>
      <c r="Q67" s="30" t="str">
        <f>IF(WEEKDAY(Q66,11)=1,Q66,"")</f>
        <v/>
      </c>
      <c r="R67" s="31">
        <f>Q73+1</f>
        <v>45691</v>
      </c>
      <c r="S67" s="31">
        <f>R73+1</f>
        <v>45698</v>
      </c>
      <c r="T67" s="31">
        <f>S73+1</f>
        <v>45705</v>
      </c>
      <c r="U67" s="31">
        <f>IF(T73="","",IF(T73=EOMONTH(T73,0),"",T73+1))</f>
        <v>45712</v>
      </c>
      <c r="V67" s="32" t="str">
        <f>IF(U73="","",IF(U73=EOMONTH(U73,0),"",U73+1))</f>
        <v/>
      </c>
      <c r="W67" s="30" t="str">
        <f>IF(WEEKDAY(W66,11)=1,W66,"")</f>
        <v/>
      </c>
      <c r="X67" s="31">
        <f>W73+1</f>
        <v>45719</v>
      </c>
      <c r="Y67" s="31">
        <f>X73+1</f>
        <v>45726</v>
      </c>
      <c r="Z67" s="31">
        <f>Y73+1</f>
        <v>45733</v>
      </c>
      <c r="AA67" s="31">
        <f>IF(Z73="","",IF(Z73=EOMONTH(Z73,0),"",Z73+1))</f>
        <v>45740</v>
      </c>
      <c r="AB67" s="32">
        <f>IF(AA73="","",IF(AA73=EOMONTH(AA73,0),"",AA73+1))</f>
        <v>45747</v>
      </c>
      <c r="AC67" s="30" t="str">
        <f>IF(WEEKDAY(AC66,11)=1,AC66,"")</f>
        <v/>
      </c>
      <c r="AD67" s="31">
        <f>AC73+1</f>
        <v>45754</v>
      </c>
      <c r="AE67" s="31">
        <f>AD73+1</f>
        <v>45761</v>
      </c>
      <c r="AF67" s="31">
        <f>AE73+1</f>
        <v>45768</v>
      </c>
      <c r="AG67" s="31">
        <f>IF(AF73="","",IF(AF73=EOMONTH(AF73,0),"",AF73+1))</f>
        <v>45775</v>
      </c>
      <c r="AH67" s="32" t="str">
        <f>IF(AG73="","",IF(AG73=EOMONTH(AG73,0),"",AG73+1))</f>
        <v/>
      </c>
      <c r="AI67" s="30" t="str">
        <f>IF(WEEKDAY(AI66,11)=1,AI66,"")</f>
        <v/>
      </c>
      <c r="AJ67" s="31">
        <f>AI73+1</f>
        <v>45782</v>
      </c>
      <c r="AK67" s="31">
        <f>AJ73+1</f>
        <v>45789</v>
      </c>
      <c r="AL67" s="31">
        <f>AK73+1</f>
        <v>45796</v>
      </c>
      <c r="AM67" s="31">
        <f>IF(AL73="","",IF(AL73=EOMONTH(AL73,0),"",AL73+1))</f>
        <v>45803</v>
      </c>
      <c r="AN67" s="32" t="str">
        <f>IF(AM73="","",IF(AM73=EOMONTH(AM73,0),"",AM73+1))</f>
        <v/>
      </c>
      <c r="AO67" s="30" t="str">
        <f>IF(WEEKDAY(AO66,11)=1,AO66,"")</f>
        <v/>
      </c>
      <c r="AP67" s="31">
        <f>AO73+1</f>
        <v>45810</v>
      </c>
      <c r="AQ67" s="31">
        <f>AP73+1</f>
        <v>45817</v>
      </c>
      <c r="AR67" s="31">
        <f>AQ73+1</f>
        <v>45824</v>
      </c>
      <c r="AS67" s="31">
        <f>IF(AR73="","",IF(AR73=EOMONTH(AR73,0),"",AR73+1))</f>
        <v>45831</v>
      </c>
      <c r="AT67" s="32">
        <f>IF(AS73="","",IF(AS73=EOMONTH(AS73,0),"",AS73+1))</f>
        <v>45838</v>
      </c>
    </row>
    <row r="68" spans="4:46" ht="16" x14ac:dyDescent="0.2">
      <c r="D68" s="11"/>
      <c r="E68" s="12"/>
      <c r="F68" s="9">
        <f>F67+1</f>
        <v>46017</v>
      </c>
      <c r="G68" s="10" t="s">
        <v>36</v>
      </c>
      <c r="H68" s="6"/>
      <c r="J68" s="35" t="s">
        <v>55</v>
      </c>
      <c r="K68" s="36" t="str">
        <f>IF(K67&lt;&gt;"",K67+1,IF(WEEKDAY(K66,11)=2,K66,""))</f>
        <v/>
      </c>
      <c r="L68" s="37">
        <f>L67+1</f>
        <v>45664</v>
      </c>
      <c r="M68" s="37">
        <f>M67+1</f>
        <v>45671</v>
      </c>
      <c r="N68" s="37">
        <f>N67+1</f>
        <v>45678</v>
      </c>
      <c r="O68" s="37">
        <f t="shared" ref="O68:P73" si="51">IF(O67="","",IF(O67=EOMONTH(O67,0),"",O67+1))</f>
        <v>45685</v>
      </c>
      <c r="P68" s="38" t="str">
        <f t="shared" si="51"/>
        <v/>
      </c>
      <c r="Q68" s="36" t="str">
        <f>IF(Q67&lt;&gt;"",Q67+1,IF(WEEKDAY(Q66,11)=2,Q66,""))</f>
        <v/>
      </c>
      <c r="R68" s="37">
        <f>R67+1</f>
        <v>45692</v>
      </c>
      <c r="S68" s="37">
        <f>S67+1</f>
        <v>45699</v>
      </c>
      <c r="T68" s="37">
        <f>T67+1</f>
        <v>45706</v>
      </c>
      <c r="U68" s="37">
        <f t="shared" ref="U68:V73" si="52">IF(U67="","",IF(U67=EOMONTH(U67,0),"",U67+1))</f>
        <v>45713</v>
      </c>
      <c r="V68" s="38" t="str">
        <f t="shared" si="52"/>
        <v/>
      </c>
      <c r="W68" s="36" t="str">
        <f>IF(W67&lt;&gt;"",W67+1,IF(WEEKDAY(W66,11)=2,W66,""))</f>
        <v/>
      </c>
      <c r="X68" s="37">
        <f t="shared" ref="X68:Z73" si="53">X67+1</f>
        <v>45720</v>
      </c>
      <c r="Y68" s="37">
        <f t="shared" si="53"/>
        <v>45727</v>
      </c>
      <c r="Z68" s="37">
        <f t="shared" si="53"/>
        <v>45734</v>
      </c>
      <c r="AA68" s="37">
        <f t="shared" ref="AA68:AB73" si="54">IF(AA67="","",IF(AA67=EOMONTH(AA67,0),"",AA67+1))</f>
        <v>45741</v>
      </c>
      <c r="AB68" s="38" t="str">
        <f t="shared" si="54"/>
        <v/>
      </c>
      <c r="AC68" s="36">
        <f>IF(AC67&lt;&gt;"",AC67+1,IF(WEEKDAY(AC66,11)=2,AC66,""))</f>
        <v>45748</v>
      </c>
      <c r="AD68" s="37">
        <f t="shared" ref="AD68:AF73" si="55">AD67+1</f>
        <v>45755</v>
      </c>
      <c r="AE68" s="37">
        <f t="shared" si="55"/>
        <v>45762</v>
      </c>
      <c r="AF68" s="37">
        <f t="shared" si="55"/>
        <v>45769</v>
      </c>
      <c r="AG68" s="37">
        <f t="shared" ref="AG68:AH73" si="56">IF(AG67="","",IF(AG67=EOMONTH(AG67,0),"",AG67+1))</f>
        <v>45776</v>
      </c>
      <c r="AH68" s="38" t="str">
        <f t="shared" si="56"/>
        <v/>
      </c>
      <c r="AI68" s="36" t="str">
        <f>IF(AI67&lt;&gt;"",AI67+1,IF(WEEKDAY(AI66,11)=2,AI66,""))</f>
        <v/>
      </c>
      <c r="AJ68" s="37">
        <f t="shared" ref="AJ68:AL73" si="57">AJ67+1</f>
        <v>45783</v>
      </c>
      <c r="AK68" s="37">
        <f t="shared" si="57"/>
        <v>45790</v>
      </c>
      <c r="AL68" s="37">
        <f t="shared" si="57"/>
        <v>45797</v>
      </c>
      <c r="AM68" s="37">
        <f t="shared" ref="AM68:AN73" si="58">IF(AM67="","",IF(AM67=EOMONTH(AM67,0),"",AM67+1))</f>
        <v>45804</v>
      </c>
      <c r="AN68" s="38" t="str">
        <f t="shared" si="58"/>
        <v/>
      </c>
      <c r="AO68" s="36" t="str">
        <f>IF(AO67&lt;&gt;"",AO67+1,IF(WEEKDAY(AO66,11)=2,AO66,""))</f>
        <v/>
      </c>
      <c r="AP68" s="37">
        <f>AP67+1</f>
        <v>45811</v>
      </c>
      <c r="AQ68" s="37">
        <f>AQ67+1</f>
        <v>45818</v>
      </c>
      <c r="AR68" s="37">
        <f>AR67+1</f>
        <v>45825</v>
      </c>
      <c r="AS68" s="37">
        <f t="shared" ref="AS68:AT73" si="59">IF(AS67="","",IF(AS67=EOMONTH(AS67,0),"",AS67+1))</f>
        <v>45832</v>
      </c>
      <c r="AT68" s="38" t="str">
        <f t="shared" si="59"/>
        <v/>
      </c>
    </row>
    <row r="69" spans="4:46" ht="16" x14ac:dyDescent="0.2">
      <c r="D69" s="11"/>
      <c r="E69" s="15"/>
      <c r="F69" s="16">
        <f>EOMONTH(F60,11)</f>
        <v>46022</v>
      </c>
      <c r="G69" s="17" t="s">
        <v>37</v>
      </c>
      <c r="H69" s="6"/>
      <c r="J69" s="34" t="s">
        <v>56</v>
      </c>
      <c r="K69" s="30">
        <f>IF(K68&lt;&gt;"",K68+1,IF(WEEKDAY(K66,11)=3,K66,""))</f>
        <v>45658</v>
      </c>
      <c r="L69" s="31">
        <f t="shared" ref="L69:N73" si="60">L68+1</f>
        <v>45665</v>
      </c>
      <c r="M69" s="31">
        <f t="shared" si="60"/>
        <v>45672</v>
      </c>
      <c r="N69" s="31">
        <f t="shared" si="60"/>
        <v>45679</v>
      </c>
      <c r="O69" s="31">
        <f t="shared" si="51"/>
        <v>45686</v>
      </c>
      <c r="P69" s="32" t="str">
        <f t="shared" si="51"/>
        <v/>
      </c>
      <c r="Q69" s="30" t="str">
        <f>IF(Q68&lt;&gt;"",Q68+1,IF(WEEKDAY(Q66,11)=3,Q66,""))</f>
        <v/>
      </c>
      <c r="R69" s="31">
        <f t="shared" ref="R69:T73" si="61">R68+1</f>
        <v>45693</v>
      </c>
      <c r="S69" s="31">
        <f t="shared" si="61"/>
        <v>45700</v>
      </c>
      <c r="T69" s="31">
        <f t="shared" si="61"/>
        <v>45707</v>
      </c>
      <c r="U69" s="31">
        <f t="shared" si="52"/>
        <v>45714</v>
      </c>
      <c r="V69" s="32" t="str">
        <f t="shared" si="52"/>
        <v/>
      </c>
      <c r="W69" s="30" t="str">
        <f>IF(W68&lt;&gt;"",W68+1,IF(WEEKDAY(W66,11)=3,W66,""))</f>
        <v/>
      </c>
      <c r="X69" s="31">
        <f t="shared" si="53"/>
        <v>45721</v>
      </c>
      <c r="Y69" s="31">
        <f t="shared" si="53"/>
        <v>45728</v>
      </c>
      <c r="Z69" s="31">
        <f t="shared" si="53"/>
        <v>45735</v>
      </c>
      <c r="AA69" s="31">
        <f t="shared" si="54"/>
        <v>45742</v>
      </c>
      <c r="AB69" s="32" t="str">
        <f t="shared" si="54"/>
        <v/>
      </c>
      <c r="AC69" s="30">
        <f>IF(AC68&lt;&gt;"",AC68+1,IF(WEEKDAY(AC66,11)=3,AC66,""))</f>
        <v>45749</v>
      </c>
      <c r="AD69" s="31">
        <f t="shared" si="55"/>
        <v>45756</v>
      </c>
      <c r="AE69" s="31">
        <f t="shared" si="55"/>
        <v>45763</v>
      </c>
      <c r="AF69" s="31">
        <f t="shared" si="55"/>
        <v>45770</v>
      </c>
      <c r="AG69" s="31">
        <f t="shared" si="56"/>
        <v>45777</v>
      </c>
      <c r="AH69" s="32" t="str">
        <f t="shared" si="56"/>
        <v/>
      </c>
      <c r="AI69" s="30" t="str">
        <f>IF(AI68&lt;&gt;"",AI68+1,IF(WEEKDAY(AI66,11)=3,AI66,""))</f>
        <v/>
      </c>
      <c r="AJ69" s="31">
        <f t="shared" si="57"/>
        <v>45784</v>
      </c>
      <c r="AK69" s="31">
        <f t="shared" si="57"/>
        <v>45791</v>
      </c>
      <c r="AL69" s="31">
        <f t="shared" si="57"/>
        <v>45798</v>
      </c>
      <c r="AM69" s="31">
        <f t="shared" si="58"/>
        <v>45805</v>
      </c>
      <c r="AN69" s="32" t="str">
        <f t="shared" si="58"/>
        <v/>
      </c>
      <c r="AO69" s="30" t="str">
        <f>IF(AO68&lt;&gt;"",AO68+1,IF(WEEKDAY(AO66,11)=3,AO66,""))</f>
        <v/>
      </c>
      <c r="AP69" s="31">
        <f t="shared" ref="AP69:AR73" si="62">AP68+1</f>
        <v>45812</v>
      </c>
      <c r="AQ69" s="31">
        <f t="shared" si="62"/>
        <v>45819</v>
      </c>
      <c r="AR69" s="31">
        <f t="shared" si="62"/>
        <v>45826</v>
      </c>
      <c r="AS69" s="31">
        <f t="shared" si="59"/>
        <v>45833</v>
      </c>
      <c r="AT69" s="32" t="str">
        <f t="shared" si="59"/>
        <v/>
      </c>
    </row>
    <row r="70" spans="4:46" ht="16" x14ac:dyDescent="0.2">
      <c r="D70" s="11"/>
      <c r="E70" s="3" t="s">
        <v>38</v>
      </c>
      <c r="F70" s="4">
        <f>F71-2</f>
        <v>45765</v>
      </c>
      <c r="G70" s="5" t="s">
        <v>39</v>
      </c>
      <c r="H70" s="6"/>
      <c r="J70" s="35" t="s">
        <v>57</v>
      </c>
      <c r="K70" s="36">
        <f>IF(K69&lt;&gt;"",K69+1,IF(WEEKDAY(K66,11)=4,K66,""))</f>
        <v>45659</v>
      </c>
      <c r="L70" s="37">
        <f t="shared" si="60"/>
        <v>45666</v>
      </c>
      <c r="M70" s="37">
        <f t="shared" si="60"/>
        <v>45673</v>
      </c>
      <c r="N70" s="37">
        <f t="shared" si="60"/>
        <v>45680</v>
      </c>
      <c r="O70" s="37">
        <f t="shared" si="51"/>
        <v>45687</v>
      </c>
      <c r="P70" s="38" t="str">
        <f t="shared" si="51"/>
        <v/>
      </c>
      <c r="Q70" s="36" t="str">
        <f>IF(Q69&lt;&gt;"",Q69+1,IF(WEEKDAY(Q66,11)=4,Q66,""))</f>
        <v/>
      </c>
      <c r="R70" s="37">
        <f t="shared" si="61"/>
        <v>45694</v>
      </c>
      <c r="S70" s="37">
        <f t="shared" si="61"/>
        <v>45701</v>
      </c>
      <c r="T70" s="37">
        <f t="shared" si="61"/>
        <v>45708</v>
      </c>
      <c r="U70" s="37">
        <f t="shared" si="52"/>
        <v>45715</v>
      </c>
      <c r="V70" s="38" t="str">
        <f t="shared" si="52"/>
        <v/>
      </c>
      <c r="W70" s="36" t="str">
        <f>IF(W69&lt;&gt;"",W69+1,IF(WEEKDAY(W66,11)=4,W66,""))</f>
        <v/>
      </c>
      <c r="X70" s="37">
        <f t="shared" si="53"/>
        <v>45722</v>
      </c>
      <c r="Y70" s="37">
        <f t="shared" si="53"/>
        <v>45729</v>
      </c>
      <c r="Z70" s="37">
        <f t="shared" si="53"/>
        <v>45736</v>
      </c>
      <c r="AA70" s="37">
        <f t="shared" si="54"/>
        <v>45743</v>
      </c>
      <c r="AB70" s="38" t="str">
        <f t="shared" si="54"/>
        <v/>
      </c>
      <c r="AC70" s="36">
        <f>IF(AC69&lt;&gt;"",AC69+1,IF(WEEKDAY(AC66,11)=4,AC66,""))</f>
        <v>45750</v>
      </c>
      <c r="AD70" s="37">
        <f t="shared" si="55"/>
        <v>45757</v>
      </c>
      <c r="AE70" s="37">
        <f t="shared" si="55"/>
        <v>45764</v>
      </c>
      <c r="AF70" s="37">
        <f t="shared" si="55"/>
        <v>45771</v>
      </c>
      <c r="AG70" s="37" t="str">
        <f t="shared" si="56"/>
        <v/>
      </c>
      <c r="AH70" s="38" t="str">
        <f t="shared" si="56"/>
        <v/>
      </c>
      <c r="AI70" s="36">
        <f>IF(AI69&lt;&gt;"",AI69+1,IF(WEEKDAY(AI66,11)=4,AI66,""))</f>
        <v>45778</v>
      </c>
      <c r="AJ70" s="37">
        <f t="shared" si="57"/>
        <v>45785</v>
      </c>
      <c r="AK70" s="37">
        <f t="shared" si="57"/>
        <v>45792</v>
      </c>
      <c r="AL70" s="37">
        <f t="shared" si="57"/>
        <v>45799</v>
      </c>
      <c r="AM70" s="37">
        <f t="shared" si="58"/>
        <v>45806</v>
      </c>
      <c r="AN70" s="38" t="str">
        <f t="shared" si="58"/>
        <v/>
      </c>
      <c r="AO70" s="36" t="str">
        <f>IF(AO69&lt;&gt;"",AO69+1,IF(WEEKDAY(AO66,11)=4,AO66,""))</f>
        <v/>
      </c>
      <c r="AP70" s="37">
        <f t="shared" si="62"/>
        <v>45813</v>
      </c>
      <c r="AQ70" s="37">
        <f t="shared" si="62"/>
        <v>45820</v>
      </c>
      <c r="AR70" s="37">
        <f t="shared" si="62"/>
        <v>45827</v>
      </c>
      <c r="AS70" s="37">
        <f t="shared" si="59"/>
        <v>45834</v>
      </c>
      <c r="AT70" s="38" t="str">
        <f t="shared" si="59"/>
        <v/>
      </c>
    </row>
    <row r="71" spans="4:46" ht="16" x14ac:dyDescent="0.2">
      <c r="D71" s="11"/>
      <c r="E71" s="12"/>
      <c r="F71" s="9">
        <f>7*ROUND((4&amp;-D60)/7+MOD(19*MOD(D60,19)-7,30)*0.14,)-6</f>
        <v>45767</v>
      </c>
      <c r="G71" s="10" t="s">
        <v>40</v>
      </c>
      <c r="H71" s="6"/>
      <c r="J71" s="34" t="s">
        <v>58</v>
      </c>
      <c r="K71" s="30">
        <f>IF(K70&lt;&gt;"",K70+1,IF(WEEKDAY(K66,11)=5,K66,""))</f>
        <v>45660</v>
      </c>
      <c r="L71" s="31">
        <f t="shared" si="60"/>
        <v>45667</v>
      </c>
      <c r="M71" s="31">
        <f t="shared" si="60"/>
        <v>45674</v>
      </c>
      <c r="N71" s="31">
        <f t="shared" si="60"/>
        <v>45681</v>
      </c>
      <c r="O71" s="31">
        <f t="shared" si="51"/>
        <v>45688</v>
      </c>
      <c r="P71" s="32" t="str">
        <f t="shared" si="51"/>
        <v/>
      </c>
      <c r="Q71" s="30" t="str">
        <f>IF(Q70&lt;&gt;"",Q70+1,IF(WEEKDAY(Q66,11)=5,Q66,""))</f>
        <v/>
      </c>
      <c r="R71" s="31">
        <f t="shared" si="61"/>
        <v>45695</v>
      </c>
      <c r="S71" s="31">
        <f t="shared" si="61"/>
        <v>45702</v>
      </c>
      <c r="T71" s="31">
        <f t="shared" si="61"/>
        <v>45709</v>
      </c>
      <c r="U71" s="31">
        <f t="shared" si="52"/>
        <v>45716</v>
      </c>
      <c r="V71" s="32" t="str">
        <f t="shared" si="52"/>
        <v/>
      </c>
      <c r="W71" s="30" t="str">
        <f>IF(W70&lt;&gt;"",W70+1,IF(WEEKDAY(W66,11)=5,W66,""))</f>
        <v/>
      </c>
      <c r="X71" s="31">
        <f t="shared" si="53"/>
        <v>45723</v>
      </c>
      <c r="Y71" s="31">
        <f t="shared" si="53"/>
        <v>45730</v>
      </c>
      <c r="Z71" s="31">
        <f t="shared" si="53"/>
        <v>45737</v>
      </c>
      <c r="AA71" s="31">
        <f t="shared" si="54"/>
        <v>45744</v>
      </c>
      <c r="AB71" s="32" t="str">
        <f t="shared" si="54"/>
        <v/>
      </c>
      <c r="AC71" s="30">
        <f>IF(AC70&lt;&gt;"",AC70+1,IF(WEEKDAY(AC66,11)=5,AC66,""))</f>
        <v>45751</v>
      </c>
      <c r="AD71" s="31">
        <f t="shared" si="55"/>
        <v>45758</v>
      </c>
      <c r="AE71" s="31">
        <f t="shared" si="55"/>
        <v>45765</v>
      </c>
      <c r="AF71" s="31">
        <f t="shared" si="55"/>
        <v>45772</v>
      </c>
      <c r="AG71" s="31" t="str">
        <f t="shared" si="56"/>
        <v/>
      </c>
      <c r="AH71" s="32" t="str">
        <f t="shared" si="56"/>
        <v/>
      </c>
      <c r="AI71" s="30">
        <f>IF(AI70&lt;&gt;"",AI70+1,IF(WEEKDAY(AI66,11)=5,AI66,""))</f>
        <v>45779</v>
      </c>
      <c r="AJ71" s="31">
        <f t="shared" si="57"/>
        <v>45786</v>
      </c>
      <c r="AK71" s="31">
        <f t="shared" si="57"/>
        <v>45793</v>
      </c>
      <c r="AL71" s="31">
        <f t="shared" si="57"/>
        <v>45800</v>
      </c>
      <c r="AM71" s="31">
        <f t="shared" si="58"/>
        <v>45807</v>
      </c>
      <c r="AN71" s="32" t="str">
        <f t="shared" si="58"/>
        <v/>
      </c>
      <c r="AO71" s="30" t="str">
        <f>IF(AO70&lt;&gt;"",AO70+1,IF(WEEKDAY(AO66,11)=5,AO66,""))</f>
        <v/>
      </c>
      <c r="AP71" s="31">
        <f t="shared" si="62"/>
        <v>45814</v>
      </c>
      <c r="AQ71" s="31">
        <f t="shared" si="62"/>
        <v>45821</v>
      </c>
      <c r="AR71" s="31">
        <f t="shared" si="62"/>
        <v>45828</v>
      </c>
      <c r="AS71" s="31">
        <f t="shared" si="59"/>
        <v>45835</v>
      </c>
      <c r="AT71" s="32" t="str">
        <f t="shared" si="59"/>
        <v/>
      </c>
    </row>
    <row r="72" spans="4:46" ht="16" x14ac:dyDescent="0.2">
      <c r="D72" s="11"/>
      <c r="E72" s="12"/>
      <c r="F72" s="9">
        <f>F71+1</f>
        <v>45768</v>
      </c>
      <c r="G72" s="10" t="s">
        <v>40</v>
      </c>
      <c r="H72" s="6"/>
      <c r="J72" s="39" t="s">
        <v>59</v>
      </c>
      <c r="K72" s="40">
        <f>IF(K71&lt;&gt;"",K71+1,IF(WEEKDAY(K66,11)=6,K66,""))</f>
        <v>45661</v>
      </c>
      <c r="L72" s="41">
        <f t="shared" si="60"/>
        <v>45668</v>
      </c>
      <c r="M72" s="41">
        <f t="shared" si="60"/>
        <v>45675</v>
      </c>
      <c r="N72" s="41">
        <f t="shared" si="60"/>
        <v>45682</v>
      </c>
      <c r="O72" s="41" t="str">
        <f t="shared" si="51"/>
        <v/>
      </c>
      <c r="P72" s="42" t="str">
        <f t="shared" si="51"/>
        <v/>
      </c>
      <c r="Q72" s="40">
        <f>IF(Q71&lt;&gt;"",Q71+1,IF(WEEKDAY(Q66,11)=6,Q66,""))</f>
        <v>45689</v>
      </c>
      <c r="R72" s="41">
        <f t="shared" si="61"/>
        <v>45696</v>
      </c>
      <c r="S72" s="41">
        <f t="shared" si="61"/>
        <v>45703</v>
      </c>
      <c r="T72" s="41">
        <f t="shared" si="61"/>
        <v>45710</v>
      </c>
      <c r="U72" s="41" t="str">
        <f t="shared" si="52"/>
        <v/>
      </c>
      <c r="V72" s="42" t="str">
        <f t="shared" si="52"/>
        <v/>
      </c>
      <c r="W72" s="40">
        <f>IF(W71&lt;&gt;"",W71+1,IF(WEEKDAY(W66,11)=6,W66,""))</f>
        <v>45717</v>
      </c>
      <c r="X72" s="41">
        <f t="shared" si="53"/>
        <v>45724</v>
      </c>
      <c r="Y72" s="41">
        <f t="shared" si="53"/>
        <v>45731</v>
      </c>
      <c r="Z72" s="41">
        <f t="shared" si="53"/>
        <v>45738</v>
      </c>
      <c r="AA72" s="41">
        <f t="shared" si="54"/>
        <v>45745</v>
      </c>
      <c r="AB72" s="42" t="str">
        <f t="shared" si="54"/>
        <v/>
      </c>
      <c r="AC72" s="40">
        <f>IF(AC71&lt;&gt;"",AC71+1,IF(WEEKDAY(AC66,11)=6,AC66,""))</f>
        <v>45752</v>
      </c>
      <c r="AD72" s="41">
        <f t="shared" si="55"/>
        <v>45759</v>
      </c>
      <c r="AE72" s="41">
        <f t="shared" si="55"/>
        <v>45766</v>
      </c>
      <c r="AF72" s="41">
        <f t="shared" si="55"/>
        <v>45773</v>
      </c>
      <c r="AG72" s="41" t="str">
        <f t="shared" si="56"/>
        <v/>
      </c>
      <c r="AH72" s="42" t="str">
        <f t="shared" si="56"/>
        <v/>
      </c>
      <c r="AI72" s="40">
        <f>IF(AI71&lt;&gt;"",AI71+1,IF(WEEKDAY(AI66,11)=6,AI66,""))</f>
        <v>45780</v>
      </c>
      <c r="AJ72" s="41">
        <f t="shared" si="57"/>
        <v>45787</v>
      </c>
      <c r="AK72" s="41">
        <f t="shared" si="57"/>
        <v>45794</v>
      </c>
      <c r="AL72" s="41">
        <f t="shared" si="57"/>
        <v>45801</v>
      </c>
      <c r="AM72" s="41">
        <f t="shared" si="58"/>
        <v>45808</v>
      </c>
      <c r="AN72" s="42" t="str">
        <f t="shared" si="58"/>
        <v/>
      </c>
      <c r="AO72" s="40" t="str">
        <f>IF(AO71&lt;&gt;"",AO71+1,IF(WEEKDAY(AO66,11)=6,AO66,""))</f>
        <v/>
      </c>
      <c r="AP72" s="41">
        <f t="shared" si="62"/>
        <v>45815</v>
      </c>
      <c r="AQ72" s="41">
        <f t="shared" si="62"/>
        <v>45822</v>
      </c>
      <c r="AR72" s="41">
        <f t="shared" si="62"/>
        <v>45829</v>
      </c>
      <c r="AS72" s="41">
        <f t="shared" si="59"/>
        <v>45836</v>
      </c>
      <c r="AT72" s="42" t="str">
        <f t="shared" si="59"/>
        <v/>
      </c>
    </row>
    <row r="73" spans="4:46" ht="16" x14ac:dyDescent="0.2">
      <c r="D73" s="11"/>
      <c r="E73" s="12"/>
      <c r="F73" s="9">
        <f>F71+39</f>
        <v>45806</v>
      </c>
      <c r="G73" s="10" t="s">
        <v>41</v>
      </c>
      <c r="H73" s="6"/>
      <c r="J73" s="45" t="s">
        <v>60</v>
      </c>
      <c r="K73" s="43">
        <f>IF(K72&lt;&gt;"",K72+1,IF(WEEKDAY(K66,11)=7,K66,""))</f>
        <v>45662</v>
      </c>
      <c r="L73" s="44">
        <f t="shared" si="60"/>
        <v>45669</v>
      </c>
      <c r="M73" s="44">
        <f t="shared" si="60"/>
        <v>45676</v>
      </c>
      <c r="N73" s="44">
        <f t="shared" si="60"/>
        <v>45683</v>
      </c>
      <c r="O73" s="44" t="str">
        <f t="shared" si="51"/>
        <v/>
      </c>
      <c r="P73" s="46" t="str">
        <f t="shared" si="51"/>
        <v/>
      </c>
      <c r="Q73" s="43">
        <f>IF(Q72&lt;&gt;"",Q72+1,IF(WEEKDAY(Q66,11)=7,Q66,""))</f>
        <v>45690</v>
      </c>
      <c r="R73" s="44">
        <f t="shared" si="61"/>
        <v>45697</v>
      </c>
      <c r="S73" s="44">
        <f t="shared" si="61"/>
        <v>45704</v>
      </c>
      <c r="T73" s="44">
        <f t="shared" si="61"/>
        <v>45711</v>
      </c>
      <c r="U73" s="44" t="str">
        <f t="shared" si="52"/>
        <v/>
      </c>
      <c r="V73" s="46" t="str">
        <f t="shared" si="52"/>
        <v/>
      </c>
      <c r="W73" s="43">
        <f>IF(W72&lt;&gt;"",W72+1,IF(WEEKDAY(W66,11)=7,W66,""))</f>
        <v>45718</v>
      </c>
      <c r="X73" s="44">
        <f t="shared" si="53"/>
        <v>45725</v>
      </c>
      <c r="Y73" s="44">
        <f t="shared" si="53"/>
        <v>45732</v>
      </c>
      <c r="Z73" s="44">
        <f t="shared" si="53"/>
        <v>45739</v>
      </c>
      <c r="AA73" s="44">
        <f t="shared" si="54"/>
        <v>45746</v>
      </c>
      <c r="AB73" s="46" t="str">
        <f t="shared" si="54"/>
        <v/>
      </c>
      <c r="AC73" s="43">
        <f>IF(AC72&lt;&gt;"",AC72+1,IF(WEEKDAY(AC66,11)=7,AC66,""))</f>
        <v>45753</v>
      </c>
      <c r="AD73" s="44">
        <f t="shared" si="55"/>
        <v>45760</v>
      </c>
      <c r="AE73" s="44">
        <f t="shared" si="55"/>
        <v>45767</v>
      </c>
      <c r="AF73" s="44">
        <f t="shared" si="55"/>
        <v>45774</v>
      </c>
      <c r="AG73" s="44" t="str">
        <f t="shared" si="56"/>
        <v/>
      </c>
      <c r="AH73" s="46" t="str">
        <f t="shared" si="56"/>
        <v/>
      </c>
      <c r="AI73" s="43">
        <f>IF(AI72&lt;&gt;"",AI72+1,IF(WEEKDAY(AI66,11)=7,AI66,""))</f>
        <v>45781</v>
      </c>
      <c r="AJ73" s="44">
        <f t="shared" si="57"/>
        <v>45788</v>
      </c>
      <c r="AK73" s="44">
        <f t="shared" si="57"/>
        <v>45795</v>
      </c>
      <c r="AL73" s="44">
        <f t="shared" si="57"/>
        <v>45802</v>
      </c>
      <c r="AM73" s="44" t="str">
        <f t="shared" si="58"/>
        <v/>
      </c>
      <c r="AN73" s="46" t="str">
        <f t="shared" si="58"/>
        <v/>
      </c>
      <c r="AO73" s="43">
        <f>IF(AO72&lt;&gt;"",AO72+1,IF(WEEKDAY(AO66,11)=7,AO66,""))</f>
        <v>45809</v>
      </c>
      <c r="AP73" s="44">
        <f t="shared" si="62"/>
        <v>45816</v>
      </c>
      <c r="AQ73" s="44">
        <f t="shared" si="62"/>
        <v>45823</v>
      </c>
      <c r="AR73" s="44">
        <f t="shared" si="62"/>
        <v>45830</v>
      </c>
      <c r="AS73" s="44">
        <f t="shared" si="59"/>
        <v>45837</v>
      </c>
      <c r="AT73" s="46" t="str">
        <f t="shared" si="59"/>
        <v/>
      </c>
    </row>
    <row r="74" spans="4:46" ht="16" x14ac:dyDescent="0.2">
      <c r="D74" s="11"/>
      <c r="E74" s="12"/>
      <c r="F74" s="9">
        <f>F71+49</f>
        <v>45816</v>
      </c>
      <c r="G74" s="10" t="s">
        <v>42</v>
      </c>
      <c r="H74" s="6"/>
      <c r="J74" s="33" t="s">
        <v>53</v>
      </c>
      <c r="K74" s="27">
        <f>WEEKNUM(K82,21)</f>
        <v>27</v>
      </c>
      <c r="L74" s="28">
        <f>WEEKNUM(L76,21)</f>
        <v>28</v>
      </c>
      <c r="M74" s="28">
        <f>WEEKNUM(M76,21)</f>
        <v>29</v>
      </c>
      <c r="N74" s="28">
        <f>WEEKNUM(N76,21)</f>
        <v>30</v>
      </c>
      <c r="O74" s="28">
        <f>IF(O76&lt;&gt;"",WEEKNUM(O76,21),"")</f>
        <v>31</v>
      </c>
      <c r="P74" s="29"/>
      <c r="Q74" s="27">
        <f>WEEKNUM(Q82,21)</f>
        <v>31</v>
      </c>
      <c r="R74" s="28">
        <f>WEEKNUM(R76,21)</f>
        <v>32</v>
      </c>
      <c r="S74" s="28">
        <f>WEEKNUM(S76,21)</f>
        <v>33</v>
      </c>
      <c r="T74" s="28">
        <f>WEEKNUM(T76,21)</f>
        <v>34</v>
      </c>
      <c r="U74" s="28">
        <f>IF(U76&lt;&gt;"",WEEKNUM(U76,21),"")</f>
        <v>35</v>
      </c>
      <c r="V74" s="29"/>
      <c r="W74" s="27">
        <f>WEEKNUM(W82,21)</f>
        <v>36</v>
      </c>
      <c r="X74" s="28">
        <f>WEEKNUM(X76,21)</f>
        <v>37</v>
      </c>
      <c r="Y74" s="28">
        <f>WEEKNUM(Y76,21)</f>
        <v>38</v>
      </c>
      <c r="Z74" s="28">
        <f>WEEKNUM(Z76,21)</f>
        <v>39</v>
      </c>
      <c r="AA74" s="28">
        <f>IF(AA76&lt;&gt;"",WEEKNUM(AA76,21),"")</f>
        <v>40</v>
      </c>
      <c r="AB74" s="29" t="str">
        <f>IF(AB76&lt;&gt;"",WEEKNUM(AB76,21),"")</f>
        <v/>
      </c>
      <c r="AC74" s="27">
        <f>WEEKNUM(AC82,21)</f>
        <v>40</v>
      </c>
      <c r="AD74" s="28">
        <f>WEEKNUM(AD76,21)</f>
        <v>41</v>
      </c>
      <c r="AE74" s="28">
        <f>WEEKNUM(AE76,21)</f>
        <v>42</v>
      </c>
      <c r="AF74" s="28">
        <f>WEEKNUM(AF76,21)</f>
        <v>43</v>
      </c>
      <c r="AG74" s="28">
        <f>IF(AG76&lt;&gt;"",WEEKNUM(AG76,21),"")</f>
        <v>44</v>
      </c>
      <c r="AH74" s="29"/>
      <c r="AI74" s="27">
        <f>WEEKNUM(AI82,21)</f>
        <v>44</v>
      </c>
      <c r="AJ74" s="28">
        <f>WEEKNUM(AJ76,21)</f>
        <v>45</v>
      </c>
      <c r="AK74" s="28">
        <f>WEEKNUM(AK76,21)</f>
        <v>46</v>
      </c>
      <c r="AL74" s="28">
        <f>WEEKNUM(AL76,21)</f>
        <v>47</v>
      </c>
      <c r="AM74" s="28">
        <f>IF(AM76&lt;&gt;"",WEEKNUM(AM76,21),"")</f>
        <v>48</v>
      </c>
      <c r="AN74" s="29"/>
      <c r="AO74" s="27">
        <f>WEEKNUM(AO82,21)</f>
        <v>49</v>
      </c>
      <c r="AP74" s="28">
        <f>WEEKNUM(AP76,21)</f>
        <v>50</v>
      </c>
      <c r="AQ74" s="28">
        <f>WEEKNUM(AQ76,21)</f>
        <v>51</v>
      </c>
      <c r="AR74" s="28">
        <f>WEEKNUM(AR76,21)</f>
        <v>52</v>
      </c>
      <c r="AS74" s="28">
        <f>IF(AS76&lt;&gt;"",WEEKNUM(AS76,21),"")</f>
        <v>1</v>
      </c>
      <c r="AT74" s="29" t="str">
        <f>IF(AT76&lt;&gt;"",WEEKNUM(AT76,21),"")</f>
        <v/>
      </c>
    </row>
    <row r="75" spans="4:46" ht="16" x14ac:dyDescent="0.2">
      <c r="D75" s="11"/>
      <c r="E75" s="12"/>
      <c r="F75" s="9">
        <f>F71+50</f>
        <v>45817</v>
      </c>
      <c r="G75" s="10" t="s">
        <v>42</v>
      </c>
      <c r="H75" s="6"/>
      <c r="J75" s="34"/>
      <c r="K75" s="62">
        <f>EOMONTH(AO66,0)+1</f>
        <v>45839</v>
      </c>
      <c r="L75" s="63"/>
      <c r="M75" s="63"/>
      <c r="N75" s="63"/>
      <c r="O75" s="63"/>
      <c r="P75" s="64"/>
      <c r="Q75" s="62">
        <f>EOMONTH(K75,0)+1</f>
        <v>45870</v>
      </c>
      <c r="R75" s="63"/>
      <c r="S75" s="63"/>
      <c r="T75" s="63"/>
      <c r="U75" s="63"/>
      <c r="V75" s="64"/>
      <c r="W75" s="62">
        <f>EOMONTH(Q75,0)+1</f>
        <v>45901</v>
      </c>
      <c r="X75" s="63"/>
      <c r="Y75" s="63"/>
      <c r="Z75" s="63"/>
      <c r="AA75" s="63"/>
      <c r="AB75" s="64"/>
      <c r="AC75" s="62">
        <f>EOMONTH(W75,0)+1</f>
        <v>45931</v>
      </c>
      <c r="AD75" s="63"/>
      <c r="AE75" s="63"/>
      <c r="AF75" s="63"/>
      <c r="AG75" s="63"/>
      <c r="AH75" s="64"/>
      <c r="AI75" s="62">
        <f>EOMONTH(AC75,0)+1</f>
        <v>45962</v>
      </c>
      <c r="AJ75" s="63"/>
      <c r="AK75" s="63"/>
      <c r="AL75" s="63"/>
      <c r="AM75" s="63"/>
      <c r="AN75" s="64"/>
      <c r="AO75" s="62">
        <f>EOMONTH(AI75,0)+1</f>
        <v>45992</v>
      </c>
      <c r="AP75" s="63"/>
      <c r="AQ75" s="63"/>
      <c r="AR75" s="63"/>
      <c r="AS75" s="63"/>
      <c r="AT75" s="64"/>
    </row>
    <row r="76" spans="4:46" ht="16" x14ac:dyDescent="0.2">
      <c r="D76" s="11"/>
      <c r="E76" s="15"/>
      <c r="F76" s="16">
        <f>F71+60</f>
        <v>45827</v>
      </c>
      <c r="G76" s="17" t="s">
        <v>43</v>
      </c>
      <c r="H76" s="6"/>
      <c r="J76" s="34" t="s">
        <v>54</v>
      </c>
      <c r="K76" s="30" t="str">
        <f>IF(WEEKDAY(K75,11)=1,K75,"")</f>
        <v/>
      </c>
      <c r="L76" s="31">
        <f>K82+1</f>
        <v>45845</v>
      </c>
      <c r="M76" s="31">
        <f>L82+1</f>
        <v>45852</v>
      </c>
      <c r="N76" s="31">
        <f>M82+1</f>
        <v>45859</v>
      </c>
      <c r="O76" s="31">
        <f>IF(N82="","",IF(N82=EOMONTH(N82,0),"",N82+1))</f>
        <v>45866</v>
      </c>
      <c r="P76" s="32" t="str">
        <f>IF(O82="","",IF(O82=EOMONTH(O82,0),"",O82+1))</f>
        <v/>
      </c>
      <c r="Q76" s="30" t="str">
        <f>IF(WEEKDAY(Q75,11)=1,Q75,"")</f>
        <v/>
      </c>
      <c r="R76" s="31">
        <f>Q82+1</f>
        <v>45873</v>
      </c>
      <c r="S76" s="31">
        <f>R82+1</f>
        <v>45880</v>
      </c>
      <c r="T76" s="31">
        <f>S82+1</f>
        <v>45887</v>
      </c>
      <c r="U76" s="31">
        <f>IF(T82="","",IF(T82=EOMONTH(T82,0),"",T82+1))</f>
        <v>45894</v>
      </c>
      <c r="V76" s="32" t="str">
        <f>IF(U82="","",IF(U82=EOMONTH(U82,0),"",U82+1))</f>
        <v/>
      </c>
      <c r="W76" s="30">
        <f>IF(WEEKDAY(W75,11)=1,W75,"")</f>
        <v>45901</v>
      </c>
      <c r="X76" s="31">
        <f>W82+1</f>
        <v>45908</v>
      </c>
      <c r="Y76" s="31">
        <f>X82+1</f>
        <v>45915</v>
      </c>
      <c r="Z76" s="31">
        <f>Y82+1</f>
        <v>45922</v>
      </c>
      <c r="AA76" s="31">
        <f>IF(Z82="","",IF(Z82=EOMONTH(Z82,0),"",Z82+1))</f>
        <v>45929</v>
      </c>
      <c r="AB76" s="32" t="str">
        <f>IF(AA82="","",IF(AA82=EOMONTH(AA82,0),"",AA82+1))</f>
        <v/>
      </c>
      <c r="AC76" s="30" t="str">
        <f>IF(WEEKDAY(AC75,11)=1,AC75,"")</f>
        <v/>
      </c>
      <c r="AD76" s="31">
        <f>AC82+1</f>
        <v>45936</v>
      </c>
      <c r="AE76" s="31">
        <f>AD82+1</f>
        <v>45943</v>
      </c>
      <c r="AF76" s="31">
        <f>AE82+1</f>
        <v>45950</v>
      </c>
      <c r="AG76" s="31">
        <f>IF(AF82="","",IF(AF82=EOMONTH(AF82,0),"",AF82+1))</f>
        <v>45957</v>
      </c>
      <c r="AH76" s="32" t="str">
        <f>IF(AG82="","",IF(AG82=EOMONTH(AG82,0),"",AG82+1))</f>
        <v/>
      </c>
      <c r="AI76" s="30" t="str">
        <f>IF(WEEKDAY(AI75,11)=1,AI75,"")</f>
        <v/>
      </c>
      <c r="AJ76" s="31">
        <f>AI82+1</f>
        <v>45964</v>
      </c>
      <c r="AK76" s="31">
        <f>AJ82+1</f>
        <v>45971</v>
      </c>
      <c r="AL76" s="31">
        <f>AK82+1</f>
        <v>45978</v>
      </c>
      <c r="AM76" s="31">
        <f>IF(AL82="","",IF(AL82=EOMONTH(AL82,0),"",AL82+1))</f>
        <v>45985</v>
      </c>
      <c r="AN76" s="32" t="str">
        <f>IF(AM82="","",IF(AM82=EOMONTH(AM82,0),"",AM82+1))</f>
        <v/>
      </c>
      <c r="AO76" s="30">
        <f>IF(WEEKDAY(AO75,11)=1,AO75,"")</f>
        <v>45992</v>
      </c>
      <c r="AP76" s="31">
        <f>AO82+1</f>
        <v>45999</v>
      </c>
      <c r="AQ76" s="31">
        <f>AP82+1</f>
        <v>46006</v>
      </c>
      <c r="AR76" s="31">
        <f>AQ82+1</f>
        <v>46013</v>
      </c>
      <c r="AS76" s="31">
        <f>IF(AR82="","",IF(AR82=EOMONTH(AR82,0),"",AR82+1))</f>
        <v>46020</v>
      </c>
      <c r="AT76" s="32" t="str">
        <f>IF(AS82="","",IF(AS82=EOMONTH(AS82,0),"",AS82+1))</f>
        <v/>
      </c>
    </row>
    <row r="77" spans="4:46" ht="16" x14ac:dyDescent="0.2">
      <c r="D77" s="11"/>
      <c r="E77" s="11"/>
      <c r="F77" s="9"/>
      <c r="G77" s="6"/>
      <c r="H77" s="6"/>
      <c r="J77" s="35" t="s">
        <v>55</v>
      </c>
      <c r="K77" s="36">
        <f>IF(K76&lt;&gt;"",K76+1,IF(WEEKDAY(K75,11)=2,K75,""))</f>
        <v>45839</v>
      </c>
      <c r="L77" s="37">
        <f t="shared" ref="L77:N82" si="63">L76+1</f>
        <v>45846</v>
      </c>
      <c r="M77" s="37">
        <f t="shared" si="63"/>
        <v>45853</v>
      </c>
      <c r="N77" s="37">
        <f t="shared" si="63"/>
        <v>45860</v>
      </c>
      <c r="O77" s="37">
        <f t="shared" ref="O77:P82" si="64">IF(O76="","",IF(O76=EOMONTH(O76,0),"",O76+1))</f>
        <v>45867</v>
      </c>
      <c r="P77" s="38" t="str">
        <f t="shared" si="64"/>
        <v/>
      </c>
      <c r="Q77" s="36" t="str">
        <f>IF(Q76&lt;&gt;"",Q76+1,IF(WEEKDAY(Q75,11)=2,Q75,""))</f>
        <v/>
      </c>
      <c r="R77" s="37">
        <f t="shared" ref="R77:T82" si="65">R76+1</f>
        <v>45874</v>
      </c>
      <c r="S77" s="37">
        <f t="shared" si="65"/>
        <v>45881</v>
      </c>
      <c r="T77" s="37">
        <f t="shared" si="65"/>
        <v>45888</v>
      </c>
      <c r="U77" s="37">
        <f t="shared" ref="U77:V82" si="66">IF(U76="","",IF(U76=EOMONTH(U76,0),"",U76+1))</f>
        <v>45895</v>
      </c>
      <c r="V77" s="38" t="str">
        <f t="shared" si="66"/>
        <v/>
      </c>
      <c r="W77" s="36">
        <f>IF(W76&lt;&gt;"",W76+1,IF(WEEKDAY(W75,11)=2,W75,""))</f>
        <v>45902</v>
      </c>
      <c r="X77" s="37">
        <f t="shared" ref="X77:Z82" si="67">X76+1</f>
        <v>45909</v>
      </c>
      <c r="Y77" s="37">
        <f t="shared" si="67"/>
        <v>45916</v>
      </c>
      <c r="Z77" s="37">
        <f t="shared" si="67"/>
        <v>45923</v>
      </c>
      <c r="AA77" s="37">
        <f t="shared" ref="AA77:AB82" si="68">IF(AA76="","",IF(AA76=EOMONTH(AA76,0),"",AA76+1))</f>
        <v>45930</v>
      </c>
      <c r="AB77" s="38" t="str">
        <f t="shared" si="68"/>
        <v/>
      </c>
      <c r="AC77" s="36" t="str">
        <f>IF(AC76&lt;&gt;"",AC76+1,IF(WEEKDAY(AC75,11)=2,AC75,""))</f>
        <v/>
      </c>
      <c r="AD77" s="37">
        <f t="shared" ref="AD77:AF82" si="69">AD76+1</f>
        <v>45937</v>
      </c>
      <c r="AE77" s="37">
        <f t="shared" si="69"/>
        <v>45944</v>
      </c>
      <c r="AF77" s="37">
        <f t="shared" si="69"/>
        <v>45951</v>
      </c>
      <c r="AG77" s="37">
        <f t="shared" ref="AG77:AH82" si="70">IF(AG76="","",IF(AG76=EOMONTH(AG76,0),"",AG76+1))</f>
        <v>45958</v>
      </c>
      <c r="AH77" s="38" t="str">
        <f t="shared" si="70"/>
        <v/>
      </c>
      <c r="AI77" s="36" t="str">
        <f>IF(AI76&lt;&gt;"",AI76+1,IF(WEEKDAY(AI75,11)=2,AI75,""))</f>
        <v/>
      </c>
      <c r="AJ77" s="37">
        <f t="shared" ref="AJ77:AL82" si="71">AJ76+1</f>
        <v>45965</v>
      </c>
      <c r="AK77" s="37">
        <f t="shared" si="71"/>
        <v>45972</v>
      </c>
      <c r="AL77" s="37">
        <f t="shared" si="71"/>
        <v>45979</v>
      </c>
      <c r="AM77" s="37">
        <f t="shared" ref="AM77:AN82" si="72">IF(AM76="","",IF(AM76=EOMONTH(AM76,0),"",AM76+1))</f>
        <v>45986</v>
      </c>
      <c r="AN77" s="38" t="str">
        <f t="shared" si="72"/>
        <v/>
      </c>
      <c r="AO77" s="36">
        <f>IF(AO76&lt;&gt;"",AO76+1,IF(WEEKDAY(AO75,11)=2,AO75,""))</f>
        <v>45993</v>
      </c>
      <c r="AP77" s="37">
        <f t="shared" ref="AP77:AR82" si="73">AP76+1</f>
        <v>46000</v>
      </c>
      <c r="AQ77" s="37">
        <f t="shared" si="73"/>
        <v>46007</v>
      </c>
      <c r="AR77" s="37">
        <f t="shared" si="73"/>
        <v>46014</v>
      </c>
      <c r="AS77" s="37">
        <f t="shared" ref="AS77:AT82" si="74">IF(AS76="","",IF(AS76=EOMONTH(AS76,0),"",AS76+1))</f>
        <v>46021</v>
      </c>
      <c r="AT77" s="38" t="str">
        <f t="shared" si="74"/>
        <v/>
      </c>
    </row>
    <row r="78" spans="4:46" ht="16" x14ac:dyDescent="0.2">
      <c r="D78" s="7"/>
      <c r="E78" s="6" t="s">
        <v>44</v>
      </c>
      <c r="F78" s="18" t="s">
        <v>45</v>
      </c>
      <c r="G78" s="6"/>
      <c r="H78" s="6" t="s">
        <v>49</v>
      </c>
      <c r="J78" s="34" t="s">
        <v>56</v>
      </c>
      <c r="K78" s="30">
        <f>IF(K77&lt;&gt;"",K77+1,IF(WEEKDAY(K75,11)=3,K75,""))</f>
        <v>45840</v>
      </c>
      <c r="L78" s="31">
        <f t="shared" si="63"/>
        <v>45847</v>
      </c>
      <c r="M78" s="31">
        <f t="shared" si="63"/>
        <v>45854</v>
      </c>
      <c r="N78" s="31">
        <f t="shared" si="63"/>
        <v>45861</v>
      </c>
      <c r="O78" s="31">
        <f t="shared" si="64"/>
        <v>45868</v>
      </c>
      <c r="P78" s="32" t="str">
        <f t="shared" si="64"/>
        <v/>
      </c>
      <c r="Q78" s="30" t="str">
        <f>IF(Q77&lt;&gt;"",Q77+1,IF(WEEKDAY(Q75,11)=3,Q75,""))</f>
        <v/>
      </c>
      <c r="R78" s="31">
        <f t="shared" si="65"/>
        <v>45875</v>
      </c>
      <c r="S78" s="31">
        <f t="shared" si="65"/>
        <v>45882</v>
      </c>
      <c r="T78" s="31">
        <f t="shared" si="65"/>
        <v>45889</v>
      </c>
      <c r="U78" s="31">
        <f t="shared" si="66"/>
        <v>45896</v>
      </c>
      <c r="V78" s="32" t="str">
        <f t="shared" si="66"/>
        <v/>
      </c>
      <c r="W78" s="30">
        <f>IF(W77&lt;&gt;"",W77+1,IF(WEEKDAY(W75,11)=3,W75,""))</f>
        <v>45903</v>
      </c>
      <c r="X78" s="31">
        <f t="shared" si="67"/>
        <v>45910</v>
      </c>
      <c r="Y78" s="31">
        <f t="shared" si="67"/>
        <v>45917</v>
      </c>
      <c r="Z78" s="31">
        <f t="shared" si="67"/>
        <v>45924</v>
      </c>
      <c r="AA78" s="31" t="str">
        <f t="shared" si="68"/>
        <v/>
      </c>
      <c r="AB78" s="32" t="str">
        <f t="shared" si="68"/>
        <v/>
      </c>
      <c r="AC78" s="30">
        <f>IF(AC77&lt;&gt;"",AC77+1,IF(WEEKDAY(AC75,11)=3,AC75,""))</f>
        <v>45931</v>
      </c>
      <c r="AD78" s="31">
        <f t="shared" si="69"/>
        <v>45938</v>
      </c>
      <c r="AE78" s="31">
        <f t="shared" si="69"/>
        <v>45945</v>
      </c>
      <c r="AF78" s="31">
        <f t="shared" si="69"/>
        <v>45952</v>
      </c>
      <c r="AG78" s="31">
        <f t="shared" si="70"/>
        <v>45959</v>
      </c>
      <c r="AH78" s="32" t="str">
        <f t="shared" si="70"/>
        <v/>
      </c>
      <c r="AI78" s="30" t="str">
        <f>IF(AI77&lt;&gt;"",AI77+1,IF(WEEKDAY(AI75,11)=3,AI75,""))</f>
        <v/>
      </c>
      <c r="AJ78" s="31">
        <f t="shared" si="71"/>
        <v>45966</v>
      </c>
      <c r="AK78" s="31">
        <f t="shared" si="71"/>
        <v>45973</v>
      </c>
      <c r="AL78" s="31">
        <f t="shared" si="71"/>
        <v>45980</v>
      </c>
      <c r="AM78" s="31">
        <f t="shared" si="72"/>
        <v>45987</v>
      </c>
      <c r="AN78" s="32" t="str">
        <f t="shared" si="72"/>
        <v/>
      </c>
      <c r="AO78" s="30">
        <f>IF(AO77&lt;&gt;"",AO77+1,IF(WEEKDAY(AO75,11)=3,AO75,""))</f>
        <v>45994</v>
      </c>
      <c r="AP78" s="31">
        <f t="shared" si="73"/>
        <v>46001</v>
      </c>
      <c r="AQ78" s="31">
        <f t="shared" si="73"/>
        <v>46008</v>
      </c>
      <c r="AR78" s="31">
        <f t="shared" si="73"/>
        <v>46015</v>
      </c>
      <c r="AS78" s="31">
        <f t="shared" si="74"/>
        <v>46022</v>
      </c>
      <c r="AT78" s="32" t="str">
        <f t="shared" si="74"/>
        <v/>
      </c>
    </row>
    <row r="79" spans="4:46" ht="16" x14ac:dyDescent="0.2">
      <c r="D79" s="7"/>
      <c r="E79" s="7"/>
      <c r="F79" s="19" t="str">
        <f>IF(H79=TRUE,IF(WEEKDAY(F71-47,2)=2,F71-47,F71-48),"-")</f>
        <v>-</v>
      </c>
      <c r="G79" s="6" t="s">
        <v>46</v>
      </c>
      <c r="H79" s="25" t="b">
        <v>0</v>
      </c>
      <c r="J79" s="35" t="s">
        <v>57</v>
      </c>
      <c r="K79" s="36">
        <f>IF(K78&lt;&gt;"",K78+1,IF(WEEKDAY(K75,11)=4,K75,""))</f>
        <v>45841</v>
      </c>
      <c r="L79" s="37">
        <f t="shared" si="63"/>
        <v>45848</v>
      </c>
      <c r="M79" s="37">
        <f t="shared" si="63"/>
        <v>45855</v>
      </c>
      <c r="N79" s="37">
        <f t="shared" si="63"/>
        <v>45862</v>
      </c>
      <c r="O79" s="37">
        <f t="shared" si="64"/>
        <v>45869</v>
      </c>
      <c r="P79" s="38" t="str">
        <f t="shared" si="64"/>
        <v/>
      </c>
      <c r="Q79" s="36" t="str">
        <f>IF(Q78&lt;&gt;"",Q78+1,IF(WEEKDAY(Q75,11)=4,Q75,""))</f>
        <v/>
      </c>
      <c r="R79" s="37">
        <f t="shared" si="65"/>
        <v>45876</v>
      </c>
      <c r="S79" s="37">
        <f t="shared" si="65"/>
        <v>45883</v>
      </c>
      <c r="T79" s="37">
        <f t="shared" si="65"/>
        <v>45890</v>
      </c>
      <c r="U79" s="37">
        <f t="shared" si="66"/>
        <v>45897</v>
      </c>
      <c r="V79" s="38" t="str">
        <f t="shared" si="66"/>
        <v/>
      </c>
      <c r="W79" s="36">
        <f>IF(W78&lt;&gt;"",W78+1,IF(WEEKDAY(W75,11)=4,W75,""))</f>
        <v>45904</v>
      </c>
      <c r="X79" s="37">
        <f t="shared" si="67"/>
        <v>45911</v>
      </c>
      <c r="Y79" s="37">
        <f t="shared" si="67"/>
        <v>45918</v>
      </c>
      <c r="Z79" s="37">
        <f t="shared" si="67"/>
        <v>45925</v>
      </c>
      <c r="AA79" s="37" t="str">
        <f t="shared" si="68"/>
        <v/>
      </c>
      <c r="AB79" s="38" t="str">
        <f t="shared" si="68"/>
        <v/>
      </c>
      <c r="AC79" s="36">
        <f>IF(AC78&lt;&gt;"",AC78+1,IF(WEEKDAY(AC75,11)=4,AC75,""))</f>
        <v>45932</v>
      </c>
      <c r="AD79" s="37">
        <f t="shared" si="69"/>
        <v>45939</v>
      </c>
      <c r="AE79" s="37">
        <f t="shared" si="69"/>
        <v>45946</v>
      </c>
      <c r="AF79" s="37">
        <f t="shared" si="69"/>
        <v>45953</v>
      </c>
      <c r="AG79" s="37">
        <f t="shared" si="70"/>
        <v>45960</v>
      </c>
      <c r="AH79" s="38" t="str">
        <f t="shared" si="70"/>
        <v/>
      </c>
      <c r="AI79" s="36" t="str">
        <f>IF(AI78&lt;&gt;"",AI78+1,IF(WEEKDAY(AI75,11)=4,AI75,""))</f>
        <v/>
      </c>
      <c r="AJ79" s="37">
        <f t="shared" si="71"/>
        <v>45967</v>
      </c>
      <c r="AK79" s="37">
        <f t="shared" si="71"/>
        <v>45974</v>
      </c>
      <c r="AL79" s="37">
        <f t="shared" si="71"/>
        <v>45981</v>
      </c>
      <c r="AM79" s="37">
        <f t="shared" si="72"/>
        <v>45988</v>
      </c>
      <c r="AN79" s="38" t="str">
        <f t="shared" si="72"/>
        <v/>
      </c>
      <c r="AO79" s="36">
        <f>IF(AO78&lt;&gt;"",AO78+1,IF(WEEKDAY(AO75,11)=4,AO75,""))</f>
        <v>45995</v>
      </c>
      <c r="AP79" s="37">
        <f t="shared" si="73"/>
        <v>46002</v>
      </c>
      <c r="AQ79" s="37">
        <f t="shared" si="73"/>
        <v>46009</v>
      </c>
      <c r="AR79" s="37">
        <f t="shared" si="73"/>
        <v>46016</v>
      </c>
      <c r="AS79" s="37" t="str">
        <f t="shared" si="74"/>
        <v/>
      </c>
      <c r="AT79" s="38" t="str">
        <f t="shared" si="74"/>
        <v/>
      </c>
    </row>
    <row r="80" spans="4:46" ht="16" x14ac:dyDescent="0.2">
      <c r="D80" s="7"/>
      <c r="E80" s="7"/>
      <c r="F80" s="9" t="str">
        <f>IF(H80=TRUE,DATE(YEAR(Neujahr),12,25)-WEEKDAY(DATE(YEAR(Neujahr),12,25),2)-32,"-")</f>
        <v>-</v>
      </c>
      <c r="G80" s="6" t="s">
        <v>47</v>
      </c>
      <c r="H80" s="25" t="b">
        <v>0</v>
      </c>
      <c r="J80" s="34" t="s">
        <v>58</v>
      </c>
      <c r="K80" s="30">
        <f>IF(K79&lt;&gt;"",K79+1,IF(WEEKDAY(K75,11)=5,K75,""))</f>
        <v>45842</v>
      </c>
      <c r="L80" s="31">
        <f t="shared" si="63"/>
        <v>45849</v>
      </c>
      <c r="M80" s="31">
        <f t="shared" si="63"/>
        <v>45856</v>
      </c>
      <c r="N80" s="31">
        <f t="shared" si="63"/>
        <v>45863</v>
      </c>
      <c r="O80" s="31" t="str">
        <f t="shared" si="64"/>
        <v/>
      </c>
      <c r="P80" s="32" t="str">
        <f t="shared" si="64"/>
        <v/>
      </c>
      <c r="Q80" s="30">
        <f>IF(Q79&lt;&gt;"",Q79+1,IF(WEEKDAY(Q75,11)=5,Q75,""))</f>
        <v>45870</v>
      </c>
      <c r="R80" s="31">
        <f t="shared" si="65"/>
        <v>45877</v>
      </c>
      <c r="S80" s="31">
        <f t="shared" si="65"/>
        <v>45884</v>
      </c>
      <c r="T80" s="31">
        <f t="shared" si="65"/>
        <v>45891</v>
      </c>
      <c r="U80" s="31">
        <f t="shared" si="66"/>
        <v>45898</v>
      </c>
      <c r="V80" s="32" t="str">
        <f t="shared" si="66"/>
        <v/>
      </c>
      <c r="W80" s="30">
        <f>IF(W79&lt;&gt;"",W79+1,IF(WEEKDAY(W75,11)=5,W75,""))</f>
        <v>45905</v>
      </c>
      <c r="X80" s="31">
        <f t="shared" si="67"/>
        <v>45912</v>
      </c>
      <c r="Y80" s="31">
        <f t="shared" si="67"/>
        <v>45919</v>
      </c>
      <c r="Z80" s="31">
        <f t="shared" si="67"/>
        <v>45926</v>
      </c>
      <c r="AA80" s="31" t="str">
        <f t="shared" si="68"/>
        <v/>
      </c>
      <c r="AB80" s="32" t="str">
        <f t="shared" si="68"/>
        <v/>
      </c>
      <c r="AC80" s="30">
        <f>IF(AC79&lt;&gt;"",AC79+1,IF(WEEKDAY(AC75,11)=5,AC75,""))</f>
        <v>45933</v>
      </c>
      <c r="AD80" s="31">
        <f t="shared" si="69"/>
        <v>45940</v>
      </c>
      <c r="AE80" s="31">
        <f t="shared" si="69"/>
        <v>45947</v>
      </c>
      <c r="AF80" s="31">
        <f t="shared" si="69"/>
        <v>45954</v>
      </c>
      <c r="AG80" s="31">
        <f t="shared" si="70"/>
        <v>45961</v>
      </c>
      <c r="AH80" s="32" t="str">
        <f t="shared" si="70"/>
        <v/>
      </c>
      <c r="AI80" s="30" t="str">
        <f>IF(AI79&lt;&gt;"",AI79+1,IF(WEEKDAY(AI75,11)=5,AI75,""))</f>
        <v/>
      </c>
      <c r="AJ80" s="31">
        <f t="shared" si="71"/>
        <v>45968</v>
      </c>
      <c r="AK80" s="31">
        <f t="shared" si="71"/>
        <v>45975</v>
      </c>
      <c r="AL80" s="31">
        <f t="shared" si="71"/>
        <v>45982</v>
      </c>
      <c r="AM80" s="31">
        <f t="shared" si="72"/>
        <v>45989</v>
      </c>
      <c r="AN80" s="32" t="str">
        <f t="shared" si="72"/>
        <v/>
      </c>
      <c r="AO80" s="30">
        <f>IF(AO79&lt;&gt;"",AO79+1,IF(WEEKDAY(AO75,11)=5,AO75,""))</f>
        <v>45996</v>
      </c>
      <c r="AP80" s="31">
        <f t="shared" si="73"/>
        <v>46003</v>
      </c>
      <c r="AQ80" s="31">
        <f t="shared" si="73"/>
        <v>46010</v>
      </c>
      <c r="AR80" s="31">
        <f t="shared" si="73"/>
        <v>46017</v>
      </c>
      <c r="AS80" s="31" t="str">
        <f t="shared" si="74"/>
        <v/>
      </c>
      <c r="AT80" s="32" t="str">
        <f t="shared" si="74"/>
        <v/>
      </c>
    </row>
    <row r="81" spans="4:46" ht="16" x14ac:dyDescent="0.2">
      <c r="D81" s="11"/>
      <c r="E81" s="11"/>
      <c r="F81" s="59" t="s">
        <v>48</v>
      </c>
      <c r="G81" s="60">
        <v>45807</v>
      </c>
      <c r="H81" s="61" t="s">
        <v>50</v>
      </c>
      <c r="J81" s="39" t="s">
        <v>59</v>
      </c>
      <c r="K81" s="40">
        <f>IF(K80&lt;&gt;"",K80+1,IF(WEEKDAY(K75,11)=6,K75,""))</f>
        <v>45843</v>
      </c>
      <c r="L81" s="41">
        <f t="shared" si="63"/>
        <v>45850</v>
      </c>
      <c r="M81" s="41">
        <f t="shared" si="63"/>
        <v>45857</v>
      </c>
      <c r="N81" s="41">
        <f t="shared" si="63"/>
        <v>45864</v>
      </c>
      <c r="O81" s="41" t="str">
        <f t="shared" si="64"/>
        <v/>
      </c>
      <c r="P81" s="42" t="str">
        <f t="shared" si="64"/>
        <v/>
      </c>
      <c r="Q81" s="40">
        <f>IF(Q80&lt;&gt;"",Q80+1,IF(WEEKDAY(Q75,11)=6,Q75,""))</f>
        <v>45871</v>
      </c>
      <c r="R81" s="41">
        <f t="shared" si="65"/>
        <v>45878</v>
      </c>
      <c r="S81" s="41">
        <f t="shared" si="65"/>
        <v>45885</v>
      </c>
      <c r="T81" s="41">
        <f t="shared" si="65"/>
        <v>45892</v>
      </c>
      <c r="U81" s="41">
        <f t="shared" si="66"/>
        <v>45899</v>
      </c>
      <c r="V81" s="42" t="str">
        <f t="shared" si="66"/>
        <v/>
      </c>
      <c r="W81" s="40">
        <f>IF(W80&lt;&gt;"",W80+1,IF(WEEKDAY(W75,11)=6,W75,""))</f>
        <v>45906</v>
      </c>
      <c r="X81" s="41">
        <f t="shared" si="67"/>
        <v>45913</v>
      </c>
      <c r="Y81" s="41">
        <f t="shared" si="67"/>
        <v>45920</v>
      </c>
      <c r="Z81" s="41">
        <f t="shared" si="67"/>
        <v>45927</v>
      </c>
      <c r="AA81" s="41" t="str">
        <f t="shared" si="68"/>
        <v/>
      </c>
      <c r="AB81" s="42" t="str">
        <f t="shared" si="68"/>
        <v/>
      </c>
      <c r="AC81" s="40">
        <f>IF(AC80&lt;&gt;"",AC80+1,IF(WEEKDAY(AC75,11)=6,AC75,""))</f>
        <v>45934</v>
      </c>
      <c r="AD81" s="41">
        <f t="shared" si="69"/>
        <v>45941</v>
      </c>
      <c r="AE81" s="41">
        <f t="shared" si="69"/>
        <v>45948</v>
      </c>
      <c r="AF81" s="41">
        <f t="shared" si="69"/>
        <v>45955</v>
      </c>
      <c r="AG81" s="41" t="str">
        <f t="shared" si="70"/>
        <v/>
      </c>
      <c r="AH81" s="42" t="str">
        <f t="shared" si="70"/>
        <v/>
      </c>
      <c r="AI81" s="40">
        <f>IF(AI80&lt;&gt;"",AI80+1,IF(WEEKDAY(AI75,11)=6,AI75,""))</f>
        <v>45962</v>
      </c>
      <c r="AJ81" s="41">
        <f t="shared" si="71"/>
        <v>45969</v>
      </c>
      <c r="AK81" s="41">
        <f t="shared" si="71"/>
        <v>45976</v>
      </c>
      <c r="AL81" s="41">
        <f t="shared" si="71"/>
        <v>45983</v>
      </c>
      <c r="AM81" s="41">
        <f t="shared" si="72"/>
        <v>45990</v>
      </c>
      <c r="AN81" s="42" t="str">
        <f t="shared" si="72"/>
        <v/>
      </c>
      <c r="AO81" s="40">
        <f>IF(AO80&lt;&gt;"",AO80+1,IF(WEEKDAY(AO75,11)=6,AO75,""))</f>
        <v>45997</v>
      </c>
      <c r="AP81" s="41">
        <f t="shared" si="73"/>
        <v>46004</v>
      </c>
      <c r="AQ81" s="41">
        <f t="shared" si="73"/>
        <v>46011</v>
      </c>
      <c r="AR81" s="41">
        <f t="shared" si="73"/>
        <v>46018</v>
      </c>
      <c r="AS81" s="41" t="str">
        <f t="shared" si="74"/>
        <v/>
      </c>
      <c r="AT81" s="42" t="str">
        <f t="shared" si="74"/>
        <v/>
      </c>
    </row>
    <row r="82" spans="4:46" ht="16" x14ac:dyDescent="0.2">
      <c r="D82" s="11"/>
      <c r="E82" s="6"/>
      <c r="F82" s="59" t="s">
        <v>48</v>
      </c>
      <c r="G82" s="60">
        <v>45828</v>
      </c>
      <c r="H82" s="61" t="s">
        <v>51</v>
      </c>
      <c r="J82" s="45" t="s">
        <v>60</v>
      </c>
      <c r="K82" s="43">
        <f>IF(K81&lt;&gt;"",K81+1,IF(WEEKDAY(K75,11)=7,K75,""))</f>
        <v>45844</v>
      </c>
      <c r="L82" s="44">
        <f t="shared" si="63"/>
        <v>45851</v>
      </c>
      <c r="M82" s="44">
        <f t="shared" si="63"/>
        <v>45858</v>
      </c>
      <c r="N82" s="44">
        <f t="shared" si="63"/>
        <v>45865</v>
      </c>
      <c r="O82" s="44" t="str">
        <f t="shared" si="64"/>
        <v/>
      </c>
      <c r="P82" s="46" t="str">
        <f t="shared" si="64"/>
        <v/>
      </c>
      <c r="Q82" s="43">
        <f>IF(Q81&lt;&gt;"",Q81+1,IF(WEEKDAY(Q75,11)=7,Q75,""))</f>
        <v>45872</v>
      </c>
      <c r="R82" s="44">
        <f t="shared" si="65"/>
        <v>45879</v>
      </c>
      <c r="S82" s="44">
        <f t="shared" si="65"/>
        <v>45886</v>
      </c>
      <c r="T82" s="44">
        <f t="shared" si="65"/>
        <v>45893</v>
      </c>
      <c r="U82" s="44">
        <f t="shared" si="66"/>
        <v>45900</v>
      </c>
      <c r="V82" s="46" t="str">
        <f t="shared" si="66"/>
        <v/>
      </c>
      <c r="W82" s="43">
        <f>IF(W81&lt;&gt;"",W81+1,IF(WEEKDAY(W75,11)=7,W75,""))</f>
        <v>45907</v>
      </c>
      <c r="X82" s="44">
        <f t="shared" si="67"/>
        <v>45914</v>
      </c>
      <c r="Y82" s="44">
        <f t="shared" si="67"/>
        <v>45921</v>
      </c>
      <c r="Z82" s="44">
        <f t="shared" si="67"/>
        <v>45928</v>
      </c>
      <c r="AA82" s="44" t="str">
        <f t="shared" si="68"/>
        <v/>
      </c>
      <c r="AB82" s="46" t="str">
        <f t="shared" si="68"/>
        <v/>
      </c>
      <c r="AC82" s="43">
        <f>IF(AC81&lt;&gt;"",AC81+1,IF(WEEKDAY(AC75,11)=7,AC75,""))</f>
        <v>45935</v>
      </c>
      <c r="AD82" s="44">
        <f t="shared" si="69"/>
        <v>45942</v>
      </c>
      <c r="AE82" s="44">
        <f t="shared" si="69"/>
        <v>45949</v>
      </c>
      <c r="AF82" s="44">
        <f t="shared" si="69"/>
        <v>45956</v>
      </c>
      <c r="AG82" s="44" t="str">
        <f t="shared" si="70"/>
        <v/>
      </c>
      <c r="AH82" s="46" t="str">
        <f t="shared" si="70"/>
        <v/>
      </c>
      <c r="AI82" s="43">
        <f>IF(AI81&lt;&gt;"",AI81+1,IF(WEEKDAY(AI75,11)=7,AI75,""))</f>
        <v>45963</v>
      </c>
      <c r="AJ82" s="44">
        <f t="shared" si="71"/>
        <v>45970</v>
      </c>
      <c r="AK82" s="44">
        <f t="shared" si="71"/>
        <v>45977</v>
      </c>
      <c r="AL82" s="44">
        <f t="shared" si="71"/>
        <v>45984</v>
      </c>
      <c r="AM82" s="44">
        <f t="shared" si="72"/>
        <v>45991</v>
      </c>
      <c r="AN82" s="46" t="str">
        <f t="shared" si="72"/>
        <v/>
      </c>
      <c r="AO82" s="43">
        <f>IF(AO81&lt;&gt;"",AO81+1,IF(WEEKDAY(AO75,11)=7,AO75,""))</f>
        <v>45998</v>
      </c>
      <c r="AP82" s="44">
        <f t="shared" si="73"/>
        <v>46005</v>
      </c>
      <c r="AQ82" s="44">
        <f t="shared" si="73"/>
        <v>46012</v>
      </c>
      <c r="AR82" s="44">
        <f t="shared" si="73"/>
        <v>46019</v>
      </c>
      <c r="AS82" s="44" t="str">
        <f t="shared" si="74"/>
        <v/>
      </c>
      <c r="AT82" s="46" t="str">
        <f t="shared" si="74"/>
        <v/>
      </c>
    </row>
    <row r="83" spans="4:46" ht="16" x14ac:dyDescent="0.2">
      <c r="D83" s="11"/>
      <c r="E83" s="6"/>
      <c r="F83" s="59" t="s">
        <v>48</v>
      </c>
      <c r="G83" s="60"/>
      <c r="H83" s="61" t="s">
        <v>68</v>
      </c>
    </row>
    <row r="84" spans="4:46" ht="16" x14ac:dyDescent="0.2">
      <c r="D84" s="11"/>
      <c r="E84" s="6"/>
      <c r="F84" s="59"/>
      <c r="G84" s="60"/>
      <c r="H84" s="61"/>
    </row>
    <row r="85" spans="4:46" ht="16" x14ac:dyDescent="0.2">
      <c r="D85" s="7"/>
      <c r="E85" s="6"/>
      <c r="F85" s="60"/>
      <c r="G85" s="60"/>
      <c r="H85" s="61"/>
    </row>
    <row r="86" spans="4:46" ht="16" x14ac:dyDescent="0.2">
      <c r="D86" s="7"/>
      <c r="E86" s="6"/>
      <c r="F86" s="60"/>
      <c r="G86" s="60"/>
      <c r="H86" s="61"/>
    </row>
    <row r="87" spans="4:46" ht="16" x14ac:dyDescent="0.2">
      <c r="D87" s="7"/>
      <c r="E87" s="6"/>
      <c r="F87" s="60"/>
      <c r="G87" s="60"/>
      <c r="H87" s="61"/>
    </row>
  </sheetData>
  <sheetProtection sheet="1" selectLockedCells="1"/>
  <mergeCells count="39">
    <mergeCell ref="AC66:AH66"/>
    <mergeCell ref="AI66:AN66"/>
    <mergeCell ref="AO66:AT66"/>
    <mergeCell ref="K75:P75"/>
    <mergeCell ref="Q75:V75"/>
    <mergeCell ref="W75:AB75"/>
    <mergeCell ref="AC75:AH75"/>
    <mergeCell ref="AI75:AN75"/>
    <mergeCell ref="AO75:AT75"/>
    <mergeCell ref="AI37:AN37"/>
    <mergeCell ref="AO37:AT37"/>
    <mergeCell ref="K46:P46"/>
    <mergeCell ref="Q46:V46"/>
    <mergeCell ref="W46:AB46"/>
    <mergeCell ref="AC46:AH46"/>
    <mergeCell ref="AI46:AN46"/>
    <mergeCell ref="J64:AT64"/>
    <mergeCell ref="K66:P66"/>
    <mergeCell ref="Q66:V66"/>
    <mergeCell ref="W66:AB66"/>
    <mergeCell ref="K17:P17"/>
    <mergeCell ref="Q17:V17"/>
    <mergeCell ref="W17:AB17"/>
    <mergeCell ref="AC17:AH17"/>
    <mergeCell ref="AI17:AN17"/>
    <mergeCell ref="AO17:AT17"/>
    <mergeCell ref="AO46:AT46"/>
    <mergeCell ref="J35:AT35"/>
    <mergeCell ref="K37:P37"/>
    <mergeCell ref="Q37:V37"/>
    <mergeCell ref="W37:AB37"/>
    <mergeCell ref="AC37:AH37"/>
    <mergeCell ref="AO8:AT8"/>
    <mergeCell ref="J6:AT6"/>
    <mergeCell ref="K8:P8"/>
    <mergeCell ref="Q8:V8"/>
    <mergeCell ref="W8:AB8"/>
    <mergeCell ref="AC8:AH8"/>
    <mergeCell ref="AI8:AN8"/>
  </mergeCells>
  <conditionalFormatting sqref="J9:AT15 J18:AT24 J38:AT44 J47:AT53 J67:AT73 J76:AT82">
    <cfRule type="expression" dxfId="22" priority="27">
      <formula>MATCH(J9,$F:$F,0)</formula>
    </cfRule>
  </conditionalFormatting>
  <dataValidations count="1">
    <dataValidation type="date" allowBlank="1" showErrorMessage="1" errorTitle="Falsche Eingabe!" error="Bitte überprüfen Sie Ihre Eingabe. _x000a_In dieser Zelle darf nur ein Datum &gt;2020 eingegeben werden." sqref="F27:F29" xr:uid="{00000000-0002-0000-0100-000000000000}">
      <formula1>43831</formula1>
      <formula2>117974</formula2>
    </dataValidation>
  </dataValidations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7</xdr:col>
                    <xdr:colOff>330200</xdr:colOff>
                    <xdr:row>19</xdr:row>
                    <xdr:rowOff>177800</xdr:rowOff>
                  </from>
                  <to>
                    <xdr:col>7</xdr:col>
                    <xdr:colOff>635000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7</xdr:col>
                    <xdr:colOff>330200</xdr:colOff>
                    <xdr:row>20</xdr:row>
                    <xdr:rowOff>177800</xdr:rowOff>
                  </from>
                  <to>
                    <xdr:col>7</xdr:col>
                    <xdr:colOff>635000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7</xdr:col>
                    <xdr:colOff>330200</xdr:colOff>
                    <xdr:row>48</xdr:row>
                    <xdr:rowOff>177800</xdr:rowOff>
                  </from>
                  <to>
                    <xdr:col>7</xdr:col>
                    <xdr:colOff>635000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7</xdr:col>
                    <xdr:colOff>330200</xdr:colOff>
                    <xdr:row>49</xdr:row>
                    <xdr:rowOff>177800</xdr:rowOff>
                  </from>
                  <to>
                    <xdr:col>7</xdr:col>
                    <xdr:colOff>635000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7</xdr:col>
                    <xdr:colOff>330200</xdr:colOff>
                    <xdr:row>77</xdr:row>
                    <xdr:rowOff>177800</xdr:rowOff>
                  </from>
                  <to>
                    <xdr:col>7</xdr:col>
                    <xdr:colOff>635000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7</xdr:col>
                    <xdr:colOff>330200</xdr:colOff>
                    <xdr:row>78</xdr:row>
                    <xdr:rowOff>177800</xdr:rowOff>
                  </from>
                  <to>
                    <xdr:col>7</xdr:col>
                    <xdr:colOff>635000</xdr:colOff>
                    <xdr:row>80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x!$F$1:$F$11</xm:f>
          </x14:formula1>
          <xm:sqref>B4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48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45257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45258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45259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45260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45261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4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3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13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3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49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45264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45265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45266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45267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45268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3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4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4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14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4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50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45271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45272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45273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45274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45275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2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5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5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15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5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51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45278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45279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45280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45281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45282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1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6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6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16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6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F51"/>
  <sheetViews>
    <sheetView showGridLines="0" zoomScaleNormal="100" workbookViewId="0">
      <selection activeCell="D4" sqref="D4:F7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52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45285</v>
      </c>
      <c r="B2" s="83"/>
      <c r="C2" s="79" t="str">
        <f>IFERROR(VLOOKUP(A2,FT,2,FALSE),"")</f>
        <v>Weinachten</v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 t="s">
        <v>67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45286</v>
      </c>
      <c r="B13" s="78"/>
      <c r="C13" s="79" t="str">
        <f>IFERROR(VLOOKUP(A13,FT,2,FALSE),"")</f>
        <v>Weinachten</v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45287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0</v>
      </c>
      <c r="C26" s="50" t="s">
        <v>0</v>
      </c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0</v>
      </c>
      <c r="C30" s="50" t="s">
        <v>0</v>
      </c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45288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0</v>
      </c>
      <c r="C37" s="50" t="s">
        <v>0</v>
      </c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0</v>
      </c>
      <c r="C41" s="50" t="s">
        <v>0</v>
      </c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45289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0</v>
      </c>
      <c r="C48" s="50" t="s">
        <v>0</v>
      </c>
      <c r="D48" s="68"/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  <mergeCell ref="D48:F51"/>
    <mergeCell ref="A35:B35"/>
    <mergeCell ref="C35:D35"/>
    <mergeCell ref="D37:F40"/>
    <mergeCell ref="D41:F44"/>
    <mergeCell ref="A46:B46"/>
    <mergeCell ref="C46:D46"/>
  </mergeCells>
  <conditionalFormatting sqref="A2:D2 A13:D13 A24:D24 A35:D35 A46:D46">
    <cfRule type="expression" dxfId="0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17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7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17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17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>
    <pageSetUpPr fitToPage="1"/>
  </sheetPr>
  <dimension ref="A1:F51"/>
  <sheetViews>
    <sheetView showGridLines="0" zoomScaleNormal="100" workbookViewId="0">
      <selection activeCell="D19" sqref="D19:F22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31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45138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0</v>
      </c>
      <c r="C4" s="50" t="s">
        <v>0</v>
      </c>
      <c r="D4" s="68"/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0</v>
      </c>
      <c r="C8" s="50" t="s">
        <v>0</v>
      </c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45139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1</v>
      </c>
      <c r="D15" s="68" t="s">
        <v>73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1</v>
      </c>
      <c r="D19" s="68" t="s">
        <v>74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45140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1</v>
      </c>
      <c r="D26" s="68" t="s">
        <v>72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1</v>
      </c>
      <c r="D30" s="68" t="s">
        <v>75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45141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1</v>
      </c>
      <c r="D37" s="68" t="s">
        <v>71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1</v>
      </c>
      <c r="D41" s="68" t="s">
        <v>75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45142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1</v>
      </c>
      <c r="D48" s="68" t="s">
        <v>70</v>
      </c>
      <c r="E48" s="69"/>
      <c r="F48" s="70"/>
    </row>
    <row r="49" spans="1:6" ht="16.5" customHeight="1" x14ac:dyDescent="0.2">
      <c r="A49" s="48"/>
      <c r="B49" s="51" t="s">
        <v>11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A1:B1"/>
    <mergeCell ref="A2:B2"/>
    <mergeCell ref="C2:D2"/>
    <mergeCell ref="A13:B13"/>
    <mergeCell ref="C13:D13"/>
    <mergeCell ref="A24:B24"/>
    <mergeCell ref="C24:D24"/>
    <mergeCell ref="A35:B35"/>
    <mergeCell ref="C35:D35"/>
    <mergeCell ref="A46:B46"/>
    <mergeCell ref="C46:D46"/>
    <mergeCell ref="D30:F33"/>
    <mergeCell ref="D37:F40"/>
    <mergeCell ref="D41:F44"/>
    <mergeCell ref="D48:F51"/>
    <mergeCell ref="D4:F7"/>
    <mergeCell ref="D8:F11"/>
    <mergeCell ref="D15:F18"/>
    <mergeCell ref="D19:F22"/>
    <mergeCell ref="D26:F29"/>
  </mergeCells>
  <phoneticPr fontId="1" type="noConversion"/>
  <conditionalFormatting sqref="A2:D2 A13:D13 A24:D24 A35:D35 A46:D46">
    <cfRule type="expression" dxfId="21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2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2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2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1"/>
  <sheetViews>
    <sheetView showGridLines="0" topLeftCell="A28" zoomScaleNormal="100" workbookViewId="0">
      <selection activeCell="C4" sqref="C4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32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45145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1</v>
      </c>
      <c r="D4" s="68" t="s">
        <v>76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1</v>
      </c>
      <c r="D8" s="68" t="s">
        <v>75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45146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1</v>
      </c>
      <c r="D15" s="68" t="s">
        <v>77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1</v>
      </c>
      <c r="D19" s="68" t="s">
        <v>75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45147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1</v>
      </c>
      <c r="D26" s="68" t="s">
        <v>78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1</v>
      </c>
      <c r="D30" s="68" t="s">
        <v>79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45148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1</v>
      </c>
      <c r="D37" s="68" t="s">
        <v>82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1</v>
      </c>
      <c r="D41" s="68" t="s">
        <v>80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45149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1</v>
      </c>
      <c r="D48" s="68" t="s">
        <v>81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20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3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3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3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1"/>
  <sheetViews>
    <sheetView showGridLines="0" topLeftCell="A34" zoomScaleNormal="100" workbookViewId="0">
      <selection activeCell="C26" sqref="C26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33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45152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1</v>
      </c>
      <c r="D4" s="68" t="s">
        <v>83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1</v>
      </c>
      <c r="D8" s="68" t="s">
        <v>84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45153</v>
      </c>
      <c r="B13" s="78"/>
      <c r="C13" s="79" t="str">
        <f>IFERROR(VLOOKUP(A13,FT,2,FALSE),"")</f>
        <v>Mariä Himmelfahrt</v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0</v>
      </c>
      <c r="C15" s="50" t="s">
        <v>0</v>
      </c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0</v>
      </c>
      <c r="C19" s="50" t="s">
        <v>0</v>
      </c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45154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1</v>
      </c>
      <c r="D26" s="68" t="s">
        <v>85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1</v>
      </c>
      <c r="D30" s="68" t="s">
        <v>86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45155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1</v>
      </c>
      <c r="D37" s="68" t="s">
        <v>88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1</v>
      </c>
      <c r="D41" s="68" t="s">
        <v>87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45156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1</v>
      </c>
      <c r="D48" s="68" t="s">
        <v>89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9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4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4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4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1"/>
  <sheetViews>
    <sheetView showGridLines="0" topLeftCell="A25" zoomScaleNormal="100" workbookViewId="0">
      <selection activeCell="C48" sqref="C48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34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45159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7</v>
      </c>
      <c r="C4" s="50" t="s">
        <v>0</v>
      </c>
      <c r="D4" s="68" t="s">
        <v>91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7</v>
      </c>
      <c r="C8" s="50" t="s">
        <v>0</v>
      </c>
      <c r="D8" s="68" t="s">
        <v>90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45160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1</v>
      </c>
      <c r="D15" s="68" t="s">
        <v>92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1</v>
      </c>
      <c r="D19" s="68" t="s">
        <v>93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45161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1</v>
      </c>
      <c r="D26" s="68" t="s">
        <v>94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1</v>
      </c>
      <c r="D30" s="68" t="s">
        <v>95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45162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1</v>
      </c>
      <c r="D37" s="68" t="s">
        <v>96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1</v>
      </c>
      <c r="D41" s="68" t="s">
        <v>97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45163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1</v>
      </c>
      <c r="D48" s="68" t="s">
        <v>98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8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5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5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5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1"/>
  <sheetViews>
    <sheetView showGridLines="0" topLeftCell="A48" zoomScaleNormal="100" workbookViewId="0">
      <selection activeCell="D41" sqref="D41:F44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35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45166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/>
      <c r="D4" s="68"/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/>
      <c r="D8" s="68"/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45167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/>
      <c r="D15" s="68"/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/>
      <c r="D19" s="68"/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45168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/>
      <c r="D26" s="68"/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/>
      <c r="D30" s="68"/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45169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/>
      <c r="D37" s="68"/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/>
      <c r="D41" s="68"/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45170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1</v>
      </c>
      <c r="D48" s="68" t="s">
        <v>103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7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6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6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6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1"/>
  <sheetViews>
    <sheetView showGridLines="0" topLeftCell="A25" zoomScaleNormal="100" workbookViewId="0">
      <selection activeCell="D48" sqref="D48:F51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36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45173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1</v>
      </c>
      <c r="D4" s="68" t="s">
        <v>104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1</v>
      </c>
      <c r="D8" s="68" t="s">
        <v>105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45174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1</v>
      </c>
      <c r="D15" s="68" t="s">
        <v>99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1</v>
      </c>
      <c r="D19" s="68" t="s">
        <v>100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45175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3</v>
      </c>
      <c r="C26" s="50">
        <v>3</v>
      </c>
      <c r="D26" s="68" t="s">
        <v>101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3</v>
      </c>
      <c r="C30" s="50">
        <v>3</v>
      </c>
      <c r="D30" s="68" t="s">
        <v>102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45176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3</v>
      </c>
      <c r="D37" s="68" t="s">
        <v>106</v>
      </c>
      <c r="E37" s="69"/>
      <c r="F37" s="70"/>
    </row>
    <row r="38" spans="1:6" ht="16.5" customHeight="1" x14ac:dyDescent="0.2">
      <c r="A38" s="48"/>
      <c r="B38" s="51" t="s">
        <v>62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3</v>
      </c>
      <c r="D41" s="68" t="s">
        <v>107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45177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>
        <v>3</v>
      </c>
      <c r="D48" s="68" t="s">
        <v>108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6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7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x!$D$1:$D$6</xm:f>
          </x14:formula1>
          <xm:sqref>B5:B6 B9:B10 B27:B28 B42:B43 B16:B17 B20:B21 B31:B32 B38:B39 B49:B50</xm:sqref>
        </x14:dataValidation>
        <x14:dataValidation type="list" allowBlank="1" showInputMessage="1" showErrorMessage="1" xr:uid="{00000000-0002-0000-07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700-000003000000}">
          <x14:formula1>
            <xm:f>x!$A$1:$A$7</xm:f>
          </x14:formula1>
          <xm:sqref>B4 B8 B26 B41 B15 B19 B30 B37 B48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1"/>
  <sheetViews>
    <sheetView showGridLines="0" topLeftCell="A44" zoomScaleNormal="100" workbookViewId="0">
      <selection activeCell="D48" sqref="D48:F51"/>
    </sheetView>
  </sheetViews>
  <sheetFormatPr baseColWidth="10" defaultColWidth="11.5" defaultRowHeight="15" x14ac:dyDescent="0.2"/>
  <cols>
    <col min="1" max="1" width="11.5" style="1"/>
    <col min="2" max="2" width="10.83203125" style="1" bestFit="1" customWidth="1"/>
    <col min="3" max="3" width="5.5" style="1" customWidth="1"/>
    <col min="4" max="4" width="18.5" style="1" bestFit="1" customWidth="1"/>
    <col min="5" max="5" width="14.1640625" style="1" bestFit="1" customWidth="1"/>
    <col min="6" max="6" width="36.83203125" style="1" customWidth="1"/>
    <col min="7" max="16384" width="11.5" style="1"/>
  </cols>
  <sheetData>
    <row r="1" spans="1:6" ht="26" x14ac:dyDescent="0.2">
      <c r="A1" s="81" t="s">
        <v>14</v>
      </c>
      <c r="B1" s="81"/>
      <c r="C1" s="57" t="s">
        <v>66</v>
      </c>
      <c r="D1" s="58">
        <f>WEEKNUM(A2,21)</f>
        <v>37</v>
      </c>
      <c r="E1" s="52" t="s">
        <v>13</v>
      </c>
      <c r="F1" s="53" t="str">
        <f>'Legende + Stammdaten'!B4</f>
        <v>Fachinformatiker für Anwendungsentwicklung</v>
      </c>
    </row>
    <row r="2" spans="1:6" ht="16" x14ac:dyDescent="0.2">
      <c r="A2" s="82">
        <v>45180</v>
      </c>
      <c r="B2" s="83"/>
      <c r="C2" s="79" t="str">
        <f>IFERROR(VLOOKUP(A2,FT,2,FALSE),"")</f>
        <v/>
      </c>
      <c r="D2" s="80"/>
      <c r="E2" s="54" t="s">
        <v>15</v>
      </c>
      <c r="F2" s="55" t="str">
        <f>'Legende + Stammdaten'!B3</f>
        <v>Patrick Scharf</v>
      </c>
    </row>
    <row r="3" spans="1:6" x14ac:dyDescent="0.2">
      <c r="A3" s="56">
        <f>WEEKDAY(A2,2)</f>
        <v>1</v>
      </c>
      <c r="B3" s="1" t="s">
        <v>8</v>
      </c>
      <c r="C3" s="1" t="s">
        <v>12</v>
      </c>
      <c r="D3" s="1" t="s">
        <v>9</v>
      </c>
    </row>
    <row r="4" spans="1:6" ht="16.5" customHeight="1" x14ac:dyDescent="0.2">
      <c r="A4" s="48" t="s">
        <v>2</v>
      </c>
      <c r="B4" s="49" t="s">
        <v>3</v>
      </c>
      <c r="C4" s="50">
        <v>3</v>
      </c>
      <c r="D4" s="68" t="s">
        <v>109</v>
      </c>
      <c r="E4" s="69"/>
      <c r="F4" s="70"/>
    </row>
    <row r="5" spans="1:6" ht="16.5" customHeight="1" x14ac:dyDescent="0.2">
      <c r="A5" s="48"/>
      <c r="B5" s="51" t="s">
        <v>62</v>
      </c>
      <c r="C5" s="51"/>
      <c r="D5" s="71"/>
      <c r="E5" s="72"/>
      <c r="F5" s="73"/>
    </row>
    <row r="6" spans="1:6" ht="16.5" customHeight="1" x14ac:dyDescent="0.2">
      <c r="A6" s="48"/>
      <c r="B6" s="51" t="s">
        <v>0</v>
      </c>
      <c r="C6" s="51"/>
      <c r="D6" s="71"/>
      <c r="E6" s="72"/>
      <c r="F6" s="73"/>
    </row>
    <row r="7" spans="1:6" ht="16.5" customHeight="1" x14ac:dyDescent="0.2">
      <c r="A7" s="48"/>
      <c r="B7" s="48"/>
      <c r="C7" s="48"/>
      <c r="D7" s="74"/>
      <c r="E7" s="75"/>
      <c r="F7" s="76"/>
    </row>
    <row r="8" spans="1:6" ht="16.5" customHeight="1" x14ac:dyDescent="0.2">
      <c r="A8" s="48" t="s">
        <v>10</v>
      </c>
      <c r="B8" s="49" t="s">
        <v>3</v>
      </c>
      <c r="C8" s="50">
        <v>3</v>
      </c>
      <c r="D8" s="68" t="s">
        <v>110</v>
      </c>
      <c r="E8" s="69"/>
      <c r="F8" s="70"/>
    </row>
    <row r="9" spans="1:6" ht="16.5" customHeight="1" x14ac:dyDescent="0.2">
      <c r="A9" s="48"/>
      <c r="B9" s="51" t="s">
        <v>11</v>
      </c>
      <c r="C9" s="51"/>
      <c r="D9" s="71"/>
      <c r="E9" s="72"/>
      <c r="F9" s="73"/>
    </row>
    <row r="10" spans="1:6" ht="16.5" customHeight="1" x14ac:dyDescent="0.2">
      <c r="A10" s="48"/>
      <c r="B10" s="51" t="s">
        <v>0</v>
      </c>
      <c r="C10" s="51"/>
      <c r="D10" s="71"/>
      <c r="E10" s="72"/>
      <c r="F10" s="73"/>
    </row>
    <row r="11" spans="1:6" ht="16.5" customHeight="1" x14ac:dyDescent="0.2">
      <c r="A11" s="48"/>
      <c r="B11" s="48"/>
      <c r="C11" s="48"/>
      <c r="D11" s="74"/>
      <c r="E11" s="75"/>
      <c r="F11" s="76"/>
    </row>
    <row r="12" spans="1:6" ht="7.5" customHeight="1" x14ac:dyDescent="0.2"/>
    <row r="13" spans="1:6" x14ac:dyDescent="0.2">
      <c r="A13" s="77">
        <f>A2+1</f>
        <v>45181</v>
      </c>
      <c r="B13" s="78"/>
      <c r="C13" s="79" t="str">
        <f>IFERROR(VLOOKUP(A13,FT,2,FALSE),"")</f>
        <v/>
      </c>
      <c r="D13" s="80"/>
    </row>
    <row r="14" spans="1:6" x14ac:dyDescent="0.2">
      <c r="B14" s="1" t="s">
        <v>8</v>
      </c>
      <c r="C14" s="1" t="s">
        <v>12</v>
      </c>
      <c r="D14" s="1" t="s">
        <v>9</v>
      </c>
    </row>
    <row r="15" spans="1:6" ht="16.5" customHeight="1" x14ac:dyDescent="0.2">
      <c r="A15" s="48" t="s">
        <v>2</v>
      </c>
      <c r="B15" s="49" t="s">
        <v>3</v>
      </c>
      <c r="C15" s="50">
        <v>4</v>
      </c>
      <c r="D15" s="68" t="s">
        <v>111</v>
      </c>
      <c r="E15" s="69"/>
      <c r="F15" s="70"/>
    </row>
    <row r="16" spans="1:6" ht="16.5" customHeight="1" x14ac:dyDescent="0.2">
      <c r="A16" s="48"/>
      <c r="B16" s="51" t="s">
        <v>62</v>
      </c>
      <c r="C16" s="51"/>
      <c r="D16" s="71"/>
      <c r="E16" s="72"/>
      <c r="F16" s="73"/>
    </row>
    <row r="17" spans="1:6" ht="16.5" customHeight="1" x14ac:dyDescent="0.2">
      <c r="A17" s="48"/>
      <c r="B17" s="51" t="s">
        <v>0</v>
      </c>
      <c r="C17" s="51"/>
      <c r="D17" s="71"/>
      <c r="E17" s="72"/>
      <c r="F17" s="73"/>
    </row>
    <row r="18" spans="1:6" ht="16.5" customHeight="1" x14ac:dyDescent="0.2">
      <c r="A18" s="48"/>
      <c r="B18" s="48"/>
      <c r="C18" s="48"/>
      <c r="D18" s="74"/>
      <c r="E18" s="75"/>
      <c r="F18" s="76"/>
    </row>
    <row r="19" spans="1:6" ht="16.5" customHeight="1" x14ac:dyDescent="0.2">
      <c r="A19" s="48" t="s">
        <v>10</v>
      </c>
      <c r="B19" s="49" t="s">
        <v>3</v>
      </c>
      <c r="C19" s="50">
        <v>4</v>
      </c>
      <c r="D19" s="68" t="s">
        <v>112</v>
      </c>
      <c r="E19" s="69"/>
      <c r="F19" s="70"/>
    </row>
    <row r="20" spans="1:6" ht="16.5" customHeight="1" x14ac:dyDescent="0.2">
      <c r="A20" s="48"/>
      <c r="B20" s="51" t="s">
        <v>11</v>
      </c>
      <c r="C20" s="51"/>
      <c r="D20" s="71"/>
      <c r="E20" s="72"/>
      <c r="F20" s="73"/>
    </row>
    <row r="21" spans="1:6" ht="16.5" customHeight="1" x14ac:dyDescent="0.2">
      <c r="A21" s="48"/>
      <c r="B21" s="51" t="s">
        <v>0</v>
      </c>
      <c r="C21" s="51"/>
      <c r="D21" s="71"/>
      <c r="E21" s="72"/>
      <c r="F21" s="73"/>
    </row>
    <row r="22" spans="1:6" ht="16.5" customHeight="1" x14ac:dyDescent="0.2">
      <c r="A22" s="48"/>
      <c r="B22" s="48"/>
      <c r="C22" s="48"/>
      <c r="D22" s="74"/>
      <c r="E22" s="75"/>
      <c r="F22" s="76"/>
    </row>
    <row r="23" spans="1:6" ht="7.5" customHeight="1" x14ac:dyDescent="0.2"/>
    <row r="24" spans="1:6" x14ac:dyDescent="0.2">
      <c r="A24" s="77">
        <f>A13+1</f>
        <v>45182</v>
      </c>
      <c r="B24" s="78"/>
      <c r="C24" s="79" t="str">
        <f>IFERROR(VLOOKUP(A24,FT,2,FALSE),"")</f>
        <v/>
      </c>
      <c r="D24" s="80"/>
    </row>
    <row r="25" spans="1:6" x14ac:dyDescent="0.2">
      <c r="B25" s="1" t="s">
        <v>8</v>
      </c>
      <c r="C25" s="1" t="s">
        <v>12</v>
      </c>
      <c r="D25" s="1" t="s">
        <v>9</v>
      </c>
    </row>
    <row r="26" spans="1:6" ht="16.5" customHeight="1" x14ac:dyDescent="0.2">
      <c r="A26" s="48" t="s">
        <v>2</v>
      </c>
      <c r="B26" s="49" t="s">
        <v>113</v>
      </c>
      <c r="C26" s="50">
        <v>3</v>
      </c>
      <c r="D26" s="68" t="s">
        <v>114</v>
      </c>
      <c r="E26" s="69"/>
      <c r="F26" s="70"/>
    </row>
    <row r="27" spans="1:6" ht="16.5" customHeight="1" x14ac:dyDescent="0.2">
      <c r="A27" s="48"/>
      <c r="B27" s="51" t="s">
        <v>62</v>
      </c>
      <c r="C27" s="51"/>
      <c r="D27" s="71"/>
      <c r="E27" s="72"/>
      <c r="F27" s="73"/>
    </row>
    <row r="28" spans="1:6" ht="16.5" customHeight="1" x14ac:dyDescent="0.2">
      <c r="A28" s="48"/>
      <c r="B28" s="51" t="s">
        <v>0</v>
      </c>
      <c r="C28" s="51"/>
      <c r="D28" s="71"/>
      <c r="E28" s="72"/>
      <c r="F28" s="73"/>
    </row>
    <row r="29" spans="1:6" ht="16.5" customHeight="1" x14ac:dyDescent="0.2">
      <c r="A29" s="48"/>
      <c r="B29" s="48"/>
      <c r="C29" s="48"/>
      <c r="D29" s="74"/>
      <c r="E29" s="75"/>
      <c r="F29" s="76"/>
    </row>
    <row r="30" spans="1:6" ht="16.5" customHeight="1" x14ac:dyDescent="0.2">
      <c r="A30" s="48" t="s">
        <v>10</v>
      </c>
      <c r="B30" s="49" t="s">
        <v>113</v>
      </c>
      <c r="C30" s="50">
        <v>3</v>
      </c>
      <c r="D30" s="68" t="s">
        <v>115</v>
      </c>
      <c r="E30" s="69"/>
      <c r="F30" s="70"/>
    </row>
    <row r="31" spans="1:6" ht="16.5" customHeight="1" x14ac:dyDescent="0.2">
      <c r="A31" s="48"/>
      <c r="B31" s="51" t="s">
        <v>11</v>
      </c>
      <c r="C31" s="51"/>
      <c r="D31" s="71"/>
      <c r="E31" s="72"/>
      <c r="F31" s="73"/>
    </row>
    <row r="32" spans="1:6" ht="16.5" customHeight="1" x14ac:dyDescent="0.2">
      <c r="A32" s="48"/>
      <c r="B32" s="51" t="s">
        <v>0</v>
      </c>
      <c r="C32" s="51"/>
      <c r="D32" s="71"/>
      <c r="E32" s="72"/>
      <c r="F32" s="73"/>
    </row>
    <row r="33" spans="1:6" ht="16.5" customHeight="1" x14ac:dyDescent="0.2">
      <c r="A33" s="48"/>
      <c r="B33" s="48"/>
      <c r="C33" s="48"/>
      <c r="D33" s="74"/>
      <c r="E33" s="75"/>
      <c r="F33" s="76"/>
    </row>
    <row r="34" spans="1:6" ht="7.5" customHeight="1" x14ac:dyDescent="0.2"/>
    <row r="35" spans="1:6" x14ac:dyDescent="0.2">
      <c r="A35" s="77">
        <f>A24+1</f>
        <v>45183</v>
      </c>
      <c r="B35" s="78"/>
      <c r="C35" s="79" t="str">
        <f>IFERROR(VLOOKUP(A35,FT,2,FALSE),"")</f>
        <v/>
      </c>
      <c r="D35" s="80"/>
    </row>
    <row r="36" spans="1:6" x14ac:dyDescent="0.2">
      <c r="B36" s="1" t="s">
        <v>8</v>
      </c>
      <c r="C36" s="1" t="s">
        <v>12</v>
      </c>
      <c r="D36" s="1" t="s">
        <v>9</v>
      </c>
    </row>
    <row r="37" spans="1:6" ht="16.5" customHeight="1" x14ac:dyDescent="0.2">
      <c r="A37" s="48" t="s">
        <v>2</v>
      </c>
      <c r="B37" s="49" t="s">
        <v>3</v>
      </c>
      <c r="C37" s="50">
        <v>3</v>
      </c>
      <c r="D37" s="68" t="s">
        <v>116</v>
      </c>
      <c r="E37" s="69"/>
      <c r="F37" s="70"/>
    </row>
    <row r="38" spans="1:6" ht="16.5" customHeight="1" x14ac:dyDescent="0.2">
      <c r="A38" s="48"/>
      <c r="B38" s="51" t="s">
        <v>11</v>
      </c>
      <c r="C38" s="51"/>
      <c r="D38" s="71"/>
      <c r="E38" s="72"/>
      <c r="F38" s="73"/>
    </row>
    <row r="39" spans="1:6" ht="16.5" customHeight="1" x14ac:dyDescent="0.2">
      <c r="A39" s="48"/>
      <c r="B39" s="51" t="s">
        <v>0</v>
      </c>
      <c r="C39" s="51"/>
      <c r="D39" s="71"/>
      <c r="E39" s="72"/>
      <c r="F39" s="73"/>
    </row>
    <row r="40" spans="1:6" ht="16.5" customHeight="1" x14ac:dyDescent="0.2">
      <c r="A40" s="48"/>
      <c r="B40" s="48"/>
      <c r="C40" s="48"/>
      <c r="D40" s="74"/>
      <c r="E40" s="75"/>
      <c r="F40" s="76"/>
    </row>
    <row r="41" spans="1:6" ht="16.5" customHeight="1" x14ac:dyDescent="0.2">
      <c r="A41" s="48" t="s">
        <v>10</v>
      </c>
      <c r="B41" s="49" t="s">
        <v>3</v>
      </c>
      <c r="C41" s="50">
        <v>3</v>
      </c>
      <c r="D41" s="68" t="s">
        <v>116</v>
      </c>
      <c r="E41" s="69"/>
      <c r="F41" s="70"/>
    </row>
    <row r="42" spans="1:6" ht="16.5" customHeight="1" x14ac:dyDescent="0.2">
      <c r="A42" s="48"/>
      <c r="B42" s="51" t="s">
        <v>11</v>
      </c>
      <c r="C42" s="51"/>
      <c r="D42" s="71"/>
      <c r="E42" s="72"/>
      <c r="F42" s="73"/>
    </row>
    <row r="43" spans="1:6" ht="16.5" customHeight="1" x14ac:dyDescent="0.2">
      <c r="A43" s="48"/>
      <c r="B43" s="51" t="s">
        <v>0</v>
      </c>
      <c r="C43" s="51"/>
      <c r="D43" s="71"/>
      <c r="E43" s="72"/>
      <c r="F43" s="73"/>
    </row>
    <row r="44" spans="1:6" ht="16.5" customHeight="1" x14ac:dyDescent="0.2">
      <c r="A44" s="48"/>
      <c r="B44" s="48"/>
      <c r="C44" s="48"/>
      <c r="D44" s="74"/>
      <c r="E44" s="75"/>
      <c r="F44" s="76"/>
    </row>
    <row r="45" spans="1:6" ht="7.5" customHeight="1" x14ac:dyDescent="0.2"/>
    <row r="46" spans="1:6" x14ac:dyDescent="0.2">
      <c r="A46" s="77">
        <f>A35+1</f>
        <v>45184</v>
      </c>
      <c r="B46" s="78"/>
      <c r="C46" s="79" t="str">
        <f>IFERROR(VLOOKUP(A46,FT,2,FALSE),"")</f>
        <v/>
      </c>
      <c r="D46" s="80"/>
    </row>
    <row r="47" spans="1:6" x14ac:dyDescent="0.2">
      <c r="B47" s="1" t="s">
        <v>8</v>
      </c>
      <c r="C47" s="1" t="s">
        <v>12</v>
      </c>
      <c r="D47" s="1" t="s">
        <v>9</v>
      </c>
    </row>
    <row r="48" spans="1:6" ht="16.5" customHeight="1" x14ac:dyDescent="0.2">
      <c r="A48" s="48" t="s">
        <v>2</v>
      </c>
      <c r="B48" s="49" t="s">
        <v>3</v>
      </c>
      <c r="C48" s="50" t="s">
        <v>0</v>
      </c>
      <c r="D48" s="68" t="s">
        <v>117</v>
      </c>
      <c r="E48" s="69"/>
      <c r="F48" s="70"/>
    </row>
    <row r="49" spans="1:6" ht="16.5" customHeight="1" x14ac:dyDescent="0.2">
      <c r="A49" s="48"/>
      <c r="B49" s="51" t="s">
        <v>62</v>
      </c>
      <c r="C49" s="51"/>
      <c r="D49" s="71"/>
      <c r="E49" s="72"/>
      <c r="F49" s="73"/>
    </row>
    <row r="50" spans="1:6" ht="16.5" customHeight="1" x14ac:dyDescent="0.2">
      <c r="A50" s="48"/>
      <c r="B50" s="51" t="s">
        <v>0</v>
      </c>
      <c r="C50" s="51"/>
      <c r="D50" s="71"/>
      <c r="E50" s="72"/>
      <c r="F50" s="73"/>
    </row>
    <row r="51" spans="1:6" ht="16.5" customHeight="1" x14ac:dyDescent="0.2">
      <c r="A51" s="48"/>
      <c r="B51" s="48"/>
      <c r="C51" s="48"/>
      <c r="D51" s="74"/>
      <c r="E51" s="75"/>
      <c r="F51" s="76"/>
    </row>
  </sheetData>
  <sheetProtection sheet="1" objects="1" scenarios="1" selectLockedCells="1"/>
  <mergeCells count="20">
    <mergeCell ref="D48:F51"/>
    <mergeCell ref="A35:B35"/>
    <mergeCell ref="C35:D35"/>
    <mergeCell ref="D37:F40"/>
    <mergeCell ref="D41:F44"/>
    <mergeCell ref="A46:B46"/>
    <mergeCell ref="C46:D46"/>
    <mergeCell ref="D30:F33"/>
    <mergeCell ref="A1:B1"/>
    <mergeCell ref="A2:B2"/>
    <mergeCell ref="C2:D2"/>
    <mergeCell ref="D4:F7"/>
    <mergeCell ref="D8:F11"/>
    <mergeCell ref="A13:B13"/>
    <mergeCell ref="C13:D13"/>
    <mergeCell ref="D15:F18"/>
    <mergeCell ref="D19:F22"/>
    <mergeCell ref="A24:B24"/>
    <mergeCell ref="C24:D24"/>
    <mergeCell ref="D26:F29"/>
  </mergeCells>
  <conditionalFormatting sqref="A2:D2 A13:D13 A24:D24 A35:D35 A46:D46">
    <cfRule type="expression" dxfId="15" priority="1">
      <formula>$C2&lt;&gt;""</formula>
    </cfRule>
  </conditionalFormatting>
  <dataValidations count="1">
    <dataValidation type="custom" allowBlank="1" showInputMessage="1" showErrorMessage="1" errorTitle="Fehler im Datum!" error="Das hier eingegebene Datum immer einen Montag ergeben!" sqref="A2:B2" xr:uid="{00000000-0002-0000-0800-000000000000}">
      <formula1>A3=1</formula1>
    </dataValidation>
  </dataValidations>
  <printOptions horizontalCentered="1"/>
  <pageMargins left="0.39370078740157483" right="0.23622047244094491" top="0.59055118110236227" bottom="0.51181102362204722" header="0.31496062992125984" footer="0.31496062992125984"/>
  <pageSetup paperSize="9" scale="97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1000000}">
          <x14:formula1>
            <xm:f>x!$A$1:$A$7</xm:f>
          </x14:formula1>
          <xm:sqref>B4 B8 B26 B41 B15 B19 B30 B37 B48</xm:sqref>
        </x14:dataValidation>
        <x14:dataValidation type="list" allowBlank="1" showInputMessage="1" showErrorMessage="1" xr:uid="{00000000-0002-0000-0800-000002000000}">
          <x14:formula1>
            <xm:f>x!$B$1:$B$31</xm:f>
          </x14:formula1>
          <xm:sqref>C4 C8 C26 C41 C15 C19 C30 C37 C48</xm:sqref>
        </x14:dataValidation>
        <x14:dataValidation type="list" allowBlank="1" showInputMessage="1" showErrorMessage="1" xr:uid="{00000000-0002-0000-0800-000003000000}">
          <x14:formula1>
            <xm:f>x!$D$1:$D$6</xm:f>
          </x14:formula1>
          <xm:sqref>B5:B6 B9:B10 B27:B28 B42:B43 B16:B17 B20:B21 B31:B32 B38:B39 B49:B50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24</vt:i4>
      </vt:variant>
    </vt:vector>
  </HeadingPairs>
  <TitlesOfParts>
    <vt:vector size="48" baseType="lpstr">
      <vt:lpstr>x</vt:lpstr>
      <vt:lpstr>Legende + Stammdaten</vt:lpstr>
      <vt:lpstr>KW 31 23</vt:lpstr>
      <vt:lpstr>KW 32 23</vt:lpstr>
      <vt:lpstr>KW 33 23</vt:lpstr>
      <vt:lpstr>KW 34 23</vt:lpstr>
      <vt:lpstr>KW 35 23</vt:lpstr>
      <vt:lpstr>KW 36 23</vt:lpstr>
      <vt:lpstr>KW 37 23</vt:lpstr>
      <vt:lpstr>KW 38 23</vt:lpstr>
      <vt:lpstr>KW 39 23</vt:lpstr>
      <vt:lpstr>KW 40 23</vt:lpstr>
      <vt:lpstr>KW 41 23</vt:lpstr>
      <vt:lpstr>KW 42 23</vt:lpstr>
      <vt:lpstr>KW 43 23</vt:lpstr>
      <vt:lpstr>KW 44 23</vt:lpstr>
      <vt:lpstr>KW 45 23</vt:lpstr>
      <vt:lpstr>KW 46 23</vt:lpstr>
      <vt:lpstr>KW 47 23</vt:lpstr>
      <vt:lpstr>KW 48 23</vt:lpstr>
      <vt:lpstr>KW 49 23</vt:lpstr>
      <vt:lpstr>KW 50 23</vt:lpstr>
      <vt:lpstr>KW 51 23</vt:lpstr>
      <vt:lpstr>KW 52 23</vt:lpstr>
      <vt:lpstr>'KW 31 23'!Druckbereich</vt:lpstr>
      <vt:lpstr>'KW 32 23'!Druckbereich</vt:lpstr>
      <vt:lpstr>'KW 33 23'!Druckbereich</vt:lpstr>
      <vt:lpstr>'KW 34 23'!Druckbereich</vt:lpstr>
      <vt:lpstr>'KW 35 23'!Druckbereich</vt:lpstr>
      <vt:lpstr>'KW 36 23'!Druckbereich</vt:lpstr>
      <vt:lpstr>'KW 37 23'!Druckbereich</vt:lpstr>
      <vt:lpstr>'KW 38 23'!Druckbereich</vt:lpstr>
      <vt:lpstr>'KW 39 23'!Druckbereich</vt:lpstr>
      <vt:lpstr>'KW 40 23'!Druckbereich</vt:lpstr>
      <vt:lpstr>'KW 41 23'!Druckbereich</vt:lpstr>
      <vt:lpstr>'KW 42 23'!Druckbereich</vt:lpstr>
      <vt:lpstr>'KW 43 23'!Druckbereich</vt:lpstr>
      <vt:lpstr>'KW 44 23'!Druckbereich</vt:lpstr>
      <vt:lpstr>'KW 45 23'!Druckbereich</vt:lpstr>
      <vt:lpstr>'KW 46 23'!Druckbereich</vt:lpstr>
      <vt:lpstr>'KW 47 23'!Druckbereich</vt:lpstr>
      <vt:lpstr>'KW 48 23'!Druckbereich</vt:lpstr>
      <vt:lpstr>'KW 49 23'!Druckbereich</vt:lpstr>
      <vt:lpstr>'KW 50 23'!Druckbereich</vt:lpstr>
      <vt:lpstr>'KW 51 23'!Druckbereich</vt:lpstr>
      <vt:lpstr>'KW 52 23'!Druckbereich</vt:lpstr>
      <vt:lpstr>FT</vt:lpstr>
      <vt:lpstr>Neujahr</vt:lpstr>
    </vt:vector>
  </TitlesOfParts>
  <Company>Kolping-Bildungswerk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Patrick Scharf</cp:lastModifiedBy>
  <cp:lastPrinted>2023-08-07T09:38:13Z</cp:lastPrinted>
  <dcterms:created xsi:type="dcterms:W3CDTF">2023-07-05T13:14:30Z</dcterms:created>
  <dcterms:modified xsi:type="dcterms:W3CDTF">2023-10-18T06:51:52Z</dcterms:modified>
</cp:coreProperties>
</file>