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<sst xmlns="http://schemas.openxmlformats.org/spreadsheetml/2006/main" count="2288" uniqueCount="1309">
  <si>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</si>
  <si>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</si>
  <si>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</si>
  <si>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</si>
  <si>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</si>
  <si>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</si>
  <si>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</si>
  <si>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</si>
  <si>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</si>
  <si>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</si>
  <si>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</si>
  <si>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</si>
  <si>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</si>
  <si>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</si>
  <si>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</si>
  <si>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</si>
  <si>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</si>
  <si>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</si>
  <si>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</si>
  <si>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</si>
  <si>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</si>
  <si>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</si>
  <si>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</si>
  <si>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</si>
  <si>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</si>
  <si>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</si>
  <si>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</si>
  <si>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</si>
  <si>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</si>
  <si>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</si>
  <si>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</si>
  <si>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</si>
  <si>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</si>
  <si>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</si>
  <si>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</si>
  <si>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</si>
  <si>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</si>
  <si>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</si>
  <si>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</si>
  <si>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</si>
  <si>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</si>
  <si>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</si>
  <si>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</si>
  <si>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</si>
  <si>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</si>
  <si>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</si>
  <si>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</si>
  <si>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</si>
  <si>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</si>
  <si>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</si>
  <si>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</si>
  <si>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</si>
  <si>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</si>
  <si>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</si>
  <si>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</si>
  <si>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</si>
  <si>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</si>
  <si>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</si>
  <si>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</si>
  <si>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</si>
  <si>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</si>
  <si>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</si>
  <si>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</si>
  <si>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</si>
  <si>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</si>
  <si>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</si>
  <si>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</si>
  <si>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</si>
  <si>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</si>
  <si>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</si>
  <si>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</si>
  <si>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</si>
  <si>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</si>
  <si>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</si>
  <si>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</si>
  <si>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</si>
  <si>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</si>
  <si>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</si>
  <si>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</si>
  <si>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</si>
  <si>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</si>
  <si>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</si>
  <si>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</si>
  <si>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</si>
  <si>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</si>
  <si>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</si>
  <si>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</si>
  <si>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</si>
  <si>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</si>
  <si>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</si>
  <si>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</si>
  <si>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</si>
  <si>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</si>
  <si>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</si>
  <si>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</si>
  <si>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</si>
  <si>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</si>
  <si>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</si>
  <si>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</si>
  <si>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</si>
  <si>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</si>
  <si>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</si>
  <si>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</si>
  <si>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</si>
  <si>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</si>
  <si>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</si>
  <si>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</si>
  <si>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</si>
  <si>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</si>
  <si>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</si>
  <si>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</si>
  <si>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</si>
  <si>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</si>
  <si>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</si>
  <si>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</si>
  <si>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</si>
  <si>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</si>
  <si>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</si>
  <si>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</si>
  <si>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</si>
  <si>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</si>
  <si>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</si>
  <si>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</si>
  <si>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</si>
  <si>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</si>
  <si>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</si>
  <si>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</si>
  <si>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</si>
  <si>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</si>
  <si>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</si>
  <si>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</si>
  <si>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</si>
  <si>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</si>
  <si>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</si>
  <si>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</si>
  <si>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</si>
  <si>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</si>
  <si>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</si>
  <si>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</si>
  <si>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</si>
  <si>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</si>
  <si>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</si>
  <si>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</si>
  <si>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</si>
  <si>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</si>
  <si>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</si>
  <si>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</si>
  <si>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</si>
  <si>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</si>
  <si>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</si>
  <si>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</si>
  <si>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</si>
  <si>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</si>
  <si>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</si>
  <si>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</si>
  <si>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</si>
  <si>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</si>
  <si>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</si>
  <si>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</si>
  <si>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</si>
  <si>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</si>
  <si>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</si>
  <si>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</si>
  <si>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</si>
  <si>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</si>
  <si>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</si>
  <si>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</si>
  <si>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</si>
  <si>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</si>
  <si>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</si>
  <si>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</si>
  <si>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</si>
  <si>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</si>
  <si>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</si>
  <si>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</si>
  <si>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</si>
  <si>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</si>
  <si>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</si>
  <si>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</si>
  <si>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</si>
  <si>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</si>
  <si>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</si>
  <si>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</si>
  <si>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</si>
  <si>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</si>
  <si>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</si>
  <si>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</si>
  <si>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</si>
  <si>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</si>
  <si>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</si>
  <si>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</si>
  <si>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</si>
  <si>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</si>
  <si>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</si>
  <si>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</si>
  <si>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</si>
  <si>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</si>
  <si>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</si>
  <si>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</si>
  <si>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</si>
  <si>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</si>
  <si>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</si>
  <si>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</si>
  <si>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</si>
  <si>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</si>
  <si>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</si>
  <si>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</si>
  <si>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</si>
  <si>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</si>
  <si>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</si>
  <si>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</si>
  <si>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</si>
  <si>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</si>
  <si>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</si>
  <si>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</si>
  <si>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</si>
  <si>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</si>
  <si>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</si>
  <si>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</si>
  <si>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</si>
  <si>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</si>
  <si>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</si>
  <si>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</si>
  <si>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</si>
  <si>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</si>
  <si>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</si>
  <si>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</si>
  <si>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</si>
  <si>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</si>
  <si>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</si>
  <si>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</si>
  <si>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</si>
  <si>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</si>
  <si>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</si>
  <si>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</si>
  <si>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</si>
  <si>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</si>
  <si>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</si>
  <si>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</si>
  <si>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</si>
  <si>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</si>
  <si>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</si>
  <si>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</si>
  <si>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</si>
  <si>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</si>
  <si>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</si>
  <si>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</si>
  <si>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</si>
  <si>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</si>
  <si>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</si>
  <si>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</si>
  <si>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</si>
  <si>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</si>
  <si>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</si>
  <si>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</si>
  <si>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</si>
  <si>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</si>
  <si>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</si>
  <si>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</si>
  <si>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</si>
  <si>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</si>
  <si>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</si>
  <si>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</si>
  <si>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</si>
  <si>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</si>
  <si>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</si>
  <si>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</si>
  <si>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</si>
  <si>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</si>
  <si>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</si>
  <si>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</si>
  <si>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</si>
  <si>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</si>
  <si>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</si>
  <si>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</si>
  <si>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</si>
  <si>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</si>
  <si>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</si>
  <si>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</si>
  <si>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</si>
  <si>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</si>
  <si>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</si>
  <si>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</si>
  <si>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</si>
  <si>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</si>
  <si>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</si>
  <si>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</si>
  <si>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</si>
  <si>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</si>
  <si>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</si>
  <si>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</si>
  <si>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</si>
  <si>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</si>
  <si>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</si>
  <si>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</si>
  <si>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</si>
  <si>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</si>
  <si>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</si>
  <si>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</si>
  <si>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</si>
  <si>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</si>
  <si>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</si>
  <si>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</si>
  <si>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</si>
  <si>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</si>
  <si>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</si>
  <si>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</si>
  <si>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</si>
  <si>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</si>
  <si>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</si>
  <si>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</si>
  <si>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</si>
  <si>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</si>
  <si>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</si>
  <si>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</si>
  <si>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</si>
  <si>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</si>
  <si>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</si>
  <si>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</si>
  <si>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</si>
  <si>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</si>
  <si>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</si>
  <si>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</si>
  <si>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</si>
  <si>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</si>
  <si>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</si>
  <si>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</si>
  <si>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</si>
  <si>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</si>
  <si>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</si>
  <si>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</si>
  <si>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</si>
  <si>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</si>
  <si>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</si>
  <si>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</si>
  <si>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</si>
  <si>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</si>
  <si>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</si>
  <si>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</si>
  <si>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</si>
  <si>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</si>
  <si>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</si>
  <si>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</si>
  <si>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</si>
  <si>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</si>
  <si>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</si>
  <si>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</si>
  <si>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</si>
  <si>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</si>
  <si>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</si>
  <si>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</si>
  <si>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</si>
  <si>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</si>
  <si>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</si>
  <si>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</si>
  <si>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</si>
  <si>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</si>
  <si>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</si>
  <si>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</si>
  <si>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</si>
  <si>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</si>
  <si>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</si>
  <si>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</si>
  <si>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</si>
  <si>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</si>
  <si>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</si>
  <si>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</si>
  <si>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</si>
  <si>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</si>
  <si>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</si>
  <si>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</si>
  <si>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</si>
  <si>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</si>
  <si>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</si>
  <si>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</si>
  <si>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</si>
  <si>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</si>
  <si>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</si>
  <si>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</si>
  <si>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</si>
  <si>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</si>
  <si>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</si>
  <si>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</si>
  <si>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</si>
  <si>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</si>
  <si>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</si>
  <si>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</si>
  <si>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</si>
  <si>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</si>
  <si>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</si>
  <si>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</si>
  <si>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</si>
  <si>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</si>
  <si>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</si>
  <si>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</si>
  <si>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</si>
  <si>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</si>
  <si>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</si>
  <si>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</si>
  <si>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</si>
  <si>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</si>
  <si>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</si>
  <si>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</si>
  <si>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</si>
  <si>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</si>
  <si>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</si>
  <si>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</si>
  <si>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</si>
  <si>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</si>
  <si>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</si>
  <si>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</si>
  <si>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</si>
  <si>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</si>
  <si>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</si>
  <si>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</si>
  <si>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</si>
  <si>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</si>
  <si>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</si>
  <si>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</si>
  <si>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</si>
  <si>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</si>
  <si>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</si>
  <si>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</si>
  <si>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</si>
  <si>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</si>
  <si>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</si>
  <si>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</si>
  <si>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</si>
  <si>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</si>
  <si>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</si>
  <si>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</si>
  <si>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</si>
  <si>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</si>
  <si>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</si>
  <si>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</si>
  <si>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</si>
  <si>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</si>
  <si>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</si>
  <si>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</si>
  <si>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</si>
  <si>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</si>
  <si>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</si>
  <si>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</si>
  <si>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</si>
  <si>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</si>
  <si>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</si>
  <si>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</si>
  <si>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</si>
  <si>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</si>
  <si>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</si>
  <si>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</si>
  <si>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</si>
  <si>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</si>
  <si>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</si>
  <si>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</si>
  <si>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</si>
  <si>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</si>
  <si>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</si>
  <si>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</si>
  <si>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</si>
  <si>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</si>
  <si>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</si>
  <si>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</si>
  <si>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</si>
  <si>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</si>
  <si>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</si>
  <si>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</si>
  <si>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</si>
  <si>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</si>
  <si>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</si>
  <si>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</si>
  <si>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</si>
  <si>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</si>
  <si>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</si>
  <si>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</si>
  <si>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</si>
  <si>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</si>
  <si>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</si>
  <si>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</si>
  <si>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</si>
  <si>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</si>
  <si>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</si>
  <si>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</si>
  <si>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</si>
  <si>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</si>
  <si>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</si>
  <si>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</si>
  <si>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</si>
  <si>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</si>
  <si>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</si>
  <si>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</si>
  <si>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</si>
  <si>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</si>
  <si>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</si>
  <si>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</si>
  <si>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</si>
  <si>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</si>
  <si>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</si>
  <si>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</si>
  <si>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</si>
  <si>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</si>
  <si>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</si>
  <si>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</si>
  <si>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</si>
  <si>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</si>
  <si>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</si>
  <si>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</si>
  <si>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</si>
  <si>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</si>
  <si>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</si>
  <si>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</si>
  <si>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</si>
  <si>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</si>
  <si>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</si>
  <si>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</si>
  <si>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</si>
  <si>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</si>
  <si>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</si>
  <si>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</si>
  <si>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</si>
  <si>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</si>
  <si>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</si>
  <si>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</si>
  <si>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</si>
  <si>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</si>
  <si>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</si>
  <si>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</si>
  <si>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</si>
  <si>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</si>
  <si>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</si>
  <si>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</si>
  <si>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</si>
  <si>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</si>
  <si>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</si>
  <si>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</si>
  <si>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</si>
  <si>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</si>
  <si>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</si>
  <si>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</si>
  <si>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</si>
  <si>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</si>
  <si>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</si>
  <si>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</si>
  <si>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</si>
  <si>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</si>
  <si>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</si>
  <si>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</si>
  <si>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</si>
  <si>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</si>
  <si>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</si>
  <si>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</si>
  <si>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</si>
  <si>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</si>
  <si>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</si>
  <si>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</si>
  <si>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</si>
  <si>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</si>
  <si>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</si>
  <si>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</si>
  <si>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</si>
  <si>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</si>
  <si>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</si>
  <si>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</si>
  <si>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</si>
  <si>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</si>
  <si>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</si>
  <si>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</si>
  <si>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</si>
  <si>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</si>
  <si>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</si>
  <si>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</si>
  <si>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</si>
  <si>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</si>
  <si>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</si>
  <si>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</si>
  <si>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</si>
  <si>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</si>
  <si>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</si>
  <si>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</si>
  <si>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</si>
  <si>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</si>
  <si>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</si>
  <si>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</si>
  <si>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</si>
  <si>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</si>
  <si>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</si>
  <si>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</si>
  <si>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</si>
  <si>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</si>
  <si>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</si>
  <si>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</si>
  <si>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</si>
  <si>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</si>
  <si>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</si>
  <si>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</si>
  <si>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</si>
  <si>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</si>
  <si>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</si>
  <si>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</si>
  <si>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</si>
  <si>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</si>
  <si>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</si>
  <si>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</si>
  <si>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</si>
  <si>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</si>
  <si>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</si>
  <si>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</si>
  <si>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</si>
  <si>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</si>
  <si>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</si>
  <si>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</si>
  <si>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</si>
  <si>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</si>
  <si>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</si>
  <si>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</si>
  <si>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</si>
  <si>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</si>
  <si>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</si>
  <si>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</si>
  <si>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</si>
  <si>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</si>
  <si>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</si>
  <si>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</si>
  <si>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</si>
  <si>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</si>
  <si>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</si>
  <si>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</si>
  <si>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</si>
  <si>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</si>
  <si>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</si>
  <si>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</si>
  <si>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</si>
  <si>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</si>
  <si>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</si>
  <si>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</si>
  <si>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</si>
  <si>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</si>
  <si>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</si>
  <si>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</si>
  <si>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</si>
  <si>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</si>
  <si>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</si>
  <si>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</si>
  <si>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</si>
  <si>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</si>
  <si>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</si>
  <si>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</si>
  <si>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</si>
  <si>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</si>
  <si>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</si>
  <si>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</si>
  <si>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</si>
  <si>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</si>
  <si>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</si>
  <si>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</si>
  <si>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</si>
  <si>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</si>
  <si>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</si>
  <si>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</si>
  <si>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</si>
  <si>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</si>
  <si>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</si>
  <si>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</si>
  <si>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</si>
  <si>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</si>
  <si>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</si>
  <si>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</si>
  <si>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</si>
  <si>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</si>
  <si>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</si>
  <si>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</si>
  <si>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</si>
  <si>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</si>
  <si>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</si>
  <si>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</si>
  <si>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</si>
  <si>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</si>
  <si>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</si>
  <si>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</si>
  <si>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</si>
  <si>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</si>
  <si>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</si>
  <si>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</si>
  <si>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</si>
  <si>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</si>
  <si>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</si>
  <si>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</si>
  <si>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</si>
  <si>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</si>
  <si>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</si>
  <si>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</si>
  <si>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</si>
  <si>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</si>
  <si>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</si>
  <si>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</si>
  <si>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</si>
  <si>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</si>
  <si>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</si>
  <si>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</si>
  <si>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</si>
  <si>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</si>
  <si>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</si>
  <si>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</si>
  <si>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</si>
  <si>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</si>
  <si>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</si>
  <si>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</si>
  <si>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</si>
  <si>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</si>
  <si>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</si>
  <si>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</si>
  <si>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</si>
  <si>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</si>
  <si>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</si>
  <si>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</si>
  <si>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</si>
  <si>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</si>
  <si>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</si>
  <si>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</si>
  <si>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</si>
  <si>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</si>
  <si>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</si>
  <si>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</si>
  <si>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</si>
  <si>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</si>
  <si>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</si>
  <si>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</si>
  <si>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</si>
  <si>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</si>
  <si>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</si>
  <si>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</si>
  <si>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</si>
  <si>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</si>
  <si>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</si>
  <si>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</si>
  <si>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</si>
  <si>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</si>
  <si>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</si>
  <si>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</si>
  <si>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</si>
  <si>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</si>
  <si>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</si>
  <si>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</si>
  <si>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</si>
  <si>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</si>
  <si>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</si>
  <si>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</si>
  <si>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</si>
  <si>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</si>
  <si>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</si>
  <si>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</si>
  <si>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</si>
  <si>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</si>
  <si>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</si>
  <si>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</si>
  <si>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</si>
  <si>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</si>
  <si>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</si>
  <si>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</si>
  <si>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</si>
  <si>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</si>
  <si>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</si>
  <si>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</si>
  <si>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</si>
  <si>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</si>
  <si>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</si>
  <si>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</si>
  <si>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</si>
  <si>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</si>
  <si>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</si>
  <si>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</si>
  <si>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</si>
  <si>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</si>
  <si>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</si>
  <si>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</si>
  <si>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</si>
  <si>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</si>
  <si>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</si>
  <si>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</si>
  <si>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</si>
  <si>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</si>
  <si>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</si>
  <si>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</si>
  <si>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</si>
  <si>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</si>
  <si>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</si>
  <si>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</si>
  <si>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</si>
  <si>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</si>
  <si>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</si>
  <si>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</si>
  <si>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</si>
  <si>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</si>
  <si>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</si>
  <si>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</si>
  <si>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</si>
  <si>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</si>
  <si>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</si>
  <si>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</si>
  <si>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</si>
  <si>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</si>
  <si>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</si>
  <si>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</si>
  <si>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</si>
  <si>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</si>
  <si>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</si>
  <si>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</si>
  <si>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</si>
  <si>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</si>
  <si>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</si>
  <si>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</si>
  <si>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</si>
  <si>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</si>
  <si>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</si>
  <si>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</si>
  <si>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</si>
  <si>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</si>
  <si>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</si>
  <si>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</si>
  <si>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</si>
  <si>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</si>
  <si>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</si>
  <si>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</si>
  <si>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</si>
  <si>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</si>
  <si>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</si>
  <si>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</si>
  <si>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</si>
  <si>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</si>
  <si>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</si>
  <si>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</si>
  <si>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</si>
  <si>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</si>
  <si>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</si>
  <si>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</si>
  <si>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</si>
  <si>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</si>
  <si>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</si>
  <si>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</si>
  <si>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</si>
  <si>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</si>
  <si>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</si>
  <si>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</si>
  <si>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</si>
  <si>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</si>
  <si>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</si>
  <si>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</si>
  <si>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</si>
  <si>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</si>
  <si>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</si>
  <si>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</si>
  <si>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</si>
  <si>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</si>
  <si>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</si>
  <si>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</si>
  <si>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</si>
  <si>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</si>
  <si>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</si>
  <si>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</si>
  <si>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</si>
  <si>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</si>
  <si>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</si>
  <si>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</si>
  <si>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</si>
  <si>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</si>
  <si>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</si>
  <si>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</si>
  <si>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</si>
  <si>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</si>
  <si>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</si>
  <si>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</si>
  <si>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</si>
  <si>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</si>
  <si>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</si>
  <si>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</si>
  <si>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</si>
  <si>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</si>
  <si>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</si>
  <si>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</si>
  <si>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</si>
  <si>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</si>
  <si>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</si>
  <si>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</si>
  <si>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</si>
  <si>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</si>
  <si>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</si>
  <si>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</si>
  <si>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</si>
  <si>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</si>
  <si>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</si>
  <si>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</si>
  <si>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</si>
  <si>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</si>
  <si>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</si>
  <si>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</si>
  <si>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</si>
  <si>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</si>
  <si>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</si>
  <si>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</si>
  <si>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</si>
  <si>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</si>
  <si>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</si>
  <si>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</si>
  <si>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</si>
  <si>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</si>
  <si>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</si>
  <si>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</si>
  <si>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</si>
  <si>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</si>
  <si>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</si>
  <si>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</si>
  <si>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</si>
  <si>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</si>
  <si>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</si>
  <si>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</si>
  <si>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</si>
  <si>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</si>
  <si>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</si>
  <si>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</si>
  <si>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</si>
  <si>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</si>
  <si>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</si>
  <si>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</si>
  <si>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</si>
  <si>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</si>
  <si>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</si>
  <si>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</si>
  <si>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</si>
  <si>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</si>
  <si>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</si>
  <si>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</si>
  <si>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</si>
  <si>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</si>
  <si>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</si>
  <si>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</si>
  <si>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</si>
  <si>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</si>
  <si>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</si>
  <si>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</si>
  <si>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</si>
  <si>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</si>
  <si>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</si>
  <si>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</si>
  <si>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</si>
  <si>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</si>
  <si>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</si>
  <si>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</si>
  <si>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</si>
  <si>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kek</t>
  </si>
  <si>
    <t>NFT LAND =&gt; proof of certificate, must account all land title of CVE</t>
  </si>
  <si>
    <t>Прием крипты</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</si>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</sst>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1048</v>
      </c>
      <c r="B2" s="114" t="s">
        <v>6</v>
      </c>
      <c r="C2" s="114" t="s">
        <v>1049</v>
      </c>
      <c r="D2" s="119" t="s">
        <v>1050</v>
      </c>
      <c r="E2" s="114" t="s">
        <v>1051</v>
      </c>
      <c r="F2" s="114" t="s">
        <v>1052</v>
      </c>
      <c r="G2" s="114" t="s">
        <v>1053</v>
      </c>
      <c r="H2" s="114" t="s">
        <v>1054</v>
      </c>
      <c r="I2" s="120" t="s">
        <v>1029</v>
      </c>
      <c r="J2" s="120"/>
      <c r="K2" s="120"/>
      <c r="L2" s="120"/>
      <c r="M2" s="120"/>
    </row>
    <row r="3" ht="15.0" customHeight="1">
      <c r="A3" s="121" t="str">
        <f>HYPERLINK("https://www.google.com/maps/d/u/0/edit?mid=1-uf_QIbhC0ms_9v_uoJo_1FrZXSlbWAq&amp;ll=-8.299920737979232%2C115.08995040908844&amp;z=20","1")</f>
        <v>1</v>
      </c>
      <c r="B3" s="114" t="s">
        <v>1055</v>
      </c>
      <c r="C3" s="115">
        <v>104.0</v>
      </c>
      <c r="D3" s="116" t="s">
        <v>1056</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1055</v>
      </c>
      <c r="C4" s="115">
        <v>195.0</v>
      </c>
      <c r="D4" s="123" t="s">
        <v>1056</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1055</v>
      </c>
      <c r="C5" s="115">
        <v>57.0</v>
      </c>
      <c r="D5" s="123" t="s">
        <v>1056</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1055</v>
      </c>
      <c r="C6" s="115">
        <v>222.6</v>
      </c>
      <c r="D6" s="124" t="s">
        <v>1057</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1055</v>
      </c>
      <c r="C7" s="115">
        <v>182.0</v>
      </c>
      <c r="D7" s="123" t="s">
        <v>1057</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1055</v>
      </c>
      <c r="C8" s="115">
        <v>50.0</v>
      </c>
      <c r="D8" s="124" t="s">
        <v>1057</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1055</v>
      </c>
      <c r="C9" s="115">
        <v>111.0</v>
      </c>
      <c r="D9" s="116" t="s">
        <v>1057</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1058</v>
      </c>
      <c r="K9" s="115" t="s">
        <v>1059</v>
      </c>
      <c r="L9" s="115"/>
      <c r="M9" s="115"/>
    </row>
    <row r="10" ht="15.0" customHeight="1">
      <c r="A10" s="121" t="str">
        <f>HYPERLINK("https://www.google.com/maps/d/u/0/edit?mid=1-uf_QIbhC0ms_9v_uoJo_1FrZXSlbWAq&amp;ll=-8.297219038070109%2C115.09653359116243&amp;z=20","8")</f>
        <v>8</v>
      </c>
      <c r="B10" s="114" t="s">
        <v>1055</v>
      </c>
      <c r="C10" s="115">
        <v>99.0</v>
      </c>
      <c r="D10" s="116" t="s">
        <v>1057</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1060</v>
      </c>
      <c r="K10" s="115" t="s">
        <v>1061</v>
      </c>
      <c r="L10" s="115"/>
      <c r="M10" s="115"/>
    </row>
    <row r="11" ht="15.0" customHeight="1">
      <c r="A11" s="121" t="str">
        <f>HYPERLINK("https://www.google.com/maps/d/u/0/edit?mid=1-uf_QIbhC0ms_9v_uoJo_1FrZXSlbWAq&amp;ll=-8.302662548754645%2C115.08998453196268&amp;z=20","9")</f>
        <v>9</v>
      </c>
      <c r="B11" s="114" t="s">
        <v>1055</v>
      </c>
      <c r="C11" s="115">
        <v>155.0</v>
      </c>
      <c r="D11" s="125" t="s">
        <v>1056</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1062</v>
      </c>
      <c r="K11" s="115" t="s">
        <v>1063</v>
      </c>
      <c r="L11" s="115" t="s">
        <v>1064</v>
      </c>
      <c r="M11" s="115" t="s">
        <v>1065</v>
      </c>
    </row>
    <row r="12" ht="15.0" customHeight="1">
      <c r="A12" s="121" t="str">
        <f>HYPERLINK("https://www.google.com/maps/d/u/0/edit?mid=1-uf_QIbhC0ms_9v_uoJo_1FrZXSlbWAq&amp;ll=-8.30176929525225%2C115.09017000347508&amp;z=20","10")</f>
        <v>10</v>
      </c>
      <c r="B12" s="114" t="s">
        <v>1055</v>
      </c>
      <c r="C12" s="115">
        <v>200.0</v>
      </c>
      <c r="D12" s="123" t="s">
        <v>1057</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1055</v>
      </c>
      <c r="C13" s="115">
        <v>207.0</v>
      </c>
      <c r="D13" s="123" t="s">
        <v>1056</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1055</v>
      </c>
      <c r="C14" s="115">
        <v>400.0</v>
      </c>
      <c r="D14" s="123" t="s">
        <v>1056</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1066</v>
      </c>
      <c r="K14" s="115" t="s">
        <v>1067</v>
      </c>
      <c r="L14" s="115"/>
      <c r="M14" s="115"/>
    </row>
    <row r="15" ht="15.0" customHeight="1">
      <c r="A15" s="121" t="str">
        <f>HYPERLINK("https://www.google.com/maps/d/u/0/edit?mid=1-uf_QIbhC0ms_9v_uoJo_1FrZXSlbWAq&amp;ll=-8.300940386426326%2C115.09224153373516&amp;z=18","13")</f>
        <v>13</v>
      </c>
      <c r="B15" s="114" t="s">
        <v>1055</v>
      </c>
      <c r="C15" s="115">
        <v>445.0</v>
      </c>
      <c r="D15" s="123" t="s">
        <v>1068</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1069</v>
      </c>
      <c r="K15" s="124"/>
      <c r="L15" s="124"/>
      <c r="M15" s="124"/>
    </row>
    <row r="16" ht="15.0" customHeight="1">
      <c r="A16" s="126">
        <v>14.0</v>
      </c>
      <c r="B16" s="114" t="s">
        <v>1055</v>
      </c>
      <c r="C16" s="115">
        <v>445.0</v>
      </c>
      <c r="D16" s="123" t="s">
        <v>1068</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1070</v>
      </c>
      <c r="C17" s="115">
        <v>450.0</v>
      </c>
      <c r="D17" s="123" t="s">
        <v>1068</v>
      </c>
      <c r="E17" s="115" t="s">
        <v>1070</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1071</v>
      </c>
      <c r="K17" s="126" t="s">
        <v>1072</v>
      </c>
      <c r="L17" s="126"/>
      <c r="M17" s="126"/>
    </row>
    <row r="18" ht="15.0" customHeight="1">
      <c r="A18" s="113">
        <v>16.0</v>
      </c>
      <c r="B18" s="114" t="s">
        <v>1055</v>
      </c>
      <c r="C18" s="115">
        <v>87.8</v>
      </c>
      <c r="D18" s="124" t="s">
        <v>1068</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1055</v>
      </c>
      <c r="C19" s="115">
        <v>87.8</v>
      </c>
      <c r="D19" s="124" t="s">
        <v>1068</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1055</v>
      </c>
      <c r="C20" s="115">
        <v>116.0</v>
      </c>
      <c r="D20" s="123" t="s">
        <v>1056</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1073</v>
      </c>
      <c r="K20" s="126" t="s">
        <v>1074</v>
      </c>
      <c r="L20" s="113"/>
      <c r="M20" s="113"/>
    </row>
    <row r="21" ht="15.0" customHeight="1">
      <c r="A21" s="121" t="str">
        <f>HYPERLINK("https://www.google.com/maps/d/u/0/edit?mid=1-uf_QIbhC0ms_9v_uoJo_1FrZXSlbWAq&amp;ll=-8.297683167329922%2C115.08926459611955&amp;z=20","19")</f>
        <v>19</v>
      </c>
      <c r="B21" s="114" t="s">
        <v>1055</v>
      </c>
      <c r="C21" s="115">
        <v>28.3</v>
      </c>
      <c r="D21" s="123" t="s">
        <v>1056</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1075</v>
      </c>
      <c r="K21" s="126" t="s">
        <v>1076</v>
      </c>
      <c r="L21" s="113"/>
      <c r="M21" s="113"/>
    </row>
    <row r="22" ht="15.75" customHeight="1">
      <c r="A22" s="114">
        <v>20.0</v>
      </c>
      <c r="B22" s="114" t="s">
        <v>1070</v>
      </c>
      <c r="C22" s="130">
        <v>64.0</v>
      </c>
      <c r="D22" s="123" t="s">
        <v>1056</v>
      </c>
      <c r="E22" s="115" t="s">
        <v>1070</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1077</v>
      </c>
      <c r="B1" s="136" t="s">
        <v>1078</v>
      </c>
      <c r="C1" s="136" t="s">
        <v>1079</v>
      </c>
      <c r="D1" s="136" t="s">
        <v>1080</v>
      </c>
      <c r="E1" s="136" t="s">
        <v>1081</v>
      </c>
      <c r="F1" s="136" t="s">
        <v>1049</v>
      </c>
      <c r="G1" s="136" t="s">
        <v>1082</v>
      </c>
      <c r="H1" s="136" t="s">
        <v>1083</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1084</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1085</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1086</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1087</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1088</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1089</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1090</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1091</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1092</v>
      </c>
      <c r="C1" s="2" t="s">
        <v>1093</v>
      </c>
      <c r="D1" s="2" t="s">
        <v>1094</v>
      </c>
      <c r="E1" s="2" t="s">
        <v>1095</v>
      </c>
      <c r="F1" s="2" t="s">
        <v>1096</v>
      </c>
      <c r="G1" s="2" t="s">
        <v>1097</v>
      </c>
      <c r="H1" s="2" t="s">
        <v>1098</v>
      </c>
      <c r="I1" s="2" t="s">
        <v>1099</v>
      </c>
      <c r="J1" s="2" t="s">
        <v>1100</v>
      </c>
      <c r="K1" s="2" t="s">
        <v>1101</v>
      </c>
      <c r="L1" s="2" t="s">
        <v>1102</v>
      </c>
      <c r="M1" s="2" t="s">
        <v>1103</v>
      </c>
      <c r="N1" s="2" t="s">
        <v>1104</v>
      </c>
      <c r="O1" s="81"/>
      <c r="P1" s="81"/>
      <c r="Q1" s="81"/>
      <c r="R1" s="81"/>
      <c r="S1" s="81"/>
      <c r="T1" s="81"/>
      <c r="U1" s="81"/>
      <c r="V1" s="81"/>
      <c r="W1" s="81"/>
      <c r="X1" s="81"/>
      <c r="Y1" s="81"/>
    </row>
    <row r="2" ht="15.75" customHeight="1">
      <c r="A2" s="137" t="s">
        <v>1105</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1106</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1107</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1108</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1109</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1110</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1111</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1112</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1113</v>
      </c>
      <c r="B10" s="140" t="s">
        <v>1038</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1113</v>
      </c>
      <c r="B11" s="140" t="s">
        <v>1114</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1115</v>
      </c>
      <c r="B12" s="140" t="s">
        <v>1116</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1117</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1118</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1119</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1120</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1121</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1009</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1122</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1123</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1124</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1125</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1126</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1127</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1128</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1129</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1127</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1130</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1131</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1132</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1133</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1134</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1135</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1136</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1137</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1104</v>
      </c>
      <c r="D2" s="2" t="s">
        <v>1093</v>
      </c>
      <c r="E2" s="2" t="s">
        <v>1094</v>
      </c>
      <c r="F2" s="2" t="s">
        <v>1095</v>
      </c>
      <c r="G2" s="2" t="s">
        <v>1096</v>
      </c>
      <c r="H2" s="2" t="s">
        <v>1097</v>
      </c>
      <c r="I2" s="2" t="s">
        <v>1098</v>
      </c>
      <c r="J2" s="2" t="s">
        <v>1099</v>
      </c>
      <c r="K2" s="2" t="s">
        <v>1100</v>
      </c>
      <c r="L2" s="2" t="s">
        <v>1101</v>
      </c>
      <c r="M2" s="2" t="s">
        <v>1102</v>
      </c>
      <c r="N2" s="2" t="s">
        <v>1103</v>
      </c>
      <c r="O2" s="140"/>
      <c r="P2" s="140"/>
      <c r="Q2" s="140"/>
      <c r="R2" s="140"/>
      <c r="S2" s="140"/>
      <c r="T2" s="140"/>
      <c r="U2" s="140"/>
      <c r="V2" s="140"/>
      <c r="W2" s="140"/>
      <c r="X2" s="140"/>
    </row>
    <row r="3" ht="15.75" customHeight="1">
      <c r="A3" s="152" t="s">
        <v>1138</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1139</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1140</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1141</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1142</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1143</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1016</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1017</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1018</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1019</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1020</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1144</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1023</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1015</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1016</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1017</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1018</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1019</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1020</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1021</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1022</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1011</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1145</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1086</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1087</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1146</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1147</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1148</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1149</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1142</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1150</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1151</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1152</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1079</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1153</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1154</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1155</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1156</v>
      </c>
      <c r="B1" s="142">
        <f t="shared" ref="B1:C1" si="1">SUM(B2:B4)</f>
        <v>10181333.33</v>
      </c>
      <c r="C1" s="142">
        <f t="shared" si="1"/>
        <v>66400</v>
      </c>
      <c r="D1" s="81"/>
      <c r="E1" s="81"/>
      <c r="F1" s="142">
        <f>SUM(F2:F4)</f>
        <v>12100000</v>
      </c>
      <c r="G1" s="81"/>
      <c r="H1" s="81"/>
      <c r="I1" s="142">
        <f>SUM(I2:I4)</f>
        <v>13480000</v>
      </c>
      <c r="J1" s="170">
        <v>0.3</v>
      </c>
      <c r="K1" s="81" t="s">
        <v>1157</v>
      </c>
      <c r="L1" s="81"/>
      <c r="M1" s="81"/>
      <c r="N1" s="81"/>
      <c r="O1" s="81"/>
      <c r="P1" s="81"/>
      <c r="Q1" s="81"/>
      <c r="R1" s="81"/>
      <c r="S1" s="81"/>
      <c r="T1" s="81"/>
      <c r="U1" s="81"/>
      <c r="V1" s="81"/>
      <c r="W1" s="81"/>
      <c r="X1" s="81"/>
      <c r="Y1" s="81"/>
      <c r="Z1" s="81"/>
    </row>
    <row r="2" ht="15.75" customHeight="1">
      <c r="A2" s="81" t="s">
        <v>1158</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1159</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1009</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1102</v>
      </c>
      <c r="D1" s="172" t="s">
        <v>1103</v>
      </c>
      <c r="E1" s="172" t="s">
        <v>1104</v>
      </c>
      <c r="F1" s="81" t="s">
        <v>1093</v>
      </c>
      <c r="G1" s="81" t="s">
        <v>1094</v>
      </c>
      <c r="H1" s="81" t="s">
        <v>1095</v>
      </c>
      <c r="I1" s="81" t="s">
        <v>1096</v>
      </c>
      <c r="J1" s="173" t="s">
        <v>1097</v>
      </c>
      <c r="K1" s="172" t="s">
        <v>1098</v>
      </c>
      <c r="L1" s="172" t="s">
        <v>1099</v>
      </c>
      <c r="M1" s="81" t="s">
        <v>1100</v>
      </c>
      <c r="N1" s="81" t="s">
        <v>1101</v>
      </c>
      <c r="O1" s="81" t="s">
        <v>1102</v>
      </c>
      <c r="P1" s="81" t="s">
        <v>1103</v>
      </c>
      <c r="Q1" s="173" t="s">
        <v>1104</v>
      </c>
      <c r="R1" s="172"/>
      <c r="S1" s="172"/>
      <c r="T1" s="172"/>
      <c r="U1" s="172"/>
      <c r="V1" s="172"/>
      <c r="W1" s="172"/>
      <c r="X1" s="172"/>
      <c r="Y1" s="172"/>
      <c r="Z1" s="172"/>
      <c r="AA1" s="172"/>
    </row>
    <row r="2" ht="15.75" customHeight="1">
      <c r="A2" s="81" t="s">
        <v>1160</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1143</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1161</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1162</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1163</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1164</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1165</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1166</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1167</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1168</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1138</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1169</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1170</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1171</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1172</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1173</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1174</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1175</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1176</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1177</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1178</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1179</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1180</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1181</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1182</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1183</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1184</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1185</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1186</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1187</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1188</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1189</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1190</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1191</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1192</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1193</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1194</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1195</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1196</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1197</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1198</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1199</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1200</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1201</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1202</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1203</v>
      </c>
      <c r="D1" s="189" t="s">
        <v>1204</v>
      </c>
    </row>
    <row r="2" ht="15.75" customHeight="1">
      <c r="B2" s="189" t="s">
        <v>1205</v>
      </c>
    </row>
    <row r="3" ht="15.75" customHeight="1">
      <c r="B3" s="189" t="s">
        <v>1206</v>
      </c>
      <c r="D3" s="189">
        <v>4.0</v>
      </c>
    </row>
    <row r="4" ht="15.75" customHeight="1">
      <c r="B4" s="189" t="s">
        <v>702</v>
      </c>
      <c r="D4" s="189">
        <v>10.0</v>
      </c>
    </row>
    <row r="5" ht="15.75" customHeight="1">
      <c r="B5" s="189" t="s">
        <v>1207</v>
      </c>
    </row>
    <row r="6" ht="15.75" customHeight="1">
      <c r="B6" s="189" t="s">
        <v>656</v>
      </c>
    </row>
    <row r="7" ht="15.75" customHeight="1">
      <c r="B7" s="189" t="s">
        <v>1208</v>
      </c>
    </row>
    <row r="8" ht="15.75" customHeight="1">
      <c r="B8" s="189" t="s">
        <v>1209</v>
      </c>
    </row>
    <row r="9" ht="15.75" customHeight="1">
      <c r="B9" s="189" t="s">
        <v>1210</v>
      </c>
    </row>
    <row r="10" ht="15.75" customHeight="1"/>
    <row r="11" ht="15.75" customHeight="1">
      <c r="B11" s="189" t="s">
        <v>862</v>
      </c>
      <c r="C11" s="189" t="s">
        <v>1211</v>
      </c>
    </row>
    <row r="12" ht="15.75" customHeight="1">
      <c r="B12" s="189" t="s">
        <v>1212</v>
      </c>
      <c r="C12" s="189" t="s">
        <v>1213</v>
      </c>
      <c r="D12" s="189" t="s">
        <v>1214</v>
      </c>
      <c r="E12" s="189">
        <v>15.0</v>
      </c>
    </row>
    <row r="13" ht="15.75" customHeight="1">
      <c r="D13" s="189" t="s">
        <v>1215</v>
      </c>
    </row>
    <row r="14" ht="15.75" customHeight="1">
      <c r="D14" s="189" t="s">
        <v>1216</v>
      </c>
    </row>
    <row r="15" ht="15.75" customHeight="1"/>
    <row r="16" ht="15.75" customHeight="1">
      <c r="D16" s="189" t="s">
        <v>1217</v>
      </c>
    </row>
    <row r="17" ht="15.75" customHeight="1"/>
    <row r="18" ht="15.75" customHeight="1"/>
    <row r="19" ht="15.75" customHeight="1">
      <c r="B19" s="189" t="s">
        <v>1218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1219</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1220</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1221</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1222</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1223</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1224</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1225</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1226</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1227</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1228</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1229</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1230</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1231</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1232</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1233</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1234</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1235</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1236</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1237</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1238</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1239</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1240</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1241</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1242</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1243</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1244</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1245</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1246</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1247</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1248</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1249</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1250</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1251</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1252</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1253</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1254</v>
      </c>
      <c r="B1" s="2" t="s">
        <v>1255</v>
      </c>
      <c r="C1" s="2" t="s">
        <v>1256</v>
      </c>
      <c r="D1" s="2" t="s">
        <v>1256</v>
      </c>
      <c r="E1" s="2" t="s">
        <v>1256</v>
      </c>
      <c r="F1" s="81"/>
      <c r="G1" s="81"/>
      <c r="H1" s="81"/>
      <c r="I1" s="81"/>
      <c r="J1" s="81"/>
      <c r="K1" s="81"/>
      <c r="L1" s="81"/>
      <c r="M1" s="81"/>
      <c r="N1" s="81"/>
      <c r="O1" s="81"/>
      <c r="P1" s="81"/>
      <c r="Q1" s="81"/>
      <c r="R1" s="81"/>
      <c r="S1" s="81"/>
      <c r="T1" s="81"/>
      <c r="U1" s="81"/>
      <c r="V1" s="81"/>
      <c r="W1" s="81"/>
      <c r="X1" s="81"/>
      <c r="Y1" s="81"/>
      <c r="Z1" s="81"/>
    </row>
    <row r="2" ht="15.75" customHeight="1">
      <c r="A2" s="81" t="s">
        <v>1257</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1116</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1114</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1258</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994</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1259</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1137</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1260</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1114</v>
      </c>
      <c r="C1" s="195"/>
      <c r="D1" s="195" t="s">
        <v>1261</v>
      </c>
      <c r="E1" s="195"/>
      <c r="F1" s="195"/>
      <c r="G1" s="195"/>
      <c r="H1" s="195"/>
      <c r="I1" s="195"/>
      <c r="J1" s="195"/>
      <c r="K1" s="195"/>
      <c r="L1" s="195"/>
      <c r="M1" s="195"/>
    </row>
    <row r="2" ht="15.75" customHeight="1">
      <c r="A2" s="196" t="s">
        <v>1259</v>
      </c>
      <c r="B2" s="196"/>
      <c r="C2" s="196"/>
      <c r="D2" s="196"/>
      <c r="E2" s="197">
        <f>SUM(E23:E54)-E31-E38</f>
        <v>356.6</v>
      </c>
      <c r="F2" s="196"/>
      <c r="G2" s="196"/>
      <c r="H2" s="196"/>
      <c r="I2" s="198"/>
      <c r="J2" s="198"/>
      <c r="K2" s="198"/>
      <c r="L2" s="196"/>
      <c r="M2" s="196"/>
    </row>
    <row r="3" ht="15.75" customHeight="1">
      <c r="A3" s="81" t="s">
        <v>1262</v>
      </c>
      <c r="B3" s="81">
        <v>70.0</v>
      </c>
      <c r="C3" s="81"/>
      <c r="D3" s="81"/>
      <c r="E3" s="81"/>
      <c r="F3" s="81"/>
      <c r="G3" s="81"/>
      <c r="H3" s="81"/>
      <c r="I3" s="199"/>
      <c r="J3" s="199"/>
      <c r="K3" s="199"/>
      <c r="L3" s="81"/>
      <c r="M3" s="81"/>
    </row>
    <row r="4" ht="15.75" customHeight="1">
      <c r="A4" s="200" t="s">
        <v>1263</v>
      </c>
      <c r="B4" s="200">
        <v>1.0</v>
      </c>
      <c r="C4" s="200"/>
      <c r="D4" s="200"/>
      <c r="E4" s="200"/>
      <c r="F4" s="200"/>
      <c r="G4" s="200"/>
      <c r="H4" s="200"/>
      <c r="I4" s="201"/>
      <c r="J4" s="201"/>
      <c r="K4" s="201"/>
      <c r="L4" s="200"/>
      <c r="M4" s="200"/>
    </row>
    <row r="5" ht="15.75" customHeight="1">
      <c r="A5" s="81" t="s">
        <v>1264</v>
      </c>
      <c r="B5" s="202">
        <v>0.107</v>
      </c>
      <c r="C5" s="81"/>
      <c r="D5" s="190">
        <v>960.0</v>
      </c>
      <c r="E5" s="169"/>
      <c r="F5" s="169">
        <v>0.48</v>
      </c>
      <c r="G5" s="190"/>
      <c r="H5" s="190"/>
      <c r="I5" s="203"/>
      <c r="J5" s="204"/>
      <c r="K5" s="204"/>
      <c r="L5" s="204"/>
      <c r="M5" s="204"/>
    </row>
    <row r="6" ht="15.75" customHeight="1">
      <c r="A6" s="81" t="s">
        <v>1265</v>
      </c>
      <c r="B6" s="202">
        <v>0.165</v>
      </c>
      <c r="C6" s="81"/>
      <c r="D6" s="190">
        <v>660.0</v>
      </c>
      <c r="E6" s="169"/>
      <c r="F6" s="169">
        <v>0.19</v>
      </c>
      <c r="G6" s="190"/>
      <c r="H6" s="190"/>
      <c r="I6" s="203"/>
      <c r="J6" s="190"/>
      <c r="K6" s="190"/>
      <c r="L6" s="190"/>
      <c r="M6" s="190"/>
    </row>
    <row r="7" ht="15.75" customHeight="1">
      <c r="A7" s="81" t="s">
        <v>1266</v>
      </c>
      <c r="B7" s="202">
        <v>0.095</v>
      </c>
      <c r="C7" s="81"/>
      <c r="D7" s="190">
        <v>380.0</v>
      </c>
      <c r="E7" s="169"/>
      <c r="F7" s="169">
        <v>0.33</v>
      </c>
      <c r="G7" s="190"/>
      <c r="H7" s="190"/>
      <c r="I7" s="203"/>
      <c r="J7" s="190"/>
      <c r="K7" s="190"/>
      <c r="L7" s="190"/>
      <c r="M7" s="190"/>
    </row>
    <row r="8" ht="15.75" customHeight="1">
      <c r="A8" s="81" t="s">
        <v>1267</v>
      </c>
      <c r="B8" s="202">
        <v>0.3</v>
      </c>
      <c r="C8" s="81"/>
      <c r="D8" s="81"/>
      <c r="E8" s="81"/>
      <c r="F8" s="81"/>
      <c r="G8" s="81"/>
      <c r="H8" s="81"/>
      <c r="I8" s="199"/>
      <c r="J8" s="81"/>
      <c r="K8" s="190"/>
      <c r="L8" s="190"/>
      <c r="M8" s="190"/>
    </row>
    <row r="9" ht="15.75" customHeight="1">
      <c r="A9" s="81" t="s">
        <v>1268</v>
      </c>
      <c r="B9" s="202">
        <v>0.1</v>
      </c>
      <c r="C9" s="81"/>
      <c r="D9" s="81"/>
      <c r="E9" s="81"/>
      <c r="F9" s="81"/>
      <c r="G9" s="81"/>
      <c r="H9" s="81"/>
      <c r="I9" s="199"/>
      <c r="J9" s="81"/>
      <c r="K9" s="190"/>
      <c r="L9" s="190"/>
      <c r="M9" s="190"/>
    </row>
    <row r="10" ht="15.75" customHeight="1">
      <c r="A10" s="81" t="s">
        <v>1269</v>
      </c>
      <c r="B10" s="202">
        <v>0.01</v>
      </c>
      <c r="C10" s="81"/>
      <c r="D10" s="81"/>
      <c r="E10" s="81"/>
      <c r="F10" s="81"/>
      <c r="G10" s="81"/>
      <c r="H10" s="81"/>
      <c r="I10" s="199"/>
      <c r="J10" s="81"/>
      <c r="K10" s="190"/>
      <c r="L10" s="190"/>
      <c r="M10" s="190"/>
    </row>
    <row r="11" ht="15.75" customHeight="1">
      <c r="A11" s="81" t="s">
        <v>1270</v>
      </c>
      <c r="B11" s="81">
        <v>2.0</v>
      </c>
      <c r="C11" s="81"/>
      <c r="D11" s="81"/>
      <c r="E11" s="81"/>
      <c r="F11" s="81"/>
      <c r="G11" s="81"/>
      <c r="H11" s="81"/>
      <c r="I11" s="199"/>
      <c r="J11" s="81"/>
      <c r="K11" s="81"/>
      <c r="L11" s="81"/>
      <c r="M11" s="81"/>
    </row>
    <row r="12" ht="15.75" customHeight="1">
      <c r="A12" s="81" t="s">
        <v>1271</v>
      </c>
      <c r="B12" s="81">
        <v>1.0</v>
      </c>
      <c r="C12" s="81"/>
      <c r="D12" s="81"/>
      <c r="E12" s="81"/>
      <c r="F12" s="81"/>
      <c r="G12" s="81"/>
      <c r="H12" s="81"/>
      <c r="I12" s="199"/>
      <c r="J12" s="199"/>
      <c r="K12" s="199"/>
      <c r="L12" s="81"/>
      <c r="M12" s="81"/>
    </row>
    <row r="13" ht="15.75" customHeight="1">
      <c r="A13" s="200" t="s">
        <v>1272</v>
      </c>
      <c r="B13" s="200">
        <v>1.0</v>
      </c>
      <c r="C13" s="200"/>
      <c r="D13" s="200"/>
      <c r="E13" s="200"/>
      <c r="F13" s="200"/>
      <c r="G13" s="200"/>
      <c r="H13" s="200"/>
      <c r="I13" s="205"/>
      <c r="J13" s="205"/>
      <c r="K13" s="205"/>
      <c r="L13" s="200"/>
      <c r="M13" s="200"/>
    </row>
    <row r="14" ht="15.75" customHeight="1">
      <c r="A14" s="81" t="s">
        <v>1273</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1274</v>
      </c>
      <c r="B15" s="202">
        <v>0.4</v>
      </c>
      <c r="C15" s="81"/>
      <c r="D15" s="142">
        <f t="shared" si="1"/>
        <v>1600</v>
      </c>
      <c r="E15" s="169"/>
      <c r="F15" s="169">
        <f t="shared" si="2"/>
        <v>0.647993944</v>
      </c>
      <c r="G15" s="81"/>
      <c r="H15" s="81"/>
      <c r="I15" s="199"/>
      <c r="J15" s="199"/>
      <c r="K15" s="199"/>
      <c r="L15" s="81"/>
      <c r="M15" s="81"/>
    </row>
    <row r="16" ht="15.75" customHeight="1">
      <c r="A16" s="81" t="s">
        <v>1275</v>
      </c>
      <c r="B16" s="202">
        <v>0.15</v>
      </c>
      <c r="C16" s="81"/>
      <c r="D16" s="142">
        <f t="shared" si="1"/>
        <v>600</v>
      </c>
      <c r="E16" s="169"/>
      <c r="F16" s="169">
        <f t="shared" si="2"/>
        <v>0.242997729</v>
      </c>
      <c r="G16" s="81"/>
      <c r="H16" s="81"/>
      <c r="I16" s="199"/>
      <c r="J16" s="199"/>
      <c r="K16" s="199"/>
      <c r="L16" s="81"/>
      <c r="M16" s="81"/>
    </row>
    <row r="17" ht="15.75" customHeight="1">
      <c r="A17" s="200" t="s">
        <v>1276</v>
      </c>
      <c r="B17" s="200">
        <v>1.0</v>
      </c>
      <c r="C17" s="200"/>
      <c r="D17" s="206"/>
      <c r="E17" s="207"/>
      <c r="F17" s="207"/>
      <c r="G17" s="200"/>
      <c r="H17" s="200"/>
      <c r="I17" s="205"/>
      <c r="J17" s="205"/>
      <c r="K17" s="205"/>
      <c r="L17" s="200"/>
      <c r="M17" s="200"/>
    </row>
    <row r="18" ht="15.75" customHeight="1">
      <c r="A18" s="81" t="s">
        <v>1273</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1274</v>
      </c>
      <c r="B19" s="202">
        <v>0.06</v>
      </c>
      <c r="C19" s="81"/>
      <c r="D19" s="142">
        <f t="shared" si="3"/>
        <v>240</v>
      </c>
      <c r="E19" s="169"/>
      <c r="F19" s="169">
        <f t="shared" si="4"/>
        <v>0.6577868852</v>
      </c>
      <c r="G19" s="81"/>
      <c r="H19" s="81"/>
      <c r="I19" s="199"/>
      <c r="J19" s="199"/>
      <c r="K19" s="199"/>
      <c r="L19" s="81"/>
      <c r="M19" s="81"/>
    </row>
    <row r="20" ht="15.75" customHeight="1">
      <c r="A20" s="81" t="s">
        <v>1275</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1114</v>
      </c>
      <c r="C22" s="195" t="s">
        <v>1277</v>
      </c>
      <c r="D22" s="195" t="s">
        <v>1278</v>
      </c>
      <c r="E22" s="195"/>
      <c r="F22" s="195" t="s">
        <v>1279</v>
      </c>
      <c r="G22" s="195" t="s">
        <v>1280</v>
      </c>
      <c r="H22" s="195" t="s">
        <v>1281</v>
      </c>
      <c r="I22" s="209"/>
      <c r="J22" s="209"/>
      <c r="K22" s="209" t="s">
        <v>1282</v>
      </c>
      <c r="L22" s="195"/>
      <c r="M22" s="195"/>
    </row>
    <row r="23" ht="15.75" customHeight="1">
      <c r="A23" s="200" t="s">
        <v>1283</v>
      </c>
      <c r="B23" s="210">
        <f>((B15*365/C24)*B13+(B19*365/C24)*B17)*B4</f>
        <v>279.8333333</v>
      </c>
      <c r="C23" s="200"/>
      <c r="D23" s="200">
        <v>1.0</v>
      </c>
      <c r="E23" s="210">
        <f>D23*B23</f>
        <v>279.8333333</v>
      </c>
      <c r="F23" s="200"/>
      <c r="G23" s="200"/>
      <c r="H23" s="200"/>
      <c r="I23" s="201"/>
      <c r="J23" s="201"/>
      <c r="K23" s="201"/>
      <c r="L23" s="200"/>
      <c r="M23" s="200"/>
    </row>
    <row r="24" ht="15.75" customHeight="1">
      <c r="A24" s="81" t="s">
        <v>1284</v>
      </c>
      <c r="B24" s="81"/>
      <c r="C24" s="81">
        <v>0.6</v>
      </c>
      <c r="D24" s="81"/>
      <c r="E24" s="169"/>
      <c r="F24" s="169">
        <v>0.02</v>
      </c>
      <c r="G24" s="169">
        <v>0.17</v>
      </c>
      <c r="H24" s="169">
        <v>0.45</v>
      </c>
      <c r="I24" s="199"/>
      <c r="J24" s="199"/>
      <c r="K24" s="81"/>
      <c r="L24" s="81"/>
      <c r="M24" s="81"/>
    </row>
    <row r="25" ht="15.75" customHeight="1">
      <c r="A25" s="200" t="s">
        <v>1285</v>
      </c>
      <c r="B25" s="210">
        <f>B4*365*K26/C26</f>
        <v>0.9125</v>
      </c>
      <c r="C25" s="200"/>
      <c r="D25" s="200"/>
      <c r="E25" s="200"/>
      <c r="F25" s="200"/>
      <c r="G25" s="200"/>
      <c r="H25" s="200"/>
      <c r="I25" s="201"/>
      <c r="J25" s="201"/>
      <c r="K25" s="200"/>
      <c r="L25" s="200"/>
      <c r="M25" s="200"/>
    </row>
    <row r="26" ht="15.75" customHeight="1">
      <c r="A26" s="81" t="s">
        <v>1286</v>
      </c>
      <c r="B26" s="81"/>
      <c r="C26" s="81">
        <v>20.0</v>
      </c>
      <c r="D26" s="81"/>
      <c r="E26" s="169"/>
      <c r="F26" s="169">
        <v>0.2</v>
      </c>
      <c r="G26" s="169">
        <v>0.2</v>
      </c>
      <c r="H26" s="81"/>
      <c r="I26" s="199"/>
      <c r="J26" s="199"/>
      <c r="K26" s="211">
        <v>0.05</v>
      </c>
      <c r="L26" s="81"/>
      <c r="M26" s="81"/>
    </row>
    <row r="27" ht="15.75" customHeight="1">
      <c r="A27" s="81" t="s">
        <v>1287</v>
      </c>
      <c r="B27" s="81"/>
      <c r="C27" s="81">
        <v>150.0</v>
      </c>
      <c r="D27" s="81"/>
      <c r="E27" s="169"/>
      <c r="F27" s="169">
        <v>0.04</v>
      </c>
      <c r="G27" s="169">
        <v>0.03</v>
      </c>
      <c r="H27" s="81"/>
      <c r="I27" s="199"/>
      <c r="J27" s="199"/>
      <c r="K27" s="211">
        <v>0.1</v>
      </c>
      <c r="L27" s="81"/>
      <c r="M27" s="81"/>
    </row>
    <row r="28" ht="15.75" customHeight="1">
      <c r="A28" s="200" t="s">
        <v>1288</v>
      </c>
      <c r="B28" s="210">
        <f>B4*365*K29/C29</f>
        <v>6.083333333</v>
      </c>
      <c r="C28" s="200"/>
      <c r="D28" s="200"/>
      <c r="E28" s="200"/>
      <c r="F28" s="200"/>
      <c r="G28" s="200"/>
      <c r="H28" s="200"/>
      <c r="I28" s="201"/>
      <c r="J28" s="201"/>
      <c r="K28" s="212"/>
      <c r="L28" s="200"/>
      <c r="M28" s="200"/>
    </row>
    <row r="29" ht="15.75" customHeight="1">
      <c r="A29" s="81" t="s">
        <v>1286</v>
      </c>
      <c r="B29" s="81"/>
      <c r="C29" s="81">
        <v>3.0</v>
      </c>
      <c r="D29" s="81"/>
      <c r="E29" s="169"/>
      <c r="F29" s="169">
        <v>0.07</v>
      </c>
      <c r="G29" s="169">
        <v>0.17</v>
      </c>
      <c r="H29" s="81"/>
      <c r="I29" s="199"/>
      <c r="J29" s="199"/>
      <c r="K29" s="211">
        <v>0.05</v>
      </c>
      <c r="L29" s="81"/>
      <c r="M29" s="81"/>
    </row>
    <row r="30" ht="15.75" customHeight="1">
      <c r="A30" s="81" t="s">
        <v>1289</v>
      </c>
      <c r="B30" s="81"/>
      <c r="C30" s="81">
        <v>250.0</v>
      </c>
      <c r="D30" s="81"/>
      <c r="E30" s="169"/>
      <c r="F30" s="169">
        <v>0.11</v>
      </c>
      <c r="G30" s="169">
        <v>0.12</v>
      </c>
      <c r="H30" s="81"/>
      <c r="I30" s="199"/>
      <c r="J30" s="199"/>
      <c r="K30" s="211">
        <v>0.5</v>
      </c>
      <c r="L30" s="81"/>
      <c r="M30" s="81"/>
    </row>
    <row r="31" ht="15.75" customHeight="1">
      <c r="A31" s="200" t="s">
        <v>1290</v>
      </c>
      <c r="B31" s="210">
        <f>B4*K35*365/C35</f>
        <v>7.3</v>
      </c>
      <c r="C31" s="200"/>
      <c r="D31" s="200">
        <v>15.0</v>
      </c>
      <c r="E31" s="210">
        <f>D31*B31</f>
        <v>109.5</v>
      </c>
      <c r="F31" s="200"/>
      <c r="G31" s="200"/>
      <c r="H31" s="200"/>
      <c r="I31" s="201"/>
      <c r="J31" s="201"/>
      <c r="K31" s="212"/>
      <c r="L31" s="200"/>
      <c r="M31" s="200"/>
    </row>
    <row r="32" ht="15.75" customHeight="1">
      <c r="A32" s="81" t="s">
        <v>1271</v>
      </c>
      <c r="B32" s="81"/>
      <c r="C32" s="81">
        <v>0.15</v>
      </c>
      <c r="D32" s="81"/>
      <c r="E32" s="81"/>
      <c r="F32" s="81"/>
      <c r="G32" s="81"/>
      <c r="H32" s="81"/>
      <c r="I32" s="199"/>
      <c r="J32" s="199"/>
      <c r="K32" s="211"/>
      <c r="L32" s="81"/>
      <c r="M32" s="81"/>
    </row>
    <row r="33" ht="15.75" customHeight="1">
      <c r="A33" s="81" t="s">
        <v>1291</v>
      </c>
      <c r="B33" s="81"/>
      <c r="C33" s="81">
        <v>2500.0</v>
      </c>
      <c r="D33" s="81"/>
      <c r="E33" s="81"/>
      <c r="F33" s="81"/>
      <c r="G33" s="81"/>
      <c r="H33" s="81"/>
      <c r="I33" s="199"/>
      <c r="J33" s="199"/>
      <c r="K33" s="211"/>
      <c r="L33" s="81"/>
      <c r="M33" s="81"/>
    </row>
    <row r="34" ht="15.75" customHeight="1">
      <c r="A34" s="81" t="s">
        <v>1292</v>
      </c>
      <c r="B34" s="81"/>
      <c r="C34" s="81">
        <v>20.0</v>
      </c>
      <c r="D34" s="81"/>
      <c r="E34" s="169"/>
      <c r="F34" s="169">
        <v>0.01</v>
      </c>
      <c r="G34" s="169">
        <v>0.025</v>
      </c>
      <c r="H34" s="169">
        <v>0.07</v>
      </c>
      <c r="I34" s="199"/>
      <c r="J34" s="199"/>
      <c r="K34" s="211">
        <v>0.15</v>
      </c>
      <c r="L34" s="81"/>
      <c r="M34" s="81"/>
    </row>
    <row r="35" ht="15.75" customHeight="1">
      <c r="A35" s="81" t="s">
        <v>1293</v>
      </c>
      <c r="B35" s="81"/>
      <c r="C35" s="81">
        <v>5.0</v>
      </c>
      <c r="D35" s="81"/>
      <c r="E35" s="169"/>
      <c r="F35" s="169">
        <v>0.08</v>
      </c>
      <c r="G35" s="169">
        <v>0.2</v>
      </c>
      <c r="H35" s="169">
        <v>0.5</v>
      </c>
      <c r="I35" s="199"/>
      <c r="J35" s="199"/>
      <c r="K35" s="211">
        <v>0.1</v>
      </c>
      <c r="L35" s="81"/>
      <c r="M35" s="81"/>
    </row>
    <row r="36" ht="15.75" customHeight="1">
      <c r="A36" s="200" t="s">
        <v>1294</v>
      </c>
      <c r="B36" s="210">
        <f>B4*K37*365/C37</f>
        <v>4.5625</v>
      </c>
      <c r="C36" s="200"/>
      <c r="D36" s="200">
        <v>3.0</v>
      </c>
      <c r="E36" s="210">
        <f>D36*B36</f>
        <v>13.6875</v>
      </c>
      <c r="F36" s="200"/>
      <c r="G36" s="200"/>
      <c r="H36" s="200"/>
      <c r="I36" s="201"/>
      <c r="J36" s="201"/>
      <c r="K36" s="212"/>
      <c r="L36" s="200"/>
      <c r="M36" s="200"/>
    </row>
    <row r="37" ht="15.75" customHeight="1">
      <c r="A37" s="81" t="s">
        <v>1292</v>
      </c>
      <c r="B37" s="81"/>
      <c r="C37" s="81">
        <v>20.0</v>
      </c>
      <c r="D37" s="81"/>
      <c r="E37" s="81"/>
      <c r="F37" s="81"/>
      <c r="G37" s="169">
        <v>0.01</v>
      </c>
      <c r="H37" s="169">
        <v>0.23</v>
      </c>
      <c r="I37" s="199"/>
      <c r="J37" s="199"/>
      <c r="K37" s="211">
        <v>0.25</v>
      </c>
      <c r="L37" s="81"/>
      <c r="M37" s="81"/>
    </row>
    <row r="38" ht="15.75" customHeight="1">
      <c r="A38" s="200" t="s">
        <v>1295</v>
      </c>
      <c r="B38" s="210">
        <f>B4*365*K40/C40</f>
        <v>3.65</v>
      </c>
      <c r="C38" s="200"/>
      <c r="D38" s="200">
        <v>4.0</v>
      </c>
      <c r="E38" s="210">
        <f>D38*B38</f>
        <v>14.6</v>
      </c>
      <c r="F38" s="200"/>
      <c r="G38" s="200"/>
      <c r="H38" s="200"/>
      <c r="I38" s="201"/>
      <c r="J38" s="201"/>
      <c r="K38" s="213"/>
      <c r="L38" s="200"/>
      <c r="M38" s="200"/>
    </row>
    <row r="39" ht="15.75" customHeight="1">
      <c r="A39" s="81" t="s">
        <v>1293</v>
      </c>
      <c r="B39" s="81"/>
      <c r="C39" s="81">
        <v>20.0</v>
      </c>
      <c r="D39" s="81"/>
      <c r="E39" s="169"/>
      <c r="F39" s="169">
        <v>0.37</v>
      </c>
      <c r="G39" s="169">
        <v>0.28</v>
      </c>
      <c r="H39" s="169">
        <v>0.03</v>
      </c>
      <c r="I39" s="199"/>
      <c r="J39" s="190"/>
      <c r="K39" s="211">
        <v>0.2</v>
      </c>
      <c r="L39" s="81"/>
      <c r="M39" s="81"/>
    </row>
    <row r="40" ht="15.75" customHeight="1">
      <c r="A40" s="81" t="s">
        <v>1296</v>
      </c>
      <c r="B40" s="81"/>
      <c r="C40" s="81">
        <v>20.0</v>
      </c>
      <c r="D40" s="81"/>
      <c r="E40" s="169"/>
      <c r="F40" s="169">
        <v>0.05</v>
      </c>
      <c r="G40" s="169">
        <v>0.23</v>
      </c>
      <c r="H40" s="81"/>
      <c r="I40" s="199"/>
      <c r="J40" s="81"/>
      <c r="K40" s="211">
        <v>0.2</v>
      </c>
      <c r="L40" s="81"/>
      <c r="M40" s="81"/>
    </row>
    <row r="41" ht="15.75" customHeight="1">
      <c r="A41" s="81" t="s">
        <v>1297</v>
      </c>
      <c r="B41" s="81"/>
      <c r="C41" s="81">
        <v>30.0</v>
      </c>
      <c r="D41" s="81"/>
      <c r="E41" s="169"/>
      <c r="F41" s="169">
        <v>0.02</v>
      </c>
      <c r="G41" s="169">
        <v>0.04</v>
      </c>
      <c r="H41" s="169">
        <v>0.12</v>
      </c>
      <c r="I41" s="199"/>
      <c r="J41" s="81"/>
      <c r="K41" s="211">
        <v>0.15</v>
      </c>
      <c r="L41" s="81"/>
      <c r="M41" s="81"/>
    </row>
    <row r="42" ht="15.75" customHeight="1">
      <c r="A42" s="200" t="s">
        <v>1298</v>
      </c>
      <c r="B42" s="210">
        <f>B4*365*K43/C43</f>
        <v>3.65</v>
      </c>
      <c r="C42" s="200">
        <f>B4*365*K43/C43</f>
        <v>3.65</v>
      </c>
      <c r="D42" s="200">
        <v>0.7</v>
      </c>
      <c r="E42" s="210">
        <f>D42*B42</f>
        <v>2.555</v>
      </c>
      <c r="F42" s="200"/>
      <c r="G42" s="200"/>
      <c r="H42" s="200"/>
      <c r="I42" s="201"/>
      <c r="J42" s="201"/>
      <c r="K42" s="201"/>
      <c r="L42" s="200"/>
      <c r="M42" s="200"/>
    </row>
    <row r="43" ht="15.75" customHeight="1">
      <c r="A43" s="81" t="s">
        <v>1299</v>
      </c>
      <c r="B43" s="81"/>
      <c r="C43" s="81">
        <v>15.0</v>
      </c>
      <c r="D43" s="81"/>
      <c r="E43" s="81"/>
      <c r="F43" s="81"/>
      <c r="G43" s="169">
        <v>0.02</v>
      </c>
      <c r="H43" s="169">
        <v>0.65</v>
      </c>
      <c r="I43" s="199"/>
      <c r="J43" s="199"/>
      <c r="K43" s="211">
        <v>0.15</v>
      </c>
      <c r="L43" s="81"/>
      <c r="M43" s="81"/>
    </row>
    <row r="44" ht="15.75" customHeight="1">
      <c r="A44" s="200" t="s">
        <v>1300</v>
      </c>
      <c r="B44" s="210">
        <f>B4*B9*365/C45/10</f>
        <v>0.2433333333</v>
      </c>
      <c r="C44" s="212"/>
      <c r="D44" s="200">
        <v>12.0</v>
      </c>
      <c r="E44" s="210">
        <f>D44*B44</f>
        <v>2.92</v>
      </c>
      <c r="F44" s="200"/>
      <c r="G44" s="200"/>
      <c r="H44" s="200"/>
      <c r="I44" s="201"/>
      <c r="J44" s="201"/>
      <c r="K44" s="201"/>
      <c r="L44" s="200"/>
      <c r="M44" s="200"/>
    </row>
    <row r="45" ht="15.75" customHeight="1">
      <c r="A45" s="81" t="s">
        <v>1292</v>
      </c>
      <c r="B45" s="81"/>
      <c r="C45" s="81">
        <v>15.0</v>
      </c>
      <c r="D45" s="81"/>
      <c r="E45" s="81"/>
      <c r="F45" s="81"/>
      <c r="G45" s="81"/>
      <c r="H45" s="81"/>
      <c r="I45" s="199"/>
      <c r="J45" s="199"/>
      <c r="K45" s="199"/>
      <c r="L45" s="81"/>
      <c r="M45" s="81"/>
    </row>
    <row r="46" ht="15.75" customHeight="1">
      <c r="A46" s="200" t="s">
        <v>1301</v>
      </c>
      <c r="B46" s="210">
        <f>B4*365*B10/C47</f>
        <v>1.216666667</v>
      </c>
      <c r="C46" s="200"/>
      <c r="D46" s="200">
        <v>1.0</v>
      </c>
      <c r="E46" s="210">
        <f>D46*B46</f>
        <v>1.216666667</v>
      </c>
      <c r="F46" s="200"/>
      <c r="G46" s="200"/>
      <c r="H46" s="200"/>
      <c r="I46" s="201"/>
      <c r="J46" s="201"/>
      <c r="K46" s="201"/>
      <c r="L46" s="200"/>
      <c r="M46" s="200"/>
    </row>
    <row r="47" ht="15.75" customHeight="1">
      <c r="A47" s="81" t="s">
        <v>1302</v>
      </c>
      <c r="B47" s="81"/>
      <c r="C47" s="81">
        <v>3.0</v>
      </c>
      <c r="D47" s="81"/>
      <c r="E47" s="81"/>
      <c r="F47" s="81"/>
      <c r="G47" s="81"/>
      <c r="H47" s="81"/>
      <c r="I47" s="199"/>
      <c r="J47" s="199"/>
      <c r="K47" s="199"/>
      <c r="L47" s="81"/>
      <c r="M47" s="81"/>
    </row>
    <row r="48" ht="15.75" customHeight="1">
      <c r="A48" s="200" t="s">
        <v>1303</v>
      </c>
      <c r="B48" s="210">
        <f>B4*K49/C49</f>
        <v>5</v>
      </c>
      <c r="C48" s="200"/>
      <c r="D48" s="200">
        <v>10.0</v>
      </c>
      <c r="E48" s="210">
        <f>D48*B48</f>
        <v>50</v>
      </c>
      <c r="F48" s="200"/>
      <c r="G48" s="200"/>
      <c r="H48" s="200"/>
      <c r="I48" s="201"/>
      <c r="J48" s="201"/>
      <c r="K48" s="201"/>
      <c r="L48" s="200"/>
      <c r="M48" s="200"/>
    </row>
    <row r="49" ht="15.75" customHeight="1">
      <c r="A49" s="81" t="s">
        <v>1304</v>
      </c>
      <c r="B49" s="81"/>
      <c r="C49" s="81">
        <v>20.0</v>
      </c>
      <c r="D49" s="81"/>
      <c r="E49" s="81"/>
      <c r="F49" s="81"/>
      <c r="G49" s="81"/>
      <c r="H49" s="81"/>
      <c r="I49" s="199"/>
      <c r="J49" s="199"/>
      <c r="K49" s="211">
        <v>100.0</v>
      </c>
      <c r="L49" s="81"/>
      <c r="M49" s="81"/>
    </row>
    <row r="50" ht="15.75" customHeight="1">
      <c r="A50" s="81" t="s">
        <v>1291</v>
      </c>
      <c r="B50" s="81"/>
      <c r="C50" s="81"/>
      <c r="D50" s="81"/>
      <c r="E50" s="81"/>
      <c r="F50" s="81"/>
      <c r="G50" s="81"/>
      <c r="H50" s="81"/>
      <c r="I50" s="199"/>
      <c r="J50" s="199"/>
      <c r="K50" s="199"/>
      <c r="L50" s="81"/>
      <c r="M50" s="81"/>
    </row>
    <row r="51" ht="15.75" customHeight="1">
      <c r="A51" s="200" t="s">
        <v>1305</v>
      </c>
      <c r="B51" s="210">
        <f>B4*365*K52/C52</f>
        <v>1.825</v>
      </c>
      <c r="C51" s="200"/>
      <c r="D51" s="200">
        <v>1.0</v>
      </c>
      <c r="E51" s="210">
        <f>D51*B51</f>
        <v>1.825</v>
      </c>
      <c r="F51" s="200"/>
      <c r="G51" s="200"/>
      <c r="H51" s="200"/>
      <c r="I51" s="201"/>
      <c r="J51" s="201"/>
      <c r="K51" s="201"/>
      <c r="L51" s="200"/>
      <c r="M51" s="200"/>
    </row>
    <row r="52" ht="15.75" customHeight="1">
      <c r="A52" s="81" t="s">
        <v>1306</v>
      </c>
      <c r="B52" s="81"/>
      <c r="C52" s="81">
        <v>2.0</v>
      </c>
      <c r="D52" s="81"/>
      <c r="E52" s="169"/>
      <c r="F52" s="169">
        <v>0.01</v>
      </c>
      <c r="G52" s="169">
        <v>0.03</v>
      </c>
      <c r="H52" s="81"/>
      <c r="I52" s="199"/>
      <c r="J52" s="199"/>
      <c r="K52" s="211">
        <v>0.01</v>
      </c>
      <c r="L52" s="81"/>
      <c r="M52" s="81"/>
    </row>
    <row r="53" ht="15.75" customHeight="1">
      <c r="A53" s="200" t="s">
        <v>1307</v>
      </c>
      <c r="B53" s="210">
        <f>B4*365*K54/C54</f>
        <v>4.5625</v>
      </c>
      <c r="C53" s="200"/>
      <c r="D53" s="200">
        <v>1.0</v>
      </c>
      <c r="E53" s="210">
        <f>D53*B53</f>
        <v>4.5625</v>
      </c>
      <c r="F53" s="200"/>
      <c r="G53" s="200"/>
      <c r="H53" s="200"/>
      <c r="I53" s="201"/>
      <c r="J53" s="201"/>
      <c r="K53" s="201"/>
      <c r="L53" s="200"/>
      <c r="M53" s="200"/>
    </row>
    <row r="54" ht="15.75" customHeight="1">
      <c r="A54" s="81" t="s">
        <v>1308</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t="s">
        <v>948</v>
      </c>
      <c r="D1" s="85"/>
      <c r="E1" s="85"/>
      <c r="F1" s="85"/>
      <c r="G1" s="85"/>
      <c r="H1" s="85"/>
      <c r="I1" s="81"/>
      <c r="J1" s="81"/>
      <c r="K1" s="81" t="s">
        <v>949</v>
      </c>
      <c r="L1" s="81"/>
      <c r="M1" s="81"/>
      <c r="N1" s="81"/>
      <c r="O1" s="81"/>
      <c r="P1" s="81"/>
      <c r="Q1" s="81"/>
      <c r="R1" s="81"/>
      <c r="S1" s="81"/>
      <c r="T1" s="81"/>
      <c r="U1" s="81"/>
      <c r="V1" s="81"/>
      <c r="W1" s="81"/>
      <c r="X1" s="81"/>
      <c r="Y1" s="81"/>
      <c r="Z1" s="81"/>
    </row>
    <row r="2" ht="15.75" customHeight="1">
      <c r="A2" s="85"/>
      <c r="B2" s="85" t="s">
        <v>950</v>
      </c>
      <c r="C2" s="85"/>
      <c r="D2" s="85"/>
      <c r="E2" s="85"/>
      <c r="F2" s="85"/>
      <c r="G2" s="85"/>
      <c r="H2" s="85"/>
      <c r="I2" s="81"/>
      <c r="J2" s="81"/>
      <c r="K2" s="81" t="s">
        <v>951</v>
      </c>
      <c r="L2" s="81" t="s">
        <v>952</v>
      </c>
      <c r="M2" s="81" t="s">
        <v>953</v>
      </c>
      <c r="N2" s="81" t="s">
        <v>954</v>
      </c>
      <c r="O2" s="81"/>
      <c r="P2" s="81"/>
      <c r="Q2" s="81"/>
      <c r="R2" s="81"/>
      <c r="S2" s="81"/>
      <c r="T2" s="81"/>
      <c r="U2" s="81"/>
      <c r="V2" s="81"/>
      <c r="W2" s="81"/>
      <c r="X2" s="81"/>
      <c r="Y2" s="81"/>
      <c r="Z2" s="81"/>
    </row>
    <row r="3" ht="15.75" customHeight="1">
      <c r="A3" s="85"/>
      <c r="B3" s="85"/>
      <c r="C3" s="85"/>
      <c r="D3" s="85"/>
      <c r="E3" s="85"/>
      <c r="F3" s="85"/>
      <c r="G3" s="85"/>
      <c r="H3" s="85"/>
      <c r="I3" s="81"/>
      <c r="J3" s="81"/>
      <c r="K3" s="81" t="s">
        <v>955</v>
      </c>
      <c r="L3" s="81" t="s">
        <v>956</v>
      </c>
      <c r="M3" s="81" t="s">
        <v>957</v>
      </c>
      <c r="N3" s="81"/>
      <c r="O3" s="81"/>
      <c r="P3" s="81"/>
      <c r="Q3" s="81"/>
      <c r="R3" s="81"/>
      <c r="S3" s="81"/>
      <c r="T3" s="81"/>
      <c r="U3" s="81"/>
      <c r="V3" s="81"/>
      <c r="W3" s="81"/>
      <c r="X3" s="81"/>
      <c r="Y3" s="81"/>
      <c r="Z3" s="81"/>
    </row>
    <row r="4" ht="15.75" customHeight="1">
      <c r="A4" s="85"/>
      <c r="B4" s="85" t="s">
        <v>958</v>
      </c>
      <c r="C4" s="85"/>
      <c r="D4" s="85"/>
      <c r="E4" s="85"/>
      <c r="F4" s="85"/>
      <c r="G4" s="85"/>
      <c r="H4" s="85"/>
      <c r="I4" s="81"/>
      <c r="J4" s="81"/>
      <c r="K4" s="81" t="s">
        <v>959</v>
      </c>
      <c r="L4" s="81"/>
      <c r="M4" s="81" t="s">
        <v>960</v>
      </c>
      <c r="N4" s="81"/>
      <c r="O4" s="81"/>
      <c r="P4" s="81"/>
      <c r="Q4" s="81"/>
      <c r="R4" s="81"/>
      <c r="S4" s="81"/>
      <c r="T4" s="81"/>
      <c r="U4" s="81"/>
      <c r="V4" s="81"/>
      <c r="W4" s="81"/>
      <c r="X4" s="81"/>
      <c r="Y4" s="81"/>
      <c r="Z4" s="81"/>
    </row>
    <row r="5" ht="15.75" customHeight="1">
      <c r="A5" s="85"/>
      <c r="B5" s="85" t="s">
        <v>961</v>
      </c>
      <c r="C5" s="85"/>
      <c r="D5" s="85"/>
      <c r="E5" s="85"/>
      <c r="F5" s="85"/>
      <c r="G5" s="85"/>
      <c r="H5" s="85"/>
      <c r="I5" s="81"/>
      <c r="J5" s="81"/>
      <c r="K5" s="81" t="s">
        <v>962</v>
      </c>
      <c r="L5" s="81"/>
      <c r="M5" s="81"/>
      <c r="N5" s="81"/>
      <c r="O5" s="81"/>
      <c r="P5" s="81"/>
      <c r="Q5" s="81"/>
      <c r="R5" s="81"/>
      <c r="S5" s="81"/>
      <c r="T5" s="81"/>
      <c r="U5" s="81"/>
      <c r="V5" s="81"/>
      <c r="W5" s="81"/>
      <c r="X5" s="81"/>
      <c r="Y5" s="81"/>
      <c r="Z5" s="81"/>
    </row>
    <row r="6" ht="15.75" customHeight="1">
      <c r="A6" s="85"/>
      <c r="B6" s="85" t="s">
        <v>963</v>
      </c>
      <c r="C6" s="85"/>
      <c r="D6" s="85" t="s">
        <v>964</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965</v>
      </c>
      <c r="C7" s="85"/>
      <c r="D7" s="85"/>
      <c r="E7" s="85"/>
      <c r="F7" s="85"/>
      <c r="G7" s="85"/>
      <c r="H7" s="85"/>
      <c r="I7" s="81"/>
      <c r="J7" s="81"/>
      <c r="K7" s="81" t="s">
        <v>966</v>
      </c>
      <c r="L7" s="81"/>
      <c r="M7" s="81"/>
      <c r="N7" s="81"/>
      <c r="O7" s="81"/>
      <c r="P7" s="81"/>
      <c r="Q7" s="81"/>
      <c r="R7" s="81"/>
      <c r="S7" s="81"/>
      <c r="T7" s="81"/>
      <c r="U7" s="81"/>
      <c r="V7" s="81"/>
      <c r="W7" s="81"/>
      <c r="X7" s="81"/>
      <c r="Y7" s="81"/>
      <c r="Z7" s="81"/>
    </row>
    <row r="8" ht="15.75" customHeight="1">
      <c r="A8" s="85"/>
      <c r="B8" s="85"/>
      <c r="C8" s="85"/>
      <c r="D8" s="85"/>
      <c r="E8" s="85"/>
      <c r="F8" s="85"/>
      <c r="G8" s="85" t="s">
        <v>967</v>
      </c>
      <c r="H8" s="85"/>
      <c r="I8" s="81"/>
      <c r="J8" s="81"/>
      <c r="K8" s="81" t="s">
        <v>968</v>
      </c>
      <c r="L8" s="81"/>
      <c r="M8" s="81"/>
      <c r="N8" s="81"/>
      <c r="O8" s="81"/>
      <c r="P8" s="81"/>
      <c r="Q8" s="81"/>
      <c r="R8" s="81"/>
      <c r="S8" s="81"/>
      <c r="T8" s="81"/>
      <c r="U8" s="81"/>
      <c r="V8" s="81"/>
      <c r="W8" s="81"/>
      <c r="X8" s="81"/>
      <c r="Y8" s="81"/>
      <c r="Z8" s="81"/>
    </row>
    <row r="9" ht="15.75" customHeight="1">
      <c r="A9" s="87">
        <v>1.0</v>
      </c>
      <c r="B9" s="88" t="s">
        <v>969</v>
      </c>
      <c r="C9" s="88" t="s">
        <v>970</v>
      </c>
      <c r="D9" s="88" t="s">
        <v>971</v>
      </c>
      <c r="E9" s="88" t="s">
        <v>972</v>
      </c>
      <c r="F9" s="88" t="s">
        <v>973</v>
      </c>
      <c r="G9" s="89"/>
      <c r="H9" s="85"/>
      <c r="I9" s="81"/>
      <c r="J9" s="81"/>
      <c r="K9" s="81" t="s">
        <v>951</v>
      </c>
      <c r="L9" s="81"/>
      <c r="M9" s="81"/>
      <c r="N9" s="81"/>
      <c r="O9" s="81"/>
      <c r="P9" s="81"/>
      <c r="Q9" s="81"/>
      <c r="R9" s="81"/>
      <c r="S9" s="81"/>
      <c r="T9" s="81"/>
      <c r="U9" s="81"/>
      <c r="V9" s="81"/>
      <c r="W9" s="81"/>
      <c r="X9" s="81"/>
      <c r="Y9" s="81"/>
      <c r="Z9" s="81"/>
    </row>
    <row r="10" ht="15.75" customHeight="1">
      <c r="A10" s="85"/>
      <c r="B10" s="85"/>
      <c r="C10" s="85"/>
      <c r="D10" s="85"/>
      <c r="E10" s="85"/>
      <c r="F10" s="85"/>
      <c r="G10" s="85" t="s">
        <v>974</v>
      </c>
      <c r="H10" s="85"/>
      <c r="I10" s="81"/>
      <c r="J10" s="81"/>
      <c r="K10" s="81" t="s">
        <v>955</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959</v>
      </c>
      <c r="L11" s="81"/>
      <c r="M11" s="81" t="s">
        <v>975</v>
      </c>
      <c r="N11" s="81"/>
      <c r="O11" s="81"/>
      <c r="P11" s="81"/>
      <c r="Q11" s="81"/>
      <c r="R11" s="81"/>
      <c r="S11" s="81"/>
      <c r="T11" s="81"/>
      <c r="U11" s="81"/>
      <c r="V11" s="81"/>
      <c r="W11" s="81"/>
      <c r="X11" s="81"/>
      <c r="Y11" s="81"/>
      <c r="Z11" s="81"/>
    </row>
    <row r="12" ht="15.75" customHeight="1">
      <c r="A12" s="85"/>
      <c r="B12" s="85"/>
      <c r="C12" s="90" t="s">
        <v>976</v>
      </c>
      <c r="D12" s="85"/>
      <c r="E12" s="85"/>
      <c r="F12" s="85"/>
      <c r="G12" s="85"/>
      <c r="H12" s="85"/>
      <c r="I12" s="81"/>
      <c r="J12" s="81"/>
      <c r="K12" s="81" t="s">
        <v>962</v>
      </c>
      <c r="L12" s="81"/>
      <c r="M12" s="81"/>
      <c r="N12" s="81"/>
      <c r="O12" s="81"/>
      <c r="P12" s="81"/>
      <c r="Q12" s="81"/>
      <c r="R12" s="81"/>
      <c r="S12" s="81"/>
      <c r="T12" s="81"/>
      <c r="U12" s="81"/>
      <c r="V12" s="81"/>
      <c r="W12" s="81"/>
      <c r="X12" s="81"/>
      <c r="Y12" s="81"/>
      <c r="Z12" s="81"/>
    </row>
    <row r="13" ht="15.75" customHeight="1">
      <c r="A13" s="87">
        <v>2.0</v>
      </c>
      <c r="B13" s="89" t="s">
        <v>977</v>
      </c>
      <c r="C13" s="89"/>
      <c r="D13" s="88" t="s">
        <v>978</v>
      </c>
      <c r="E13" s="88" t="s">
        <v>979</v>
      </c>
      <c r="F13" s="88" t="s">
        <v>980</v>
      </c>
      <c r="G13" s="88" t="s">
        <v>981</v>
      </c>
      <c r="H13" s="89" t="s">
        <v>982</v>
      </c>
      <c r="I13" s="81"/>
      <c r="J13" s="81"/>
      <c r="K13" s="81" t="s">
        <v>983</v>
      </c>
      <c r="L13" s="81"/>
      <c r="M13" s="81"/>
      <c r="N13" s="81"/>
      <c r="O13" s="81"/>
      <c r="P13" s="81"/>
      <c r="Q13" s="81"/>
      <c r="R13" s="81"/>
      <c r="S13" s="81"/>
      <c r="T13" s="81"/>
      <c r="U13" s="81"/>
      <c r="V13" s="81"/>
      <c r="W13" s="81"/>
      <c r="X13" s="81"/>
      <c r="Y13" s="81"/>
      <c r="Z13" s="81"/>
    </row>
    <row r="14" ht="15.75" customHeight="1">
      <c r="A14" s="85"/>
      <c r="B14" s="85"/>
      <c r="C14" s="90" t="s">
        <v>984</v>
      </c>
      <c r="D14" s="85"/>
      <c r="E14" s="85"/>
      <c r="F14" s="85"/>
      <c r="G14" s="85"/>
      <c r="H14" s="85"/>
      <c r="I14" s="81"/>
      <c r="J14" s="81"/>
      <c r="K14" s="81" t="s">
        <v>985</v>
      </c>
      <c r="L14" s="81" t="s">
        <v>986</v>
      </c>
      <c r="M14" s="81" t="s">
        <v>953</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987</v>
      </c>
      <c r="L15" s="81" t="s">
        <v>988</v>
      </c>
      <c r="M15" s="81" t="s">
        <v>953</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989</v>
      </c>
      <c r="L16" s="81"/>
      <c r="M16" s="81"/>
      <c r="N16" s="81"/>
      <c r="O16" s="81"/>
      <c r="P16" s="81"/>
      <c r="Q16" s="81"/>
      <c r="R16" s="81"/>
      <c r="S16" s="81"/>
      <c r="T16" s="81"/>
      <c r="U16" s="81"/>
      <c r="V16" s="81"/>
      <c r="W16" s="81"/>
      <c r="X16" s="81"/>
      <c r="Y16" s="81"/>
      <c r="Z16" s="81"/>
    </row>
    <row r="17" ht="15.75" customHeight="1">
      <c r="A17" s="85"/>
      <c r="B17" s="85" t="s">
        <v>990</v>
      </c>
      <c r="C17" s="85" t="s">
        <v>991</v>
      </c>
      <c r="D17" s="85" t="s">
        <v>992</v>
      </c>
      <c r="E17" s="85"/>
      <c r="F17" s="85" t="s">
        <v>993</v>
      </c>
      <c r="G17" s="85"/>
      <c r="H17" s="85"/>
      <c r="I17" s="81"/>
      <c r="J17" s="81"/>
      <c r="K17" s="81">
        <v>37.0</v>
      </c>
      <c r="L17" s="81" t="s">
        <v>994</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995</v>
      </c>
      <c r="M18" s="81"/>
      <c r="N18" s="81"/>
      <c r="O18" s="81"/>
      <c r="P18" s="81"/>
      <c r="Q18" s="81"/>
      <c r="R18" s="81"/>
      <c r="S18" s="81"/>
      <c r="T18" s="81"/>
      <c r="U18" s="81"/>
      <c r="V18" s="81"/>
      <c r="W18" s="81"/>
      <c r="X18" s="81"/>
      <c r="Y18" s="81"/>
      <c r="Z18" s="81"/>
    </row>
    <row r="19" ht="15.75" customHeight="1">
      <c r="A19" s="85"/>
      <c r="B19" s="85" t="s">
        <v>996</v>
      </c>
      <c r="C19" s="85"/>
      <c r="D19" s="85"/>
      <c r="E19" s="85"/>
      <c r="F19" s="85"/>
      <c r="G19" s="85"/>
      <c r="H19" s="85"/>
      <c r="I19" s="81"/>
      <c r="J19" s="81"/>
      <c r="K19" s="81">
        <f>K17-K18</f>
        <v>20</v>
      </c>
      <c r="L19" s="81" t="s">
        <v>997</v>
      </c>
      <c r="M19" s="81"/>
      <c r="N19" s="81"/>
      <c r="O19" s="81"/>
      <c r="P19" s="81"/>
      <c r="Q19" s="81"/>
      <c r="R19" s="81"/>
      <c r="S19" s="81"/>
      <c r="T19" s="81"/>
      <c r="U19" s="81"/>
      <c r="V19" s="81"/>
      <c r="W19" s="81"/>
      <c r="X19" s="81"/>
      <c r="Y19" s="81"/>
      <c r="Z19" s="81"/>
    </row>
    <row r="20" ht="15.75" customHeight="1">
      <c r="A20" s="85"/>
      <c r="B20" s="85"/>
      <c r="C20" s="85"/>
      <c r="D20" s="85"/>
      <c r="E20" s="85"/>
      <c r="F20" s="85" t="s">
        <v>998</v>
      </c>
      <c r="G20" s="85" t="s">
        <v>999</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1000</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1001</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1002</v>
      </c>
      <c r="E24" s="85" t="s">
        <v>1003</v>
      </c>
      <c r="F24" s="85" t="s">
        <v>1004</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1005</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1006</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1007</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1006</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1008</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1009</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1010</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1011</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1012</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1013</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1014</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1015</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1016</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1017</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1018</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1019</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1020</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1021</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1022</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1023</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1024</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1025</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1026</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1027</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1028</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1029</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1030</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1031</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1032</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1033</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1034</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1035</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1036</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1037</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1047</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