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1515" windowWidth="20760" windowHeight="11145" tabRatio="633"/>
  </bookViews>
  <sheets>
    <sheet name="early retirement" sheetId="45" r:id="rId1"/>
  </sheets>
  <calcPr calcId="145621"/>
</workbook>
</file>

<file path=xl/calcChain.xml><?xml version="1.0" encoding="utf-8"?>
<calcChain xmlns="http://schemas.openxmlformats.org/spreadsheetml/2006/main">
  <c r="B17" i="45" l="1"/>
  <c r="B20" i="45" s="1"/>
  <c r="B14" i="45" s="1"/>
  <c r="D6" i="45"/>
  <c r="D7" i="45" s="1"/>
  <c r="D8" i="45" s="1"/>
  <c r="D9" i="45" s="1"/>
  <c r="D10" i="45" s="1"/>
  <c r="D11" i="45" s="1"/>
  <c r="D12" i="45" s="1"/>
  <c r="D13" i="45" s="1"/>
  <c r="D14" i="45" s="1"/>
  <c r="D15" i="45" s="1"/>
  <c r="D16" i="45" s="1"/>
  <c r="D17" i="45" s="1"/>
  <c r="D18" i="45" s="1"/>
  <c r="D19" i="45" s="1"/>
  <c r="D20" i="45" s="1"/>
  <c r="D21" i="45" s="1"/>
  <c r="D22" i="45" s="1"/>
  <c r="D23" i="45" s="1"/>
  <c r="D24" i="45" s="1"/>
  <c r="D25" i="45" s="1"/>
  <c r="B6" i="45"/>
  <c r="E6" i="45" s="1"/>
  <c r="E7" i="45" s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B10" i="45" l="1"/>
  <c r="B11" i="45" s="1"/>
</calcChain>
</file>

<file path=xl/sharedStrings.xml><?xml version="1.0" encoding="utf-8"?>
<sst xmlns="http://schemas.openxmlformats.org/spreadsheetml/2006/main" count="17" uniqueCount="17">
  <si>
    <t>Brokerage</t>
  </si>
  <si>
    <t>SEP IRA</t>
  </si>
  <si>
    <t>INVESTMENTS</t>
  </si>
  <si>
    <t>withdrawal rate:</t>
  </si>
  <si>
    <t>retire now (yearly):</t>
  </si>
  <si>
    <t>retire now (monthly):</t>
  </si>
  <si>
    <t>EXPENSES (currently)</t>
  </si>
  <si>
    <t>yearly:</t>
  </si>
  <si>
    <t>monthly:</t>
  </si>
  <si>
    <t>needed to retire early:</t>
  </si>
  <si>
    <t>INVESTMENTS (growth over time)</t>
  </si>
  <si>
    <t>return rate:</t>
  </si>
  <si>
    <t>age now:</t>
  </si>
  <si>
    <t>age when hit E.R.:</t>
  </si>
  <si>
    <t>ROTH IRA: J$</t>
  </si>
  <si>
    <t>ROTH IRA: Mrs J$</t>
  </si>
  <si>
    <t>yearly add'l investment: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</si>
</sst>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0" fillId="0" borderId="0" xfId="1" applyNumberFormat="1" applyFont="1" applyAlignment="1"/>
    <xf numFmtId="164" fontId="1" fillId="2" borderId="1" xfId="1" applyNumberFormat="1" applyFont="1" applyFill="1" applyBorder="1" applyAlignment="1">
      <alignment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823B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F49"/>
  <sheetViews>
    <sheetView tabSelected="1" workbookViewId="0">
      <selection activeCell="C25" sqref="C25"/>
    </sheetView>
  </sheetViews>
  <sheetFormatPr defaultRowHeight="12.75" x14ac:dyDescent="0.2"/>
  <cols>
    <col min="1" max="1" width="20.42578125" style="2" customWidth="1"/>
    <col min="2" max="2" width="15" style="6" customWidth="1"/>
    <col min="3" max="3" width="15.28515625" style="2" customWidth="1"/>
    <col min="4" max="4" width="17.5703125" style="2" customWidth="1"/>
    <col min="5" max="5" width="14.140625" style="2" customWidth="1"/>
    <col min="6" max="6" width="12" style="2" customWidth="1"/>
    <col min="7" max="16384" width="9.140625" style="2"/>
  </cols>
  <sheetData>
    <row r="1" spans="1:6" ht="12.75" customHeight="1" x14ac:dyDescent="0.2">
      <c r="A1" s="15" t="s">
        <v>2</v>
      </c>
      <c r="B1" s="15"/>
      <c r="D1" s="15" t="s">
        <v>10</v>
      </c>
      <c r="E1" s="15"/>
    </row>
    <row r="2" spans="1:6" x14ac:dyDescent="0.2">
      <c r="A2" s="3" t="s">
        <v>0</v>
      </c>
      <c r="B2" s="6">
        <v>503.85</v>
      </c>
      <c r="D2" s="9" t="s">
        <v>11</v>
      </c>
      <c r="E2" s="8">
        <v>0.08</v>
      </c>
    </row>
    <row r="3" spans="1:6" x14ac:dyDescent="0.2">
      <c r="A3" s="3" t="s">
        <v>14</v>
      </c>
      <c r="B3" s="6">
        <v>56842.45</v>
      </c>
      <c r="D3" s="10" t="s">
        <v>16</v>
      </c>
      <c r="E3" s="6">
        <v>13000</v>
      </c>
      <c r="F3" s="3"/>
    </row>
    <row r="4" spans="1:6" x14ac:dyDescent="0.2">
      <c r="A4" s="3" t="s">
        <v>15</v>
      </c>
      <c r="B4" s="6">
        <v>26617.1</v>
      </c>
      <c r="E4" s="6"/>
    </row>
    <row r="5" spans="1:6" x14ac:dyDescent="0.2">
      <c r="A5" s="2" t="s">
        <v>1</v>
      </c>
      <c r="B5" s="6">
        <v>331094.63</v>
      </c>
      <c r="E5" s="6"/>
    </row>
    <row r="6" spans="1:6" x14ac:dyDescent="0.2">
      <c r="A6" s="1"/>
      <c r="B6" s="12">
        <f>SUM(B2:B5)</f>
        <v>415058.03</v>
      </c>
      <c r="D6" s="7">
        <f>B13+1</f>
        <v>36</v>
      </c>
      <c r="E6" s="6">
        <f>SUM(B6+E3)*(1+E2)</f>
        <v>462302.67240000004</v>
      </c>
      <c r="F6" s="9"/>
    </row>
    <row r="7" spans="1:6" x14ac:dyDescent="0.2">
      <c r="D7" s="7">
        <f>D6+1</f>
        <v>37</v>
      </c>
      <c r="E7" s="6">
        <f>SUM(E6+E3)*(1+E2)</f>
        <v>513326.88619200006</v>
      </c>
      <c r="F7" s="9"/>
    </row>
    <row r="8" spans="1:6" x14ac:dyDescent="0.2">
      <c r="D8" s="7">
        <f t="shared" ref="D8:D25" si="0">D7+1</f>
        <v>38</v>
      </c>
      <c r="E8" s="6">
        <f>SUM(E7+E3)*(1+E2)</f>
        <v>568433.03708736005</v>
      </c>
      <c r="F8" s="9"/>
    </row>
    <row r="9" spans="1:6" x14ac:dyDescent="0.2">
      <c r="A9" s="9" t="s">
        <v>3</v>
      </c>
      <c r="B9" s="8">
        <v>0.04</v>
      </c>
      <c r="D9" s="7">
        <f t="shared" si="0"/>
        <v>39</v>
      </c>
      <c r="E9" s="6">
        <f>SUM(E8+E3)*(1+E2)</f>
        <v>627947.68005434889</v>
      </c>
      <c r="F9" s="9"/>
    </row>
    <row r="10" spans="1:6" x14ac:dyDescent="0.2">
      <c r="A10" s="9" t="s">
        <v>4</v>
      </c>
      <c r="B10" s="6">
        <f>B6*B9</f>
        <v>16602.321200000002</v>
      </c>
      <c r="D10" s="7">
        <f t="shared" si="0"/>
        <v>40</v>
      </c>
      <c r="E10" s="6">
        <f>SUM(E9+E3)*(1+E2)</f>
        <v>692223.4944586968</v>
      </c>
      <c r="F10" s="9"/>
    </row>
    <row r="11" spans="1:6" x14ac:dyDescent="0.2">
      <c r="A11" s="9" t="s">
        <v>5</v>
      </c>
      <c r="B11" s="6">
        <f>B10/12</f>
        <v>1383.5267666666668</v>
      </c>
      <c r="D11" s="7">
        <f t="shared" si="0"/>
        <v>41</v>
      </c>
      <c r="E11" s="6">
        <f>SUM(E10+E3)*(1+E2)</f>
        <v>761641.37401539262</v>
      </c>
      <c r="F11" s="9"/>
    </row>
    <row r="12" spans="1:6" x14ac:dyDescent="0.2">
      <c r="D12" s="7">
        <f t="shared" si="0"/>
        <v>42</v>
      </c>
      <c r="E12" s="6">
        <f>SUM(E11+E3)*(1+E2)</f>
        <v>836612.68393662409</v>
      </c>
      <c r="F12" s="9"/>
    </row>
    <row r="13" spans="1:6" x14ac:dyDescent="0.2">
      <c r="A13" s="9" t="s">
        <v>12</v>
      </c>
      <c r="B13" s="5">
        <v>35</v>
      </c>
      <c r="D13" s="7">
        <f t="shared" si="0"/>
        <v>43</v>
      </c>
      <c r="E13" s="6">
        <f>SUM(E12+E3)*(1+E2)</f>
        <v>917581.69865155406</v>
      </c>
      <c r="F13" s="9"/>
    </row>
    <row r="14" spans="1:6" x14ac:dyDescent="0.2">
      <c r="A14" s="9" t="s">
        <v>13</v>
      </c>
      <c r="B14" s="5">
        <f>IF(B20&lt;E6,D6,IF(B20&lt;E7,D7,IF(B20&lt;E8,D8,IF(B20&lt;E9,D9,IF(B20&lt;E10,D10,IF(B20&lt;E11,D11,IF(B20&lt;E12,D12,IF(B20&lt;E13,D13,IF(B20&lt;E14,D14,IF(B20&lt;E15,D15,IF(B20&lt;E16,D16,IF(B20&lt;E17,D17,IF(B20&lt;E18,D18,IF(B20&lt;E19,D19,IF(B20&lt;E20,D20,IF(B20&lt;E21,D21,IF(B20&lt;E22,D22,IF(B20&lt;E23,D23,IF(B20&lt;E24,D24,IF(B20&lt;E25,D25,))))))))))))))))))))</f>
        <v>54</v>
      </c>
      <c r="D14" s="7">
        <f t="shared" si="0"/>
        <v>44</v>
      </c>
      <c r="E14" s="6">
        <f>SUM(E13+E3)*(1+E2)</f>
        <v>1005028.2345436785</v>
      </c>
      <c r="F14" s="9"/>
    </row>
    <row r="15" spans="1:6" x14ac:dyDescent="0.2">
      <c r="A15" s="9"/>
      <c r="D15" s="7">
        <f t="shared" si="0"/>
        <v>45</v>
      </c>
      <c r="E15" s="6">
        <f>SUM(E14+E3)*(1+E2)</f>
        <v>1099470.4933071728</v>
      </c>
      <c r="F15" s="9"/>
    </row>
    <row r="16" spans="1:6" s="4" customFormat="1" x14ac:dyDescent="0.2">
      <c r="A16" s="13" t="s">
        <v>6</v>
      </c>
      <c r="B16" s="13"/>
      <c r="D16" s="14">
        <f t="shared" si="0"/>
        <v>46</v>
      </c>
      <c r="E16" s="11">
        <f>SUM(E15+E3)*(1+E2)</f>
        <v>1201468.1327717467</v>
      </c>
      <c r="F16" s="10"/>
    </row>
    <row r="17" spans="1:6" ht="12.75" customHeight="1" x14ac:dyDescent="0.2">
      <c r="A17" s="9" t="s">
        <v>7</v>
      </c>
      <c r="B17" s="6">
        <f>B18*12</f>
        <v>90000</v>
      </c>
      <c r="D17" s="7">
        <f t="shared" si="0"/>
        <v>47</v>
      </c>
      <c r="E17" s="6">
        <f>SUM(E16+E3)*(1+E2)</f>
        <v>1311625.5833934864</v>
      </c>
      <c r="F17" s="9"/>
    </row>
    <row r="18" spans="1:6" x14ac:dyDescent="0.2">
      <c r="A18" s="9" t="s">
        <v>8</v>
      </c>
      <c r="B18" s="6">
        <v>7500</v>
      </c>
      <c r="D18" s="7">
        <f t="shared" si="0"/>
        <v>48</v>
      </c>
      <c r="E18" s="6">
        <f>SUM(E17+E3)*(1+E2)</f>
        <v>1430595.6300649655</v>
      </c>
      <c r="F18" s="9"/>
    </row>
    <row r="19" spans="1:6" x14ac:dyDescent="0.2">
      <c r="A19" s="10"/>
      <c r="D19" s="7">
        <f t="shared" si="0"/>
        <v>49</v>
      </c>
      <c r="E19" s="6">
        <f>SUM(E18+E3)*(1+E2)</f>
        <v>1559083.2804701629</v>
      </c>
      <c r="F19" s="9"/>
    </row>
    <row r="20" spans="1:6" x14ac:dyDescent="0.2">
      <c r="A20" s="10" t="s">
        <v>9</v>
      </c>
      <c r="B20" s="11">
        <f>B17*25</f>
        <v>2250000</v>
      </c>
      <c r="D20" s="7">
        <f t="shared" si="0"/>
        <v>50</v>
      </c>
      <c r="E20" s="6">
        <f>SUM(E19+E3)*(1+E2)</f>
        <v>1697849.942907776</v>
      </c>
      <c r="F20" s="9"/>
    </row>
    <row r="21" spans="1:6" s="4" customFormat="1" x14ac:dyDescent="0.2">
      <c r="D21" s="7">
        <f t="shared" si="0"/>
        <v>51</v>
      </c>
      <c r="E21" s="6">
        <f>SUM(E20+E3)*(1+E2)</f>
        <v>1847717.9383403983</v>
      </c>
      <c r="F21" s="9"/>
    </row>
    <row r="22" spans="1:6" x14ac:dyDescent="0.2">
      <c r="D22" s="7">
        <f t="shared" si="0"/>
        <v>52</v>
      </c>
      <c r="E22" s="6">
        <f>SUM(E21+E3)*(1+E2)</f>
        <v>2009575.3734076302</v>
      </c>
      <c r="F22" s="9"/>
    </row>
    <row r="23" spans="1:6" x14ac:dyDescent="0.2">
      <c r="D23" s="7">
        <f t="shared" si="0"/>
        <v>53</v>
      </c>
      <c r="E23" s="6">
        <f>SUM(E22+E3)*(1+E2)</f>
        <v>2184381.4032802409</v>
      </c>
      <c r="F23" s="9"/>
    </row>
    <row r="24" spans="1:6" x14ac:dyDescent="0.2">
      <c r="D24" s="7">
        <f t="shared" si="0"/>
        <v>54</v>
      </c>
      <c r="E24" s="6">
        <f>SUM(E23+E3)*(1+E2)</f>
        <v>2373171.9155426603</v>
      </c>
      <c r="F24" s="9"/>
    </row>
    <row r="25" spans="1:6" ht="12.75" customHeight="1" x14ac:dyDescent="0.2">
      <c r="B25" s="2"/>
      <c r="D25" s="7">
        <f t="shared" si="0"/>
        <v>55</v>
      </c>
      <c r="E25" s="6">
        <f>SUM(E24+E3)*(1+E2)</f>
        <v>2577065.6687860731</v>
      </c>
      <c r="F25" s="9"/>
    </row>
    <row r="26" spans="1:6" x14ac:dyDescent="0.2">
      <c r="B26" s="2"/>
    </row>
    <row r="27" spans="1:6" x14ac:dyDescent="0.2">
      <c r="B27" s="2"/>
    </row>
    <row r="28" spans="1:6" x14ac:dyDescent="0.2">
      <c r="B28" s="2"/>
      <c r="D28" s="3"/>
    </row>
    <row r="30" spans="1:6" x14ac:dyDescent="0.2">
      <c r="B30" s="2"/>
    </row>
    <row r="31" spans="1:6" x14ac:dyDescent="0.2">
      <c r="B31" s="2"/>
    </row>
    <row r="32" spans="1:6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</sheetData>
  <mergeCells count="2">
    <mergeCell ref="D1:E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early retirement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Money</dc:creator>
  <cp:lastModifiedBy>J. Money</cp:lastModifiedBy>
  <cp:lastPrinted>2014-12-04T21:17:19Z</cp:lastPrinted>
  <dcterms:created xsi:type="dcterms:W3CDTF">2012-12-30T15:50:12Z</dcterms:created>
  <dcterms:modified xsi:type="dcterms:W3CDTF">2015-02-18T18:12:21Z</dcterms:modified>
</cp:coreProperties>
</file>