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árok1" sheetId="1" r:id="rId1"/>
    <sheet name="zdroj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K21" i="1"/>
  <c r="K22" i="1"/>
  <c r="K23" i="1"/>
  <c r="K24" i="1"/>
  <c r="K25" i="1"/>
  <c r="K26" i="1"/>
  <c r="K19" i="1"/>
  <c r="C28" i="1"/>
  <c r="C29" i="1"/>
  <c r="C30" i="1"/>
  <c r="C31" i="1"/>
  <c r="C32" i="1"/>
  <c r="C33" i="1"/>
  <c r="C34" i="1"/>
  <c r="C35" i="1"/>
  <c r="C27" i="1"/>
  <c r="M3" i="1"/>
  <c r="N3" i="1"/>
  <c r="N4" i="1"/>
  <c r="M4" i="1" s="1"/>
  <c r="N5" i="1"/>
  <c r="M5" i="1" s="1"/>
  <c r="N6" i="1"/>
  <c r="M6" i="1" s="1"/>
  <c r="N7" i="1"/>
  <c r="M7" i="1" s="1"/>
  <c r="N8" i="1"/>
  <c r="M8" i="1" s="1"/>
  <c r="N9" i="1"/>
  <c r="M9" i="1" s="1"/>
  <c r="N10" i="1"/>
  <c r="M10" i="1" s="1"/>
  <c r="N11" i="1"/>
  <c r="M11" i="1" s="1"/>
  <c r="N12" i="1"/>
  <c r="M12" i="1" s="1"/>
  <c r="N13" i="1"/>
  <c r="M13" i="1" s="1"/>
  <c r="N14" i="1"/>
  <c r="M14" i="1" s="1"/>
  <c r="N15" i="1"/>
  <c r="M15" i="1" s="1"/>
  <c r="N16" i="1"/>
  <c r="M16" i="1" s="1"/>
  <c r="N17" i="1"/>
  <c r="M17" i="1" s="1"/>
  <c r="N18" i="1"/>
  <c r="M18" i="1" s="1"/>
  <c r="N2" i="1"/>
  <c r="M2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<sst xmlns="http://schemas.openxmlformats.org/spreadsheetml/2006/main" count="51" uniqueCount="43">
  <si>
    <t>vek_skup_params</t>
  </si>
  <si>
    <t>hosp/infected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</si>
  <si>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</si>
  <si>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</si>
  <si>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</si>
  <si>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</si>
  <si>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</si>
  <si>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</si>
  <si>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</si>
  <si>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</si>
  <si>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</si>
  <si>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</si>
  <si>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</si>
  <si>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</si>
  <si>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</si>
  <si>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</si>
  <si>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5-9</t>
  </si>
  <si>
    <t>10-14</t>
  </si>
  <si>
    <t>80-115</t>
  </si>
  <si>
    <t>https://mrc-ide.github.io/global-lmic-reports/parameters.html</t>
  </si>
  <si>
    <t>susceptibility</t>
  </si>
  <si>
    <t>symptomatic</t>
  </si>
  <si>
    <t>0-9</t>
  </si>
  <si>
    <t>10-19</t>
  </si>
  <si>
    <t>20-29</t>
  </si>
  <si>
    <t>30-39</t>
  </si>
  <si>
    <t>40-49</t>
  </si>
  <si>
    <t>50-59</t>
  </si>
  <si>
    <t>60-69</t>
  </si>
  <si>
    <t>70-115</t>
  </si>
  <si>
    <t>zdroj</t>
  </si>
  <si>
    <t>avg_vek</t>
  </si>
  <si>
    <t>zdroj su screeny od MP</t>
  </si>
  <si>
    <t>crit/hosp</t>
  </si>
  <si>
    <t>death/crit</t>
  </si>
  <si>
    <t>death/non-crit</t>
  </si>
  <si>
    <t>Ia</t>
  </si>
  <si>
    <t>Is</t>
  </si>
  <si>
    <t>Ih</t>
  </si>
  <si>
    <t>Id</t>
  </si>
  <si>
    <t>https://www.medrxiv.org/content/10.1101/2020.10.06.20207951v1.full.pdf</t>
  </si>
  <si>
    <t>70-79</t>
  </si>
  <si>
    <t>hosp/sympt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</si>
</sst>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/>
    <xf numFmtId="49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/>
    <xf numFmtId="10" fontId="2" fillId="0" borderId="0" xfId="1" applyNumberFormat="1" applyFont="1"/>
    <xf numFmtId="10" fontId="0" fillId="0" borderId="0" xfId="1" applyNumberFormat="1" applyFont="1"/>
    <xf numFmtId="173" fontId="2" fillId="0" borderId="0" xfId="1" applyNumberFormat="1" applyFont="1"/>
    <xf numFmtId="173" fontId="0" fillId="0" borderId="0" xfId="1" applyNumberFormat="1" applyFont="1"/>
    <xf numFmtId="10" fontId="2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vertical="center" wrapText="1"/>
    </xf>
  </cellXfs>
  <cellStyles count="2">
    <cellStyle name="Normálna" xfId="0" builtinId="0"/>
    <cellStyle name="Percentá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pane ySplit="1" topLeftCell="A2" activePane="bottomLeft" state="frozen"/>
      <selection pane="bottomLeft" activeCell="Q16" sqref="Q16"/>
    </sheetView>
  </sheetViews>
  <sheetFormatPr defaultRowHeight="14.4" x14ac:dyDescent="0.3"/>
  <cols>
    <col min="1" max="1" width="16.33203125" style="3" bestFit="1" customWidth="1"/>
    <col min="2" max="2" width="5.21875" style="3" bestFit="1" customWidth="1"/>
    <col min="3" max="3" width="8" style="8" bestFit="1" customWidth="1"/>
    <col min="4" max="4" width="11.21875" style="10" bestFit="1" customWidth="1"/>
    <col min="5" max="5" width="13" style="10" bestFit="1" customWidth="1"/>
    <col min="6" max="6" width="8.88671875" style="10" bestFit="1" customWidth="1"/>
    <col min="7" max="7" width="9.5546875" style="10" bestFit="1" customWidth="1"/>
    <col min="8" max="8" width="13.6640625" style="10" bestFit="1" customWidth="1"/>
    <col min="9" max="9" width="12" style="10" bestFit="1" customWidth="1"/>
    <col min="10" max="10" width="12.109375" style="10" bestFit="1" customWidth="1"/>
    <col min="11" max="12" width="8.88671875" style="10"/>
    <col min="13" max="13" width="9" style="10" bestFit="1" customWidth="1"/>
    <col min="14" max="14" width="7.88671875" style="12" bestFit="1" customWidth="1"/>
  </cols>
  <sheetData>
    <row r="1" spans="1:14" s="5" customFormat="1" x14ac:dyDescent="0.3">
      <c r="A1" s="4" t="s">
        <v>0</v>
      </c>
      <c r="B1" s="4" t="s">
        <v>30</v>
      </c>
      <c r="C1" s="6" t="s">
        <v>31</v>
      </c>
      <c r="D1" s="13" t="s">
        <v>42</v>
      </c>
      <c r="E1" s="13" t="s">
        <v>1</v>
      </c>
      <c r="F1" s="13" t="s">
        <v>33</v>
      </c>
      <c r="G1" s="13" t="s">
        <v>34</v>
      </c>
      <c r="H1" s="13" t="s">
        <v>35</v>
      </c>
      <c r="I1" s="9" t="s">
        <v>20</v>
      </c>
      <c r="J1" s="9" t="s">
        <v>21</v>
      </c>
      <c r="K1" s="9" t="s">
        <v>36</v>
      </c>
      <c r="L1" s="9" t="s">
        <v>37</v>
      </c>
      <c r="M1" s="9" t="s">
        <v>38</v>
      </c>
      <c r="N1" s="11" t="s">
        <v>39</v>
      </c>
    </row>
    <row r="2" spans="1:14" x14ac:dyDescent="0.3">
      <c r="A2" s="2" t="s">
        <v>2</v>
      </c>
      <c r="B2" s="7">
        <v>1</v>
      </c>
      <c r="C2" s="7">
        <f>(LEFT(A2, SEARCH("-",A2,1)-1) + RIGHT(A2,LEN(A2)- SEARCH("-",A2,1))) / 2</f>
        <v>2</v>
      </c>
      <c r="D2" s="14"/>
      <c r="E2" s="14">
        <v>1E-3</v>
      </c>
      <c r="F2" s="14">
        <v>0.18099999999999999</v>
      </c>
      <c r="G2" s="14">
        <v>0.22700000000000001</v>
      </c>
      <c r="H2" s="14">
        <v>1.2999999999999999E-2</v>
      </c>
      <c r="M2" s="10">
        <f>E2-N2</f>
        <v>9.4826600000000002E-4</v>
      </c>
      <c r="N2" s="12">
        <f>(G2*F2 + (1-F2)*H2)*E2</f>
        <v>5.1733999999999996E-5</v>
      </c>
    </row>
    <row r="3" spans="1:14" x14ac:dyDescent="0.3">
      <c r="A3" s="2" t="s">
        <v>16</v>
      </c>
      <c r="B3" s="7">
        <v>1</v>
      </c>
      <c r="C3" s="7">
        <f t="shared" ref="C3:C35" si="0">(LEFT(A3, SEARCH("-",A3,1)-1) + RIGHT(A3,LEN(A3)- SEARCH("-",A3,1))) / 2</f>
        <v>7</v>
      </c>
      <c r="D3" s="14"/>
      <c r="E3" s="14">
        <v>1E-3</v>
      </c>
      <c r="F3" s="14">
        <v>0.18099999999999999</v>
      </c>
      <c r="G3" s="14">
        <v>0.252</v>
      </c>
      <c r="H3" s="14">
        <v>1.4E-2</v>
      </c>
      <c r="M3" s="10">
        <f>E3-N3</f>
        <v>9.4292200000000001E-4</v>
      </c>
      <c r="N3" s="12">
        <f t="shared" ref="N3:N18" si="1">(G3*F3 + (1-F3)*H3)*E3</f>
        <v>5.7077999999999998E-5</v>
      </c>
    </row>
    <row r="4" spans="1:14" x14ac:dyDescent="0.3">
      <c r="A4" s="2" t="s">
        <v>17</v>
      </c>
      <c r="B4" s="7">
        <v>1</v>
      </c>
      <c r="C4" s="7">
        <f t="shared" si="0"/>
        <v>12</v>
      </c>
      <c r="D4" s="14"/>
      <c r="E4" s="14">
        <v>2E-3</v>
      </c>
      <c r="F4" s="14">
        <v>0.18099999999999999</v>
      </c>
      <c r="G4" s="14">
        <v>0.28100000000000003</v>
      </c>
      <c r="H4" s="14">
        <v>1.6E-2</v>
      </c>
      <c r="M4" s="10">
        <f>E4-N4</f>
        <v>1.87207E-3</v>
      </c>
      <c r="N4" s="12">
        <f t="shared" si="1"/>
        <v>1.2793000000000003E-4</v>
      </c>
    </row>
    <row r="5" spans="1:14" x14ac:dyDescent="0.3">
      <c r="A5" s="2" t="s">
        <v>3</v>
      </c>
      <c r="B5" s="7">
        <v>1</v>
      </c>
      <c r="C5" s="7">
        <f t="shared" si="0"/>
        <v>17</v>
      </c>
      <c r="D5" s="14"/>
      <c r="E5" s="14">
        <v>2E-3</v>
      </c>
      <c r="F5" s="14">
        <v>0.13700000000000001</v>
      </c>
      <c r="G5" s="14">
        <v>0.41299999999999998</v>
      </c>
      <c r="H5" s="14">
        <v>1.6E-2</v>
      </c>
      <c r="M5" s="10">
        <f>E5-N5</f>
        <v>1.859222E-3</v>
      </c>
      <c r="N5" s="12">
        <f t="shared" si="1"/>
        <v>1.4077800000000001E-4</v>
      </c>
    </row>
    <row r="6" spans="1:14" x14ac:dyDescent="0.3">
      <c r="A6" s="2" t="s">
        <v>4</v>
      </c>
      <c r="B6" s="7">
        <v>1</v>
      </c>
      <c r="C6" s="7">
        <f t="shared" si="0"/>
        <v>22</v>
      </c>
      <c r="D6" s="14"/>
      <c r="E6" s="14">
        <v>3.0000000000000001E-3</v>
      </c>
      <c r="F6" s="14">
        <v>0.122</v>
      </c>
      <c r="G6" s="14">
        <v>0.51800000000000002</v>
      </c>
      <c r="H6" s="14">
        <v>1.7999999999999999E-2</v>
      </c>
      <c r="M6" s="10">
        <f>E6-N6</f>
        <v>2.7629999999999998E-3</v>
      </c>
      <c r="N6" s="12">
        <f t="shared" si="1"/>
        <v>2.3700000000000001E-4</v>
      </c>
    </row>
    <row r="7" spans="1:14" x14ac:dyDescent="0.3">
      <c r="A7" s="2" t="s">
        <v>5</v>
      </c>
      <c r="B7" s="7">
        <v>1</v>
      </c>
      <c r="C7" s="7">
        <f t="shared" si="0"/>
        <v>27</v>
      </c>
      <c r="D7" s="14"/>
      <c r="E7" s="14">
        <v>5.0000000000000001E-3</v>
      </c>
      <c r="F7" s="14">
        <v>0.123</v>
      </c>
      <c r="G7" s="14">
        <v>0.57299999999999995</v>
      </c>
      <c r="H7" s="14">
        <v>0.02</v>
      </c>
      <c r="M7" s="10">
        <f>E7-N7</f>
        <v>4.5599050000000004E-3</v>
      </c>
      <c r="N7" s="12">
        <f t="shared" si="1"/>
        <v>4.4009499999999999E-4</v>
      </c>
    </row>
    <row r="8" spans="1:14" x14ac:dyDescent="0.3">
      <c r="A8" s="2" t="s">
        <v>6</v>
      </c>
      <c r="B8" s="7">
        <v>1</v>
      </c>
      <c r="C8" s="7">
        <f t="shared" si="0"/>
        <v>32</v>
      </c>
      <c r="D8" s="14"/>
      <c r="E8" s="14">
        <v>7.0000000000000001E-3</v>
      </c>
      <c r="F8" s="14">
        <v>0.13600000000000001</v>
      </c>
      <c r="G8" s="14">
        <v>0.57599999999999996</v>
      </c>
      <c r="H8" s="14">
        <v>2.3E-2</v>
      </c>
      <c r="M8" s="10">
        <f>E8-N8</f>
        <v>6.3125439999999998E-3</v>
      </c>
      <c r="N8" s="12">
        <f t="shared" si="1"/>
        <v>6.8745600000000003E-4</v>
      </c>
    </row>
    <row r="9" spans="1:14" x14ac:dyDescent="0.3">
      <c r="A9" s="2" t="s">
        <v>7</v>
      </c>
      <c r="B9" s="7">
        <v>1</v>
      </c>
      <c r="C9" s="7">
        <f t="shared" si="0"/>
        <v>37</v>
      </c>
      <c r="D9" s="14"/>
      <c r="E9" s="14">
        <v>8.9999999999999993E-3</v>
      </c>
      <c r="F9" s="14">
        <v>0.161</v>
      </c>
      <c r="G9" s="14">
        <v>0.54300000000000004</v>
      </c>
      <c r="H9" s="14">
        <v>2.5999999999999999E-2</v>
      </c>
      <c r="M9" s="10">
        <f>E9-N9</f>
        <v>8.0168669999999987E-3</v>
      </c>
      <c r="N9" s="12">
        <f t="shared" si="1"/>
        <v>9.8313299999999997E-4</v>
      </c>
    </row>
    <row r="10" spans="1:14" x14ac:dyDescent="0.3">
      <c r="A10" s="2" t="s">
        <v>8</v>
      </c>
      <c r="B10" s="7">
        <v>1</v>
      </c>
      <c r="C10" s="7">
        <f t="shared" si="0"/>
        <v>42</v>
      </c>
      <c r="D10" s="14"/>
      <c r="E10" s="14">
        <v>1.2999999999999999E-2</v>
      </c>
      <c r="F10" s="14">
        <v>0.19700000000000001</v>
      </c>
      <c r="G10" s="14">
        <v>0.49399999999999999</v>
      </c>
      <c r="H10" s="14">
        <v>0.03</v>
      </c>
      <c r="M10" s="10">
        <f>E10-N10</f>
        <v>1.1421695999999999E-2</v>
      </c>
      <c r="N10" s="12">
        <f t="shared" si="1"/>
        <v>1.578304E-3</v>
      </c>
    </row>
    <row r="11" spans="1:14" x14ac:dyDescent="0.3">
      <c r="A11" s="2" t="s">
        <v>9</v>
      </c>
      <c r="B11" s="7">
        <v>1</v>
      </c>
      <c r="C11" s="7">
        <f t="shared" si="0"/>
        <v>47</v>
      </c>
      <c r="D11" s="14"/>
      <c r="E11" s="14">
        <v>1.7999999999999999E-2</v>
      </c>
      <c r="F11" s="14">
        <v>0.24199999999999999</v>
      </c>
      <c r="G11" s="14">
        <v>0.44700000000000001</v>
      </c>
      <c r="H11" s="14">
        <v>3.5999999999999997E-2</v>
      </c>
      <c r="M11" s="10">
        <f>E11-N11</f>
        <v>1.5561683999999999E-2</v>
      </c>
      <c r="N11" s="12">
        <f t="shared" si="1"/>
        <v>2.4383159999999998E-3</v>
      </c>
    </row>
    <row r="12" spans="1:14" x14ac:dyDescent="0.3">
      <c r="A12" s="2" t="s">
        <v>10</v>
      </c>
      <c r="B12" s="7">
        <v>1</v>
      </c>
      <c r="C12" s="7">
        <f t="shared" si="0"/>
        <v>52</v>
      </c>
      <c r="D12" s="14"/>
      <c r="E12" s="14">
        <v>2.5000000000000001E-2</v>
      </c>
      <c r="F12" s="14">
        <v>0.28899999999999998</v>
      </c>
      <c r="G12" s="14">
        <v>0.41699999999999998</v>
      </c>
      <c r="H12" s="14">
        <v>4.2000000000000003E-2</v>
      </c>
      <c r="M12" s="10">
        <f>E12-N12</f>
        <v>2.1240625000000003E-2</v>
      </c>
      <c r="N12" s="12">
        <f t="shared" si="1"/>
        <v>3.7593749999999997E-3</v>
      </c>
    </row>
    <row r="13" spans="1:14" x14ac:dyDescent="0.3">
      <c r="A13" s="2" t="s">
        <v>11</v>
      </c>
      <c r="B13" s="7">
        <v>1</v>
      </c>
      <c r="C13" s="7">
        <f t="shared" si="0"/>
        <v>57</v>
      </c>
      <c r="D13" s="14"/>
      <c r="E13" s="14">
        <v>3.5999999999999997E-2</v>
      </c>
      <c r="F13" s="14">
        <v>0.32700000000000001</v>
      </c>
      <c r="G13" s="14">
        <v>0.41099999999999998</v>
      </c>
      <c r="H13" s="14">
        <v>0.05</v>
      </c>
      <c r="M13" s="10">
        <f>E13-N13</f>
        <v>2.9950307999999998E-2</v>
      </c>
      <c r="N13" s="12">
        <f t="shared" si="1"/>
        <v>6.0496919999999997E-3</v>
      </c>
    </row>
    <row r="14" spans="1:14" x14ac:dyDescent="0.3">
      <c r="A14" s="2" t="s">
        <v>12</v>
      </c>
      <c r="B14" s="7">
        <v>1</v>
      </c>
      <c r="C14" s="7">
        <f t="shared" si="0"/>
        <v>62</v>
      </c>
      <c r="D14" s="14"/>
      <c r="E14" s="14">
        <v>0.05</v>
      </c>
      <c r="F14" s="14">
        <v>0.33700000000000002</v>
      </c>
      <c r="G14" s="14">
        <v>0.443</v>
      </c>
      <c r="H14" s="14">
        <v>5.6000000000000001E-2</v>
      </c>
      <c r="M14" s="10">
        <f>E14-N14</f>
        <v>4.0679050000000001E-2</v>
      </c>
      <c r="N14" s="12">
        <f t="shared" si="1"/>
        <v>9.3209499999999997E-3</v>
      </c>
    </row>
    <row r="15" spans="1:14" x14ac:dyDescent="0.3">
      <c r="A15" s="2" t="s">
        <v>13</v>
      </c>
      <c r="B15" s="7">
        <v>1</v>
      </c>
      <c r="C15" s="7">
        <f t="shared" si="0"/>
        <v>67</v>
      </c>
      <c r="D15" s="14"/>
      <c r="E15" s="14">
        <v>7.0999999999999994E-2</v>
      </c>
      <c r="F15" s="14">
        <v>0.309</v>
      </c>
      <c r="G15" s="14">
        <v>0.53900000000000003</v>
      </c>
      <c r="H15" s="14">
        <v>0.06</v>
      </c>
      <c r="M15" s="10">
        <f>E15-N15</f>
        <v>5.6231218999999999E-2</v>
      </c>
      <c r="N15" s="12">
        <f t="shared" si="1"/>
        <v>1.4768780999999998E-2</v>
      </c>
    </row>
    <row r="16" spans="1:14" x14ac:dyDescent="0.3">
      <c r="A16" s="2" t="s">
        <v>14</v>
      </c>
      <c r="B16" s="7">
        <v>1</v>
      </c>
      <c r="C16" s="7">
        <f t="shared" si="0"/>
        <v>72</v>
      </c>
      <c r="D16" s="14"/>
      <c r="E16" s="14">
        <v>0.1</v>
      </c>
      <c r="F16" s="14">
        <v>0.24399999999999999</v>
      </c>
      <c r="G16" s="14">
        <v>0.56999999999999995</v>
      </c>
      <c r="H16" s="14">
        <v>0.123</v>
      </c>
      <c r="M16" s="10">
        <f>E16-N16</f>
        <v>7.6793200000000006E-2</v>
      </c>
      <c r="N16" s="12">
        <f t="shared" si="1"/>
        <v>2.32068E-2</v>
      </c>
    </row>
    <row r="17" spans="1:14" x14ac:dyDescent="0.3">
      <c r="A17" s="2" t="s">
        <v>15</v>
      </c>
      <c r="B17" s="7">
        <v>1</v>
      </c>
      <c r="C17" s="7">
        <f t="shared" si="0"/>
        <v>77</v>
      </c>
      <c r="D17" s="14"/>
      <c r="E17" s="14">
        <v>0.14000000000000001</v>
      </c>
      <c r="F17" s="14">
        <v>0.16</v>
      </c>
      <c r="G17" s="14">
        <v>0.64300000000000002</v>
      </c>
      <c r="H17" s="14">
        <v>0.184</v>
      </c>
      <c r="M17" s="10">
        <f>E17-N17</f>
        <v>0.10395840000000001</v>
      </c>
      <c r="N17" s="12">
        <f t="shared" si="1"/>
        <v>3.6041600000000007E-2</v>
      </c>
    </row>
    <row r="18" spans="1:14" x14ac:dyDescent="0.3">
      <c r="A18" s="2" t="s">
        <v>18</v>
      </c>
      <c r="B18" s="7">
        <v>1</v>
      </c>
      <c r="C18" s="7">
        <f t="shared" si="0"/>
        <v>97.5</v>
      </c>
      <c r="D18" s="14"/>
      <c r="E18" s="14">
        <v>0.23300000000000001</v>
      </c>
      <c r="F18" s="14">
        <v>5.7000000000000002E-2</v>
      </c>
      <c r="G18" s="14">
        <v>0.99299999999999999</v>
      </c>
      <c r="H18" s="14">
        <v>0.34100000000000003</v>
      </c>
      <c r="M18" s="10">
        <f>E18-N18</f>
        <v>0.14488778800000002</v>
      </c>
      <c r="N18" s="12">
        <f t="shared" si="1"/>
        <v>8.8112212000000009E-2</v>
      </c>
    </row>
    <row r="19" spans="1:14" x14ac:dyDescent="0.3">
      <c r="A19" s="3" t="s">
        <v>22</v>
      </c>
      <c r="B19" s="8">
        <v>2</v>
      </c>
      <c r="C19" s="7">
        <f t="shared" si="0"/>
        <v>4.5</v>
      </c>
      <c r="D19" s="14"/>
      <c r="I19" s="10">
        <v>0.4</v>
      </c>
      <c r="J19" s="10">
        <v>0.28999999999999998</v>
      </c>
      <c r="K19" s="10">
        <f>1-J19</f>
        <v>0.71</v>
      </c>
    </row>
    <row r="20" spans="1:14" x14ac:dyDescent="0.3">
      <c r="A20" s="3" t="s">
        <v>23</v>
      </c>
      <c r="B20" s="8">
        <v>2</v>
      </c>
      <c r="C20" s="7">
        <f t="shared" si="0"/>
        <v>14.5</v>
      </c>
      <c r="D20" s="14"/>
      <c r="I20" s="10">
        <v>0.38</v>
      </c>
      <c r="J20" s="10">
        <v>0.21</v>
      </c>
      <c r="K20" s="10">
        <f t="shared" ref="K20:K26" si="2">1-J20</f>
        <v>0.79</v>
      </c>
    </row>
    <row r="21" spans="1:14" x14ac:dyDescent="0.3">
      <c r="A21" s="3" t="s">
        <v>24</v>
      </c>
      <c r="B21" s="8">
        <v>2</v>
      </c>
      <c r="C21" s="7">
        <f t="shared" si="0"/>
        <v>24.5</v>
      </c>
      <c r="D21" s="14"/>
      <c r="I21" s="10">
        <v>0.79</v>
      </c>
      <c r="J21" s="10">
        <v>0.27</v>
      </c>
      <c r="K21" s="10">
        <f t="shared" si="2"/>
        <v>0.73</v>
      </c>
    </row>
    <row r="22" spans="1:14" x14ac:dyDescent="0.3">
      <c r="A22" s="3" t="s">
        <v>25</v>
      </c>
      <c r="B22" s="8">
        <v>2</v>
      </c>
      <c r="C22" s="7">
        <f t="shared" si="0"/>
        <v>34.5</v>
      </c>
      <c r="D22" s="14"/>
      <c r="I22" s="10">
        <v>0.86</v>
      </c>
      <c r="J22" s="10">
        <v>0.33</v>
      </c>
      <c r="K22" s="10">
        <f t="shared" si="2"/>
        <v>0.66999999999999993</v>
      </c>
    </row>
    <row r="23" spans="1:14" x14ac:dyDescent="0.3">
      <c r="A23" s="3" t="s">
        <v>26</v>
      </c>
      <c r="B23" s="8">
        <v>2</v>
      </c>
      <c r="C23" s="7">
        <f t="shared" si="0"/>
        <v>44.5</v>
      </c>
      <c r="D23" s="14"/>
      <c r="I23" s="10">
        <v>0.8</v>
      </c>
      <c r="J23" s="10">
        <v>0.4</v>
      </c>
      <c r="K23" s="10">
        <f t="shared" si="2"/>
        <v>0.6</v>
      </c>
    </row>
    <row r="24" spans="1:14" x14ac:dyDescent="0.3">
      <c r="A24" s="3" t="s">
        <v>27</v>
      </c>
      <c r="B24" s="8">
        <v>2</v>
      </c>
      <c r="C24" s="7">
        <f t="shared" si="0"/>
        <v>54.5</v>
      </c>
      <c r="D24" s="14"/>
      <c r="I24" s="10">
        <v>0.82</v>
      </c>
      <c r="J24" s="10">
        <v>0.49</v>
      </c>
      <c r="K24" s="10">
        <f t="shared" si="2"/>
        <v>0.51</v>
      </c>
    </row>
    <row r="25" spans="1:14" x14ac:dyDescent="0.3">
      <c r="A25" s="3" t="s">
        <v>28</v>
      </c>
      <c r="B25" s="8">
        <v>2</v>
      </c>
      <c r="C25" s="7">
        <f t="shared" si="0"/>
        <v>64.5</v>
      </c>
      <c r="D25" s="14"/>
      <c r="I25" s="10">
        <v>0.88</v>
      </c>
      <c r="J25" s="10">
        <v>0.63</v>
      </c>
      <c r="K25" s="10">
        <f t="shared" si="2"/>
        <v>0.37</v>
      </c>
    </row>
    <row r="26" spans="1:14" x14ac:dyDescent="0.3">
      <c r="A26" s="3" t="s">
        <v>29</v>
      </c>
      <c r="B26" s="8">
        <v>2</v>
      </c>
      <c r="C26" s="7">
        <f t="shared" si="0"/>
        <v>92.5</v>
      </c>
      <c r="D26" s="14"/>
      <c r="I26" s="10">
        <v>0.74</v>
      </c>
      <c r="J26" s="10">
        <v>0.69</v>
      </c>
      <c r="K26" s="10">
        <f t="shared" si="2"/>
        <v>0.31000000000000005</v>
      </c>
    </row>
    <row r="27" spans="1:14" x14ac:dyDescent="0.3">
      <c r="A27" s="3" t="s">
        <v>22</v>
      </c>
      <c r="B27" s="8">
        <v>3</v>
      </c>
      <c r="C27" s="7">
        <f t="shared" si="0"/>
        <v>4.5</v>
      </c>
      <c r="D27" s="14">
        <v>1E-3</v>
      </c>
      <c r="F27" s="10">
        <v>0.05</v>
      </c>
      <c r="N27" s="12">
        <v>2.0000000000000002E-5</v>
      </c>
    </row>
    <row r="28" spans="1:14" x14ac:dyDescent="0.3">
      <c r="A28" s="2" t="s">
        <v>23</v>
      </c>
      <c r="B28" s="1">
        <v>3</v>
      </c>
      <c r="C28" s="7">
        <f t="shared" si="0"/>
        <v>14.5</v>
      </c>
      <c r="D28" s="14">
        <v>3.0000000000000001E-3</v>
      </c>
      <c r="E28" s="14"/>
      <c r="F28" s="14">
        <v>0.05</v>
      </c>
      <c r="G28" s="14"/>
      <c r="H28" s="14"/>
      <c r="N28" s="12">
        <v>6.0000000000000002E-5</v>
      </c>
    </row>
    <row r="29" spans="1:14" x14ac:dyDescent="0.3">
      <c r="A29" s="2" t="s">
        <v>24</v>
      </c>
      <c r="B29" s="8">
        <v>3</v>
      </c>
      <c r="C29" s="7">
        <f t="shared" si="0"/>
        <v>24.5</v>
      </c>
      <c r="D29" s="10">
        <v>1.2E-2</v>
      </c>
      <c r="E29" s="14"/>
      <c r="F29" s="14">
        <v>0.05</v>
      </c>
      <c r="G29" s="14"/>
      <c r="H29" s="14"/>
      <c r="N29" s="12">
        <v>2.9999999999999997E-4</v>
      </c>
    </row>
    <row r="30" spans="1:14" x14ac:dyDescent="0.3">
      <c r="A30" s="2" t="s">
        <v>25</v>
      </c>
      <c r="B30" s="1">
        <v>3</v>
      </c>
      <c r="C30" s="7">
        <f t="shared" si="0"/>
        <v>34.5</v>
      </c>
      <c r="D30" s="14">
        <v>3.2000000000000001E-2</v>
      </c>
      <c r="E30" s="14"/>
      <c r="F30" s="14">
        <v>0.05</v>
      </c>
      <c r="G30" s="14"/>
      <c r="H30" s="14"/>
      <c r="N30" s="12">
        <v>8.0000000000000004E-4</v>
      </c>
    </row>
    <row r="31" spans="1:14" x14ac:dyDescent="0.3">
      <c r="A31" s="2" t="s">
        <v>26</v>
      </c>
      <c r="B31" s="8">
        <v>3</v>
      </c>
      <c r="C31" s="7">
        <f t="shared" si="0"/>
        <v>44.5</v>
      </c>
      <c r="D31" s="14">
        <v>4.9000000000000002E-2</v>
      </c>
      <c r="E31" s="14"/>
      <c r="F31" s="14">
        <v>6.3E-2</v>
      </c>
      <c r="G31" s="14"/>
      <c r="H31" s="14"/>
      <c r="N31" s="12">
        <v>1.5E-3</v>
      </c>
    </row>
    <row r="32" spans="1:14" x14ac:dyDescent="0.3">
      <c r="A32" s="2" t="s">
        <v>27</v>
      </c>
      <c r="B32" s="1">
        <v>3</v>
      </c>
      <c r="C32" s="7">
        <f t="shared" si="0"/>
        <v>54.5</v>
      </c>
      <c r="D32" s="14">
        <v>0.10199999999999999</v>
      </c>
      <c r="E32" s="14"/>
      <c r="F32" s="14">
        <v>0.122</v>
      </c>
      <c r="G32" s="14"/>
      <c r="H32" s="14"/>
      <c r="N32" s="12">
        <v>6.0000000000000001E-3</v>
      </c>
    </row>
    <row r="33" spans="1:14" x14ac:dyDescent="0.3">
      <c r="A33" s="2" t="s">
        <v>28</v>
      </c>
      <c r="B33" s="8">
        <v>3</v>
      </c>
      <c r="C33" s="7">
        <f t="shared" si="0"/>
        <v>64.5</v>
      </c>
      <c r="D33" s="14">
        <v>0.16600000000000001</v>
      </c>
      <c r="E33" s="14"/>
      <c r="F33" s="14">
        <v>0.27400000000000002</v>
      </c>
      <c r="G33" s="14"/>
      <c r="H33" s="14"/>
      <c r="N33" s="12">
        <v>2.1999999999999999E-2</v>
      </c>
    </row>
    <row r="34" spans="1:14" x14ac:dyDescent="0.3">
      <c r="A34" s="2" t="s">
        <v>41</v>
      </c>
      <c r="B34" s="1">
        <v>3</v>
      </c>
      <c r="C34" s="7">
        <f t="shared" si="0"/>
        <v>74.5</v>
      </c>
      <c r="D34" s="14">
        <v>0.24299999999999999</v>
      </c>
      <c r="E34" s="14"/>
      <c r="F34" s="14">
        <v>0.432</v>
      </c>
      <c r="G34" s="14"/>
      <c r="H34" s="14"/>
      <c r="N34" s="12">
        <v>5.0999999999999997E-2</v>
      </c>
    </row>
    <row r="35" spans="1:14" x14ac:dyDescent="0.3">
      <c r="A35" s="2" t="s">
        <v>18</v>
      </c>
      <c r="B35" s="8">
        <v>3</v>
      </c>
      <c r="C35" s="7">
        <f t="shared" si="0"/>
        <v>97.5</v>
      </c>
      <c r="D35" s="14">
        <v>0.27300000000000002</v>
      </c>
      <c r="E35" s="14"/>
      <c r="F35" s="14">
        <v>0.70899999999999996</v>
      </c>
      <c r="G35" s="14"/>
      <c r="H35" s="14"/>
      <c r="N35" s="12">
        <v>9.2999999999999999E-2</v>
      </c>
    </row>
  </sheetData>
  <pageMargins left="0.7" right="0.7" top="0.75" bottom="0.75" header="0.3" footer="0.3"/>
  <pageSetup paperSize="9" orientation="portrait" verticalDpi="0" r:id="rId1"/>
  <ignoredErrors>
    <ignoredError sqref="A4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:B4"/>
    </sheetView>
  </sheetViews>
  <sheetFormatPr defaultRowHeight="14.4" x14ac:dyDescent="0.3"/>
  <sheetData>
    <row r="1" spans="1:2" x14ac:dyDescent="0.3">
      <c r="A1">
        <v>1</v>
      </c>
      <c r="B1" t="s">
        <v>19</v>
      </c>
    </row>
    <row r="2" spans="1:2" x14ac:dyDescent="0.3">
      <c r="A2">
        <v>2</v>
      </c>
      <c r="B2" t="s">
        <v>32</v>
      </c>
    </row>
    <row r="3" spans="1:2" x14ac:dyDescent="0.3">
      <c r="A3">
        <v>3</v>
      </c>
      <c r="B3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BBE2DE9A5E74E814FF3E5463BF0D6" ma:contentTypeVersion="11" ma:contentTypeDescription="Create a new document." ma:contentTypeScope="" ma:versionID="8ce27d18028a899c07be606bb87b8454">
  <xsd:schema xmlns:xsd="http://www.w3.org/2001/XMLSchema" xmlns:xs="http://www.w3.org/2001/XMLSchema" xmlns:p="http://schemas.microsoft.com/office/2006/metadata/properties" xmlns:ns2="edc73f9c-70d1-469b-b150-495011438330" xmlns:ns3="a0f9ce57-fc3a-405c-8e87-f3d63b00eeb1" targetNamespace="http://schemas.microsoft.com/office/2006/metadata/properties" ma:root="true" ma:fieldsID="0f304a02d10cecf9dc6ccac8f618df4e" ns2:_="" ns3:_="">
    <xsd:import namespace="edc73f9c-70d1-469b-b150-495011438330"/>
    <xsd:import namespace="a0f9ce57-fc3a-405c-8e87-f3d63b00ee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73f9c-70d1-469b-b150-4950114383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9ce57-fc3a-405c-8e87-f3d63b00eeb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2072DF-257A-4017-8542-FA9A49D34B6B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dc73f9c-70d1-469b-b150-495011438330"/>
    <ds:schemaRef ds:uri="http://purl.org/dc/elements/1.1/"/>
    <ds:schemaRef ds:uri="http://schemas.microsoft.com/office/2006/metadata/properties"/>
    <ds:schemaRef ds:uri="http://schemas.microsoft.com/office/2006/documentManagement/types"/>
    <ds:schemaRef ds:uri="a0f9ce57-fc3a-405c-8e87-f3d63b00eeb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EB7D643-9EA7-40A6-8DDE-6BBCB3DEE1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73f9c-70d1-469b-b150-495011438330"/>
    <ds:schemaRef ds:uri="a0f9ce57-fc3a-405c-8e87-f3d63b00ee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3742C8-D4C9-4E4A-8488-66E5B90FCA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zdroje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2021-05-19T13:21:45Z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0x010100107BBE2DE9A5E74E814FF3E5463BF0D6</vt:lpwstr>
  </property>
</Properties>
</file>