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obard\Desktop\"/>
    </mc:Choice>
  </mc:AlternateContent>
  <xr:revisionPtr revIDLastSave="0" documentId="13_ncr:1_{7DF25C26-4920-46F6-9877-D6B16BC23EDC}" xr6:coauthVersionLast="47" xr6:coauthVersionMax="47" xr10:uidLastSave="{00000000-0000-0000-0000-000000000000}"/>
  <bookViews>
    <workbookView xWindow="-108" yWindow="-108" windowWidth="23256" windowHeight="12576" xr2:uid="{2C0CF2FB-44AF-46CF-93B5-37C66B0D8771}"/>
  </bookViews>
  <sheets>
    <sheet name="Physical_Data_Model_Clinic" sheetId="1" r:id="rId1"/>
  </sheets>
  <definedNames>
    <definedName name="_xlnm._FilterDatabase" localSheetId="0" hidden="1">Physical_Data_Model_Clinic!$A$2:$U$122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5" i="1"/>
  <c r="T16" i="1"/>
  <c r="T17" i="1"/>
  <c r="T18" i="1"/>
  <c r="T19" i="1"/>
  <c r="T20" i="1"/>
  <c r="T6" i="1"/>
  <c r="T7" i="1"/>
  <c r="T3" i="1"/>
  <c r="T4" i="1"/>
  <c r="T5" i="1"/>
  <c r="R4" i="1"/>
  <c r="R5" i="1"/>
  <c r="R6" i="1"/>
  <c r="R7" i="1"/>
  <c r="R8" i="1"/>
  <c r="R9" i="1"/>
  <c r="R10" i="1"/>
  <c r="R11" i="1"/>
  <c r="R12" i="1"/>
  <c r="R13" i="1"/>
  <c r="R14" i="1"/>
  <c r="Q15" i="1"/>
  <c r="Q16" i="1" s="1"/>
  <c r="Q17" i="1" s="1"/>
  <c r="Q18" i="1" s="1"/>
  <c r="Q19" i="1" s="1"/>
  <c r="Q20" i="1" s="1"/>
  <c r="Q21" i="1" s="1"/>
  <c r="R15" i="1"/>
  <c r="S15" i="1" s="1"/>
  <c r="R16" i="1"/>
  <c r="R17" i="1"/>
  <c r="R18" i="1"/>
  <c r="R19" i="1"/>
  <c r="R20" i="1"/>
  <c r="R21" i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R22" i="1"/>
  <c r="S22" i="1" s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Q36" i="1"/>
  <c r="Q37" i="1" s="1"/>
  <c r="Q38" i="1" s="1"/>
  <c r="Q39" i="1" s="1"/>
  <c r="Q40" i="1" s="1"/>
  <c r="Q41" i="1" s="1"/>
  <c r="Q42" i="1" s="1"/>
  <c r="Q43" i="1" s="1"/>
  <c r="R36" i="1"/>
  <c r="S36" i="1" s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Q44" i="1"/>
  <c r="Q45" i="1" s="1"/>
  <c r="Q46" i="1" s="1"/>
  <c r="Q47" i="1" s="1"/>
  <c r="Q48" i="1" s="1"/>
  <c r="Q49" i="1" s="1"/>
  <c r="Q50" i="1" s="1"/>
  <c r="R44" i="1"/>
  <c r="S44" i="1" s="1"/>
  <c r="T44" i="1"/>
  <c r="R45" i="1"/>
  <c r="T45" i="1"/>
  <c r="R46" i="1"/>
  <c r="T46" i="1"/>
  <c r="R47" i="1"/>
  <c r="T47" i="1"/>
  <c r="R48" i="1"/>
  <c r="T48" i="1"/>
  <c r="R49" i="1"/>
  <c r="T49" i="1"/>
  <c r="R50" i="1"/>
  <c r="Q51" i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R51" i="1"/>
  <c r="S51" i="1" s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Q65" i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R65" i="1"/>
  <c r="S65" i="1" s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R80" i="1"/>
  <c r="S80" i="1" s="1"/>
  <c r="S81" i="1" s="1"/>
  <c r="T80" i="1"/>
  <c r="R81" i="1"/>
  <c r="T81" i="1"/>
  <c r="R82" i="1"/>
  <c r="T82" i="1"/>
  <c r="R83" i="1"/>
  <c r="Q84" i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R84" i="1"/>
  <c r="S84" i="1" s="1"/>
  <c r="S85" i="1" s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R100" i="1"/>
  <c r="S100" i="1" s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Q108" i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R108" i="1"/>
  <c r="S108" i="1" s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R3" i="1"/>
  <c r="S3" i="1" s="1"/>
  <c r="S109" i="1" l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T12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T14" i="1" s="1"/>
  <c r="S45" i="1"/>
  <c r="S46" i="1" s="1"/>
  <c r="S47" i="1" s="1"/>
  <c r="S48" i="1" s="1"/>
  <c r="S49" i="1" s="1"/>
  <c r="S50" i="1" s="1"/>
  <c r="T50" i="1" s="1"/>
  <c r="S37" i="1"/>
  <c r="S38" i="1" s="1"/>
  <c r="S39" i="1" s="1"/>
  <c r="S40" i="1" s="1"/>
  <c r="S41" i="1" s="1"/>
  <c r="S42" i="1" s="1"/>
  <c r="S43" i="1" s="1"/>
  <c r="T43" i="1" s="1"/>
  <c r="S82" i="1"/>
  <c r="S83" i="1" s="1"/>
  <c r="T83" i="1" s="1"/>
  <c r="S52" i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T64" i="1" s="1"/>
  <c r="S16" i="1"/>
  <c r="S17" i="1" s="1"/>
  <c r="S18" i="1" s="1"/>
  <c r="S19" i="1" s="1"/>
  <c r="S20" i="1" s="1"/>
  <c r="S21" i="1" s="1"/>
  <c r="T21" i="1" s="1"/>
  <c r="S86" i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T99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T35" i="1" s="1"/>
  <c r="S66" i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T79" i="1" s="1"/>
  <c r="S101" i="1"/>
  <c r="S102" i="1" s="1"/>
  <c r="S103" i="1" s="1"/>
  <c r="S104" i="1" s="1"/>
  <c r="S105" i="1" s="1"/>
  <c r="S106" i="1" s="1"/>
  <c r="S107" i="1" s="1"/>
  <c r="T107" i="1" s="1"/>
</calcChain>
</file>

<file path=xl/sharedStrings.xml><?xml version="1.0" encoding="utf-8"?>
<sst xmlns="http://schemas.openxmlformats.org/spreadsheetml/2006/main" count="1053" uniqueCount="499">
  <si>
    <t xml:space="preserve">Item Group </t>
  </si>
  <si>
    <t xml:space="preserve">Objective(s) </t>
  </si>
  <si>
    <t xml:space="preserve">Item n° </t>
  </si>
  <si>
    <t xml:space="preserve">Collection status </t>
  </si>
  <si>
    <t xml:space="preserve">Item </t>
  </si>
  <si>
    <t xml:space="preserve">Item definition </t>
  </si>
  <si>
    <t xml:space="preserve">Expected value </t>
  </si>
  <si>
    <t xml:space="preserve">Regulation </t>
  </si>
  <si>
    <t xml:space="preserve">Mandatory </t>
  </si>
  <si>
    <t xml:space="preserve">Consent date </t>
  </si>
  <si>
    <t xml:space="preserve">Date of signature of informed consent form </t>
  </si>
  <si>
    <t xml:space="preserve">Date </t>
  </si>
  <si>
    <t xml:space="preserve">Authorization for genetic analysis </t>
  </si>
  <si>
    <t xml:space="preserve">Consent to proceed to personal  genetic data analysis </t>
  </si>
  <si>
    <t xml:space="preserve">Yes No </t>
  </si>
  <si>
    <t xml:space="preserve">Identification </t>
  </si>
  <si>
    <t xml:space="preserve">Character string </t>
  </si>
  <si>
    <t xml:space="preserve">Health care center identifier </t>
  </si>
  <si>
    <t xml:space="preserve">Identifier of the health care center according to the French national file of health and social establishments (FINESS) </t>
  </si>
  <si>
    <t xml:space="preserve">Data provision center identifier </t>
  </si>
  <si>
    <t xml:space="preserve">FINESS identifier of the center supplying clinical data </t>
  </si>
  <si>
    <t xml:space="preserve">Information required for  patient identification </t>
  </si>
  <si>
    <t xml:space="preserve">Birth date </t>
  </si>
  <si>
    <t xml:space="preserve">Patient’s birth date as indicated on their birth certificate </t>
  </si>
  <si>
    <t xml:space="preserve">Gender </t>
  </si>
  <si>
    <t xml:space="preserve">Biological sex of the patient </t>
  </si>
  <si>
    <t xml:space="preserve">Ethnicity </t>
  </si>
  <si>
    <t xml:space="preserve">Patient ethnicity </t>
  </si>
  <si>
    <t xml:space="preserve">Information required for survival and prevalence studies  </t>
  </si>
  <si>
    <t xml:space="preserve">Latest status </t>
  </si>
  <si>
    <t xml:space="preserve">Patient’s vital status at the time of the last visit </t>
  </si>
  <si>
    <t xml:space="preserve">Date of last follow-up  </t>
  </si>
  <si>
    <t xml:space="preserve">Date of last follow-up </t>
  </si>
  <si>
    <t xml:space="preserve">Date of death </t>
  </si>
  <si>
    <t xml:space="preserve">Date at which the patient died </t>
  </si>
  <si>
    <t xml:space="preserve">Information required for survival studies </t>
  </si>
  <si>
    <t xml:space="preserve">Cause of death </t>
  </si>
  <si>
    <t xml:space="preserve">Main cause of death of the patient </t>
  </si>
  <si>
    <t xml:space="preserve">Disease mapping beyond malignant tumors (e.g. diabetes, hypertension, etc) </t>
  </si>
  <si>
    <t xml:space="preserve">Classification of comorbidity </t>
  </si>
  <si>
    <t xml:space="preserve">Optional </t>
  </si>
  <si>
    <t xml:space="preserve">Date of diagnosis </t>
  </si>
  <si>
    <t xml:space="preserve">Date of diagnosis (at least the year) </t>
  </si>
  <si>
    <t xml:space="preserve">End date </t>
  </si>
  <si>
    <t xml:space="preserve">Date at which the disease was cured (at least the year) </t>
  </si>
  <si>
    <t xml:space="preserve">Family studies </t>
  </si>
  <si>
    <t xml:space="preserve">Mapping of family history </t>
  </si>
  <si>
    <t xml:space="preserve">Family relationship </t>
  </si>
  <si>
    <t xml:space="preserve">Describe the family relationship with the patient </t>
  </si>
  <si>
    <t xml:space="preserve">Mandatory if TNM </t>
  </si>
  <si>
    <t xml:space="preserve">Size of the primary tumor </t>
  </si>
  <si>
    <t xml:space="preserve">Describes the size of the primary tumor </t>
  </si>
  <si>
    <t xml:space="preserve">Lymph node involvement </t>
  </si>
  <si>
    <t xml:space="preserve">Indicates lymph nodes involvement by metastatic tumor cells </t>
  </si>
  <si>
    <t xml:space="preserve">Presence or absence of metastasis  </t>
  </si>
  <si>
    <t xml:space="preserve">Used to signal the presence or absence of metastasis </t>
  </si>
  <si>
    <t xml:space="preserve">TNM version </t>
  </si>
  <si>
    <t xml:space="preserve">Version of the TNM classification </t>
  </si>
  <si>
    <t xml:space="preserve">Whole number </t>
  </si>
  <si>
    <t xml:space="preserve">TNM type </t>
  </si>
  <si>
    <t xml:space="preserve">Type of TNM classification </t>
  </si>
  <si>
    <t xml:space="preserve">Classification information if other than TNM </t>
  </si>
  <si>
    <t xml:space="preserve">Stage type </t>
  </si>
  <si>
    <t xml:space="preserve">Classification system used to define the tumor stage </t>
  </si>
  <si>
    <t xml:space="preserve">Figo Other </t>
  </si>
  <si>
    <t xml:space="preserve">Histological stage </t>
  </si>
  <si>
    <t xml:space="preserve">Value of the pathological stage according to the classification system used </t>
  </si>
  <si>
    <t xml:space="preserve">Degree of tumor aggression </t>
  </si>
  <si>
    <t xml:space="preserve">Mandatory according to tumors </t>
  </si>
  <si>
    <t xml:space="preserve">Grade type </t>
  </si>
  <si>
    <t xml:space="preserve">Used to describe the origin of the cancer </t>
  </si>
  <si>
    <t xml:space="preserve">Histological grade </t>
  </si>
  <si>
    <t xml:space="preserve">Used to describe the tumor cell type and biological activity </t>
  </si>
  <si>
    <t xml:space="preserve">Mapping code </t>
  </si>
  <si>
    <t xml:space="preserve">Chronology of the spread of cancer indicating tumor event(s) </t>
  </si>
  <si>
    <t xml:space="preserve">Mandatory if tumor event </t>
  </si>
  <si>
    <t xml:space="preserve">Type of tumor event </t>
  </si>
  <si>
    <t xml:space="preserve">Used to establish the initial cancer diagnosis (neoplasm) and then follow the disease progression (primary cancer, loco-regional or metastatic relapse) </t>
  </si>
  <si>
    <t xml:space="preserve">Start date of the event </t>
  </si>
  <si>
    <t xml:space="preserve">Date of cancer onset or subsequent tumor event </t>
  </si>
  <si>
    <t xml:space="preserve">Date of event diagnosis </t>
  </si>
  <si>
    <t xml:space="preserve">Diagnosis date of tumor event </t>
  </si>
  <si>
    <t xml:space="preserve">General health of the patient </t>
  </si>
  <si>
    <t xml:space="preserve">G8 screening tool </t>
  </si>
  <si>
    <t xml:space="preserve">Tool to evaluate general health of elderly patients with cancer </t>
  </si>
  <si>
    <t xml:space="preserve">Whole number between 0 and 17 </t>
  </si>
  <si>
    <t xml:space="preserve">Karnofsky scale </t>
  </si>
  <si>
    <t xml:space="preserve">Autonomy score according to the Karnofsky scale </t>
  </si>
  <si>
    <t xml:space="preserve">OMS scale </t>
  </si>
  <si>
    <t xml:space="preserve">Autonomy score according to the World Health Organization (WHO) </t>
  </si>
  <si>
    <t xml:space="preserve">Assessment of techniques used to establish diagnosis </t>
  </si>
  <si>
    <t xml:space="preserve">Investigations carried out </t>
  </si>
  <si>
    <t xml:space="preserve">Types of confirmation or investigation methods used </t>
  </si>
  <si>
    <t xml:space="preserve">Date of analysis </t>
  </si>
  <si>
    <t xml:space="preserve">Date at which the analysis was carried out </t>
  </si>
  <si>
    <t xml:space="preserve">Information on the treatment(s) used to combat patient’s cancer </t>
  </si>
  <si>
    <t xml:space="preserve">Treatment type </t>
  </si>
  <si>
    <t xml:space="preserve">Type of treatment carried out </t>
  </si>
  <si>
    <t xml:space="preserve">Code of the administered molecule  </t>
  </si>
  <si>
    <t xml:space="preserve">Name of the administered molecule </t>
  </si>
  <si>
    <t xml:space="preserve">French national health insurance code describing the localization and type of medical act carried out </t>
  </si>
  <si>
    <t xml:space="preserve">Start date </t>
  </si>
  <si>
    <t xml:space="preserve">Treatment start date </t>
  </si>
  <si>
    <t xml:space="preserve">Treatment end date </t>
  </si>
  <si>
    <t xml:space="preserve">Clinical trial </t>
  </si>
  <si>
    <t xml:space="preserve">Is the treatment in the context of a clinical trial? </t>
  </si>
  <si>
    <t xml:space="preserve">If the treatment is part of a clinical trial, indicate the trial name </t>
  </si>
  <si>
    <t xml:space="preserve">EudraCT  clinical trial number </t>
  </si>
  <si>
    <t xml:space="preserve">The number in the EudraCT clinical trial database </t>
  </si>
  <si>
    <t xml:space="preserve">Optional (condition surgery 11.1) </t>
  </si>
  <si>
    <t xml:space="preserve">Quality of the resection </t>
  </si>
  <si>
    <t xml:space="preserve">Evaluation of the surgical resection quality </t>
  </si>
  <si>
    <t xml:space="preserve">Side effects linked with treatment </t>
  </si>
  <si>
    <t xml:space="preserve">Side effect </t>
  </si>
  <si>
    <t xml:space="preserve">International MedDRA code (version 12.0) describing side effects during treatment </t>
  </si>
  <si>
    <t xml:space="preserve">Diagnosis date </t>
  </si>
  <si>
    <t xml:space="preserve">Diagnosis date of the side effect </t>
  </si>
  <si>
    <t xml:space="preserve">End date of the side effect </t>
  </si>
  <si>
    <t xml:space="preserve">Side effect grade </t>
  </si>
  <si>
    <t xml:space="preserve">Information concerning cancer biomarkers </t>
  </si>
  <si>
    <t xml:space="preserve">Mandatory if marker </t>
  </si>
  <si>
    <t xml:space="preserve">Biomarker type </t>
  </si>
  <si>
    <t xml:space="preserve">Necessary information to indicate the therapeutic objective of the biomarker used </t>
  </si>
  <si>
    <t xml:space="preserve">Biomarker name </t>
  </si>
  <si>
    <t xml:space="preserve">Biomarker measure </t>
  </si>
  <si>
    <t xml:space="preserve">The expression value of the biomarker </t>
  </si>
  <si>
    <t xml:space="preserve">Unit measure </t>
  </si>
  <si>
    <t xml:space="preserve">The unit value of the biomarker </t>
  </si>
  <si>
    <t xml:space="preserve">Information describing sample(s) used to follow the disease progression </t>
  </si>
  <si>
    <t xml:space="preserve">Unique sample identifier at the health center (barcode, text identifier) </t>
  </si>
  <si>
    <t xml:space="preserve">Unique parent sample identifier (barcode, text identifier). For example an aliquot or sample extracted from another sample (e.g. histological number) </t>
  </si>
  <si>
    <t xml:space="preserve">Sample date </t>
  </si>
  <si>
    <t xml:space="preserve">Sample origin </t>
  </si>
  <si>
    <t xml:space="preserve">Indicates sample origin </t>
  </si>
  <si>
    <t xml:space="preserve">OSIRIS:O59-1 for healthy tissue OSIRIS:O59-2 for tumor tissue </t>
  </si>
  <si>
    <t xml:space="preserve">Nature of the sample </t>
  </si>
  <si>
    <t xml:space="preserve">Indicates sample nature </t>
  </si>
  <si>
    <t xml:space="preserve">Tumor sample mapping </t>
  </si>
  <si>
    <t xml:space="preserve">Anatomic site of the tumor sample according to the International classification of diseases for oncology (CIM-O-version 3).  </t>
  </si>
  <si>
    <t xml:space="preserve">Storage modality </t>
  </si>
  <si>
    <t xml:space="preserve">Sample storage temperature </t>
  </si>
  <si>
    <t xml:space="preserve">Percentage of tumor cells </t>
  </si>
  <si>
    <t xml:space="preserve">Percentage of tumor cells in the tumor sample </t>
  </si>
  <si>
    <t xml:space="preserve">Whole number between 0 and 100 </t>
  </si>
  <si>
    <t>Discipline</t>
  </si>
  <si>
    <t>Treatment</t>
  </si>
  <si>
    <t>Type</t>
  </si>
  <si>
    <t>ClinicalTrialName</t>
  </si>
  <si>
    <t>A - Clinical data</t>
  </si>
  <si>
    <t>A.1 . Consent</t>
  </si>
  <si>
    <t>A.10- . Confirmation of diagnosis</t>
  </si>
  <si>
    <t>Date</t>
  </si>
  <si>
    <t>RelatedPathology</t>
  </si>
  <si>
    <t>PathologyCode</t>
  </si>
  <si>
    <t>DiagnosisDate</t>
  </si>
  <si>
    <t>PathologyEndDate</t>
  </si>
  <si>
    <t>TopographyCode</t>
  </si>
  <si>
    <t>Parentage</t>
  </si>
  <si>
    <t>Patient</t>
  </si>
  <si>
    <t>Gender</t>
  </si>
  <si>
    <t>Ethnicity</t>
  </si>
  <si>
    <t>BirthDate</t>
  </si>
  <si>
    <t>DeathDate</t>
  </si>
  <si>
    <t>Consent</t>
  </si>
  <si>
    <t>HistologicalGradeType</t>
  </si>
  <si>
    <t>HistologicalGradeValue</t>
  </si>
  <si>
    <t>MorphologyCode</t>
  </si>
  <si>
    <t>BiologicalSample</t>
  </si>
  <si>
    <t>ExternalAccession</t>
  </si>
  <si>
    <t>ParentExternalAccession</t>
  </si>
  <si>
    <t>CollectDate</t>
  </si>
  <si>
    <t>StorageTemperature</t>
  </si>
  <si>
    <t>TumorCellularity</t>
  </si>
  <si>
    <r>
      <t>FINESS code</t>
    </r>
    <r>
      <rPr>
        <sz val="10"/>
        <color rgb="FF000000"/>
        <rFont val="Calibri"/>
        <family val="2"/>
        <scheme val="minor"/>
      </rPr>
      <t xml:space="preserve"> </t>
    </r>
  </si>
  <si>
    <r>
      <t>Date (indicating the 15</t>
    </r>
    <r>
      <rPr>
        <vertAlign val="superscript"/>
        <sz val="10"/>
        <color rgb="FF000000"/>
        <rFont val="Calibri"/>
        <family val="2"/>
        <scheme val="minor"/>
      </rPr>
      <t>th</t>
    </r>
    <r>
      <rPr>
        <sz val="10"/>
        <color rgb="FF000000"/>
        <rFont val="Calibri"/>
        <family val="2"/>
        <scheme val="minor"/>
      </rPr>
      <t xml:space="preserve"> day of the birth month for anonymization) </t>
    </r>
  </si>
  <si>
    <r>
      <t>HL7 Code Version 3</t>
    </r>
    <r>
      <rPr>
        <sz val="10"/>
        <color rgb="FF000000"/>
        <rFont val="Calibri"/>
        <family val="2"/>
        <scheme val="minor"/>
      </rPr>
      <t xml:space="preserve"> </t>
    </r>
  </si>
  <si>
    <r>
      <t>UMLS code</t>
    </r>
    <r>
      <rPr>
        <sz val="10"/>
        <color rgb="FF000000"/>
        <rFont val="Calibri"/>
        <family val="2"/>
        <scheme val="minor"/>
      </rPr>
      <t xml:space="preserve"> </t>
    </r>
  </si>
  <si>
    <r>
      <t>Code ICD-10</t>
    </r>
    <r>
      <rPr>
        <sz val="10"/>
        <color rgb="FF000000"/>
        <rFont val="Calibri"/>
        <family val="2"/>
        <scheme val="minor"/>
      </rPr>
      <t xml:space="preserve"> </t>
    </r>
  </si>
  <si>
    <r>
      <t>CIM-0-3</t>
    </r>
    <r>
      <rPr>
        <sz val="10"/>
        <color rgb="FF000000"/>
        <rFont val="Calibri"/>
        <family val="2"/>
        <scheme val="minor"/>
      </rPr>
      <t xml:space="preserve"> </t>
    </r>
  </si>
  <si>
    <r>
      <t>International classification of diseases for oncology (3</t>
    </r>
    <r>
      <rPr>
        <vertAlign val="superscript"/>
        <sz val="10"/>
        <color rgb="FF000000"/>
        <rFont val="Calibri"/>
        <family val="2"/>
        <scheme val="minor"/>
      </rPr>
      <t>rd</t>
    </r>
    <r>
      <rPr>
        <sz val="10"/>
        <color rgb="FF000000"/>
        <rFont val="Calibri"/>
        <family val="2"/>
        <scheme val="minor"/>
      </rPr>
      <t xml:space="preserve"> edition) </t>
    </r>
  </si>
  <si>
    <r>
      <t>CIM-O-3 Topology</t>
    </r>
    <r>
      <rPr>
        <sz val="10"/>
        <color rgb="FF000000"/>
        <rFont val="Calibri"/>
        <family val="2"/>
        <scheme val="minor"/>
      </rPr>
      <t xml:space="preserve"> </t>
    </r>
  </si>
  <si>
    <r>
      <t>CIM-O-3 Morphology</t>
    </r>
    <r>
      <rPr>
        <sz val="10"/>
        <color rgb="FF000000"/>
        <rFont val="Calibri"/>
        <family val="2"/>
        <scheme val="minor"/>
      </rPr>
      <t xml:space="preserve"> </t>
    </r>
  </si>
  <si>
    <r>
      <t>Anatomical Therapeutic Chemical Classification System (ACT) code indicating where possible the 5</t>
    </r>
    <r>
      <rPr>
        <vertAlign val="superscript"/>
        <sz val="10"/>
        <color rgb="FF000000"/>
        <rFont val="Calibri"/>
        <family val="2"/>
        <scheme val="minor"/>
      </rPr>
      <t>th</t>
    </r>
    <r>
      <rPr>
        <sz val="10"/>
        <color rgb="FF000000"/>
        <rFont val="Calibri"/>
        <family val="2"/>
        <scheme val="minor"/>
      </rPr>
      <t xml:space="preserve"> level (chemical substance) </t>
    </r>
  </si>
  <si>
    <r>
      <t>ATC code</t>
    </r>
    <r>
      <rPr>
        <sz val="10"/>
        <color rgb="FF000000"/>
        <rFont val="Calibri"/>
        <family val="2"/>
        <scheme val="minor"/>
      </rPr>
      <t xml:space="preserve"> </t>
    </r>
  </si>
  <si>
    <r>
      <t>CCAM code</t>
    </r>
    <r>
      <rPr>
        <sz val="10"/>
        <color rgb="FF000000"/>
        <rFont val="Calibri"/>
        <family val="2"/>
        <scheme val="minor"/>
      </rPr>
      <t xml:space="preserve"> </t>
    </r>
  </si>
  <si>
    <r>
      <t>EudraCT number</t>
    </r>
    <r>
      <rPr>
        <sz val="10"/>
        <color rgb="FF000000"/>
        <rFont val="Calibri"/>
        <family val="2"/>
        <scheme val="minor"/>
      </rPr>
      <t xml:space="preserve"> </t>
    </r>
  </si>
  <si>
    <r>
      <t>MedDRNA (v12.0)</t>
    </r>
    <r>
      <rPr>
        <sz val="10"/>
        <color rgb="FF000000"/>
        <rFont val="Calibri"/>
        <family val="2"/>
        <scheme val="minor"/>
      </rPr>
      <t xml:space="preserve"> </t>
    </r>
  </si>
  <si>
    <r>
      <t>CTCAE code (v5.0)</t>
    </r>
    <r>
      <rPr>
        <sz val="10"/>
        <color rgb="FF000000"/>
        <rFont val="Calibri"/>
        <family val="2"/>
        <scheme val="minor"/>
      </rPr>
      <t xml:space="preserve"> </t>
    </r>
  </si>
  <si>
    <r>
      <t>CIM-O-3</t>
    </r>
    <r>
      <rPr>
        <sz val="10"/>
        <color rgb="FF000000"/>
        <rFont val="Calibri"/>
        <family val="2"/>
        <scheme val="minor"/>
      </rPr>
      <t xml:space="preserve"> </t>
    </r>
  </si>
  <si>
    <t>Alive
Deceased</t>
  </si>
  <si>
    <t>Mandatory if comorbidity</t>
  </si>
  <si>
    <t xml:space="preserve">Categorization of the disease according to the International statistical classification of diseases and related health problems (ICD, 10th revision) </t>
  </si>
  <si>
    <t>Mandatory if family history</t>
  </si>
  <si>
    <t>Anatomic site of previous malignancy according to the International classification of diseases for oncology (3rd edition)</t>
  </si>
  <si>
    <t xml:space="preserve">UMLS:C0037047 : brother/sister 
UMLS:C0030551 : parents 
UMLS:C0015671 : father 
UMLS:C0026591 : mother 
UMLS:C3844804 : paternal cousin 
UMLS:C3844805 : maternal cousin UMLS:C3242761 : maternal grandparents 
UMLS:C3242764 : paternal grandparents 
UMLS:C1273524 : paternal grandmother 
UMLS:C1273525 : maternal grandmother 
UMLS:C1273523 : maternal grandfather 
UMLS:C1273522 : paternal grandfather 
UMLS:C0337471 : grandparents 
UMLS:C0337577 : uncle 
UMLS:C3714276 : paternal uncle 
UMLS:C3714277 : maternal uncle 
UMLS:C0337576 : aunt 
UMLS:C3714274 : paternal aunt 
UMLS:C3714275 : maternal aunt 
UMLS:C0337580 : cousin 
OSIRIS:C77-6 : other 
OSIRIS:C77-7 : unknown </t>
  </si>
  <si>
    <t xml:space="preserve">Mandatory (condition 7.1) </t>
  </si>
  <si>
    <t>Mandatory (condition 7.1)</t>
  </si>
  <si>
    <t>Solid tumor stage according to the international TNM classification</t>
  </si>
  <si>
    <t xml:space="preserve">C for clinical 
P for pathological 
Y pour post neoadjuvant treatment 
U for radiology </t>
  </si>
  <si>
    <t xml:space="preserve">Mandatory if other than TNM </t>
  </si>
  <si>
    <t xml:space="preserve">Mandatory (condition 7.6) </t>
  </si>
  <si>
    <t xml:space="preserve">Scarff-Bloom et Richardson 
(SBR)Gleason 
Bloom-Richardson 
Elston-Ellis 
Other </t>
  </si>
  <si>
    <t xml:space="preserve">UMLS:C1882062 for neoplasm 
UMLS:C0677930 for primary tumor UMLS:C0521158 for loco-regional relapse 
UMLS:C2939419 for metastasis </t>
  </si>
  <si>
    <t xml:space="preserve">Mandatory (condition 8.1) </t>
  </si>
  <si>
    <t>Mandatory (condition 8.1)</t>
  </si>
  <si>
    <t xml:space="preserve">100% : Normal no complaints; no evidence of disease 
90% : Able to carry on normal activity; minor signs or symptoms of disease. 
80% : Normal activity with effort; some signs or symptoms of disease. 70% : Cares for self; unable to carry on normal activity or to do active work. 
60% : Requires occasional assistance, but is able to care for 
most of his personal needs. 50% : Requires considerable assistance and frequent medical care. 
40% : Disabled; requires special care and assistance. 
30% : Disabled; requires special care and assistance. 
20% : Very sick; hospital admission necessary; active supportive treatment necessary. 
10% : Moribund; fatal processes progressing rapidly. 0% : Dead </t>
  </si>
  <si>
    <t xml:space="preserve">0: Unrestricted normal activity 1 :  Restricted for significant physical activity but able to walk and carry out light work 
2 : Able to walk and take care of self but unable to work and bedridden for less than 50% of the time 
3: Very limited ability to take care of self. Spends more than 50% of time bed/chair ridden 
4: Completely bedridden. Unable to 
take of self. Patient remains confined to bed or chair.   </t>
  </si>
  <si>
    <t>Mandatory if analysis</t>
  </si>
  <si>
    <t xml:space="preserve">OSIRIS:C37-1 for biological 
OSIRIS:C37-2 for imaging 
OSIRIS:C37-3 for an omic analysis OSIRIS:C37-4 for an anatomopathological analysis </t>
  </si>
  <si>
    <t>Mandatory (condition 10.1)</t>
  </si>
  <si>
    <t xml:space="preserve">Mandatory if treatment </t>
  </si>
  <si>
    <t xml:space="preserve">UMLS:C3665472 for chemotherapy UMLS:C0279025 for hormone therapy 
UMLS:C1522449 for radiotherapy 
UMLS:C0728940 for surgery </t>
  </si>
  <si>
    <t>Optional (condition 11.1)</t>
  </si>
  <si>
    <t>Common classification of medical acts (CCAM)</t>
  </si>
  <si>
    <t>Optional (condition 11.7)</t>
  </si>
  <si>
    <t>Name of the clinical trial</t>
  </si>
  <si>
    <t xml:space="preserve">R0 : no residual disease apparent 
R1 : disease is visible with microscope 
R2 : remaining disease is bigger than 1cm </t>
  </si>
  <si>
    <t xml:space="preserve">Severity grade according to the Common Terminology Criteria For Adverse Events (CTCAE version 5.0) classification </t>
  </si>
  <si>
    <t>Diagnosis 
Prognosis 
Prediction</t>
  </si>
  <si>
    <t>Mandatory (condition 13.1)</t>
  </si>
  <si>
    <t>Biological sample identifier</t>
  </si>
  <si>
    <t>Identifier of the parent biological sample</t>
  </si>
  <si>
    <t>Mandatory (condition 14.1)</t>
  </si>
  <si>
    <t xml:space="preserve">Room temperature 
2/10°C 
-18/-35°C 
-60/-85°C 
-150/-196°C 
Other </t>
  </si>
  <si>
    <t xml:space="preserve">UMLS:C0005767 for blood 
UMLS:C0085983 for tumor 
UMLS:C4039816 for frozen tissue 
UMLS:C1519524 for an FFPE tissue </t>
  </si>
  <si>
    <t>A.4.3</t>
  </si>
  <si>
    <t>A.4.4</t>
  </si>
  <si>
    <t>A.6.2</t>
  </si>
  <si>
    <t>Logical Data Model</t>
  </si>
  <si>
    <t>Table</t>
  </si>
  <si>
    <t>Field</t>
  </si>
  <si>
    <t>Not null</t>
  </si>
  <si>
    <t>PK</t>
  </si>
  <si>
    <t>Physical Data Model</t>
  </si>
  <si>
    <t>Patient ID</t>
  </si>
  <si>
    <t>int</t>
  </si>
  <si>
    <t>not null</t>
  </si>
  <si>
    <t>Consent ID</t>
  </si>
  <si>
    <t>Int</t>
  </si>
  <si>
    <t>Specific to OSIRIS : technical identifier of each consent</t>
  </si>
  <si>
    <t>Specific to PDM</t>
  </si>
  <si>
    <t>x</t>
  </si>
  <si>
    <t>Specific to OSIRIS : technical identifier of the processing at the origin of the line recorded (created ?) in the table</t>
  </si>
  <si>
    <t>Creation date</t>
  </si>
  <si>
    <t xml:space="preserve">Specific to OSIRIS : creation date of the row in the table </t>
  </si>
  <si>
    <t>Date + Time</t>
  </si>
  <si>
    <t>A.1.0.2</t>
  </si>
  <si>
    <t>A.1.0.3</t>
  </si>
  <si>
    <t>A.1.0.4</t>
  </si>
  <si>
    <t>A.1.0.5</t>
  </si>
  <si>
    <t>Update date</t>
  </si>
  <si>
    <t>Timestamp</t>
  </si>
  <si>
    <t>Boolean</t>
  </si>
  <si>
    <t>Comment</t>
  </si>
  <si>
    <t xml:space="preserve">Specific to OSIRIS : update date of the row in the table </t>
  </si>
  <si>
    <t>A.2.0.1</t>
  </si>
  <si>
    <t>Specific to OSIRIS : technical identifier of each patient. Can be used as an anonymised ID</t>
  </si>
  <si>
    <t>ID of the patient in link with the consent</t>
  </si>
  <si>
    <t>A.2.0.2</t>
  </si>
  <si>
    <t>A.2.0.3</t>
  </si>
  <si>
    <t>A.2.0.4</t>
  </si>
  <si>
    <t xml:space="preserve">External patient identifier </t>
  </si>
  <si>
    <t>Patient ID in the original database. Necessary to maintain the ability to update patient information</t>
  </si>
  <si>
    <t>Char(9)</t>
  </si>
  <si>
    <t>Varchar(20)</t>
  </si>
  <si>
    <t>Code, libellé ou ID en ref à une table à charger ?</t>
  </si>
  <si>
    <t>TD_CreationDate</t>
  </si>
  <si>
    <t>PK_ConsentID</t>
  </si>
  <si>
    <t>TD_UpdateDate</t>
  </si>
  <si>
    <t>FK_PatientID</t>
  </si>
  <si>
    <t>ConsentDate</t>
  </si>
  <si>
    <t>AuthorizGenAna</t>
  </si>
  <si>
    <t>PK_PatientID</t>
  </si>
  <si>
    <t>Ext_PatientID</t>
  </si>
  <si>
    <t>DeathStatus</t>
  </si>
  <si>
    <t>DeathStatusDate</t>
  </si>
  <si>
    <t>DeathCause</t>
  </si>
  <si>
    <t>FK_ProviderCenterID</t>
  </si>
  <si>
    <t>FK_OriginCenterID</t>
  </si>
  <si>
    <t>Related pathology ID</t>
  </si>
  <si>
    <t>Specific to OSIRIS : technical identifier of each pathology of each patient</t>
  </si>
  <si>
    <t>PK_PathologyID</t>
  </si>
  <si>
    <t>A.5.0.1</t>
  </si>
  <si>
    <t>A.5.0.2</t>
  </si>
  <si>
    <t>A.5.0.3</t>
  </si>
  <si>
    <t>A.5.0.4</t>
  </si>
  <si>
    <t>A.5.0.5</t>
  </si>
  <si>
    <t>Code ou ID ?</t>
  </si>
  <si>
    <t>A.6.0.1</t>
  </si>
  <si>
    <t>A.6.0.2</t>
  </si>
  <si>
    <t>A.6.0.3</t>
  </si>
  <si>
    <t>A.6.0.4</t>
  </si>
  <si>
    <t>A.6.0.5</t>
  </si>
  <si>
    <t>ID of the patient concerned</t>
  </si>
  <si>
    <t>Specific to OSIRIS : technical identifier of each related family cancer history</t>
  </si>
  <si>
    <t>FamilyCancerHisto</t>
  </si>
  <si>
    <t>PK_FamilyCancerHistoID</t>
  </si>
  <si>
    <t>varchar(8)</t>
  </si>
  <si>
    <t>Fields list</t>
  </si>
  <si>
    <t>Field definition</t>
  </si>
  <si>
    <t>Create table script</t>
  </si>
  <si>
    <t>INT GENERATED ALWAYS AS IDENTITY</t>
  </si>
  <si>
    <t>TNM ID</t>
  </si>
  <si>
    <t>A.7.0.1</t>
  </si>
  <si>
    <t>A.7.0.2</t>
  </si>
  <si>
    <t>A.7.0.3</t>
  </si>
  <si>
    <t>A.7.0.4</t>
  </si>
  <si>
    <t>A.7.0.5</t>
  </si>
  <si>
    <t>A.7.0.6</t>
  </si>
  <si>
    <t>Table name : "FamilyCancerHisto" / "RelatedPathology" ?</t>
  </si>
  <si>
    <t>TNMEvent</t>
  </si>
  <si>
    <t>TumorPathoEvent</t>
  </si>
  <si>
    <t>TumEventType</t>
  </si>
  <si>
    <t>TumEventStartDate</t>
  </si>
  <si>
    <t>TumEventDiagDate</t>
  </si>
  <si>
    <t>TumEventG8</t>
  </si>
  <si>
    <t>StageType</t>
  </si>
  <si>
    <t>StageValue</t>
  </si>
  <si>
    <t>"StadeValue" dans le MLD ?</t>
  </si>
  <si>
    <t>absent du MLD ?</t>
  </si>
  <si>
    <t xml:space="preserve">Histological/morphological type </t>
  </si>
  <si>
    <t>TopographyCode ?</t>
  </si>
  <si>
    <t>PK_TumorPathoEventID</t>
  </si>
  <si>
    <t>Tumor Pathology Event ID</t>
  </si>
  <si>
    <t>Specific to OSIRIS : technical identifier</t>
  </si>
  <si>
    <t>FK_TumorPathoEventID</t>
  </si>
  <si>
    <t>A.x.0.2</t>
  </si>
  <si>
    <t>A.x.0.3</t>
  </si>
  <si>
    <t>A.x.0.4</t>
  </si>
  <si>
    <t>A.x.0.5</t>
  </si>
  <si>
    <t>A.x.7</t>
  </si>
  <si>
    <t>A.x.8</t>
  </si>
  <si>
    <t>A.1.0.1</t>
  </si>
  <si>
    <t>A.1.1</t>
  </si>
  <si>
    <t>A.1.2</t>
  </si>
  <si>
    <t>A.2.1</t>
  </si>
  <si>
    <t>A.2.2</t>
  </si>
  <si>
    <t>A.2.3</t>
  </si>
  <si>
    <t>A.3.1</t>
  </si>
  <si>
    <t>A.3.2</t>
  </si>
  <si>
    <t>A.3.3</t>
  </si>
  <si>
    <t>A.4.1</t>
  </si>
  <si>
    <t>A.4.2</t>
  </si>
  <si>
    <t>A.5.1</t>
  </si>
  <si>
    <t>A.5.2</t>
  </si>
  <si>
    <t>A.5.3</t>
  </si>
  <si>
    <t>A.6.1</t>
  </si>
  <si>
    <t>A.7.1</t>
  </si>
  <si>
    <t>A.7.2</t>
  </si>
  <si>
    <t>A.7.3</t>
  </si>
  <si>
    <t>A.7.4</t>
  </si>
  <si>
    <t>A.7.5</t>
  </si>
  <si>
    <t>A.x.0.1</t>
  </si>
  <si>
    <t>A.x.6</t>
  </si>
  <si>
    <t>A.x.9</t>
  </si>
  <si>
    <t>A.8.1</t>
  </si>
  <si>
    <t>A.8.2</t>
  </si>
  <si>
    <t>A.8.3</t>
  </si>
  <si>
    <t>A.9.1</t>
  </si>
  <si>
    <t>A.9.2</t>
  </si>
  <si>
    <t>A.9.3</t>
  </si>
  <si>
    <t>A.10.1</t>
  </si>
  <si>
    <t>A.10.2</t>
  </si>
  <si>
    <t>A.11.1</t>
  </si>
  <si>
    <t>A.11.2</t>
  </si>
  <si>
    <t>A.11.3</t>
  </si>
  <si>
    <t>A.11.4</t>
  </si>
  <si>
    <t>A.11.5</t>
  </si>
  <si>
    <t>A.11.6</t>
  </si>
  <si>
    <t>A.11.7</t>
  </si>
  <si>
    <t>A.11.8</t>
  </si>
  <si>
    <t>A.11.9</t>
  </si>
  <si>
    <t>A.11.10</t>
  </si>
  <si>
    <t>A.12.1</t>
  </si>
  <si>
    <t>A.12.2</t>
  </si>
  <si>
    <t>A.12.3</t>
  </si>
  <si>
    <t>A.12.4</t>
  </si>
  <si>
    <t>A.13.1</t>
  </si>
  <si>
    <t>A.13.2</t>
  </si>
  <si>
    <t>A.13.3</t>
  </si>
  <si>
    <t>A.13.4</t>
  </si>
  <si>
    <t>A.14.1</t>
  </si>
  <si>
    <t>A.14.2</t>
  </si>
  <si>
    <t>A.14.3</t>
  </si>
  <si>
    <t>A.14.4</t>
  </si>
  <si>
    <t>A.14.5</t>
  </si>
  <si>
    <t>A.14.6</t>
  </si>
  <si>
    <t>A.14.7</t>
  </si>
  <si>
    <t>A.14.8</t>
  </si>
  <si>
    <t>A.x.10</t>
  </si>
  <si>
    <t>A.x.11</t>
  </si>
  <si>
    <t>M value</t>
  </si>
  <si>
    <t>T value</t>
  </si>
  <si>
    <t>N value</t>
  </si>
  <si>
    <t>A.7.6</t>
  </si>
  <si>
    <t>A.7.7</t>
  </si>
  <si>
    <t>A.7.8</t>
  </si>
  <si>
    <t>TNMVersion</t>
  </si>
  <si>
    <t>TNMType</t>
  </si>
  <si>
    <t>Tvalue</t>
  </si>
  <si>
    <t>Nvalue</t>
  </si>
  <si>
    <t>Mvalue</t>
  </si>
  <si>
    <t>TreatmentType</t>
  </si>
  <si>
    <t>Treatment ID</t>
  </si>
  <si>
    <t>PK_TreatmentID</t>
  </si>
  <si>
    <t>PK_TNMEventID</t>
  </si>
  <si>
    <t>A.11.0.1</t>
  </si>
  <si>
    <t>A.11.0.2</t>
  </si>
  <si>
    <t>A.11.0.3</t>
  </si>
  <si>
    <t>A.11.0.4</t>
  </si>
  <si>
    <t>A.11.0.5</t>
  </si>
  <si>
    <t>A.11.0.6</t>
  </si>
  <si>
    <t>TreatmentStartDate</t>
  </si>
  <si>
    <t>TreatmentEndDate</t>
  </si>
  <si>
    <t>ClinicalTrialCode</t>
  </si>
  <si>
    <t>SampleNature</t>
  </si>
  <si>
    <t>SampleOrigin</t>
  </si>
  <si>
    <t>PK_BioSampleID</t>
  </si>
  <si>
    <t>FK_ConsentID</t>
  </si>
  <si>
    <t>A.14.0.1</t>
  </si>
  <si>
    <t>A.14.0.2</t>
  </si>
  <si>
    <t>A.14.0.3</t>
  </si>
  <si>
    <t>A.14.0.4</t>
  </si>
  <si>
    <t>A.14.0.5</t>
  </si>
  <si>
    <t>A.14.0.6</t>
  </si>
  <si>
    <t>A.14.0.7</t>
  </si>
  <si>
    <t>Loading process ID</t>
  </si>
  <si>
    <t>TK_LoadProcID</t>
  </si>
  <si>
    <t>PK_LoadProcID</t>
  </si>
  <si>
    <t>A.0.1</t>
  </si>
  <si>
    <t>Start timestamp</t>
  </si>
  <si>
    <t>End timestamp</t>
  </si>
  <si>
    <t>Success status</t>
  </si>
  <si>
    <t>Process name</t>
  </si>
  <si>
    <t>Optional</t>
  </si>
  <si>
    <t>Global</t>
  </si>
  <si>
    <t>technical information of the loading process</t>
  </si>
  <si>
    <t>Duration</t>
  </si>
  <si>
    <t>Mandatory</t>
  </si>
  <si>
    <t>A.0.2</t>
  </si>
  <si>
    <t>A.0.3</t>
  </si>
  <si>
    <t>A.0.4</t>
  </si>
  <si>
    <t>A.0.5</t>
  </si>
  <si>
    <t>A.0.6</t>
  </si>
  <si>
    <t>A.0.7</t>
  </si>
  <si>
    <t>A.0.8</t>
  </si>
  <si>
    <t>A.0.9</t>
  </si>
  <si>
    <t>A.0.10</t>
  </si>
  <si>
    <t>A.0.12</t>
  </si>
  <si>
    <t>A.0.13</t>
  </si>
  <si>
    <t>Specific to OSIRIS : technical identifier of the loading process</t>
  </si>
  <si>
    <t>Duration in second</t>
  </si>
  <si>
    <t>name of the process concerned, corresponding to the name of the data file to load</t>
  </si>
  <si>
    <t>user account which initiated the processing</t>
  </si>
  <si>
    <t>Processing start timestamp</t>
  </si>
  <si>
    <t>Processing end timestamp (at the beginning of the process, this field is empty ; at the end, it must be filled in)</t>
  </si>
  <si>
    <t>Difference in seconds between end timestamp and start timestamp (at the beginning of the process, this field is empty ; at the end, it must be filled in)</t>
  </si>
  <si>
    <t>Status of the process indicating its success (1) or failure (0) (at the beginning of the process, this field is empty ; at the end, it must be filled in)</t>
  </si>
  <si>
    <t>name of the file which contains the abnormal lines and the cause of the rejection</t>
  </si>
  <si>
    <t xml:space="preserve">Mandatory if deceased (condition 4.1) </t>
  </si>
  <si>
    <t>Mandatory (condition 6.1)</t>
  </si>
  <si>
    <t>Number of lines to load, contained in the input file (at the beginning of the process, this field is empty ; at the end, it must be filled in)</t>
  </si>
  <si>
    <t>Number of lines created in the target table (at the beginning of the process, this field is empty ; at the end, it must be filled in)</t>
  </si>
  <si>
    <t>Number of lines updated in the target table (at the beginning of the process, this field is empty ; at the end, it must be filled in)</t>
  </si>
  <si>
    <t>number of error lines that could not be processed, loaded into the error file (at the beginning of the process, this field is empty ; at the end, it must be filled in)</t>
  </si>
  <si>
    <t>Tech_LoadProcess</t>
  </si>
  <si>
    <t>ProcName</t>
  </si>
  <si>
    <t>Varchar(50)</t>
  </si>
  <si>
    <t>UserName</t>
  </si>
  <si>
    <t>Username</t>
  </si>
  <si>
    <t>Allows to follow the loading process. Data comes from the ETL tool.</t>
  </si>
  <si>
    <t>StartTime</t>
  </si>
  <si>
    <t>EndTime</t>
  </si>
  <si>
    <t>timestamp</t>
  </si>
  <si>
    <t>SuccessStatus</t>
  </si>
  <si>
    <t>Number of rows read</t>
  </si>
  <si>
    <t>Number of rows created</t>
  </si>
  <si>
    <t>Number of rows updated</t>
  </si>
  <si>
    <t>Number of rows rejected</t>
  </si>
  <si>
    <t>NbRowsRead</t>
  </si>
  <si>
    <t>NbRowsRejected</t>
  </si>
  <si>
    <t>NbRowsCreated</t>
  </si>
  <si>
    <t>NbRowsUpdated</t>
  </si>
  <si>
    <t xml:space="preserve">Reject file name (condition A.0.12) </t>
  </si>
  <si>
    <t>RejectFileName</t>
  </si>
  <si>
    <t>boolean : 
Null = in progress
1 = success
0 = failure</t>
  </si>
  <si>
    <t>A.2. Patient identification</t>
  </si>
  <si>
    <t>A.5. Associated pathologies</t>
  </si>
  <si>
    <t>A.6. Family information</t>
  </si>
  <si>
    <t>A.7. Anatomopathological tumor examination(s)</t>
  </si>
  <si>
    <t>A.8. Disease progression</t>
  </si>
  <si>
    <t>A.9. Patient’s state of health</t>
  </si>
  <si>
    <t>A.11. Treatment(s)</t>
  </si>
  <si>
    <t>A.12. Side effect(s)</t>
  </si>
  <si>
    <t>A.13. Biomarker(s)</t>
  </si>
  <si>
    <t>A.14. Clinical sample(s) information</t>
  </si>
  <si>
    <t>A.3. Personal information</t>
  </si>
  <si>
    <t>A.4. Vital status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</si>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</sst>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24292E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82C9FF"/>
        <bgColor indexed="64"/>
      </patternFill>
    </fill>
    <fill>
      <patternFill patternType="solid">
        <fgColor rgb="FF0083D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1" fillId="6" borderId="27" xfId="0" applyFont="1" applyFill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9" xfId="0" applyFont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6" borderId="22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52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1" fillId="0" borderId="54" xfId="0" applyFont="1" applyBorder="1" applyAlignment="1">
      <alignment vertical="center" wrapText="1"/>
    </xf>
    <xf numFmtId="0" fontId="1" fillId="0" borderId="55" xfId="0" applyFont="1" applyBorder="1" applyAlignment="1">
      <alignment vertical="center" wrapText="1"/>
    </xf>
    <xf numFmtId="0" fontId="1" fillId="0" borderId="56" xfId="0" applyFont="1" applyBorder="1" applyAlignment="1">
      <alignment vertical="center" wrapText="1"/>
    </xf>
    <xf numFmtId="0" fontId="5" fillId="0" borderId="57" xfId="0" applyFont="1" applyBorder="1" applyAlignment="1">
      <alignment vertical="center" wrapText="1"/>
    </xf>
    <xf numFmtId="0" fontId="1" fillId="0" borderId="5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3" fillId="0" borderId="60" xfId="0" applyFont="1" applyBorder="1" applyAlignment="1">
      <alignment vertical="center" wrapText="1"/>
    </xf>
    <xf numFmtId="0" fontId="3" fillId="0" borderId="59" xfId="0" applyFont="1" applyBorder="1" applyAlignment="1">
      <alignment vertical="center" wrapText="1"/>
    </xf>
    <xf numFmtId="0" fontId="6" fillId="0" borderId="60" xfId="0" applyFont="1" applyBorder="1" applyAlignment="1">
      <alignment vertical="center" wrapText="1"/>
    </xf>
    <xf numFmtId="0" fontId="1" fillId="0" borderId="61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0" fontId="1" fillId="6" borderId="27" xfId="0" applyFont="1" applyFill="1" applyBorder="1" applyAlignment="1">
      <alignment horizontal="justify" vertical="center" wrapText="1"/>
    </xf>
    <xf numFmtId="0" fontId="1" fillId="6" borderId="61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1" fillId="9" borderId="19" xfId="0" applyFont="1" applyFill="1" applyBorder="1" applyAlignment="1">
      <alignment vertical="center" wrapText="1"/>
    </xf>
    <xf numFmtId="0" fontId="1" fillId="9" borderId="20" xfId="0" applyFont="1" applyFill="1" applyBorder="1" applyAlignment="1">
      <alignment vertical="center" wrapText="1"/>
    </xf>
    <xf numFmtId="0" fontId="2" fillId="9" borderId="9" xfId="0" applyFont="1" applyFill="1" applyBorder="1" applyAlignment="1">
      <alignment vertical="center" wrapText="1"/>
    </xf>
    <xf numFmtId="0" fontId="2" fillId="9" borderId="22" xfId="0" applyFont="1" applyFill="1" applyBorder="1" applyAlignment="1">
      <alignment vertical="center" wrapText="1"/>
    </xf>
    <xf numFmtId="0" fontId="2" fillId="9" borderId="24" xfId="0" applyFont="1" applyFill="1" applyBorder="1" applyAlignment="1">
      <alignment vertical="center" wrapText="1"/>
    </xf>
    <xf numFmtId="0" fontId="2" fillId="9" borderId="25" xfId="0" applyFont="1" applyFill="1" applyBorder="1" applyAlignment="1">
      <alignment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vertical="center" wrapText="1"/>
    </xf>
    <xf numFmtId="0" fontId="1" fillId="6" borderId="68" xfId="0" applyFont="1" applyFill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3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0" borderId="4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6" borderId="55" xfId="0" applyFont="1" applyFill="1" applyBorder="1" applyAlignment="1">
      <alignment vertical="center" wrapText="1"/>
    </xf>
    <xf numFmtId="0" fontId="1" fillId="6" borderId="70" xfId="0" applyFont="1" applyFill="1" applyBorder="1" applyAlignment="1">
      <alignment vertical="center" wrapText="1"/>
    </xf>
    <xf numFmtId="0" fontId="1" fillId="0" borderId="68" xfId="0" applyFont="1" applyBorder="1" applyAlignment="1">
      <alignment horizontal="left" vertical="center" wrapText="1"/>
    </xf>
    <xf numFmtId="0" fontId="1" fillId="0" borderId="71" xfId="0" applyFont="1" applyBorder="1" applyAlignment="1">
      <alignment vertical="center" wrapText="1"/>
    </xf>
    <xf numFmtId="0" fontId="1" fillId="6" borderId="52" xfId="0" applyFont="1" applyFill="1" applyBorder="1" applyAlignment="1">
      <alignment vertical="center" wrapText="1"/>
    </xf>
    <xf numFmtId="0" fontId="1" fillId="6" borderId="69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9" borderId="48" xfId="0" applyFont="1" applyFill="1" applyBorder="1" applyAlignment="1">
      <alignment horizontal="center" vertical="top" wrapText="1"/>
    </xf>
    <xf numFmtId="0" fontId="2" fillId="9" borderId="49" xfId="0" applyFont="1" applyFill="1" applyBorder="1" applyAlignment="1">
      <alignment horizontal="center" vertical="top" wrapText="1"/>
    </xf>
    <xf numFmtId="0" fontId="2" fillId="9" borderId="50" xfId="0" applyFont="1" applyFill="1" applyBorder="1" applyAlignment="1">
      <alignment horizontal="center" vertical="top" wrapText="1"/>
    </xf>
    <xf numFmtId="0" fontId="1" fillId="4" borderId="64" xfId="0" applyFont="1" applyFill="1" applyBorder="1" applyAlignment="1">
      <alignment horizontal="center" vertical="top" wrapText="1"/>
    </xf>
    <xf numFmtId="0" fontId="1" fillId="4" borderId="65" xfId="0" applyFont="1" applyFill="1" applyBorder="1" applyAlignment="1">
      <alignment horizontal="center" vertical="top" wrapText="1"/>
    </xf>
    <xf numFmtId="0" fontId="1" fillId="4" borderId="46" xfId="0" applyFont="1" applyFill="1" applyBorder="1" applyAlignment="1">
      <alignment horizontal="center" vertical="top" wrapText="1"/>
    </xf>
    <xf numFmtId="0" fontId="1" fillId="4" borderId="66" xfId="0" applyFont="1" applyFill="1" applyBorder="1" applyAlignment="1">
      <alignment horizontal="center" vertical="top" wrapText="1"/>
    </xf>
    <xf numFmtId="0" fontId="1" fillId="4" borderId="37" xfId="0" applyFont="1" applyFill="1" applyBorder="1" applyAlignment="1">
      <alignment horizontal="center" vertical="top" wrapText="1"/>
    </xf>
    <xf numFmtId="0" fontId="1" fillId="3" borderId="37" xfId="0" applyFont="1" applyFill="1" applyBorder="1" applyAlignment="1">
      <alignment horizontal="center" vertical="top" wrapText="1"/>
    </xf>
    <xf numFmtId="0" fontId="1" fillId="3" borderId="65" xfId="0" applyFont="1" applyFill="1" applyBorder="1" applyAlignment="1">
      <alignment horizontal="center" vertical="top" wrapText="1"/>
    </xf>
    <xf numFmtId="0" fontId="1" fillId="3" borderId="46" xfId="0" applyFont="1" applyFill="1" applyBorder="1" applyAlignment="1">
      <alignment horizontal="center" vertical="top" wrapText="1"/>
    </xf>
    <xf numFmtId="0" fontId="1" fillId="3" borderId="82" xfId="0" applyFont="1" applyFill="1" applyBorder="1" applyAlignment="1">
      <alignment horizontal="center" vertical="top" wrapText="1"/>
    </xf>
    <xf numFmtId="0" fontId="1" fillId="3" borderId="83" xfId="0" applyFont="1" applyFill="1" applyBorder="1" applyAlignment="1">
      <alignment horizontal="center" vertical="top" wrapText="1"/>
    </xf>
    <xf numFmtId="0" fontId="1" fillId="3" borderId="84" xfId="0" applyFont="1" applyFill="1" applyBorder="1" applyAlignment="1">
      <alignment horizontal="center" vertical="top" wrapText="1"/>
    </xf>
    <xf numFmtId="0" fontId="1" fillId="3" borderId="64" xfId="0" applyFont="1" applyFill="1" applyBorder="1" applyAlignment="1">
      <alignment horizontal="center" vertical="top" wrapText="1"/>
    </xf>
    <xf numFmtId="0" fontId="1" fillId="3" borderId="66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0" borderId="73" xfId="0" applyFont="1" applyBorder="1" applyAlignment="1">
      <alignment horizontal="left" vertical="center" wrapText="1"/>
    </xf>
    <xf numFmtId="0" fontId="1" fillId="0" borderId="74" xfId="0" applyFont="1" applyBorder="1" applyAlignment="1">
      <alignment horizontal="left" vertical="center" wrapText="1"/>
    </xf>
    <xf numFmtId="0" fontId="1" fillId="0" borderId="75" xfId="0" applyFont="1" applyBorder="1" applyAlignment="1">
      <alignment horizontal="left" vertical="center" wrapText="1"/>
    </xf>
    <xf numFmtId="0" fontId="1" fillId="0" borderId="64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66" xfId="0" applyFont="1" applyBorder="1" applyAlignment="1">
      <alignment horizontal="left" vertical="center" wrapText="1"/>
    </xf>
    <xf numFmtId="0" fontId="1" fillId="0" borderId="7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8" xfId="0" applyFont="1" applyBorder="1" applyAlignment="1">
      <alignment horizontal="left" vertical="center" wrapText="1"/>
    </xf>
    <xf numFmtId="0" fontId="2" fillId="9" borderId="64" xfId="0" applyFont="1" applyFill="1" applyBorder="1" applyAlignment="1">
      <alignment horizontal="center" vertical="center" wrapText="1"/>
    </xf>
    <xf numFmtId="0" fontId="2" fillId="9" borderId="65" xfId="0" applyFont="1" applyFill="1" applyBorder="1" applyAlignment="1">
      <alignment horizontal="center" vertical="center" wrapText="1"/>
    </xf>
    <xf numFmtId="0" fontId="2" fillId="9" borderId="66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6" borderId="73" xfId="0" applyFont="1" applyFill="1" applyBorder="1" applyAlignment="1">
      <alignment vertical="center" wrapText="1"/>
    </xf>
    <xf numFmtId="0" fontId="1" fillId="6" borderId="74" xfId="0" applyFont="1" applyFill="1" applyBorder="1" applyAlignment="1">
      <alignment vertical="center" wrapText="1"/>
    </xf>
    <xf numFmtId="0" fontId="1" fillId="6" borderId="75" xfId="0" applyFont="1" applyFill="1" applyBorder="1" applyAlignment="1">
      <alignment vertical="center" wrapText="1"/>
    </xf>
    <xf numFmtId="0" fontId="1" fillId="0" borderId="73" xfId="0" applyFont="1" applyBorder="1" applyAlignment="1">
      <alignment vertical="center" wrapText="1"/>
    </xf>
    <xf numFmtId="0" fontId="1" fillId="0" borderId="74" xfId="0" applyFont="1" applyBorder="1" applyAlignment="1">
      <alignment vertical="center" wrapText="1"/>
    </xf>
    <xf numFmtId="0" fontId="1" fillId="0" borderId="75" xfId="0" applyFont="1" applyBorder="1" applyAlignment="1">
      <alignment vertical="center" wrapText="1"/>
    </xf>
    <xf numFmtId="0" fontId="1" fillId="3" borderId="85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7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7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top" textRotation="90" wrapText="1"/>
    </xf>
    <xf numFmtId="0" fontId="2" fillId="9" borderId="49" xfId="0" applyFont="1" applyFill="1" applyBorder="1" applyAlignment="1">
      <alignment horizontal="center" vertical="top" textRotation="90" wrapText="1"/>
    </xf>
    <xf numFmtId="0" fontId="2" fillId="9" borderId="63" xfId="0" applyFont="1" applyFill="1" applyBorder="1" applyAlignment="1">
      <alignment horizontal="center" vertical="top" textRotation="90" wrapText="1"/>
    </xf>
    <xf numFmtId="0" fontId="2" fillId="5" borderId="28" xfId="0" applyFont="1" applyFill="1" applyBorder="1" applyAlignment="1">
      <alignment horizontal="center" vertical="top" textRotation="90" wrapText="1"/>
    </xf>
    <xf numFmtId="0" fontId="2" fillId="5" borderId="0" xfId="0" applyFont="1" applyFill="1" applyAlignment="1">
      <alignment horizontal="center" vertical="top" textRotation="90" wrapText="1"/>
    </xf>
    <xf numFmtId="0" fontId="2" fillId="5" borderId="4" xfId="0" applyFont="1" applyFill="1" applyBorder="1" applyAlignment="1">
      <alignment horizontal="center" vertical="top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8FC"/>
      <color rgb="FF94B6E7"/>
      <color rgb="FFFFE6CC"/>
      <color rgb="FFD5E8D4"/>
      <color rgb="FFE1D5E7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2915-EA4E-438C-8BFB-FABF2394F15A}">
  <sheetPr codeName="Feuil1">
    <pageSetUpPr fitToPage="1"/>
  </sheetPr>
  <dimension ref="A1:T122"/>
  <sheetViews>
    <sheetView tabSelected="1" zoomScale="85" zoomScaleNormal="85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S6" sqref="S6"/>
    </sheetView>
  </sheetViews>
  <sheetFormatPr baseColWidth="10" defaultRowHeight="34.200000000000003" customHeight="1" outlineLevelCol="1" x14ac:dyDescent="0.3"/>
  <cols>
    <col min="1" max="1" width="9.21875" style="8" customWidth="1"/>
    <col min="2" max="2" width="16.21875" style="8" hidden="1" customWidth="1"/>
    <col min="3" max="3" width="15.44140625" style="8" hidden="1" customWidth="1"/>
    <col min="4" max="4" width="8.88671875" style="8" hidden="1" customWidth="1"/>
    <col min="5" max="5" width="22.33203125" style="8" hidden="1" customWidth="1"/>
    <col min="6" max="6" width="15.88671875" style="8" hidden="1" customWidth="1"/>
    <col min="7" max="7" width="33.33203125" style="8" hidden="1" customWidth="1"/>
    <col min="8" max="8" width="50.6640625" style="8" hidden="1" customWidth="1"/>
    <col min="9" max="9" width="3.5546875" style="8" customWidth="1"/>
    <col min="10" max="10" width="10.21875" style="7" customWidth="1" outlineLevel="1"/>
    <col min="11" max="11" width="19.109375" style="8" customWidth="1" outlineLevel="1"/>
    <col min="12" max="12" width="19.88671875" style="8" customWidth="1" outlineLevel="1"/>
    <col min="13" max="13" width="18" style="8" customWidth="1" outlineLevel="1"/>
    <col min="14" max="14" width="8.44140625" style="8" customWidth="1" outlineLevel="1"/>
    <col min="15" max="15" width="26.44140625" style="8" customWidth="1" outlineLevel="1"/>
    <col min="16" max="16" width="2.77734375" style="8" customWidth="1"/>
    <col min="17" max="17" width="17.6640625" style="8" customWidth="1" outlineLevel="1"/>
    <col min="18" max="18" width="20.77734375" style="8" customWidth="1" outlineLevel="1"/>
    <col min="19" max="19" width="53.44140625" style="8" customWidth="1" outlineLevel="1"/>
    <col min="20" max="20" width="41.88671875" style="120" customWidth="1" outlineLevel="1"/>
    <col min="21" max="16384" width="11.5546875" style="8"/>
  </cols>
  <sheetData>
    <row r="1" spans="1:20" ht="14.4" thickBot="1" x14ac:dyDescent="0.35">
      <c r="A1" s="127" t="s">
        <v>228</v>
      </c>
      <c r="B1" s="128"/>
      <c r="C1" s="128"/>
      <c r="D1" s="128"/>
      <c r="E1" s="128"/>
      <c r="F1" s="128"/>
      <c r="G1" s="128"/>
      <c r="H1" s="129"/>
      <c r="I1" s="41"/>
      <c r="J1" s="188" t="s">
        <v>233</v>
      </c>
      <c r="K1" s="189"/>
      <c r="L1" s="189"/>
      <c r="M1" s="189"/>
      <c r="N1" s="189"/>
      <c r="O1" s="190"/>
      <c r="P1" s="41"/>
      <c r="Q1" s="185" t="s">
        <v>498</v>
      </c>
      <c r="R1" s="186"/>
      <c r="S1" s="186"/>
      <c r="T1" s="187"/>
    </row>
    <row r="2" spans="1:20" s="7" customFormat="1" ht="34.200000000000003" customHeight="1" thickBot="1" x14ac:dyDescent="0.35">
      <c r="A2" s="47" t="s">
        <v>144</v>
      </c>
      <c r="B2" s="48" t="s">
        <v>0</v>
      </c>
      <c r="C2" s="40" t="s">
        <v>1</v>
      </c>
      <c r="D2" s="40" t="s">
        <v>2</v>
      </c>
      <c r="E2" s="40" t="s">
        <v>4</v>
      </c>
      <c r="F2" s="40" t="s">
        <v>3</v>
      </c>
      <c r="G2" s="40" t="s">
        <v>5</v>
      </c>
      <c r="H2" s="49" t="s">
        <v>6</v>
      </c>
      <c r="I2" s="42"/>
      <c r="J2" s="67" t="s">
        <v>240</v>
      </c>
      <c r="K2" s="9" t="s">
        <v>229</v>
      </c>
      <c r="L2" s="9" t="s">
        <v>230</v>
      </c>
      <c r="M2" s="9" t="s">
        <v>146</v>
      </c>
      <c r="N2" s="9" t="s">
        <v>231</v>
      </c>
      <c r="O2" s="74" t="s">
        <v>253</v>
      </c>
      <c r="P2" s="42"/>
      <c r="Q2" s="77" t="s">
        <v>232</v>
      </c>
      <c r="R2" s="78" t="s">
        <v>299</v>
      </c>
      <c r="S2" s="77" t="s">
        <v>298</v>
      </c>
      <c r="T2" s="118" t="s">
        <v>300</v>
      </c>
    </row>
    <row r="3" spans="1:20" ht="34.200000000000003" customHeight="1" x14ac:dyDescent="0.3">
      <c r="A3" s="191" t="s">
        <v>435</v>
      </c>
      <c r="B3" s="133" t="s">
        <v>436</v>
      </c>
      <c r="C3" s="162" t="s">
        <v>470</v>
      </c>
      <c r="D3" s="102" t="s">
        <v>429</v>
      </c>
      <c r="E3" s="103" t="s">
        <v>426</v>
      </c>
      <c r="F3" s="103" t="s">
        <v>8</v>
      </c>
      <c r="G3" s="103" t="s">
        <v>450</v>
      </c>
      <c r="H3" s="104" t="s">
        <v>238</v>
      </c>
      <c r="I3" s="43"/>
      <c r="J3" s="110" t="s">
        <v>241</v>
      </c>
      <c r="K3" s="102" t="s">
        <v>465</v>
      </c>
      <c r="L3" s="102" t="s">
        <v>428</v>
      </c>
      <c r="M3" s="102" t="s">
        <v>301</v>
      </c>
      <c r="N3" s="102" t="s">
        <v>236</v>
      </c>
      <c r="O3" s="111"/>
      <c r="Q3" s="76" t="str">
        <f>IF(AND(K3&lt;&gt;K2,LEFT(L3,3)="PK_"),L3,IF(AND(K3=K2,LEFT(L3,3)="PK_",L3&lt;&gt;Q2),Q2&amp;", " &amp; L3,Q2))</f>
        <v>PK_LoadProcID</v>
      </c>
      <c r="R3" s="8" t="str">
        <f t="shared" ref="R3" si="0">L3 &amp; " " &amp; M3 &amp; " " &amp; N3</f>
        <v>PK_LoadProcID INT GENERATED ALWAYS AS IDENTITY not null</v>
      </c>
      <c r="S3" s="8" t="str">
        <f>IF(K3=K2,S2 &amp; ", "&amp; CHAR(10) &amp; R3,R3)</f>
        <v>PK_LoadProcID INT GENERATED ALWAYS AS IDENTITY not null</v>
      </c>
      <c r="T3" s="119" t="str">
        <f t="shared" ref="T3:T66" si="1">IF(K3&lt;&gt;K4,"CREATE TABLE " &amp; K3 &amp; "(" &amp; CHAR(10) &amp; S3 &amp; "," &amp; CHAR(10) &amp; "CONSTRAINT " &amp; K3 &amp; "_Pkey" &amp; " Primary key(" &amp; Q3 &amp; ")","")</f>
        <v/>
      </c>
    </row>
    <row r="4" spans="1:20" ht="34.200000000000003" customHeight="1" x14ac:dyDescent="0.3">
      <c r="A4" s="192"/>
      <c r="B4" s="134"/>
      <c r="C4" s="163"/>
      <c r="D4" s="105" t="s">
        <v>439</v>
      </c>
      <c r="E4" s="105" t="s">
        <v>433</v>
      </c>
      <c r="F4" s="105" t="s">
        <v>438</v>
      </c>
      <c r="G4" s="105" t="s">
        <v>452</v>
      </c>
      <c r="H4" s="106" t="s">
        <v>16</v>
      </c>
      <c r="J4" s="109" t="s">
        <v>241</v>
      </c>
      <c r="K4" s="105" t="s">
        <v>465</v>
      </c>
      <c r="L4" s="105" t="s">
        <v>466</v>
      </c>
      <c r="M4" s="105" t="s">
        <v>467</v>
      </c>
      <c r="N4" s="105" t="s">
        <v>236</v>
      </c>
      <c r="O4" s="106"/>
      <c r="Q4" s="76" t="str">
        <f t="shared" ref="Q4:Q66" si="2">IF(AND(K4&lt;&gt;K3,LEFT(L4,3)="PK_"),L4,IF(AND(K4=K3,LEFT(L4,3)="PK_",L4&lt;&gt;Q3),Q3&amp;", " &amp; L4,Q3))</f>
        <v>PK_LoadProcID</v>
      </c>
      <c r="R4" s="8" t="str">
        <f t="shared" ref="R4:R66" si="3">L4 &amp; " " &amp; M4 &amp; " " &amp; N4</f>
        <v>ProcName Varchar(50) not null</v>
      </c>
      <c r="S4" s="8" t="str">
        <f t="shared" ref="S4:S66" si="4">IF(K4=K3,S3 &amp; ", "&amp; CHAR(10) &amp; R4,R4)</f>
        <v>PK_LoadProcID INT GENERATED ALWAYS AS IDENTITY not null, 
ProcName Varchar(50) not null</v>
      </c>
      <c r="T4" s="119" t="str">
        <f t="shared" si="1"/>
        <v/>
      </c>
    </row>
    <row r="5" spans="1:20" ht="34.200000000000003" customHeight="1" x14ac:dyDescent="0.3">
      <c r="A5" s="192"/>
      <c r="B5" s="134"/>
      <c r="C5" s="163"/>
      <c r="D5" s="105" t="s">
        <v>440</v>
      </c>
      <c r="E5" s="105" t="s">
        <v>469</v>
      </c>
      <c r="F5" s="105" t="s">
        <v>438</v>
      </c>
      <c r="G5" s="105" t="s">
        <v>453</v>
      </c>
      <c r="H5" s="106" t="s">
        <v>16</v>
      </c>
      <c r="J5" s="109" t="s">
        <v>241</v>
      </c>
      <c r="K5" s="105" t="s">
        <v>465</v>
      </c>
      <c r="L5" s="105" t="s">
        <v>468</v>
      </c>
      <c r="M5" s="105" t="s">
        <v>467</v>
      </c>
      <c r="N5" s="105" t="s">
        <v>236</v>
      </c>
      <c r="O5" s="106"/>
      <c r="Q5" s="76" t="str">
        <f t="shared" si="2"/>
        <v>PK_LoadProcID</v>
      </c>
      <c r="R5" s="8" t="str">
        <f t="shared" si="3"/>
        <v>UserName Varchar(50) not null</v>
      </c>
      <c r="S5" s="8" t="str">
        <f t="shared" si="4"/>
        <v>PK_LoadProcID INT GENERATED ALWAYS AS IDENTITY not null, 
ProcName Varchar(50) not null, 
UserName Varchar(50) not null</v>
      </c>
      <c r="T5" s="119" t="str">
        <f t="shared" si="1"/>
        <v/>
      </c>
    </row>
    <row r="6" spans="1:20" ht="34.200000000000003" customHeight="1" x14ac:dyDescent="0.3">
      <c r="A6" s="192"/>
      <c r="B6" s="134"/>
      <c r="C6" s="163"/>
      <c r="D6" s="105" t="s">
        <v>441</v>
      </c>
      <c r="E6" s="105" t="s">
        <v>430</v>
      </c>
      <c r="F6" s="105" t="s">
        <v>438</v>
      </c>
      <c r="G6" s="105" t="s">
        <v>454</v>
      </c>
      <c r="H6" s="106" t="s">
        <v>251</v>
      </c>
      <c r="J6" s="109" t="s">
        <v>241</v>
      </c>
      <c r="K6" s="105" t="s">
        <v>465</v>
      </c>
      <c r="L6" s="105" t="s">
        <v>471</v>
      </c>
      <c r="M6" s="105" t="s">
        <v>473</v>
      </c>
      <c r="N6" s="105" t="s">
        <v>236</v>
      </c>
      <c r="O6" s="106"/>
      <c r="Q6" s="76" t="str">
        <f t="shared" si="2"/>
        <v>PK_LoadProcID</v>
      </c>
      <c r="R6" s="8" t="str">
        <f t="shared" si="3"/>
        <v>StartTime timestamp not null</v>
      </c>
      <c r="S6" s="8" t="str">
        <f t="shared" si="4"/>
        <v>PK_LoadProcID INT GENERATED ALWAYS AS IDENTITY not null, 
ProcName Varchar(50) not null, 
UserName Varchar(50) not null, 
StartTime timestamp not null</v>
      </c>
      <c r="T6" s="119" t="str">
        <f t="shared" si="1"/>
        <v/>
      </c>
    </row>
    <row r="7" spans="1:20" ht="34.200000000000003" customHeight="1" x14ac:dyDescent="0.3">
      <c r="A7" s="192"/>
      <c r="B7" s="134"/>
      <c r="C7" s="163"/>
      <c r="D7" s="105" t="s">
        <v>442</v>
      </c>
      <c r="E7" s="105" t="s">
        <v>431</v>
      </c>
      <c r="F7" s="105" t="s">
        <v>434</v>
      </c>
      <c r="G7" s="105" t="s">
        <v>455</v>
      </c>
      <c r="H7" s="106" t="s">
        <v>251</v>
      </c>
      <c r="J7" s="109" t="s">
        <v>241</v>
      </c>
      <c r="K7" s="105" t="s">
        <v>465</v>
      </c>
      <c r="L7" s="105" t="s">
        <v>472</v>
      </c>
      <c r="M7" s="105" t="s">
        <v>473</v>
      </c>
      <c r="N7" s="105"/>
      <c r="O7" s="106"/>
      <c r="Q7" s="76" t="str">
        <f t="shared" si="2"/>
        <v>PK_LoadProcID</v>
      </c>
      <c r="R7" s="8" t="str">
        <f t="shared" si="3"/>
        <v xml:space="preserve">EndTime timestamp </v>
      </c>
      <c r="S7" s="8" t="str">
        <f t="shared" si="4"/>
        <v xml:space="preserve">PK_LoadProcID INT GENERATED ALWAYS AS IDENTITY not null, 
ProcName Varchar(50) not null, 
UserName Varchar(50) not null, 
StartTime timestamp not null, 
EndTime timestamp </v>
      </c>
      <c r="T7" s="119" t="str">
        <f t="shared" si="1"/>
        <v/>
      </c>
    </row>
    <row r="8" spans="1:20" ht="34.200000000000003" customHeight="1" x14ac:dyDescent="0.3">
      <c r="A8" s="192"/>
      <c r="B8" s="134"/>
      <c r="C8" s="163"/>
      <c r="D8" s="105" t="s">
        <v>443</v>
      </c>
      <c r="E8" s="105" t="s">
        <v>451</v>
      </c>
      <c r="F8" s="105" t="s">
        <v>434</v>
      </c>
      <c r="G8" s="105" t="s">
        <v>456</v>
      </c>
      <c r="H8" s="106" t="s">
        <v>235</v>
      </c>
      <c r="J8" s="109" t="s">
        <v>241</v>
      </c>
      <c r="K8" s="105" t="s">
        <v>465</v>
      </c>
      <c r="L8" s="105" t="s">
        <v>437</v>
      </c>
      <c r="M8" s="105" t="s">
        <v>235</v>
      </c>
      <c r="N8" s="105"/>
      <c r="O8" s="106"/>
      <c r="Q8" s="76" t="str">
        <f t="shared" si="2"/>
        <v>PK_LoadProcID</v>
      </c>
      <c r="R8" s="8" t="str">
        <f t="shared" si="3"/>
        <v xml:space="preserve">Duration int </v>
      </c>
      <c r="S8" s="8" t="str">
        <f t="shared" si="4"/>
        <v xml:space="preserve">PK_LoadProcID INT GENERATED ALWAYS AS IDENTITY not null, 
ProcName Varchar(50) not null, 
UserName Varchar(50) not null, 
StartTime timestamp not null, 
EndTime timestamp , 
Duration int </v>
      </c>
      <c r="T8" s="119" t="str">
        <f t="shared" si="1"/>
        <v/>
      </c>
    </row>
    <row r="9" spans="1:20" ht="34.200000000000003" customHeight="1" x14ac:dyDescent="0.3">
      <c r="A9" s="192"/>
      <c r="B9" s="134"/>
      <c r="C9" s="163"/>
      <c r="D9" s="105" t="s">
        <v>444</v>
      </c>
      <c r="E9" s="105" t="s">
        <v>432</v>
      </c>
      <c r="F9" s="105" t="s">
        <v>434</v>
      </c>
      <c r="G9" s="105" t="s">
        <v>457</v>
      </c>
      <c r="H9" s="106" t="s">
        <v>485</v>
      </c>
      <c r="J9" s="109" t="s">
        <v>241</v>
      </c>
      <c r="K9" s="105" t="s">
        <v>465</v>
      </c>
      <c r="L9" s="105" t="s">
        <v>474</v>
      </c>
      <c r="M9" s="105" t="s">
        <v>252</v>
      </c>
      <c r="N9" s="105"/>
      <c r="O9" s="106"/>
      <c r="Q9" s="76" t="str">
        <f t="shared" si="2"/>
        <v>PK_LoadProcID</v>
      </c>
      <c r="R9" s="8" t="str">
        <f t="shared" si="3"/>
        <v xml:space="preserve">SuccessStatus Boolean </v>
      </c>
      <c r="S9" s="8" t="str">
        <f>IF(K9=K8,S8 &amp; ", "&amp; CHAR(10) &amp; R9,R9)</f>
        <v xml:space="preserve">PK_LoadProcID INT GENERATED ALWAYS AS IDENTITY not null, 
ProcName Varchar(50) not null, 
UserName Varchar(50) not null, 
StartTime timestamp not null, 
EndTime timestamp , 
Duration int , 
SuccessStatus Boolean </v>
      </c>
      <c r="T9" s="119" t="str">
        <f t="shared" si="1"/>
        <v/>
      </c>
    </row>
    <row r="10" spans="1:20" ht="34.200000000000003" customHeight="1" x14ac:dyDescent="0.3">
      <c r="A10" s="192"/>
      <c r="B10" s="134"/>
      <c r="C10" s="163"/>
      <c r="D10" s="105" t="s">
        <v>445</v>
      </c>
      <c r="E10" s="105" t="s">
        <v>475</v>
      </c>
      <c r="F10" s="105" t="s">
        <v>434</v>
      </c>
      <c r="G10" s="105" t="s">
        <v>461</v>
      </c>
      <c r="H10" s="106" t="s">
        <v>235</v>
      </c>
      <c r="J10" s="109" t="s">
        <v>241</v>
      </c>
      <c r="K10" s="105" t="s">
        <v>465</v>
      </c>
      <c r="L10" s="105" t="s">
        <v>479</v>
      </c>
      <c r="M10" s="105" t="s">
        <v>235</v>
      </c>
      <c r="N10" s="105"/>
      <c r="O10" s="106"/>
      <c r="Q10" s="76" t="str">
        <f t="shared" si="2"/>
        <v>PK_LoadProcID</v>
      </c>
      <c r="R10" s="8" t="str">
        <f t="shared" si="3"/>
        <v xml:space="preserve">NbRowsRead int </v>
      </c>
      <c r="S10" s="8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</v>
      </c>
      <c r="T10" s="119" t="str">
        <f t="shared" si="1"/>
        <v/>
      </c>
    </row>
    <row r="11" spans="1:20" ht="34.200000000000003" customHeight="1" x14ac:dyDescent="0.3">
      <c r="A11" s="192"/>
      <c r="B11" s="134"/>
      <c r="C11" s="163"/>
      <c r="D11" s="105" t="s">
        <v>446</v>
      </c>
      <c r="E11" s="105" t="s">
        <v>476</v>
      </c>
      <c r="F11" s="105" t="s">
        <v>434</v>
      </c>
      <c r="G11" s="105" t="s">
        <v>462</v>
      </c>
      <c r="H11" s="106" t="s">
        <v>235</v>
      </c>
      <c r="J11" s="109" t="s">
        <v>241</v>
      </c>
      <c r="K11" s="105" t="s">
        <v>465</v>
      </c>
      <c r="L11" s="105" t="s">
        <v>481</v>
      </c>
      <c r="M11" s="105" t="s">
        <v>235</v>
      </c>
      <c r="N11" s="105"/>
      <c r="O11" s="106"/>
      <c r="Q11" s="76" t="str">
        <f t="shared" si="2"/>
        <v>PK_LoadProcID</v>
      </c>
      <c r="R11" s="8" t="str">
        <f t="shared" si="3"/>
        <v xml:space="preserve">NbRowsCreated int </v>
      </c>
      <c r="S11" s="8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</v>
      </c>
      <c r="T11" s="119" t="str">
        <f t="shared" si="1"/>
        <v/>
      </c>
    </row>
    <row r="12" spans="1:20" ht="34.200000000000003" customHeight="1" x14ac:dyDescent="0.3">
      <c r="A12" s="192"/>
      <c r="B12" s="134"/>
      <c r="C12" s="163"/>
      <c r="D12" s="105" t="s">
        <v>447</v>
      </c>
      <c r="E12" s="105" t="s">
        <v>477</v>
      </c>
      <c r="F12" s="105" t="s">
        <v>434</v>
      </c>
      <c r="G12" s="105" t="s">
        <v>463</v>
      </c>
      <c r="H12" s="106" t="s">
        <v>235</v>
      </c>
      <c r="J12" s="109" t="s">
        <v>241</v>
      </c>
      <c r="K12" s="105" t="s">
        <v>465</v>
      </c>
      <c r="L12" s="105" t="s">
        <v>482</v>
      </c>
      <c r="M12" s="105" t="s">
        <v>235</v>
      </c>
      <c r="N12" s="105"/>
      <c r="O12" s="106"/>
      <c r="Q12" s="76" t="str">
        <f t="shared" si="2"/>
        <v>PK_LoadProcID</v>
      </c>
      <c r="R12" s="8" t="str">
        <f t="shared" si="3"/>
        <v xml:space="preserve">NbRowsUpdated int </v>
      </c>
      <c r="S12" s="8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</v>
      </c>
      <c r="T12" s="119" t="str">
        <f t="shared" si="1"/>
        <v/>
      </c>
    </row>
    <row r="13" spans="1:20" ht="34.200000000000003" customHeight="1" x14ac:dyDescent="0.3">
      <c r="A13" s="192"/>
      <c r="B13" s="134"/>
      <c r="C13" s="163"/>
      <c r="D13" s="105" t="s">
        <v>448</v>
      </c>
      <c r="E13" s="105" t="s">
        <v>478</v>
      </c>
      <c r="F13" s="105" t="s">
        <v>434</v>
      </c>
      <c r="G13" s="105" t="s">
        <v>464</v>
      </c>
      <c r="H13" s="106" t="s">
        <v>235</v>
      </c>
      <c r="J13" s="109" t="s">
        <v>241</v>
      </c>
      <c r="K13" s="105" t="s">
        <v>465</v>
      </c>
      <c r="L13" s="105" t="s">
        <v>480</v>
      </c>
      <c r="M13" s="105" t="s">
        <v>235</v>
      </c>
      <c r="N13" s="105"/>
      <c r="O13" s="106"/>
      <c r="Q13" s="76" t="e">
        <f>IF(AND(K13&lt;&gt;#REF!,LEFT(L13,3)="PK_"),L13,IF(AND(K13=#REF!,LEFT(L13,3)="PK_",L13&lt;&gt;#REF!),#REF!&amp;", " &amp; L13,#REF!))</f>
        <v>#REF!</v>
      </c>
      <c r="R13" s="8" t="str">
        <f t="shared" si="3"/>
        <v xml:space="preserve">NbRowsRejected int </v>
      </c>
      <c r="S13" s="8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, 
NbRowsRejected int </v>
      </c>
      <c r="T13" s="119" t="str">
        <f t="shared" si="1"/>
        <v/>
      </c>
    </row>
    <row r="14" spans="1:20" ht="34.200000000000003" customHeight="1" thickBot="1" x14ac:dyDescent="0.35">
      <c r="A14" s="193"/>
      <c r="B14" s="135"/>
      <c r="C14" s="164"/>
      <c r="D14" s="107" t="s">
        <v>449</v>
      </c>
      <c r="E14" s="107" t="s">
        <v>483</v>
      </c>
      <c r="F14" s="107" t="s">
        <v>434</v>
      </c>
      <c r="G14" s="107" t="s">
        <v>458</v>
      </c>
      <c r="H14" s="108" t="s">
        <v>16</v>
      </c>
      <c r="J14" s="112" t="s">
        <v>241</v>
      </c>
      <c r="K14" s="107" t="s">
        <v>465</v>
      </c>
      <c r="L14" s="107" t="s">
        <v>484</v>
      </c>
      <c r="M14" s="107" t="s">
        <v>467</v>
      </c>
      <c r="N14" s="107"/>
      <c r="O14" s="108"/>
      <c r="Q14" s="76" t="e">
        <f t="shared" si="2"/>
        <v>#REF!</v>
      </c>
      <c r="R14" s="8" t="str">
        <f t="shared" si="3"/>
        <v xml:space="preserve">RejectFileName Varchar(50) </v>
      </c>
      <c r="S14" s="8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, 
NbRowsRejected int , 
RejectFileName Varchar(50) </v>
      </c>
      <c r="T14" s="119" t="e">
        <f t="shared" si="1"/>
        <v>#REF!</v>
      </c>
    </row>
    <row r="15" spans="1:20" ht="34.200000000000003" customHeight="1" x14ac:dyDescent="0.3">
      <c r="A15" s="194" t="s">
        <v>148</v>
      </c>
      <c r="B15" s="144" t="s">
        <v>149</v>
      </c>
      <c r="C15" s="169" t="s">
        <v>7</v>
      </c>
      <c r="D15" s="22" t="s">
        <v>332</v>
      </c>
      <c r="E15" s="22" t="s">
        <v>237</v>
      </c>
      <c r="F15" s="22" t="s">
        <v>8</v>
      </c>
      <c r="G15" s="22" t="s">
        <v>239</v>
      </c>
      <c r="H15" s="50" t="s">
        <v>238</v>
      </c>
      <c r="I15" s="43"/>
      <c r="J15" s="68" t="s">
        <v>241</v>
      </c>
      <c r="K15" s="23" t="s">
        <v>163</v>
      </c>
      <c r="L15" s="23" t="s">
        <v>267</v>
      </c>
      <c r="M15" s="12" t="s">
        <v>301</v>
      </c>
      <c r="N15" s="23" t="s">
        <v>236</v>
      </c>
      <c r="O15" s="24"/>
      <c r="Q15" s="76" t="str">
        <f t="shared" si="2"/>
        <v>PK_ConsentID</v>
      </c>
      <c r="R15" s="8" t="str">
        <f t="shared" si="3"/>
        <v>PK_ConsentID INT GENERATED ALWAYS AS IDENTITY not null</v>
      </c>
      <c r="S15" s="8" t="str">
        <f t="shared" si="4"/>
        <v>PK_ConsentID INT GENERATED ALWAYS AS IDENTITY not null</v>
      </c>
      <c r="T15" s="119" t="str">
        <f t="shared" si="1"/>
        <v/>
      </c>
    </row>
    <row r="16" spans="1:20" ht="34.200000000000003" customHeight="1" x14ac:dyDescent="0.3">
      <c r="A16" s="195"/>
      <c r="B16" s="145"/>
      <c r="C16" s="170"/>
      <c r="D16" s="19" t="s">
        <v>246</v>
      </c>
      <c r="E16" s="19" t="s">
        <v>426</v>
      </c>
      <c r="F16" s="19" t="s">
        <v>8</v>
      </c>
      <c r="G16" s="19" t="s">
        <v>242</v>
      </c>
      <c r="H16" s="51" t="s">
        <v>238</v>
      </c>
      <c r="I16" s="43"/>
      <c r="J16" s="69" t="s">
        <v>241</v>
      </c>
      <c r="K16" s="20" t="s">
        <v>163</v>
      </c>
      <c r="L16" s="20" t="s">
        <v>427</v>
      </c>
      <c r="M16" s="20" t="s">
        <v>235</v>
      </c>
      <c r="N16" s="20" t="s">
        <v>236</v>
      </c>
      <c r="O16" s="25"/>
      <c r="Q16" s="76" t="str">
        <f t="shared" si="2"/>
        <v>PK_ConsentID</v>
      </c>
      <c r="R16" s="8" t="str">
        <f t="shared" si="3"/>
        <v>TK_LoadProcID int not null</v>
      </c>
      <c r="S16" s="8" t="str">
        <f t="shared" si="4"/>
        <v>PK_ConsentID INT GENERATED ALWAYS AS IDENTITY not null, 
TK_LoadProcID int not null</v>
      </c>
      <c r="T16" s="119" t="str">
        <f t="shared" si="1"/>
        <v/>
      </c>
    </row>
    <row r="17" spans="1:20" ht="34.200000000000003" customHeight="1" x14ac:dyDescent="0.3">
      <c r="A17" s="195"/>
      <c r="B17" s="145"/>
      <c r="C17" s="170"/>
      <c r="D17" s="19" t="s">
        <v>247</v>
      </c>
      <c r="E17" s="19" t="s">
        <v>243</v>
      </c>
      <c r="F17" s="19" t="s">
        <v>8</v>
      </c>
      <c r="G17" s="19" t="s">
        <v>244</v>
      </c>
      <c r="H17" s="51" t="s">
        <v>245</v>
      </c>
      <c r="I17" s="43"/>
      <c r="J17" s="69" t="s">
        <v>241</v>
      </c>
      <c r="K17" s="20" t="s">
        <v>163</v>
      </c>
      <c r="L17" s="20" t="s">
        <v>266</v>
      </c>
      <c r="M17" s="20" t="s">
        <v>251</v>
      </c>
      <c r="N17" s="20" t="s">
        <v>236</v>
      </c>
      <c r="O17" s="25"/>
      <c r="Q17" s="76" t="str">
        <f t="shared" si="2"/>
        <v>PK_ConsentID</v>
      </c>
      <c r="R17" s="8" t="str">
        <f t="shared" si="3"/>
        <v>TD_CreationDate Timestamp not null</v>
      </c>
      <c r="S17" s="8" t="str">
        <f t="shared" si="4"/>
        <v>PK_ConsentID INT GENERATED ALWAYS AS IDENTITY not null, 
TK_LoadProcID int not null, 
TD_CreationDate Timestamp not null</v>
      </c>
      <c r="T17" s="119" t="str">
        <f t="shared" si="1"/>
        <v/>
      </c>
    </row>
    <row r="18" spans="1:20" ht="34.200000000000003" customHeight="1" x14ac:dyDescent="0.3">
      <c r="A18" s="195"/>
      <c r="B18" s="145"/>
      <c r="C18" s="170"/>
      <c r="D18" s="19" t="s">
        <v>248</v>
      </c>
      <c r="E18" s="19" t="s">
        <v>250</v>
      </c>
      <c r="F18" s="19" t="s">
        <v>8</v>
      </c>
      <c r="G18" s="19" t="s">
        <v>254</v>
      </c>
      <c r="H18" s="51" t="s">
        <v>245</v>
      </c>
      <c r="I18" s="43"/>
      <c r="J18" s="69" t="s">
        <v>241</v>
      </c>
      <c r="K18" s="20" t="s">
        <v>163</v>
      </c>
      <c r="L18" s="20" t="s">
        <v>268</v>
      </c>
      <c r="M18" s="20" t="s">
        <v>251</v>
      </c>
      <c r="N18" s="20" t="s">
        <v>236</v>
      </c>
      <c r="O18" s="25"/>
      <c r="Q18" s="76" t="str">
        <f t="shared" si="2"/>
        <v>PK_ConsentID</v>
      </c>
      <c r="R18" s="8" t="str">
        <f t="shared" si="3"/>
        <v>TD_UpdateDate Timestamp not null</v>
      </c>
      <c r="S18" s="8" t="str">
        <f t="shared" si="4"/>
        <v>PK_ConsentID INT GENERATED ALWAYS AS IDENTITY not null, 
TK_LoadProcID int not null, 
TD_CreationDate Timestamp not null, 
TD_UpdateDate Timestamp not null</v>
      </c>
      <c r="T18" s="119" t="str">
        <f t="shared" si="1"/>
        <v/>
      </c>
    </row>
    <row r="19" spans="1:20" ht="34.200000000000003" customHeight="1" x14ac:dyDescent="0.3">
      <c r="A19" s="195"/>
      <c r="B19" s="145"/>
      <c r="C19" s="170"/>
      <c r="D19" s="19" t="s">
        <v>249</v>
      </c>
      <c r="E19" s="19" t="s">
        <v>234</v>
      </c>
      <c r="F19" s="19" t="s">
        <v>8</v>
      </c>
      <c r="G19" s="19" t="s">
        <v>257</v>
      </c>
      <c r="H19" s="51" t="s">
        <v>238</v>
      </c>
      <c r="I19" s="43"/>
      <c r="J19" s="69" t="s">
        <v>241</v>
      </c>
      <c r="K19" s="20" t="s">
        <v>163</v>
      </c>
      <c r="L19" s="20" t="s">
        <v>269</v>
      </c>
      <c r="M19" s="20" t="s">
        <v>235</v>
      </c>
      <c r="N19" s="20" t="s">
        <v>236</v>
      </c>
      <c r="O19" s="25"/>
      <c r="Q19" s="76" t="str">
        <f t="shared" si="2"/>
        <v>PK_ConsentID</v>
      </c>
      <c r="R19" s="8" t="str">
        <f t="shared" si="3"/>
        <v>FK_PatientID int not null</v>
      </c>
      <c r="S19" s="8" t="str">
        <f t="shared" si="4"/>
        <v>PK_ConsentID INT GENERATED ALWAYS AS IDENTITY not null, 
TK_LoadProcID int not null, 
TD_CreationDate Timestamp not null, 
TD_UpdateDate Timestamp not null, 
FK_PatientID int not null</v>
      </c>
      <c r="T19" s="119" t="str">
        <f t="shared" si="1"/>
        <v/>
      </c>
    </row>
    <row r="20" spans="1:20" ht="35.4" customHeight="1" x14ac:dyDescent="0.3">
      <c r="A20" s="195"/>
      <c r="B20" s="145"/>
      <c r="C20" s="170"/>
      <c r="D20" s="19" t="s">
        <v>333</v>
      </c>
      <c r="E20" s="19" t="s">
        <v>9</v>
      </c>
      <c r="F20" s="19" t="s">
        <v>8</v>
      </c>
      <c r="G20" s="19" t="s">
        <v>10</v>
      </c>
      <c r="H20" s="51" t="s">
        <v>11</v>
      </c>
      <c r="I20" s="43"/>
      <c r="J20" s="69"/>
      <c r="K20" s="20" t="s">
        <v>163</v>
      </c>
      <c r="L20" s="20" t="s">
        <v>270</v>
      </c>
      <c r="M20" s="20" t="s">
        <v>151</v>
      </c>
      <c r="N20" s="20" t="s">
        <v>236</v>
      </c>
      <c r="O20" s="25"/>
      <c r="Q20" s="76" t="str">
        <f t="shared" si="2"/>
        <v>PK_ConsentID</v>
      </c>
      <c r="R20" s="8" t="str">
        <f t="shared" si="3"/>
        <v>ConsentDate Date not null</v>
      </c>
      <c r="S20" s="8" t="str">
        <f t="shared" si="4"/>
        <v>PK_ConsentID INT GENERATED ALWAYS AS IDENTITY not null, 
TK_LoadProcID int not null, 
TD_CreationDate Timestamp not null, 
TD_UpdateDate Timestamp not null, 
FK_PatientID int not null, 
ConsentDate Date not null</v>
      </c>
      <c r="T20" s="119" t="str">
        <f t="shared" si="1"/>
        <v/>
      </c>
    </row>
    <row r="21" spans="1:20" ht="35.4" customHeight="1" thickBot="1" x14ac:dyDescent="0.35">
      <c r="A21" s="195"/>
      <c r="B21" s="146"/>
      <c r="C21" s="171"/>
      <c r="D21" s="26" t="s">
        <v>334</v>
      </c>
      <c r="E21" s="26" t="s">
        <v>12</v>
      </c>
      <c r="F21" s="26" t="s">
        <v>8</v>
      </c>
      <c r="G21" s="26" t="s">
        <v>13</v>
      </c>
      <c r="H21" s="52" t="s">
        <v>14</v>
      </c>
      <c r="I21" s="43"/>
      <c r="J21" s="70"/>
      <c r="K21" s="27" t="s">
        <v>163</v>
      </c>
      <c r="L21" s="27" t="s">
        <v>271</v>
      </c>
      <c r="M21" s="27" t="s">
        <v>252</v>
      </c>
      <c r="N21" s="27" t="s">
        <v>236</v>
      </c>
      <c r="O21" s="28"/>
      <c r="Q21" s="76" t="str">
        <f>IF(AND(K21&lt;&gt;K20,LEFT(L21,3)="PK_"),L21,IF(AND(K21=K20,LEFT(L21,3)="PK_",L21&lt;&gt;Q20),Q20&amp;", " &amp; L21,Q20))</f>
        <v>PK_ConsentID</v>
      </c>
      <c r="R21" s="8" t="str">
        <f t="shared" si="3"/>
        <v>AuthorizGenAna Boolean not null</v>
      </c>
      <c r="S21" s="8" t="str">
        <f t="shared" si="4"/>
        <v>PK_ConsentID INT GENERATED ALWAYS AS IDENTITY not null, 
TK_LoadProcID int not null, 
TD_CreationDate Timestamp not null, 
TD_UpdateDate Timestamp not null, 
FK_PatientID int not null, 
ConsentDate Date not null, 
AuthorizGenAna Boolean not null</v>
      </c>
      <c r="T21" s="119" t="str">
        <f t="shared" si="1"/>
        <v>CREATE TABLE Consent(
PK_ConsentID INT GENERATED ALWAYS AS IDENTITY not null, 
TK_LoadProcID int not null, 
TD_CreationDate Timestamp not null, 
TD_UpdateDate Timestamp not null, 
FK_PatientID int not null, 
ConsentDate Date not null, 
AuthorizGenAna Boolean not null,
CONSTRAINT Consent_Pkey Primary key(PK_ConsentID)</v>
      </c>
    </row>
    <row r="22" spans="1:20" ht="57" customHeight="1" x14ac:dyDescent="0.3">
      <c r="A22" s="195"/>
      <c r="B22" s="136" t="s">
        <v>486</v>
      </c>
      <c r="C22" s="165" t="s">
        <v>15</v>
      </c>
      <c r="D22" s="33" t="s">
        <v>255</v>
      </c>
      <c r="E22" s="33" t="s">
        <v>234</v>
      </c>
      <c r="F22" s="33" t="s">
        <v>8</v>
      </c>
      <c r="G22" s="33" t="s">
        <v>256</v>
      </c>
      <c r="H22" s="53" t="s">
        <v>238</v>
      </c>
      <c r="I22" s="43"/>
      <c r="J22" s="11" t="s">
        <v>241</v>
      </c>
      <c r="K22" s="12" t="s">
        <v>158</v>
      </c>
      <c r="L22" s="12" t="s">
        <v>272</v>
      </c>
      <c r="M22" s="12" t="s">
        <v>301</v>
      </c>
      <c r="N22" s="12" t="s">
        <v>236</v>
      </c>
      <c r="O22" s="13"/>
      <c r="Q22" s="76" t="str">
        <f t="shared" si="2"/>
        <v>PK_PatientID</v>
      </c>
      <c r="R22" s="8" t="str">
        <f t="shared" si="3"/>
        <v>PK_PatientID INT GENERATED ALWAYS AS IDENTITY not null</v>
      </c>
      <c r="S22" s="8" t="str">
        <f t="shared" si="4"/>
        <v>PK_PatientID INT GENERATED ALWAYS AS IDENTITY not null</v>
      </c>
      <c r="T22" s="119" t="str">
        <f t="shared" si="1"/>
        <v/>
      </c>
    </row>
    <row r="23" spans="1:20" ht="34.200000000000003" customHeight="1" x14ac:dyDescent="0.3">
      <c r="A23" s="195"/>
      <c r="B23" s="137"/>
      <c r="C23" s="166"/>
      <c r="D23" s="29" t="s">
        <v>258</v>
      </c>
      <c r="E23" s="19" t="s">
        <v>426</v>
      </c>
      <c r="F23" s="29" t="s">
        <v>8</v>
      </c>
      <c r="G23" s="29" t="s">
        <v>242</v>
      </c>
      <c r="H23" s="55" t="s">
        <v>238</v>
      </c>
      <c r="I23" s="43"/>
      <c r="J23" s="14" t="s">
        <v>241</v>
      </c>
      <c r="K23" s="10" t="s">
        <v>158</v>
      </c>
      <c r="L23" s="10" t="s">
        <v>427</v>
      </c>
      <c r="M23" s="10" t="s">
        <v>235</v>
      </c>
      <c r="N23" s="10" t="s">
        <v>236</v>
      </c>
      <c r="O23" s="15"/>
      <c r="Q23" s="76" t="str">
        <f t="shared" si="2"/>
        <v>PK_PatientID</v>
      </c>
      <c r="R23" s="8" t="str">
        <f t="shared" si="3"/>
        <v>TK_LoadProcID int not null</v>
      </c>
      <c r="S23" s="8" t="str">
        <f t="shared" si="4"/>
        <v>PK_PatientID INT GENERATED ALWAYS AS IDENTITY not null, 
TK_LoadProcID int not null</v>
      </c>
      <c r="T23" s="119" t="str">
        <f t="shared" si="1"/>
        <v/>
      </c>
    </row>
    <row r="24" spans="1:20" ht="34.200000000000003" customHeight="1" x14ac:dyDescent="0.3">
      <c r="A24" s="195"/>
      <c r="B24" s="137"/>
      <c r="C24" s="166"/>
      <c r="D24" s="29" t="s">
        <v>259</v>
      </c>
      <c r="E24" s="29" t="s">
        <v>243</v>
      </c>
      <c r="F24" s="29" t="s">
        <v>8</v>
      </c>
      <c r="G24" s="29" t="s">
        <v>244</v>
      </c>
      <c r="H24" s="55" t="s">
        <v>245</v>
      </c>
      <c r="I24" s="43"/>
      <c r="J24" s="14" t="s">
        <v>241</v>
      </c>
      <c r="K24" s="10" t="s">
        <v>158</v>
      </c>
      <c r="L24" s="10" t="s">
        <v>266</v>
      </c>
      <c r="M24" s="10" t="s">
        <v>251</v>
      </c>
      <c r="N24" s="10" t="s">
        <v>236</v>
      </c>
      <c r="O24" s="15"/>
      <c r="Q24" s="76" t="str">
        <f t="shared" si="2"/>
        <v>PK_PatientID</v>
      </c>
      <c r="R24" s="8" t="str">
        <f t="shared" si="3"/>
        <v>TD_CreationDate Timestamp not null</v>
      </c>
      <c r="S24" s="8" t="str">
        <f t="shared" si="4"/>
        <v>PK_PatientID INT GENERATED ALWAYS AS IDENTITY not null, 
TK_LoadProcID int not null, 
TD_CreationDate Timestamp not null</v>
      </c>
      <c r="T24" s="119" t="str">
        <f t="shared" si="1"/>
        <v/>
      </c>
    </row>
    <row r="25" spans="1:20" ht="34.200000000000003" customHeight="1" x14ac:dyDescent="0.3">
      <c r="A25" s="195"/>
      <c r="B25" s="137"/>
      <c r="C25" s="166"/>
      <c r="D25" s="29" t="s">
        <v>260</v>
      </c>
      <c r="E25" s="29" t="s">
        <v>250</v>
      </c>
      <c r="F25" s="29" t="s">
        <v>8</v>
      </c>
      <c r="G25" s="29" t="s">
        <v>254</v>
      </c>
      <c r="H25" s="55" t="s">
        <v>245</v>
      </c>
      <c r="I25" s="43"/>
      <c r="J25" s="14" t="s">
        <v>241</v>
      </c>
      <c r="K25" s="10" t="s">
        <v>158</v>
      </c>
      <c r="L25" s="10" t="s">
        <v>268</v>
      </c>
      <c r="M25" s="10" t="s">
        <v>251</v>
      </c>
      <c r="N25" s="10" t="s">
        <v>236</v>
      </c>
      <c r="O25" s="15"/>
      <c r="Q25" s="76" t="str">
        <f t="shared" si="2"/>
        <v>PK_PatientID</v>
      </c>
      <c r="R25" s="8" t="str">
        <f t="shared" si="3"/>
        <v>TD_UpdateDate Timestamp not null</v>
      </c>
      <c r="S25" s="8" t="str">
        <f t="shared" si="4"/>
        <v>PK_PatientID INT GENERATED ALWAYS AS IDENTITY not null, 
TK_LoadProcID int not null, 
TD_CreationDate Timestamp not null, 
TD_UpdateDate Timestamp not null</v>
      </c>
      <c r="T25" s="119" t="str">
        <f t="shared" si="1"/>
        <v/>
      </c>
    </row>
    <row r="26" spans="1:20" ht="54" customHeight="1" x14ac:dyDescent="0.3">
      <c r="A26" s="195"/>
      <c r="B26" s="137"/>
      <c r="C26" s="166"/>
      <c r="D26" s="29" t="s">
        <v>335</v>
      </c>
      <c r="E26" s="29" t="s">
        <v>261</v>
      </c>
      <c r="F26" s="29" t="s">
        <v>8</v>
      </c>
      <c r="G26" s="29" t="s">
        <v>262</v>
      </c>
      <c r="H26" s="55" t="s">
        <v>16</v>
      </c>
      <c r="I26" s="43"/>
      <c r="J26" s="14" t="s">
        <v>241</v>
      </c>
      <c r="K26" s="10" t="s">
        <v>158</v>
      </c>
      <c r="L26" s="10" t="s">
        <v>273</v>
      </c>
      <c r="M26" s="31" t="s">
        <v>264</v>
      </c>
      <c r="N26" s="10" t="s">
        <v>236</v>
      </c>
      <c r="O26" s="15"/>
      <c r="Q26" s="76" t="str">
        <f t="shared" si="2"/>
        <v>PK_PatientID</v>
      </c>
      <c r="R26" s="8" t="str">
        <f t="shared" si="3"/>
        <v>Ext_PatientID Varchar(20) not null</v>
      </c>
      <c r="S26" s="8" t="str">
        <f t="shared" si="4"/>
        <v>PK_PatientID INT GENERATED ALWAYS AS IDENTITY not null, 
TK_LoadProcID int not null, 
TD_CreationDate Timestamp not null, 
TD_UpdateDate Timestamp not null, 
Ext_PatientID Varchar(20) not null</v>
      </c>
      <c r="T26" s="119" t="str">
        <f t="shared" si="1"/>
        <v/>
      </c>
    </row>
    <row r="27" spans="1:20" ht="34.200000000000003" customHeight="1" x14ac:dyDescent="0.3">
      <c r="A27" s="195"/>
      <c r="B27" s="137"/>
      <c r="C27" s="166"/>
      <c r="D27" s="29" t="s">
        <v>336</v>
      </c>
      <c r="E27" s="29" t="s">
        <v>17</v>
      </c>
      <c r="F27" s="29" t="s">
        <v>8</v>
      </c>
      <c r="G27" s="29" t="s">
        <v>18</v>
      </c>
      <c r="H27" s="56" t="s">
        <v>173</v>
      </c>
      <c r="I27" s="44"/>
      <c r="J27" s="14"/>
      <c r="K27" s="10" t="s">
        <v>158</v>
      </c>
      <c r="L27" s="10" t="s">
        <v>278</v>
      </c>
      <c r="M27" s="10" t="s">
        <v>263</v>
      </c>
      <c r="N27" s="10" t="s">
        <v>236</v>
      </c>
      <c r="O27" s="15"/>
      <c r="Q27" s="76" t="str">
        <f t="shared" si="2"/>
        <v>PK_PatientID</v>
      </c>
      <c r="R27" s="8" t="str">
        <f t="shared" si="3"/>
        <v>FK_OriginCenterID Char(9) not null</v>
      </c>
      <c r="S27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</v>
      </c>
      <c r="T27" s="119" t="str">
        <f t="shared" si="1"/>
        <v/>
      </c>
    </row>
    <row r="28" spans="1:20" ht="34.200000000000003" customHeight="1" x14ac:dyDescent="0.3">
      <c r="A28" s="195"/>
      <c r="B28" s="138"/>
      <c r="C28" s="167"/>
      <c r="D28" s="29" t="s">
        <v>337</v>
      </c>
      <c r="E28" s="32" t="s">
        <v>19</v>
      </c>
      <c r="F28" s="29" t="s">
        <v>8</v>
      </c>
      <c r="G28" s="29" t="s">
        <v>20</v>
      </c>
      <c r="H28" s="56" t="s">
        <v>173</v>
      </c>
      <c r="I28" s="44"/>
      <c r="J28" s="14"/>
      <c r="K28" s="10" t="s">
        <v>158</v>
      </c>
      <c r="L28" s="10" t="s">
        <v>277</v>
      </c>
      <c r="M28" s="10" t="s">
        <v>263</v>
      </c>
      <c r="N28" s="10" t="s">
        <v>236</v>
      </c>
      <c r="O28" s="15"/>
      <c r="Q28" s="76" t="str">
        <f t="shared" si="2"/>
        <v>PK_PatientID</v>
      </c>
      <c r="R28" s="8" t="str">
        <f t="shared" si="3"/>
        <v>FK_ProviderCenterID Char(9) not null</v>
      </c>
      <c r="S28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</v>
      </c>
      <c r="T28" s="119" t="str">
        <f t="shared" si="1"/>
        <v/>
      </c>
    </row>
    <row r="29" spans="1:20" ht="34.200000000000003" customHeight="1" x14ac:dyDescent="0.3">
      <c r="A29" s="195"/>
      <c r="B29" s="141" t="s">
        <v>496</v>
      </c>
      <c r="C29" s="168" t="s">
        <v>21</v>
      </c>
      <c r="D29" s="29" t="s">
        <v>338</v>
      </c>
      <c r="E29" s="29" t="s">
        <v>22</v>
      </c>
      <c r="F29" s="29" t="s">
        <v>8</v>
      </c>
      <c r="G29" s="29" t="s">
        <v>23</v>
      </c>
      <c r="H29" s="55" t="s">
        <v>174</v>
      </c>
      <c r="I29" s="43"/>
      <c r="J29" s="14"/>
      <c r="K29" s="10" t="s">
        <v>158</v>
      </c>
      <c r="L29" s="10" t="s">
        <v>161</v>
      </c>
      <c r="M29" s="10" t="s">
        <v>151</v>
      </c>
      <c r="N29" s="10" t="s">
        <v>236</v>
      </c>
      <c r="O29" s="15"/>
      <c r="Q29" s="76" t="str">
        <f t="shared" si="2"/>
        <v>PK_PatientID</v>
      </c>
      <c r="R29" s="8" t="str">
        <f t="shared" si="3"/>
        <v>BirthDate Date not null</v>
      </c>
      <c r="S29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</v>
      </c>
      <c r="T29" s="119" t="str">
        <f t="shared" si="1"/>
        <v/>
      </c>
    </row>
    <row r="30" spans="1:20" ht="34.200000000000003" customHeight="1" x14ac:dyDescent="0.3">
      <c r="A30" s="195"/>
      <c r="B30" s="142"/>
      <c r="C30" s="166"/>
      <c r="D30" s="29" t="s">
        <v>339</v>
      </c>
      <c r="E30" s="29" t="s">
        <v>24</v>
      </c>
      <c r="F30" s="29" t="s">
        <v>8</v>
      </c>
      <c r="G30" s="29" t="s">
        <v>25</v>
      </c>
      <c r="H30" s="56" t="s">
        <v>175</v>
      </c>
      <c r="I30" s="44"/>
      <c r="J30" s="14"/>
      <c r="K30" s="10" t="s">
        <v>158</v>
      </c>
      <c r="L30" s="31" t="s">
        <v>159</v>
      </c>
      <c r="M30" s="31"/>
      <c r="N30" s="10" t="s">
        <v>236</v>
      </c>
      <c r="O30" s="34" t="s">
        <v>265</v>
      </c>
      <c r="Q30" s="76" t="str">
        <f t="shared" si="2"/>
        <v>PK_PatientID</v>
      </c>
      <c r="R30" s="8" t="str">
        <f t="shared" si="3"/>
        <v>Gender  not null</v>
      </c>
      <c r="S30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</v>
      </c>
      <c r="T30" s="119" t="str">
        <f t="shared" si="1"/>
        <v/>
      </c>
    </row>
    <row r="31" spans="1:20" ht="34.200000000000003" customHeight="1" x14ac:dyDescent="0.3">
      <c r="A31" s="195"/>
      <c r="B31" s="143"/>
      <c r="C31" s="167"/>
      <c r="D31" s="29" t="s">
        <v>340</v>
      </c>
      <c r="E31" s="29" t="s">
        <v>26</v>
      </c>
      <c r="F31" s="29" t="s">
        <v>8</v>
      </c>
      <c r="G31" s="29" t="s">
        <v>27</v>
      </c>
      <c r="H31" s="56" t="s">
        <v>175</v>
      </c>
      <c r="I31" s="44"/>
      <c r="J31" s="14"/>
      <c r="K31" s="10" t="s">
        <v>158</v>
      </c>
      <c r="L31" s="31" t="s">
        <v>160</v>
      </c>
      <c r="M31" s="31"/>
      <c r="N31" s="10" t="s">
        <v>236</v>
      </c>
      <c r="O31" s="34" t="s">
        <v>265</v>
      </c>
      <c r="Q31" s="76" t="str">
        <f t="shared" si="2"/>
        <v>PK_PatientID</v>
      </c>
      <c r="R31" s="8" t="str">
        <f t="shared" si="3"/>
        <v>Ethnicity  not null</v>
      </c>
      <c r="S31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</v>
      </c>
      <c r="T31" s="119" t="str">
        <f t="shared" si="1"/>
        <v/>
      </c>
    </row>
    <row r="32" spans="1:20" ht="34.200000000000003" customHeight="1" x14ac:dyDescent="0.3">
      <c r="A32" s="195"/>
      <c r="B32" s="140" t="s">
        <v>497</v>
      </c>
      <c r="C32" s="168" t="s">
        <v>28</v>
      </c>
      <c r="D32" s="29" t="s">
        <v>341</v>
      </c>
      <c r="E32" s="29" t="s">
        <v>29</v>
      </c>
      <c r="F32" s="29" t="s">
        <v>8</v>
      </c>
      <c r="G32" s="29" t="s">
        <v>30</v>
      </c>
      <c r="H32" s="55" t="s">
        <v>189</v>
      </c>
      <c r="I32" s="43"/>
      <c r="J32" s="14"/>
      <c r="K32" s="10" t="s">
        <v>158</v>
      </c>
      <c r="L32" s="10" t="s">
        <v>274</v>
      </c>
      <c r="M32" s="10" t="s">
        <v>252</v>
      </c>
      <c r="N32" s="10" t="s">
        <v>236</v>
      </c>
      <c r="O32" s="15"/>
      <c r="Q32" s="76" t="str">
        <f t="shared" si="2"/>
        <v>PK_PatientID</v>
      </c>
      <c r="R32" s="8" t="str">
        <f t="shared" si="3"/>
        <v>DeathStatus Boolean not null</v>
      </c>
      <c r="S32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null, 
DeathStatus Boolean not null</v>
      </c>
      <c r="T32" s="119" t="str">
        <f t="shared" si="1"/>
        <v/>
      </c>
    </row>
    <row r="33" spans="1:20" ht="34.200000000000003" customHeight="1" x14ac:dyDescent="0.3">
      <c r="A33" s="195"/>
      <c r="B33" s="137"/>
      <c r="C33" s="166"/>
      <c r="D33" s="29" t="s">
        <v>342</v>
      </c>
      <c r="E33" s="29" t="s">
        <v>31</v>
      </c>
      <c r="F33" s="29" t="s">
        <v>8</v>
      </c>
      <c r="G33" s="29" t="s">
        <v>32</v>
      </c>
      <c r="H33" s="55" t="s">
        <v>11</v>
      </c>
      <c r="I33" s="43"/>
      <c r="J33" s="14"/>
      <c r="K33" s="10" t="s">
        <v>158</v>
      </c>
      <c r="L33" s="10" t="s">
        <v>275</v>
      </c>
      <c r="M33" s="10" t="s">
        <v>151</v>
      </c>
      <c r="N33" s="10" t="s">
        <v>236</v>
      </c>
      <c r="O33" s="15"/>
      <c r="Q33" s="76" t="str">
        <f t="shared" si="2"/>
        <v>PK_PatientID</v>
      </c>
      <c r="R33" s="8" t="str">
        <f t="shared" si="3"/>
        <v>DeathStatusDate Date not null</v>
      </c>
      <c r="S33" s="8" t="str">
        <f t="shared" si="4"/>
        <v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null, 
DeathStatus Boolean not null, 
DeathStatusDate Date not null</v>
      </c>
      <c r="T33" s="119" t="str">
        <f t="shared" si="1"/>
        <v/>
      </c>
    </row>
    <row r="34" spans="1:20" ht="34.200000000000003" customHeight="1" x14ac:dyDescent="0.3">
      <c r="A34" s="195"/>
      <c r="B34" s="137"/>
      <c r="C34" s="167"/>
      <c r="D34" s="29" t="s">
        <v>225</v>
      </c>
      <c r="E34" s="29" t="s">
        <v>33</v>
      </c>
      <c r="F34" s="29" t="s">
        <v>459</v>
      </c>
      <c r="G34" s="29" t="s">
        <v>34</v>
      </c>
      <c r="H34" s="55" t="s">
        <v>174</v>
      </c>
      <c r="I34" s="43"/>
      <c r="J34" s="14"/>
      <c r="K34" s="10" t="s">
        <v>158</v>
      </c>
      <c r="L34" s="10" t="s">
        <v>162</v>
      </c>
      <c r="M34" s="10" t="s">
        <v>151</v>
      </c>
      <c r="N34" s="10"/>
      <c r="O34" s="15"/>
      <c r="Q34" s="76" t="str">
        <f t="shared" si="2"/>
        <v>PK_PatientID</v>
      </c>
      <c r="R34" s="8" t="str">
        <f t="shared" si="3"/>
        <v xml:space="preserve">DeathDate Date </v>
      </c>
      <c r="S34" s="8" t="str">
        <f t="shared" si="4"/>
        <v xml:space="preserve"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null, 
DeathStatus Boolean not null, 
DeathStatusDate Date not null, 
DeathDate Date </v>
      </c>
      <c r="T34" s="119" t="str">
        <f t="shared" si="1"/>
        <v/>
      </c>
    </row>
    <row r="35" spans="1:20" ht="34.200000000000003" customHeight="1" thickBot="1" x14ac:dyDescent="0.35">
      <c r="A35" s="195"/>
      <c r="B35" s="139"/>
      <c r="C35" s="36" t="s">
        <v>35</v>
      </c>
      <c r="D35" s="37" t="s">
        <v>226</v>
      </c>
      <c r="E35" s="37" t="s">
        <v>36</v>
      </c>
      <c r="F35" s="37" t="s">
        <v>459</v>
      </c>
      <c r="G35" s="37" t="s">
        <v>37</v>
      </c>
      <c r="H35" s="57" t="s">
        <v>176</v>
      </c>
      <c r="I35" s="44"/>
      <c r="J35" s="72"/>
      <c r="K35" s="38" t="s">
        <v>158</v>
      </c>
      <c r="L35" s="38" t="s">
        <v>276</v>
      </c>
      <c r="M35" s="38" t="s">
        <v>264</v>
      </c>
      <c r="N35" s="38"/>
      <c r="O35" s="39"/>
      <c r="Q35" s="76" t="str">
        <f t="shared" si="2"/>
        <v>PK_PatientID</v>
      </c>
      <c r="R35" s="8" t="str">
        <f t="shared" si="3"/>
        <v xml:space="preserve">DeathCause Varchar(20) </v>
      </c>
      <c r="S35" s="8" t="str">
        <f t="shared" si="4"/>
        <v xml:space="preserve">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null, 
DeathStatus Boolean not null, 
DeathStatusDate Date not null, 
DeathDate Date , 
DeathCause Varchar(20) </v>
      </c>
      <c r="T35" s="119" t="str">
        <f t="shared" si="1"/>
        <v>CREATE TABLE Patient(
PK_PatientID INT GENERATED ALWAYS AS IDENTITY not null, 
TK_LoadProcID int not null, 
TD_CreationDate Timestamp not null, 
TD_UpdateDate Timestamp not null, 
Ext_PatientID Varchar(20) not null, 
FK_OriginCenterID Char(9) not null, 
FK_ProviderCenterID Char(9) not null, 
BirthDate Date not null, 
Gender  not null, 
Ethnicity  not null, 
DeathStatus Boolean not null, 
DeathStatusDate Date not null, 
DeathDate Date , 
DeathCause Varchar(20) ,
CONSTRAINT Patient_Pkey Primary key(PK_PatientID)</v>
      </c>
    </row>
    <row r="36" spans="1:20" ht="34.200000000000003" customHeight="1" x14ac:dyDescent="0.3">
      <c r="A36" s="195"/>
      <c r="B36" s="147" t="s">
        <v>487</v>
      </c>
      <c r="C36" s="159" t="s">
        <v>38</v>
      </c>
      <c r="D36" s="33" t="s">
        <v>282</v>
      </c>
      <c r="E36" s="33" t="s">
        <v>279</v>
      </c>
      <c r="F36" s="33" t="s">
        <v>8</v>
      </c>
      <c r="G36" s="33" t="s">
        <v>280</v>
      </c>
      <c r="H36" s="53" t="s">
        <v>238</v>
      </c>
      <c r="I36" s="43"/>
      <c r="J36" s="11" t="s">
        <v>241</v>
      </c>
      <c r="K36" s="12" t="s">
        <v>152</v>
      </c>
      <c r="L36" s="12" t="s">
        <v>281</v>
      </c>
      <c r="M36" s="12" t="s">
        <v>301</v>
      </c>
      <c r="N36" s="12" t="s">
        <v>236</v>
      </c>
      <c r="O36" s="13"/>
      <c r="Q36" s="76" t="str">
        <f t="shared" si="2"/>
        <v>PK_PathologyID</v>
      </c>
      <c r="R36" s="8" t="str">
        <f t="shared" si="3"/>
        <v>PK_PathologyID INT GENERATED ALWAYS AS IDENTITY not null</v>
      </c>
      <c r="S36" s="8" t="str">
        <f t="shared" si="4"/>
        <v>PK_PathologyID INT GENERATED ALWAYS AS IDENTITY not null</v>
      </c>
      <c r="T36" s="119" t="str">
        <f t="shared" si="1"/>
        <v/>
      </c>
    </row>
    <row r="37" spans="1:20" ht="34.200000000000003" customHeight="1" x14ac:dyDescent="0.3">
      <c r="A37" s="195"/>
      <c r="B37" s="142"/>
      <c r="C37" s="160"/>
      <c r="D37" s="29" t="s">
        <v>283</v>
      </c>
      <c r="E37" s="19" t="s">
        <v>426</v>
      </c>
      <c r="F37" s="29" t="s">
        <v>8</v>
      </c>
      <c r="G37" s="29" t="s">
        <v>242</v>
      </c>
      <c r="H37" s="55" t="s">
        <v>238</v>
      </c>
      <c r="I37" s="43"/>
      <c r="J37" s="14" t="s">
        <v>241</v>
      </c>
      <c r="K37" s="10" t="s">
        <v>152</v>
      </c>
      <c r="L37" s="10" t="s">
        <v>427</v>
      </c>
      <c r="M37" s="10" t="s">
        <v>235</v>
      </c>
      <c r="N37" s="10" t="s">
        <v>236</v>
      </c>
      <c r="O37" s="15"/>
      <c r="Q37" s="76" t="str">
        <f t="shared" si="2"/>
        <v>PK_PathologyID</v>
      </c>
      <c r="R37" s="8" t="str">
        <f t="shared" si="3"/>
        <v>TK_LoadProcID int not null</v>
      </c>
      <c r="S37" s="8" t="str">
        <f t="shared" si="4"/>
        <v>PK_PathologyID INT GENERATED ALWAYS AS IDENTITY not null, 
TK_LoadProcID int not null</v>
      </c>
      <c r="T37" s="119" t="str">
        <f t="shared" si="1"/>
        <v/>
      </c>
    </row>
    <row r="38" spans="1:20" ht="34.200000000000003" customHeight="1" x14ac:dyDescent="0.3">
      <c r="A38" s="195"/>
      <c r="B38" s="142"/>
      <c r="C38" s="160"/>
      <c r="D38" s="29" t="s">
        <v>284</v>
      </c>
      <c r="E38" s="29" t="s">
        <v>243</v>
      </c>
      <c r="F38" s="29" t="s">
        <v>8</v>
      </c>
      <c r="G38" s="29" t="s">
        <v>244</v>
      </c>
      <c r="H38" s="55" t="s">
        <v>245</v>
      </c>
      <c r="I38" s="43"/>
      <c r="J38" s="14" t="s">
        <v>241</v>
      </c>
      <c r="K38" s="10" t="s">
        <v>152</v>
      </c>
      <c r="L38" s="10" t="s">
        <v>266</v>
      </c>
      <c r="M38" s="10" t="s">
        <v>251</v>
      </c>
      <c r="N38" s="10" t="s">
        <v>236</v>
      </c>
      <c r="O38" s="15"/>
      <c r="Q38" s="76" t="str">
        <f t="shared" si="2"/>
        <v>PK_PathologyID</v>
      </c>
      <c r="R38" s="8" t="str">
        <f t="shared" si="3"/>
        <v>TD_CreationDate Timestamp not null</v>
      </c>
      <c r="S38" s="8" t="str">
        <f t="shared" si="4"/>
        <v>PK_PathologyID INT GENERATED ALWAYS AS IDENTITY not null, 
TK_LoadProcID int not null, 
TD_CreationDate Timestamp not null</v>
      </c>
      <c r="T38" s="119" t="str">
        <f t="shared" si="1"/>
        <v/>
      </c>
    </row>
    <row r="39" spans="1:20" ht="34.200000000000003" customHeight="1" x14ac:dyDescent="0.3">
      <c r="A39" s="195"/>
      <c r="B39" s="142"/>
      <c r="C39" s="160"/>
      <c r="D39" s="29" t="s">
        <v>285</v>
      </c>
      <c r="E39" s="29" t="s">
        <v>250</v>
      </c>
      <c r="F39" s="29" t="s">
        <v>8</v>
      </c>
      <c r="G39" s="29" t="s">
        <v>254</v>
      </c>
      <c r="H39" s="55" t="s">
        <v>245</v>
      </c>
      <c r="I39" s="43"/>
      <c r="J39" s="14" t="s">
        <v>241</v>
      </c>
      <c r="K39" s="10" t="s">
        <v>152</v>
      </c>
      <c r="L39" s="10" t="s">
        <v>268</v>
      </c>
      <c r="M39" s="10" t="s">
        <v>251</v>
      </c>
      <c r="N39" s="10" t="s">
        <v>236</v>
      </c>
      <c r="O39" s="15"/>
      <c r="Q39" s="76" t="str">
        <f t="shared" si="2"/>
        <v>PK_PathologyID</v>
      </c>
      <c r="R39" s="8" t="str">
        <f t="shared" si="3"/>
        <v>TD_UpdateDate Timestamp not null</v>
      </c>
      <c r="S39" s="8" t="str">
        <f t="shared" si="4"/>
        <v>PK_PathologyID INT GENERATED ALWAYS AS IDENTITY not null, 
TK_LoadProcID int not null, 
TD_CreationDate Timestamp not null, 
TD_UpdateDate Timestamp not null</v>
      </c>
      <c r="T39" s="119" t="str">
        <f t="shared" si="1"/>
        <v/>
      </c>
    </row>
    <row r="40" spans="1:20" ht="34.200000000000003" customHeight="1" x14ac:dyDescent="0.3">
      <c r="A40" s="195"/>
      <c r="B40" s="142"/>
      <c r="C40" s="160"/>
      <c r="D40" s="29" t="s">
        <v>286</v>
      </c>
      <c r="E40" s="29" t="s">
        <v>234</v>
      </c>
      <c r="F40" s="29" t="s">
        <v>8</v>
      </c>
      <c r="G40" s="29" t="s">
        <v>257</v>
      </c>
      <c r="H40" s="55" t="s">
        <v>238</v>
      </c>
      <c r="I40" s="43"/>
      <c r="J40" s="14" t="s">
        <v>241</v>
      </c>
      <c r="K40" s="10" t="s">
        <v>152</v>
      </c>
      <c r="L40" s="10" t="s">
        <v>269</v>
      </c>
      <c r="M40" s="10" t="s">
        <v>235</v>
      </c>
      <c r="N40" s="10" t="s">
        <v>236</v>
      </c>
      <c r="O40" s="15"/>
      <c r="Q40" s="76" t="str">
        <f t="shared" si="2"/>
        <v>PK_PathologyID</v>
      </c>
      <c r="R40" s="8" t="str">
        <f t="shared" si="3"/>
        <v>FK_PatientID int not null</v>
      </c>
      <c r="S40" s="8" t="str">
        <f t="shared" si="4"/>
        <v>PK_PathologyID INT GENERATED ALWAYS AS IDENTITY not null, 
TK_LoadProcID int not null, 
TD_CreationDate Timestamp not null, 
TD_UpdateDate Timestamp not null, 
FK_PatientID int not null</v>
      </c>
      <c r="T40" s="119" t="str">
        <f t="shared" si="1"/>
        <v/>
      </c>
    </row>
    <row r="41" spans="1:20" ht="34.200000000000003" customHeight="1" x14ac:dyDescent="0.3">
      <c r="A41" s="195"/>
      <c r="B41" s="142"/>
      <c r="C41" s="160"/>
      <c r="D41" s="29" t="s">
        <v>343</v>
      </c>
      <c r="E41" s="29" t="s">
        <v>39</v>
      </c>
      <c r="F41" s="29" t="s">
        <v>190</v>
      </c>
      <c r="G41" s="29" t="s">
        <v>191</v>
      </c>
      <c r="H41" s="56" t="s">
        <v>177</v>
      </c>
      <c r="I41" s="44"/>
      <c r="J41" s="14"/>
      <c r="K41" s="10" t="s">
        <v>152</v>
      </c>
      <c r="L41" s="10" t="s">
        <v>153</v>
      </c>
      <c r="M41" s="31"/>
      <c r="N41" s="10" t="s">
        <v>236</v>
      </c>
      <c r="O41" s="34" t="s">
        <v>287</v>
      </c>
      <c r="Q41" s="76" t="str">
        <f t="shared" si="2"/>
        <v>PK_PathologyID</v>
      </c>
      <c r="R41" s="8" t="str">
        <f t="shared" si="3"/>
        <v>PathologyCode  not null</v>
      </c>
      <c r="S41" s="8" t="str">
        <f t="shared" si="4"/>
        <v>PK_PathologyID INT GENERATED ALWAYS AS IDENTITY not null, 
TK_LoadProcID int not null, 
TD_CreationDate Timestamp not null, 
TD_UpdateDate Timestamp not null, 
FK_PatientID int not null, 
PathologyCode  not null</v>
      </c>
      <c r="T41" s="119" t="str">
        <f t="shared" si="1"/>
        <v/>
      </c>
    </row>
    <row r="42" spans="1:20" ht="34.200000000000003" customHeight="1" x14ac:dyDescent="0.3">
      <c r="A42" s="195"/>
      <c r="B42" s="142"/>
      <c r="C42" s="160"/>
      <c r="D42" s="29" t="s">
        <v>344</v>
      </c>
      <c r="E42" s="29" t="s">
        <v>41</v>
      </c>
      <c r="F42" s="29" t="s">
        <v>40</v>
      </c>
      <c r="G42" s="29" t="s">
        <v>42</v>
      </c>
      <c r="H42" s="55" t="s">
        <v>11</v>
      </c>
      <c r="I42" s="43"/>
      <c r="J42" s="14"/>
      <c r="K42" s="10" t="s">
        <v>152</v>
      </c>
      <c r="L42" s="10" t="s">
        <v>154</v>
      </c>
      <c r="M42" s="10" t="s">
        <v>151</v>
      </c>
      <c r="N42" s="10" t="s">
        <v>231</v>
      </c>
      <c r="O42" s="15"/>
      <c r="Q42" s="76" t="str">
        <f t="shared" si="2"/>
        <v>PK_PathologyID</v>
      </c>
      <c r="R42" s="8" t="str">
        <f t="shared" si="3"/>
        <v>DiagnosisDate Date Not null</v>
      </c>
      <c r="S42" s="8" t="str">
        <f t="shared" si="4"/>
        <v>PK_PathologyID INT GENERATED ALWAYS AS IDENTITY not null, 
TK_LoadProcID int not null, 
TD_CreationDate Timestamp not null, 
TD_UpdateDate Timestamp not null, 
FK_PatientID int not null, 
PathologyCode  not null, 
DiagnosisDate Date Not null</v>
      </c>
      <c r="T42" s="119" t="str">
        <f t="shared" si="1"/>
        <v/>
      </c>
    </row>
    <row r="43" spans="1:20" ht="34.200000000000003" customHeight="1" thickBot="1" x14ac:dyDescent="0.35">
      <c r="A43" s="195"/>
      <c r="B43" s="148"/>
      <c r="C43" s="161"/>
      <c r="D43" s="37" t="s">
        <v>345</v>
      </c>
      <c r="E43" s="37" t="s">
        <v>43</v>
      </c>
      <c r="F43" s="37" t="s">
        <v>40</v>
      </c>
      <c r="G43" s="37" t="s">
        <v>44</v>
      </c>
      <c r="H43" s="58" t="s">
        <v>11</v>
      </c>
      <c r="I43" s="43"/>
      <c r="J43" s="72"/>
      <c r="K43" s="38" t="s">
        <v>152</v>
      </c>
      <c r="L43" s="38" t="s">
        <v>155</v>
      </c>
      <c r="M43" s="38" t="s">
        <v>151</v>
      </c>
      <c r="N43" s="38"/>
      <c r="O43" s="39"/>
      <c r="Q43" s="76" t="str">
        <f t="shared" si="2"/>
        <v>PK_PathologyID</v>
      </c>
      <c r="R43" s="8" t="str">
        <f t="shared" si="3"/>
        <v xml:space="preserve">PathologyEndDate Date </v>
      </c>
      <c r="S43" s="8" t="str">
        <f t="shared" si="4"/>
        <v xml:space="preserve">PK_PathologyID INT GENERATED ALWAYS AS IDENTITY not null, 
TK_LoadProcID int not null, 
TD_CreationDate Timestamp not null, 
TD_UpdateDate Timestamp not null, 
FK_PatientID int not null, 
PathologyCode  not null, 
DiagnosisDate Date Not null, 
PathologyEndDate Date </v>
      </c>
      <c r="T43" s="119" t="str">
        <f t="shared" si="1"/>
        <v>CREATE TABLE RelatedPathology(
PK_PathologyID INT GENERATED ALWAYS AS IDENTITY not null, 
TK_LoadProcID int not null, 
TD_CreationDate Timestamp not null, 
TD_UpdateDate Timestamp not null, 
FK_PatientID int not null, 
PathologyCode  not null, 
DiagnosisDate Date Not null, 
PathologyEndDate Date ,
CONSTRAINT RelatedPathology_Pkey Primary key(PK_PathologyID)</v>
      </c>
    </row>
    <row r="44" spans="1:20" ht="34.200000000000003" customHeight="1" thickBot="1" x14ac:dyDescent="0.35">
      <c r="A44" s="195"/>
      <c r="B44" s="136" t="s">
        <v>488</v>
      </c>
      <c r="C44" s="159" t="s">
        <v>45</v>
      </c>
      <c r="D44" s="33" t="s">
        <v>288</v>
      </c>
      <c r="E44" s="33" t="s">
        <v>279</v>
      </c>
      <c r="F44" s="33" t="s">
        <v>8</v>
      </c>
      <c r="G44" s="33" t="s">
        <v>294</v>
      </c>
      <c r="H44" s="53" t="s">
        <v>238</v>
      </c>
      <c r="I44" s="43"/>
      <c r="J44" s="11" t="s">
        <v>241</v>
      </c>
      <c r="K44" s="12" t="s">
        <v>295</v>
      </c>
      <c r="L44" s="12" t="s">
        <v>296</v>
      </c>
      <c r="M44" s="12" t="s">
        <v>301</v>
      </c>
      <c r="N44" s="12" t="s">
        <v>236</v>
      </c>
      <c r="O44" s="80" t="s">
        <v>309</v>
      </c>
      <c r="Q44" s="76" t="str">
        <f t="shared" si="2"/>
        <v>PK_FamilyCancerHistoID</v>
      </c>
      <c r="R44" s="8" t="str">
        <f t="shared" si="3"/>
        <v>PK_FamilyCancerHistoID INT GENERATED ALWAYS AS IDENTITY not null</v>
      </c>
      <c r="S44" s="8" t="str">
        <f t="shared" si="4"/>
        <v>PK_FamilyCancerHistoID INT GENERATED ALWAYS AS IDENTITY not null</v>
      </c>
      <c r="T44" s="119" t="str">
        <f t="shared" si="1"/>
        <v/>
      </c>
    </row>
    <row r="45" spans="1:20" ht="34.200000000000003" customHeight="1" thickBot="1" x14ac:dyDescent="0.35">
      <c r="A45" s="195"/>
      <c r="B45" s="137"/>
      <c r="C45" s="160"/>
      <c r="D45" s="29" t="s">
        <v>289</v>
      </c>
      <c r="E45" s="19" t="s">
        <v>426</v>
      </c>
      <c r="F45" s="29" t="s">
        <v>8</v>
      </c>
      <c r="G45" s="29" t="s">
        <v>242</v>
      </c>
      <c r="H45" s="55" t="s">
        <v>238</v>
      </c>
      <c r="I45" s="43"/>
      <c r="J45" s="14" t="s">
        <v>241</v>
      </c>
      <c r="K45" s="10" t="s">
        <v>295</v>
      </c>
      <c r="L45" s="10" t="s">
        <v>427</v>
      </c>
      <c r="M45" s="10" t="s">
        <v>235</v>
      </c>
      <c r="N45" s="10" t="s">
        <v>236</v>
      </c>
      <c r="O45" s="80" t="s">
        <v>309</v>
      </c>
      <c r="Q45" s="76" t="str">
        <f t="shared" si="2"/>
        <v>PK_FamilyCancerHistoID</v>
      </c>
      <c r="R45" s="8" t="str">
        <f t="shared" si="3"/>
        <v>TK_LoadProcID int not null</v>
      </c>
      <c r="S45" s="8" t="str">
        <f t="shared" si="4"/>
        <v>PK_FamilyCancerHistoID INT GENERATED ALWAYS AS IDENTITY not null, 
TK_LoadProcID int not null</v>
      </c>
      <c r="T45" s="119" t="str">
        <f t="shared" si="1"/>
        <v/>
      </c>
    </row>
    <row r="46" spans="1:20" ht="34.200000000000003" customHeight="1" thickBot="1" x14ac:dyDescent="0.35">
      <c r="A46" s="195"/>
      <c r="B46" s="137"/>
      <c r="C46" s="160"/>
      <c r="D46" s="29" t="s">
        <v>290</v>
      </c>
      <c r="E46" s="29" t="s">
        <v>243</v>
      </c>
      <c r="F46" s="29" t="s">
        <v>8</v>
      </c>
      <c r="G46" s="29" t="s">
        <v>244</v>
      </c>
      <c r="H46" s="55" t="s">
        <v>245</v>
      </c>
      <c r="I46" s="43"/>
      <c r="J46" s="14" t="s">
        <v>241</v>
      </c>
      <c r="K46" s="10" t="s">
        <v>295</v>
      </c>
      <c r="L46" s="10" t="s">
        <v>266</v>
      </c>
      <c r="M46" s="10" t="s">
        <v>251</v>
      </c>
      <c r="N46" s="10" t="s">
        <v>236</v>
      </c>
      <c r="O46" s="80" t="s">
        <v>309</v>
      </c>
      <c r="Q46" s="76" t="str">
        <f t="shared" si="2"/>
        <v>PK_FamilyCancerHistoID</v>
      </c>
      <c r="R46" s="8" t="str">
        <f t="shared" si="3"/>
        <v>TD_CreationDate Timestamp not null</v>
      </c>
      <c r="S46" s="8" t="str">
        <f t="shared" si="4"/>
        <v>PK_FamilyCancerHistoID INT GENERATED ALWAYS AS IDENTITY not null, 
TK_LoadProcID int not null, 
TD_CreationDate Timestamp not null</v>
      </c>
      <c r="T46" s="119" t="str">
        <f t="shared" si="1"/>
        <v/>
      </c>
    </row>
    <row r="47" spans="1:20" ht="34.200000000000003" customHeight="1" thickBot="1" x14ac:dyDescent="0.35">
      <c r="A47" s="195"/>
      <c r="B47" s="137"/>
      <c r="C47" s="160"/>
      <c r="D47" s="29" t="s">
        <v>291</v>
      </c>
      <c r="E47" s="29" t="s">
        <v>250</v>
      </c>
      <c r="F47" s="29" t="s">
        <v>8</v>
      </c>
      <c r="G47" s="29" t="s">
        <v>254</v>
      </c>
      <c r="H47" s="55" t="s">
        <v>245</v>
      </c>
      <c r="I47" s="43"/>
      <c r="J47" s="14" t="s">
        <v>241</v>
      </c>
      <c r="K47" s="10" t="s">
        <v>295</v>
      </c>
      <c r="L47" s="10" t="s">
        <v>268</v>
      </c>
      <c r="M47" s="10" t="s">
        <v>251</v>
      </c>
      <c r="N47" s="10" t="s">
        <v>236</v>
      </c>
      <c r="O47" s="80" t="s">
        <v>309</v>
      </c>
      <c r="Q47" s="76" t="str">
        <f t="shared" si="2"/>
        <v>PK_FamilyCancerHistoID</v>
      </c>
      <c r="R47" s="8" t="str">
        <f t="shared" si="3"/>
        <v>TD_UpdateDate Timestamp not null</v>
      </c>
      <c r="S47" s="8" t="str">
        <f t="shared" si="4"/>
        <v>PK_FamilyCancerHistoID INT GENERATED ALWAYS AS IDENTITY not null, 
TK_LoadProcID int not null, 
TD_CreationDate Timestamp not null, 
TD_UpdateDate Timestamp not null</v>
      </c>
      <c r="T47" s="119" t="str">
        <f t="shared" si="1"/>
        <v/>
      </c>
    </row>
    <row r="48" spans="1:20" ht="34.200000000000003" customHeight="1" thickBot="1" x14ac:dyDescent="0.35">
      <c r="A48" s="195"/>
      <c r="B48" s="137"/>
      <c r="C48" s="160"/>
      <c r="D48" s="29" t="s">
        <v>292</v>
      </c>
      <c r="E48" s="29" t="s">
        <v>234</v>
      </c>
      <c r="F48" s="29" t="s">
        <v>8</v>
      </c>
      <c r="G48" s="29" t="s">
        <v>293</v>
      </c>
      <c r="H48" s="55" t="s">
        <v>238</v>
      </c>
      <c r="I48" s="43"/>
      <c r="J48" s="14" t="s">
        <v>241</v>
      </c>
      <c r="K48" s="10" t="s">
        <v>295</v>
      </c>
      <c r="L48" s="10" t="s">
        <v>269</v>
      </c>
      <c r="M48" s="10" t="s">
        <v>235</v>
      </c>
      <c r="N48" s="10" t="s">
        <v>236</v>
      </c>
      <c r="O48" s="80" t="s">
        <v>309</v>
      </c>
      <c r="Q48" s="76" t="str">
        <f t="shared" si="2"/>
        <v>PK_FamilyCancerHistoID</v>
      </c>
      <c r="R48" s="8" t="str">
        <f t="shared" si="3"/>
        <v>FK_PatientID int not null</v>
      </c>
      <c r="S48" s="8" t="str">
        <f t="shared" si="4"/>
        <v>PK_FamilyCancerHistoID INT GENERATED ALWAYS AS IDENTITY not null, 
TK_LoadProcID int not null, 
TD_CreationDate Timestamp not null, 
TD_UpdateDate Timestamp not null, 
FK_PatientID int not null</v>
      </c>
      <c r="T48" s="119" t="str">
        <f t="shared" si="1"/>
        <v/>
      </c>
    </row>
    <row r="49" spans="1:20" ht="34.200000000000003" customHeight="1" x14ac:dyDescent="0.3">
      <c r="A49" s="195"/>
      <c r="B49" s="137"/>
      <c r="C49" s="160"/>
      <c r="D49" s="29" t="s">
        <v>346</v>
      </c>
      <c r="E49" s="29" t="s">
        <v>46</v>
      </c>
      <c r="F49" s="29" t="s">
        <v>192</v>
      </c>
      <c r="G49" s="29" t="s">
        <v>193</v>
      </c>
      <c r="H49" s="56" t="s">
        <v>178</v>
      </c>
      <c r="I49" s="44"/>
      <c r="J49" s="14"/>
      <c r="K49" s="10" t="s">
        <v>295</v>
      </c>
      <c r="L49" s="10" t="s">
        <v>156</v>
      </c>
      <c r="M49" s="10"/>
      <c r="N49" s="10"/>
      <c r="O49" s="80" t="s">
        <v>309</v>
      </c>
      <c r="Q49" s="76" t="str">
        <f t="shared" si="2"/>
        <v>PK_FamilyCancerHistoID</v>
      </c>
      <c r="R49" s="8" t="str">
        <f t="shared" si="3"/>
        <v xml:space="preserve">TopographyCode  </v>
      </c>
      <c r="S49" s="8" t="str">
        <f t="shared" si="4"/>
        <v xml:space="preserve">PK_FamilyCancerHistoID INT GENERATED ALWAYS AS IDENTITY not null, 
TK_LoadProcID int not null, 
TD_CreationDate Timestamp not null, 
TD_UpdateDate Timestamp not null, 
FK_PatientID int not null, 
TopographyCode  </v>
      </c>
      <c r="T49" s="119" t="str">
        <f t="shared" si="1"/>
        <v/>
      </c>
    </row>
    <row r="50" spans="1:20" ht="162.6" customHeight="1" thickBot="1" x14ac:dyDescent="0.35">
      <c r="A50" s="195"/>
      <c r="B50" s="139"/>
      <c r="C50" s="161"/>
      <c r="D50" s="79" t="s">
        <v>227</v>
      </c>
      <c r="E50" s="37" t="s">
        <v>47</v>
      </c>
      <c r="F50" s="37" t="s">
        <v>460</v>
      </c>
      <c r="G50" s="37" t="s">
        <v>48</v>
      </c>
      <c r="H50" s="58" t="s">
        <v>194</v>
      </c>
      <c r="I50" s="43"/>
      <c r="J50" s="16"/>
      <c r="K50" s="17" t="s">
        <v>295</v>
      </c>
      <c r="L50" s="17" t="s">
        <v>157</v>
      </c>
      <c r="M50" s="17" t="s">
        <v>297</v>
      </c>
      <c r="N50" s="17"/>
      <c r="O50" s="18"/>
      <c r="Q50" s="76" t="str">
        <f t="shared" si="2"/>
        <v>PK_FamilyCancerHistoID</v>
      </c>
      <c r="R50" s="8" t="str">
        <f t="shared" si="3"/>
        <v xml:space="preserve">Parentage varchar(8) </v>
      </c>
      <c r="S50" s="8" t="str">
        <f t="shared" si="4"/>
        <v xml:space="preserve">PK_FamilyCancerHistoID INT GENERATED ALWAYS AS IDENTITY not null, 
TK_LoadProcID int not null, 
TD_CreationDate Timestamp not null, 
TD_UpdateDate Timestamp not null, 
FK_PatientID int not null, 
TopographyCode  , 
Parentage varchar(8) </v>
      </c>
      <c r="T50" s="119" t="str">
        <f t="shared" si="1"/>
        <v>CREATE TABLE FamilyCancerHisto(
PK_FamilyCancerHistoID INT GENERATED ALWAYS AS IDENTITY not null, 
TK_LoadProcID int not null, 
TD_CreationDate Timestamp not null, 
TD_UpdateDate Timestamp not null, 
FK_PatientID int not null, 
TopographyCode  , 
Parentage varchar(8) ,
CONSTRAINT FamilyCancerHisto_Pkey Primary key(PK_FamilyCancerHistoID)</v>
      </c>
    </row>
    <row r="51" spans="1:20" ht="34.200000000000003" customHeight="1" x14ac:dyDescent="0.3">
      <c r="A51" s="196"/>
      <c r="B51" s="178" t="s">
        <v>489</v>
      </c>
      <c r="C51" s="156" t="s">
        <v>197</v>
      </c>
      <c r="D51" s="33" t="s">
        <v>303</v>
      </c>
      <c r="E51" s="33" t="s">
        <v>302</v>
      </c>
      <c r="F51" s="33" t="s">
        <v>8</v>
      </c>
      <c r="G51" s="33" t="s">
        <v>294</v>
      </c>
      <c r="H51" s="53" t="s">
        <v>238</v>
      </c>
      <c r="I51" s="43"/>
      <c r="J51" s="11" t="s">
        <v>241</v>
      </c>
      <c r="K51" s="12" t="s">
        <v>310</v>
      </c>
      <c r="L51" s="12" t="s">
        <v>405</v>
      </c>
      <c r="M51" s="12" t="s">
        <v>301</v>
      </c>
      <c r="N51" s="12" t="s">
        <v>236</v>
      </c>
      <c r="O51" s="13"/>
      <c r="Q51" s="76" t="str">
        <f t="shared" si="2"/>
        <v>PK_TNMEventID</v>
      </c>
      <c r="R51" s="8" t="str">
        <f t="shared" si="3"/>
        <v>PK_TNMEventID INT GENERATED ALWAYS AS IDENTITY not null</v>
      </c>
      <c r="S51" s="8" t="str">
        <f t="shared" si="4"/>
        <v>PK_TNMEventID INT GENERATED ALWAYS AS IDENTITY not null</v>
      </c>
      <c r="T51" s="119" t="str">
        <f t="shared" si="1"/>
        <v/>
      </c>
    </row>
    <row r="52" spans="1:20" ht="34.200000000000003" customHeight="1" x14ac:dyDescent="0.3">
      <c r="A52" s="196"/>
      <c r="B52" s="179"/>
      <c r="C52" s="157"/>
      <c r="D52" s="29" t="s">
        <v>304</v>
      </c>
      <c r="E52" s="19" t="s">
        <v>426</v>
      </c>
      <c r="F52" s="29" t="s">
        <v>8</v>
      </c>
      <c r="G52" s="29" t="s">
        <v>242</v>
      </c>
      <c r="H52" s="55" t="s">
        <v>238</v>
      </c>
      <c r="I52" s="43"/>
      <c r="J52" s="14" t="s">
        <v>241</v>
      </c>
      <c r="K52" s="10" t="s">
        <v>310</v>
      </c>
      <c r="L52" s="10" t="s">
        <v>427</v>
      </c>
      <c r="M52" s="10" t="s">
        <v>235</v>
      </c>
      <c r="N52" s="10" t="s">
        <v>236</v>
      </c>
      <c r="O52" s="15"/>
      <c r="Q52" s="76" t="str">
        <f t="shared" si="2"/>
        <v>PK_TNMEventID</v>
      </c>
      <c r="R52" s="8" t="str">
        <f t="shared" si="3"/>
        <v>TK_LoadProcID int not null</v>
      </c>
      <c r="S52" s="8" t="str">
        <f t="shared" si="4"/>
        <v>PK_TNMEventID INT GENERATED ALWAYS AS IDENTITY not null, 
TK_LoadProcID int not null</v>
      </c>
      <c r="T52" s="119" t="str">
        <f t="shared" si="1"/>
        <v/>
      </c>
    </row>
    <row r="53" spans="1:20" ht="34.200000000000003" customHeight="1" x14ac:dyDescent="0.3">
      <c r="A53" s="196"/>
      <c r="B53" s="179"/>
      <c r="C53" s="157"/>
      <c r="D53" s="29" t="s">
        <v>305</v>
      </c>
      <c r="E53" s="29" t="s">
        <v>243</v>
      </c>
      <c r="F53" s="29" t="s">
        <v>8</v>
      </c>
      <c r="G53" s="29" t="s">
        <v>244</v>
      </c>
      <c r="H53" s="55" t="s">
        <v>245</v>
      </c>
      <c r="I53" s="43"/>
      <c r="J53" s="14" t="s">
        <v>241</v>
      </c>
      <c r="K53" s="10" t="s">
        <v>310</v>
      </c>
      <c r="L53" s="10" t="s">
        <v>266</v>
      </c>
      <c r="M53" s="10" t="s">
        <v>251</v>
      </c>
      <c r="N53" s="10" t="s">
        <v>236</v>
      </c>
      <c r="O53" s="15"/>
      <c r="Q53" s="76" t="str">
        <f t="shared" si="2"/>
        <v>PK_TNMEventID</v>
      </c>
      <c r="R53" s="8" t="str">
        <f t="shared" si="3"/>
        <v>TD_CreationDate Timestamp not null</v>
      </c>
      <c r="S53" s="8" t="str">
        <f t="shared" si="4"/>
        <v>PK_TNMEventID INT GENERATED ALWAYS AS IDENTITY not null, 
TK_LoadProcID int not null, 
TD_CreationDate Timestamp not null</v>
      </c>
      <c r="T53" s="119" t="str">
        <f t="shared" si="1"/>
        <v/>
      </c>
    </row>
    <row r="54" spans="1:20" ht="34.200000000000003" customHeight="1" thickBot="1" x14ac:dyDescent="0.35">
      <c r="A54" s="196"/>
      <c r="B54" s="179"/>
      <c r="C54" s="157"/>
      <c r="D54" s="29" t="s">
        <v>306</v>
      </c>
      <c r="E54" s="29" t="s">
        <v>250</v>
      </c>
      <c r="F54" s="29" t="s">
        <v>8</v>
      </c>
      <c r="G54" s="29" t="s">
        <v>254</v>
      </c>
      <c r="H54" s="55" t="s">
        <v>245</v>
      </c>
      <c r="I54" s="43"/>
      <c r="J54" s="14" t="s">
        <v>241</v>
      </c>
      <c r="K54" s="10" t="s">
        <v>310</v>
      </c>
      <c r="L54" s="10" t="s">
        <v>268</v>
      </c>
      <c r="M54" s="10" t="s">
        <v>251</v>
      </c>
      <c r="N54" s="10" t="s">
        <v>236</v>
      </c>
      <c r="O54" s="15"/>
      <c r="Q54" s="76" t="str">
        <f t="shared" si="2"/>
        <v>PK_TNMEventID</v>
      </c>
      <c r="R54" s="8" t="str">
        <f t="shared" si="3"/>
        <v>TD_UpdateDate Timestamp not null</v>
      </c>
      <c r="S54" s="8" t="str">
        <f t="shared" si="4"/>
        <v>PK_TNMEventID INT GENERATED ALWAYS AS IDENTITY not null, 
TK_LoadProcID int not null, 
TD_CreationDate Timestamp not null, 
TD_UpdateDate Timestamp not null</v>
      </c>
      <c r="T54" s="119" t="str">
        <f t="shared" si="1"/>
        <v/>
      </c>
    </row>
    <row r="55" spans="1:20" ht="34.200000000000003" customHeight="1" x14ac:dyDescent="0.3">
      <c r="A55" s="196"/>
      <c r="B55" s="179"/>
      <c r="C55" s="157"/>
      <c r="D55" s="29" t="s">
        <v>307</v>
      </c>
      <c r="E55" s="33" t="s">
        <v>323</v>
      </c>
      <c r="F55" s="33" t="s">
        <v>8</v>
      </c>
      <c r="G55" s="33" t="s">
        <v>324</v>
      </c>
      <c r="H55" s="53" t="s">
        <v>238</v>
      </c>
      <c r="I55" s="43"/>
      <c r="J55" s="14" t="s">
        <v>241</v>
      </c>
      <c r="K55" s="10" t="s">
        <v>310</v>
      </c>
      <c r="L55" s="10" t="s">
        <v>325</v>
      </c>
      <c r="M55" s="10" t="s">
        <v>235</v>
      </c>
      <c r="N55" s="10" t="s">
        <v>236</v>
      </c>
      <c r="O55" s="15"/>
      <c r="Q55" s="76" t="str">
        <f t="shared" si="2"/>
        <v>PK_TNMEventID</v>
      </c>
      <c r="R55" s="8" t="str">
        <f t="shared" si="3"/>
        <v>FK_TumorPathoEventID int not null</v>
      </c>
      <c r="S55" s="8" t="str">
        <f t="shared" si="4"/>
        <v>PK_TNMEventID INT GENERATED ALWAYS AS IDENTITY not null, 
TK_LoadProcID int not null, 
TD_CreationDate Timestamp not null, 
TD_UpdateDate Timestamp not null, 
FK_TumorPathoEventID int not null</v>
      </c>
      <c r="T55" s="119" t="str">
        <f t="shared" si="1"/>
        <v/>
      </c>
    </row>
    <row r="56" spans="1:20" ht="34.200000000000003" customHeight="1" x14ac:dyDescent="0.3">
      <c r="A56" s="196"/>
      <c r="B56" s="179"/>
      <c r="C56" s="157"/>
      <c r="D56" s="30" t="s">
        <v>308</v>
      </c>
      <c r="E56" s="30" t="s">
        <v>234</v>
      </c>
      <c r="F56" s="30" t="s">
        <v>8</v>
      </c>
      <c r="G56" s="30" t="s">
        <v>293</v>
      </c>
      <c r="H56" s="54" t="s">
        <v>238</v>
      </c>
      <c r="I56" s="84"/>
      <c r="J56" s="71" t="s">
        <v>241</v>
      </c>
      <c r="K56" s="31" t="s">
        <v>310</v>
      </c>
      <c r="L56" s="31" t="s">
        <v>269</v>
      </c>
      <c r="M56" s="31" t="s">
        <v>235</v>
      </c>
      <c r="N56" s="31" t="s">
        <v>236</v>
      </c>
      <c r="O56" s="15"/>
      <c r="Q56" s="76" t="str">
        <f t="shared" si="2"/>
        <v>PK_TNMEventID</v>
      </c>
      <c r="R56" s="8" t="str">
        <f t="shared" si="3"/>
        <v>FK_PatientID int not null</v>
      </c>
      <c r="S56" s="8" t="str">
        <f t="shared" si="4"/>
        <v>PK_TNMEventID INT GENERATED ALWAYS AS IDENTITY not null, 
TK_LoadProcID int not null, 
TD_CreationDate Timestamp not null, 
TD_UpdateDate Timestamp not null, 
FK_TumorPathoEventID int not null, 
FK_PatientID int not null</v>
      </c>
      <c r="T56" s="119" t="str">
        <f t="shared" si="1"/>
        <v/>
      </c>
    </row>
    <row r="57" spans="1:20" ht="34.200000000000003" customHeight="1" x14ac:dyDescent="0.3">
      <c r="A57" s="196"/>
      <c r="B57" s="179"/>
      <c r="C57" s="157"/>
      <c r="D57" s="29" t="s">
        <v>347</v>
      </c>
      <c r="E57" s="30" t="s">
        <v>50</v>
      </c>
      <c r="F57" s="29" t="s">
        <v>49</v>
      </c>
      <c r="G57" s="29" t="s">
        <v>51</v>
      </c>
      <c r="H57" s="55" t="s">
        <v>16</v>
      </c>
      <c r="I57" s="43"/>
      <c r="J57" s="14"/>
      <c r="K57" s="10" t="s">
        <v>310</v>
      </c>
      <c r="L57" s="31"/>
      <c r="M57" s="10"/>
      <c r="N57" s="10"/>
      <c r="O57" s="15"/>
      <c r="Q57" s="76" t="str">
        <f t="shared" si="2"/>
        <v>PK_TNMEventID</v>
      </c>
      <c r="R57" s="8" t="str">
        <f t="shared" si="3"/>
        <v xml:space="preserve">  </v>
      </c>
      <c r="S57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</v>
      </c>
      <c r="T57" s="119" t="str">
        <f t="shared" si="1"/>
        <v/>
      </c>
    </row>
    <row r="58" spans="1:20" ht="34.200000000000003" customHeight="1" x14ac:dyDescent="0.3">
      <c r="A58" s="196"/>
      <c r="B58" s="179"/>
      <c r="C58" s="157"/>
      <c r="D58" s="29" t="s">
        <v>348</v>
      </c>
      <c r="E58" s="30" t="s">
        <v>52</v>
      </c>
      <c r="F58" s="29" t="s">
        <v>195</v>
      </c>
      <c r="G58" s="29" t="s">
        <v>53</v>
      </c>
      <c r="H58" s="55" t="s">
        <v>16</v>
      </c>
      <c r="I58" s="43"/>
      <c r="J58" s="14"/>
      <c r="K58" s="10" t="s">
        <v>310</v>
      </c>
      <c r="L58" s="31"/>
      <c r="M58" s="10"/>
      <c r="N58" s="10"/>
      <c r="O58" s="15"/>
      <c r="Q58" s="76" t="str">
        <f t="shared" si="2"/>
        <v>PK_TNMEventID</v>
      </c>
      <c r="R58" s="8" t="str">
        <f t="shared" si="3"/>
        <v xml:space="preserve">  </v>
      </c>
      <c r="S58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</v>
      </c>
      <c r="T58" s="119" t="str">
        <f t="shared" si="1"/>
        <v/>
      </c>
    </row>
    <row r="59" spans="1:20" ht="34.200000000000003" customHeight="1" x14ac:dyDescent="0.3">
      <c r="A59" s="196"/>
      <c r="B59" s="179"/>
      <c r="C59" s="157"/>
      <c r="D59" s="29" t="s">
        <v>349</v>
      </c>
      <c r="E59" s="30" t="s">
        <v>54</v>
      </c>
      <c r="F59" s="29" t="s">
        <v>196</v>
      </c>
      <c r="G59" s="29" t="s">
        <v>55</v>
      </c>
      <c r="H59" s="55" t="s">
        <v>16</v>
      </c>
      <c r="I59" s="43"/>
      <c r="J59" s="14"/>
      <c r="K59" s="10" t="s">
        <v>310</v>
      </c>
      <c r="L59" s="31"/>
      <c r="M59" s="10"/>
      <c r="N59" s="10"/>
      <c r="O59" s="15"/>
      <c r="Q59" s="76" t="str">
        <f t="shared" si="2"/>
        <v>PK_TNMEventID</v>
      </c>
      <c r="R59" s="8" t="str">
        <f t="shared" si="3"/>
        <v xml:space="preserve">  </v>
      </c>
      <c r="S59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</v>
      </c>
      <c r="T59" s="119" t="str">
        <f t="shared" si="1"/>
        <v/>
      </c>
    </row>
    <row r="60" spans="1:20" ht="34.200000000000003" customHeight="1" x14ac:dyDescent="0.3">
      <c r="A60" s="196"/>
      <c r="B60" s="179"/>
      <c r="C60" s="157"/>
      <c r="D60" s="29" t="s">
        <v>350</v>
      </c>
      <c r="E60" s="29" t="s">
        <v>56</v>
      </c>
      <c r="F60" s="29" t="s">
        <v>196</v>
      </c>
      <c r="G60" s="29" t="s">
        <v>57</v>
      </c>
      <c r="H60" s="55" t="s">
        <v>58</v>
      </c>
      <c r="I60" s="43"/>
      <c r="J60" s="14"/>
      <c r="K60" s="10" t="s">
        <v>310</v>
      </c>
      <c r="L60" s="10" t="s">
        <v>397</v>
      </c>
      <c r="M60" s="10"/>
      <c r="N60" s="10"/>
      <c r="O60" s="15"/>
      <c r="Q60" s="76" t="str">
        <f t="shared" si="2"/>
        <v>PK_TNMEventID</v>
      </c>
      <c r="R60" s="8" t="str">
        <f t="shared" si="3"/>
        <v xml:space="preserve">TNMVersion  </v>
      </c>
      <c r="S60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, 
TNMVersion  </v>
      </c>
      <c r="T60" s="119" t="str">
        <f t="shared" si="1"/>
        <v/>
      </c>
    </row>
    <row r="61" spans="1:20" ht="34.200000000000003" customHeight="1" x14ac:dyDescent="0.3">
      <c r="A61" s="196"/>
      <c r="B61" s="179"/>
      <c r="C61" s="157"/>
      <c r="D61" s="37" t="s">
        <v>351</v>
      </c>
      <c r="E61" s="37" t="s">
        <v>59</v>
      </c>
      <c r="F61" s="37" t="s">
        <v>196</v>
      </c>
      <c r="G61" s="37" t="s">
        <v>60</v>
      </c>
      <c r="H61" s="58" t="s">
        <v>198</v>
      </c>
      <c r="I61" s="43"/>
      <c r="J61" s="14"/>
      <c r="K61" s="10" t="s">
        <v>310</v>
      </c>
      <c r="L61" s="10" t="s">
        <v>398</v>
      </c>
      <c r="M61" s="10"/>
      <c r="N61" s="10"/>
      <c r="O61" s="15"/>
      <c r="Q61" s="76" t="str">
        <f t="shared" si="2"/>
        <v>PK_TNMEventID</v>
      </c>
      <c r="R61" s="8" t="str">
        <f t="shared" si="3"/>
        <v xml:space="preserve">TNMType  </v>
      </c>
      <c r="S61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, 
TNMVersion  , 
TNMType  </v>
      </c>
      <c r="T61" s="119" t="str">
        <f t="shared" si="1"/>
        <v/>
      </c>
    </row>
    <row r="62" spans="1:20" ht="34.200000000000003" customHeight="1" x14ac:dyDescent="0.3">
      <c r="A62" s="196"/>
      <c r="B62" s="179"/>
      <c r="C62" s="157"/>
      <c r="D62" s="37" t="s">
        <v>394</v>
      </c>
      <c r="E62" s="37" t="s">
        <v>392</v>
      </c>
      <c r="F62" s="37" t="s">
        <v>196</v>
      </c>
      <c r="G62" s="37"/>
      <c r="H62" s="58"/>
      <c r="I62" s="43"/>
      <c r="J62" s="14"/>
      <c r="K62" s="10" t="s">
        <v>310</v>
      </c>
      <c r="L62" s="10" t="s">
        <v>399</v>
      </c>
      <c r="M62" s="10"/>
      <c r="N62" s="10"/>
      <c r="O62" s="15"/>
      <c r="Q62" s="76" t="str">
        <f t="shared" si="2"/>
        <v>PK_TNMEventID</v>
      </c>
      <c r="R62" s="8" t="str">
        <f t="shared" si="3"/>
        <v xml:space="preserve">Tvalue  </v>
      </c>
      <c r="S62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, 
TNMVersion  , 
TNMType  , 
Tvalue  </v>
      </c>
      <c r="T62" s="119" t="str">
        <f t="shared" si="1"/>
        <v/>
      </c>
    </row>
    <row r="63" spans="1:20" ht="34.200000000000003" customHeight="1" x14ac:dyDescent="0.3">
      <c r="A63" s="196"/>
      <c r="B63" s="179"/>
      <c r="C63" s="157"/>
      <c r="D63" s="37" t="s">
        <v>395</v>
      </c>
      <c r="E63" s="37" t="s">
        <v>393</v>
      </c>
      <c r="F63" s="37" t="s">
        <v>196</v>
      </c>
      <c r="G63" s="37"/>
      <c r="H63" s="58"/>
      <c r="I63" s="43"/>
      <c r="J63" s="14"/>
      <c r="K63" s="10" t="s">
        <v>310</v>
      </c>
      <c r="L63" s="10" t="s">
        <v>400</v>
      </c>
      <c r="M63" s="10"/>
      <c r="N63" s="10"/>
      <c r="O63" s="15"/>
      <c r="Q63" s="76" t="str">
        <f t="shared" si="2"/>
        <v>PK_TNMEventID</v>
      </c>
      <c r="R63" s="8" t="str">
        <f t="shared" si="3"/>
        <v xml:space="preserve">Nvalue  </v>
      </c>
      <c r="S63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, 
TNMVersion  , 
TNMType  , 
Tvalue  , 
Nvalue  </v>
      </c>
      <c r="T63" s="119" t="str">
        <f t="shared" si="1"/>
        <v/>
      </c>
    </row>
    <row r="64" spans="1:20" ht="34.200000000000003" customHeight="1" thickBot="1" x14ac:dyDescent="0.35">
      <c r="A64" s="196"/>
      <c r="B64" s="179"/>
      <c r="C64" s="158"/>
      <c r="D64" s="35" t="s">
        <v>396</v>
      </c>
      <c r="E64" s="35" t="s">
        <v>391</v>
      </c>
      <c r="F64" s="35" t="s">
        <v>196</v>
      </c>
      <c r="G64" s="35"/>
      <c r="H64" s="59"/>
      <c r="I64" s="43"/>
      <c r="J64" s="16"/>
      <c r="K64" s="17" t="s">
        <v>310</v>
      </c>
      <c r="L64" s="17" t="s">
        <v>401</v>
      </c>
      <c r="M64" s="17"/>
      <c r="N64" s="17"/>
      <c r="O64" s="18"/>
      <c r="Q64" s="76" t="str">
        <f t="shared" si="2"/>
        <v>PK_TNMEventID</v>
      </c>
      <c r="R64" s="8" t="str">
        <f t="shared" si="3"/>
        <v xml:space="preserve">Mvalue  </v>
      </c>
      <c r="S64" s="8" t="str">
        <f t="shared" si="4"/>
        <v xml:space="preserve">PK_TNMEventID INT GENERATED ALWAYS AS IDENTITY not null, 
TK_LoadProcID int not null, 
TD_CreationDate Timestamp not null, 
TD_UpdateDate Timestamp not null, 
FK_TumorPathoEventID int not null, 
FK_PatientID int not null, 
  , 
  , 
  , 
TNMVersion  , 
TNMType  , 
Tvalue  , 
Nvalue  , 
Mvalue  </v>
      </c>
      <c r="T64" s="119" t="str">
        <f t="shared" si="1"/>
        <v>CREATE TABLE TNMEvent(
PK_TNMEventID INT GENERATED ALWAYS AS IDENTITY not null, 
TK_LoadProcID int not null, 
TD_CreationDate Timestamp not null, 
TD_UpdateDate Timestamp not null, 
FK_TumorPathoEventID int not null, 
FK_PatientID int not null, 
  , 
  , 
  , 
TNMVersion  , 
TNMType  , 
Tvalue  , 
Nvalue  , 
Mvalue  ,
CONSTRAINT TNMEvent_Pkey Primary key(PK_TNMEventID)</v>
      </c>
    </row>
    <row r="65" spans="1:20" ht="34.200000000000003" customHeight="1" x14ac:dyDescent="0.3">
      <c r="A65" s="196"/>
      <c r="B65" s="179"/>
      <c r="C65" s="183" t="s">
        <v>61</v>
      </c>
      <c r="D65" s="22" t="s">
        <v>352</v>
      </c>
      <c r="E65" s="33" t="s">
        <v>323</v>
      </c>
      <c r="F65" s="33" t="s">
        <v>8</v>
      </c>
      <c r="G65" s="33" t="s">
        <v>324</v>
      </c>
      <c r="H65" s="53" t="s">
        <v>238</v>
      </c>
      <c r="I65" s="43"/>
      <c r="J65" s="11" t="s">
        <v>241</v>
      </c>
      <c r="K65" s="12" t="s">
        <v>311</v>
      </c>
      <c r="L65" s="12" t="s">
        <v>322</v>
      </c>
      <c r="M65" s="12" t="s">
        <v>301</v>
      </c>
      <c r="N65" s="12" t="s">
        <v>236</v>
      </c>
      <c r="O65" s="13"/>
      <c r="Q65" s="76" t="str">
        <f t="shared" si="2"/>
        <v>PK_TumorPathoEventID</v>
      </c>
      <c r="R65" s="8" t="str">
        <f t="shared" si="3"/>
        <v>PK_TumorPathoEventID INT GENERATED ALWAYS AS IDENTITY not null</v>
      </c>
      <c r="S65" s="8" t="str">
        <f t="shared" si="4"/>
        <v>PK_TumorPathoEventID INT GENERATED ALWAYS AS IDENTITY not null</v>
      </c>
      <c r="T65" s="119" t="str">
        <f t="shared" si="1"/>
        <v/>
      </c>
    </row>
    <row r="66" spans="1:20" ht="34.200000000000003" customHeight="1" x14ac:dyDescent="0.3">
      <c r="A66" s="196"/>
      <c r="B66" s="179"/>
      <c r="C66" s="176"/>
      <c r="D66" s="19" t="s">
        <v>326</v>
      </c>
      <c r="E66" s="19" t="s">
        <v>426</v>
      </c>
      <c r="F66" s="29" t="s">
        <v>8</v>
      </c>
      <c r="G66" s="29" t="s">
        <v>242</v>
      </c>
      <c r="H66" s="55" t="s">
        <v>238</v>
      </c>
      <c r="I66" s="43"/>
      <c r="J66" s="14" t="s">
        <v>241</v>
      </c>
      <c r="K66" s="10" t="s">
        <v>311</v>
      </c>
      <c r="L66" s="10" t="s">
        <v>427</v>
      </c>
      <c r="M66" s="10" t="s">
        <v>235</v>
      </c>
      <c r="N66" s="10" t="s">
        <v>236</v>
      </c>
      <c r="O66" s="15"/>
      <c r="Q66" s="76" t="str">
        <f t="shared" si="2"/>
        <v>PK_TumorPathoEventID</v>
      </c>
      <c r="R66" s="8" t="str">
        <f t="shared" si="3"/>
        <v>TK_LoadProcID int not null</v>
      </c>
      <c r="S66" s="8" t="str">
        <f t="shared" si="4"/>
        <v>PK_TumorPathoEventID INT GENERATED ALWAYS AS IDENTITY not null, 
TK_LoadProcID int not null</v>
      </c>
      <c r="T66" s="119" t="str">
        <f t="shared" si="1"/>
        <v/>
      </c>
    </row>
    <row r="67" spans="1:20" ht="34.200000000000003" customHeight="1" x14ac:dyDescent="0.3">
      <c r="A67" s="196"/>
      <c r="B67" s="179"/>
      <c r="C67" s="176"/>
      <c r="D67" s="19" t="s">
        <v>327</v>
      </c>
      <c r="E67" s="29" t="s">
        <v>243</v>
      </c>
      <c r="F67" s="29" t="s">
        <v>8</v>
      </c>
      <c r="G67" s="29" t="s">
        <v>244</v>
      </c>
      <c r="H67" s="55" t="s">
        <v>245</v>
      </c>
      <c r="I67" s="43"/>
      <c r="J67" s="14" t="s">
        <v>241</v>
      </c>
      <c r="K67" s="10" t="s">
        <v>311</v>
      </c>
      <c r="L67" s="10" t="s">
        <v>266</v>
      </c>
      <c r="M67" s="10" t="s">
        <v>251</v>
      </c>
      <c r="N67" s="10" t="s">
        <v>236</v>
      </c>
      <c r="O67" s="15"/>
      <c r="Q67" s="76" t="str">
        <f t="shared" ref="Q67:Q122" si="5">IF(AND(K67&lt;&gt;K66,LEFT(L67,3)="PK_"),L67,IF(AND(K67=K66,LEFT(L67,3)="PK_",L67&lt;&gt;Q66),Q66&amp;", " &amp; L67,Q66))</f>
        <v>PK_TumorPathoEventID</v>
      </c>
      <c r="R67" s="8" t="str">
        <f t="shared" ref="R67:R122" si="6">L67 &amp; " " &amp; M67 &amp; " " &amp; N67</f>
        <v>TD_CreationDate Timestamp not null</v>
      </c>
      <c r="S67" s="8" t="str">
        <f t="shared" ref="S67:S122" si="7">IF(K67=K66,S66 &amp; ", "&amp; CHAR(10) &amp; R67,R67)</f>
        <v>PK_TumorPathoEventID INT GENERATED ALWAYS AS IDENTITY not null, 
TK_LoadProcID int not null, 
TD_CreationDate Timestamp not null</v>
      </c>
      <c r="T67" s="119" t="str">
        <f t="shared" ref="T67:T121" si="8">IF(K67&lt;&gt;K68,"CREATE TABLE " &amp; K67 &amp; "(" &amp; CHAR(10) &amp; S67 &amp; "," &amp; CHAR(10) &amp; "CONSTRAINT " &amp; K67 &amp; "_Pkey" &amp; " Primary key(" &amp; Q67 &amp; ")","")</f>
        <v/>
      </c>
    </row>
    <row r="68" spans="1:20" ht="34.200000000000003" customHeight="1" x14ac:dyDescent="0.3">
      <c r="A68" s="196"/>
      <c r="B68" s="179"/>
      <c r="C68" s="176"/>
      <c r="D68" s="19" t="s">
        <v>328</v>
      </c>
      <c r="E68" s="29" t="s">
        <v>250</v>
      </c>
      <c r="F68" s="29" t="s">
        <v>8</v>
      </c>
      <c r="G68" s="29" t="s">
        <v>254</v>
      </c>
      <c r="H68" s="55" t="s">
        <v>245</v>
      </c>
      <c r="I68" s="43"/>
      <c r="J68" s="14" t="s">
        <v>241</v>
      </c>
      <c r="K68" s="10" t="s">
        <v>311</v>
      </c>
      <c r="L68" s="10" t="s">
        <v>268</v>
      </c>
      <c r="M68" s="10" t="s">
        <v>251</v>
      </c>
      <c r="N68" s="10" t="s">
        <v>236</v>
      </c>
      <c r="O68" s="15"/>
      <c r="Q68" s="76" t="str">
        <f t="shared" si="5"/>
        <v>PK_TumorPathoEventID</v>
      </c>
      <c r="R68" s="8" t="str">
        <f t="shared" si="6"/>
        <v>TD_UpdateDate Timestamp not null</v>
      </c>
      <c r="S68" s="8" t="str">
        <f t="shared" si="7"/>
        <v>PK_TumorPathoEventID INT GENERATED ALWAYS AS IDENTITY not null, 
TK_LoadProcID int not null, 
TD_CreationDate Timestamp not null, 
TD_UpdateDate Timestamp not null</v>
      </c>
      <c r="T68" s="119" t="str">
        <f t="shared" si="8"/>
        <v/>
      </c>
    </row>
    <row r="69" spans="1:20" ht="34.200000000000003" customHeight="1" x14ac:dyDescent="0.3">
      <c r="A69" s="196"/>
      <c r="B69" s="179"/>
      <c r="C69" s="176"/>
      <c r="D69" s="19" t="s">
        <v>329</v>
      </c>
      <c r="E69" s="29" t="s">
        <v>234</v>
      </c>
      <c r="F69" s="29" t="s">
        <v>8</v>
      </c>
      <c r="G69" s="29" t="s">
        <v>293</v>
      </c>
      <c r="H69" s="55" t="s">
        <v>238</v>
      </c>
      <c r="I69" s="43"/>
      <c r="J69" s="14" t="s">
        <v>241</v>
      </c>
      <c r="K69" s="10" t="s">
        <v>311</v>
      </c>
      <c r="L69" s="10" t="s">
        <v>269</v>
      </c>
      <c r="M69" s="10" t="s">
        <v>235</v>
      </c>
      <c r="N69" s="10" t="s">
        <v>236</v>
      </c>
      <c r="O69" s="15"/>
      <c r="Q69" s="76" t="str">
        <f t="shared" si="5"/>
        <v>PK_TumorPathoEventID</v>
      </c>
      <c r="R69" s="8" t="str">
        <f t="shared" si="6"/>
        <v>FK_PatientID int not null</v>
      </c>
      <c r="S69" s="8" t="str">
        <f t="shared" si="7"/>
        <v>PK_TumorPathoEventID INT GENERATED ALWAYS AS IDENTITY not null, 
TK_LoadProcID int not null, 
TD_CreationDate Timestamp not null, 
TD_UpdateDate Timestamp not null, 
FK_PatientID int not null</v>
      </c>
      <c r="T69" s="119" t="str">
        <f t="shared" si="8"/>
        <v/>
      </c>
    </row>
    <row r="70" spans="1:20" ht="34.200000000000003" customHeight="1" x14ac:dyDescent="0.3">
      <c r="A70" s="196"/>
      <c r="B70" s="179"/>
      <c r="C70" s="176"/>
      <c r="D70" s="19" t="s">
        <v>353</v>
      </c>
      <c r="E70" s="19" t="s">
        <v>62</v>
      </c>
      <c r="F70" s="19" t="s">
        <v>199</v>
      </c>
      <c r="G70" s="19" t="s">
        <v>63</v>
      </c>
      <c r="H70" s="51" t="s">
        <v>64</v>
      </c>
      <c r="I70" s="43"/>
      <c r="J70" s="14"/>
      <c r="K70" s="10" t="s">
        <v>311</v>
      </c>
      <c r="L70" s="31" t="s">
        <v>316</v>
      </c>
      <c r="M70" s="10"/>
      <c r="N70" s="10"/>
      <c r="O70" s="15"/>
      <c r="Q70" s="76" t="str">
        <f t="shared" si="5"/>
        <v>PK_TumorPathoEventID</v>
      </c>
      <c r="R70" s="8" t="str">
        <f t="shared" si="6"/>
        <v xml:space="preserve">StageType  </v>
      </c>
      <c r="S70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</v>
      </c>
      <c r="T70" s="119" t="str">
        <f t="shared" si="8"/>
        <v/>
      </c>
    </row>
    <row r="71" spans="1:20" ht="34.200000000000003" customHeight="1" thickBot="1" x14ac:dyDescent="0.35">
      <c r="A71" s="196"/>
      <c r="B71" s="179"/>
      <c r="C71" s="177"/>
      <c r="D71" s="82" t="s">
        <v>330</v>
      </c>
      <c r="E71" s="26" t="s">
        <v>65</v>
      </c>
      <c r="F71" s="26" t="s">
        <v>200</v>
      </c>
      <c r="G71" s="26" t="s">
        <v>66</v>
      </c>
      <c r="H71" s="83" t="s">
        <v>16</v>
      </c>
      <c r="I71" s="43"/>
      <c r="J71" s="14"/>
      <c r="K71" s="10" t="s">
        <v>311</v>
      </c>
      <c r="L71" s="31" t="s">
        <v>317</v>
      </c>
      <c r="M71" s="10"/>
      <c r="N71" s="10"/>
      <c r="O71" s="34" t="s">
        <v>318</v>
      </c>
      <c r="Q71" s="76" t="str">
        <f t="shared" si="5"/>
        <v>PK_TumorPathoEventID</v>
      </c>
      <c r="R71" s="8" t="str">
        <f t="shared" si="6"/>
        <v xml:space="preserve">StageValue  </v>
      </c>
      <c r="S71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</v>
      </c>
      <c r="T71" s="119" t="str">
        <f t="shared" si="8"/>
        <v/>
      </c>
    </row>
    <row r="72" spans="1:20" ht="34.200000000000003" customHeight="1" x14ac:dyDescent="0.3">
      <c r="A72" s="196"/>
      <c r="B72" s="179"/>
      <c r="C72" s="175" t="s">
        <v>67</v>
      </c>
      <c r="D72" s="87" t="s">
        <v>331</v>
      </c>
      <c r="E72" s="88" t="s">
        <v>69</v>
      </c>
      <c r="F72" s="88" t="s">
        <v>68</v>
      </c>
      <c r="G72" s="88" t="s">
        <v>70</v>
      </c>
      <c r="H72" s="89" t="s">
        <v>201</v>
      </c>
      <c r="I72" s="45"/>
      <c r="J72" s="14"/>
      <c r="K72" s="10" t="s">
        <v>311</v>
      </c>
      <c r="L72" s="10" t="s">
        <v>164</v>
      </c>
      <c r="M72" s="10"/>
      <c r="N72" s="10"/>
      <c r="O72" s="15"/>
      <c r="Q72" s="76" t="str">
        <f t="shared" si="5"/>
        <v>PK_TumorPathoEventID</v>
      </c>
      <c r="R72" s="8" t="str">
        <f t="shared" si="6"/>
        <v xml:space="preserve">HistologicalGradeType  </v>
      </c>
      <c r="S72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</v>
      </c>
      <c r="T72" s="119" t="str">
        <f t="shared" si="8"/>
        <v/>
      </c>
    </row>
    <row r="73" spans="1:20" ht="34.200000000000003" customHeight="1" thickBot="1" x14ac:dyDescent="0.35">
      <c r="A73" s="196"/>
      <c r="B73" s="179"/>
      <c r="C73" s="177"/>
      <c r="D73" s="82" t="s">
        <v>354</v>
      </c>
      <c r="E73" s="82" t="s">
        <v>71</v>
      </c>
      <c r="F73" s="82" t="s">
        <v>8</v>
      </c>
      <c r="G73" s="82" t="s">
        <v>72</v>
      </c>
      <c r="H73" s="91" t="s">
        <v>16</v>
      </c>
      <c r="I73" s="43"/>
      <c r="J73" s="14"/>
      <c r="K73" s="10" t="s">
        <v>311</v>
      </c>
      <c r="L73" s="10" t="s">
        <v>165</v>
      </c>
      <c r="M73" s="10"/>
      <c r="N73" s="10"/>
      <c r="O73" s="15"/>
      <c r="Q73" s="76" t="str">
        <f t="shared" si="5"/>
        <v>PK_TumorPathoEventID</v>
      </c>
      <c r="R73" s="8" t="str">
        <f t="shared" si="6"/>
        <v xml:space="preserve">HistologicalGradeValue  </v>
      </c>
      <c r="S73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</v>
      </c>
      <c r="T73" s="119" t="str">
        <f t="shared" si="8"/>
        <v/>
      </c>
    </row>
    <row r="74" spans="1:20" ht="34.200000000000003" customHeight="1" x14ac:dyDescent="0.3">
      <c r="A74" s="196"/>
      <c r="B74" s="179"/>
      <c r="C74" s="181" t="s">
        <v>179</v>
      </c>
      <c r="D74" s="86" t="s">
        <v>389</v>
      </c>
      <c r="E74" s="88" t="s">
        <v>73</v>
      </c>
      <c r="F74" s="88" t="s">
        <v>8</v>
      </c>
      <c r="G74" s="88" t="s">
        <v>70</v>
      </c>
      <c r="H74" s="92" t="s">
        <v>180</v>
      </c>
      <c r="I74" s="44"/>
      <c r="J74" s="14"/>
      <c r="K74" s="10" t="s">
        <v>311</v>
      </c>
      <c r="L74" s="31" t="s">
        <v>321</v>
      </c>
      <c r="M74" s="10"/>
      <c r="N74" s="10"/>
      <c r="O74" s="15"/>
      <c r="Q74" s="76" t="str">
        <f t="shared" si="5"/>
        <v>PK_TumorPathoEventID</v>
      </c>
      <c r="R74" s="8" t="str">
        <f t="shared" si="6"/>
        <v xml:space="preserve">TopographyCode ?  </v>
      </c>
      <c r="S74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</v>
      </c>
      <c r="T74" s="119" t="str">
        <f t="shared" si="8"/>
        <v/>
      </c>
    </row>
    <row r="75" spans="1:20" ht="34.200000000000003" customHeight="1" thickBot="1" x14ac:dyDescent="0.35">
      <c r="A75" s="196"/>
      <c r="B75" s="180"/>
      <c r="C75" s="182"/>
      <c r="D75" s="90" t="s">
        <v>390</v>
      </c>
      <c r="E75" s="82" t="s">
        <v>320</v>
      </c>
      <c r="F75" s="82" t="s">
        <v>8</v>
      </c>
      <c r="G75" s="82" t="s">
        <v>72</v>
      </c>
      <c r="H75" s="93" t="s">
        <v>181</v>
      </c>
      <c r="I75" s="44"/>
      <c r="J75" s="14"/>
      <c r="K75" s="10" t="s">
        <v>311</v>
      </c>
      <c r="L75" s="10" t="s">
        <v>166</v>
      </c>
      <c r="M75" s="10"/>
      <c r="N75" s="10"/>
      <c r="O75" s="15"/>
      <c r="Q75" s="76" t="str">
        <f t="shared" si="5"/>
        <v>PK_TumorPathoEventID</v>
      </c>
      <c r="R75" s="8" t="str">
        <f t="shared" si="6"/>
        <v xml:space="preserve">MorphologyCode  </v>
      </c>
      <c r="S75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</v>
      </c>
      <c r="T75" s="119" t="str">
        <f t="shared" si="8"/>
        <v/>
      </c>
    </row>
    <row r="76" spans="1:20" ht="34.200000000000003" customHeight="1" x14ac:dyDescent="0.3">
      <c r="A76" s="196"/>
      <c r="B76" s="149" t="s">
        <v>490</v>
      </c>
      <c r="C76" s="181" t="s">
        <v>74</v>
      </c>
      <c r="D76" s="86" t="s">
        <v>355</v>
      </c>
      <c r="E76" s="88" t="s">
        <v>76</v>
      </c>
      <c r="F76" s="88" t="s">
        <v>75</v>
      </c>
      <c r="G76" s="88" t="s">
        <v>77</v>
      </c>
      <c r="H76" s="94" t="s">
        <v>202</v>
      </c>
      <c r="I76" s="46"/>
      <c r="J76" s="14"/>
      <c r="K76" s="10" t="s">
        <v>311</v>
      </c>
      <c r="L76" s="10" t="s">
        <v>312</v>
      </c>
      <c r="M76" s="10"/>
      <c r="N76" s="10"/>
      <c r="O76" s="15"/>
      <c r="Q76" s="76" t="str">
        <f t="shared" si="5"/>
        <v>PK_TumorPathoEventID</v>
      </c>
      <c r="R76" s="8" t="str">
        <f t="shared" si="6"/>
        <v xml:space="preserve">TumEventType  </v>
      </c>
      <c r="S76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, 
TumEventType  </v>
      </c>
      <c r="T76" s="119" t="str">
        <f t="shared" si="8"/>
        <v/>
      </c>
    </row>
    <row r="77" spans="1:20" ht="34.200000000000003" customHeight="1" x14ac:dyDescent="0.3">
      <c r="A77" s="196"/>
      <c r="B77" s="150"/>
      <c r="C77" s="184"/>
      <c r="D77" s="81" t="s">
        <v>356</v>
      </c>
      <c r="E77" s="19" t="s">
        <v>78</v>
      </c>
      <c r="F77" s="19" t="s">
        <v>203</v>
      </c>
      <c r="G77" s="19" t="s">
        <v>79</v>
      </c>
      <c r="H77" s="51" t="s">
        <v>11</v>
      </c>
      <c r="I77" s="43"/>
      <c r="J77" s="14"/>
      <c r="K77" s="10" t="s">
        <v>311</v>
      </c>
      <c r="L77" s="10" t="s">
        <v>313</v>
      </c>
      <c r="M77" s="10"/>
      <c r="N77" s="10"/>
      <c r="O77" s="15"/>
      <c r="Q77" s="76" t="str">
        <f t="shared" si="5"/>
        <v>PK_TumorPathoEventID</v>
      </c>
      <c r="R77" s="8" t="str">
        <f t="shared" si="6"/>
        <v xml:space="preserve">TumEventStartDate  </v>
      </c>
      <c r="S77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, 
TumEventType  , 
TumEventStartDate  </v>
      </c>
      <c r="T77" s="119" t="str">
        <f t="shared" si="8"/>
        <v/>
      </c>
    </row>
    <row r="78" spans="1:20" ht="34.200000000000003" customHeight="1" thickBot="1" x14ac:dyDescent="0.35">
      <c r="A78" s="196"/>
      <c r="B78" s="151"/>
      <c r="C78" s="182"/>
      <c r="D78" s="90" t="s">
        <v>357</v>
      </c>
      <c r="E78" s="95" t="s">
        <v>80</v>
      </c>
      <c r="F78" s="95" t="s">
        <v>204</v>
      </c>
      <c r="G78" s="95" t="s">
        <v>81</v>
      </c>
      <c r="H78" s="83" t="s">
        <v>11</v>
      </c>
      <c r="I78" s="43"/>
      <c r="J78" s="14"/>
      <c r="K78" s="10" t="s">
        <v>311</v>
      </c>
      <c r="L78" s="31" t="s">
        <v>314</v>
      </c>
      <c r="M78" s="10"/>
      <c r="N78" s="10"/>
      <c r="O78" s="34" t="s">
        <v>319</v>
      </c>
      <c r="Q78" s="76" t="str">
        <f t="shared" si="5"/>
        <v>PK_TumorPathoEventID</v>
      </c>
      <c r="R78" s="8" t="str">
        <f t="shared" si="6"/>
        <v xml:space="preserve">TumEventDiagDate  </v>
      </c>
      <c r="S78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, 
TumEventType  , 
TumEventStartDate  , 
TumEventDiagDate  </v>
      </c>
      <c r="T78" s="119" t="str">
        <f t="shared" si="8"/>
        <v/>
      </c>
    </row>
    <row r="79" spans="1:20" ht="34.200000000000003" customHeight="1" thickBot="1" x14ac:dyDescent="0.35">
      <c r="A79" s="196"/>
      <c r="B79" s="130" t="s">
        <v>491</v>
      </c>
      <c r="C79" s="153" t="s">
        <v>82</v>
      </c>
      <c r="D79" s="121" t="s">
        <v>358</v>
      </c>
      <c r="E79" s="122" t="s">
        <v>83</v>
      </c>
      <c r="F79" s="2" t="s">
        <v>40</v>
      </c>
      <c r="G79" s="2" t="s">
        <v>84</v>
      </c>
      <c r="H79" s="60" t="s">
        <v>85</v>
      </c>
      <c r="I79" s="43"/>
      <c r="J79" s="16"/>
      <c r="K79" s="85" t="s">
        <v>311</v>
      </c>
      <c r="L79" s="85" t="s">
        <v>315</v>
      </c>
      <c r="M79" s="17"/>
      <c r="N79" s="17"/>
      <c r="O79" s="18"/>
      <c r="Q79" s="76" t="str">
        <f t="shared" si="5"/>
        <v>PK_TumorPathoEventID</v>
      </c>
      <c r="R79" s="8" t="str">
        <f t="shared" si="6"/>
        <v xml:space="preserve">TumEventG8  </v>
      </c>
      <c r="S79" s="8" t="str">
        <f t="shared" si="7"/>
        <v xml:space="preserve">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, 
TumEventType  , 
TumEventStartDate  , 
TumEventDiagDate  , 
TumEventG8  </v>
      </c>
      <c r="T79" s="119" t="str">
        <f t="shared" si="8"/>
        <v>CREATE TABLE TumorPathoEvent(
PK_TumorPathoEventID INT GENERATED ALWAYS AS IDENTITY not null, 
TK_LoadProcID int not null, 
TD_CreationDate Timestamp not null, 
TD_UpdateDate Timestamp not null, 
FK_PatientID int not null, 
StageType  , 
StageValue  , 
HistologicalGradeType  , 
HistologicalGradeValue  , 
TopographyCode ?  , 
MorphologyCode  , 
TumEventType  , 
TumEventStartDate  , 
TumEventDiagDate  , 
TumEventG8  ,
CONSTRAINT TumorPathoEvent_Pkey Primary key(PK_TumorPathoEventID)</v>
      </c>
    </row>
    <row r="80" spans="1:20" ht="34.200000000000003" customHeight="1" thickBot="1" x14ac:dyDescent="0.35">
      <c r="A80" s="196"/>
      <c r="B80" s="131"/>
      <c r="C80" s="154"/>
      <c r="D80" s="19" t="s">
        <v>359</v>
      </c>
      <c r="E80" s="123" t="s">
        <v>86</v>
      </c>
      <c r="F80" s="4" t="s">
        <v>40</v>
      </c>
      <c r="G80" s="4" t="s">
        <v>87</v>
      </c>
      <c r="H80" s="62" t="s">
        <v>205</v>
      </c>
      <c r="I80" s="43"/>
      <c r="J80" s="73"/>
      <c r="O80" s="75"/>
      <c r="Q80" s="76" t="str">
        <f t="shared" si="5"/>
        <v>PK_TumorPathoEventID</v>
      </c>
      <c r="R80" s="8" t="str">
        <f t="shared" si="6"/>
        <v xml:space="preserve">  </v>
      </c>
      <c r="S80" s="8" t="str">
        <f t="shared" si="7"/>
        <v xml:space="preserve">  </v>
      </c>
      <c r="T80" s="119" t="str">
        <f t="shared" si="8"/>
        <v/>
      </c>
    </row>
    <row r="81" spans="1:20" ht="34.200000000000003" customHeight="1" thickBot="1" x14ac:dyDescent="0.35">
      <c r="A81" s="196"/>
      <c r="B81" s="132"/>
      <c r="C81" s="155"/>
      <c r="D81" s="82" t="s">
        <v>360</v>
      </c>
      <c r="E81" s="117" t="s">
        <v>88</v>
      </c>
      <c r="F81" s="5" t="s">
        <v>40</v>
      </c>
      <c r="G81" s="1" t="s">
        <v>89</v>
      </c>
      <c r="H81" s="65" t="s">
        <v>206</v>
      </c>
      <c r="I81" s="43"/>
      <c r="J81" s="73"/>
      <c r="O81" s="75"/>
      <c r="Q81" s="76" t="str">
        <f t="shared" si="5"/>
        <v>PK_TumorPathoEventID</v>
      </c>
      <c r="R81" s="8" t="str">
        <f t="shared" si="6"/>
        <v xml:space="preserve">  </v>
      </c>
      <c r="S81" s="8" t="str">
        <f t="shared" si="7"/>
        <v xml:space="preserve">  , 
  </v>
      </c>
      <c r="T81" s="119" t="str">
        <f t="shared" si="8"/>
        <v/>
      </c>
    </row>
    <row r="82" spans="1:20" ht="34.200000000000003" customHeight="1" thickBot="1" x14ac:dyDescent="0.35">
      <c r="A82" s="196"/>
      <c r="B82" s="149" t="s">
        <v>150</v>
      </c>
      <c r="C82" s="175" t="s">
        <v>90</v>
      </c>
      <c r="D82" s="88" t="s">
        <v>361</v>
      </c>
      <c r="E82" s="113" t="s">
        <v>91</v>
      </c>
      <c r="F82" s="6" t="s">
        <v>207</v>
      </c>
      <c r="G82" s="1" t="s">
        <v>92</v>
      </c>
      <c r="H82" s="63" t="s">
        <v>208</v>
      </c>
      <c r="I82" s="43"/>
      <c r="J82" s="73"/>
      <c r="O82" s="75"/>
      <c r="Q82" s="76" t="str">
        <f t="shared" si="5"/>
        <v>PK_TumorPathoEventID</v>
      </c>
      <c r="R82" s="8" t="str">
        <f t="shared" si="6"/>
        <v xml:space="preserve">  </v>
      </c>
      <c r="S82" s="8" t="str">
        <f t="shared" si="7"/>
        <v xml:space="preserve">  , 
  , 
  </v>
      </c>
      <c r="T82" s="119" t="str">
        <f t="shared" si="8"/>
        <v/>
      </c>
    </row>
    <row r="83" spans="1:20" ht="34.200000000000003" customHeight="1" thickBot="1" x14ac:dyDescent="0.35">
      <c r="A83" s="196"/>
      <c r="B83" s="151"/>
      <c r="C83" s="177"/>
      <c r="D83" s="82" t="s">
        <v>362</v>
      </c>
      <c r="E83" s="124" t="s">
        <v>93</v>
      </c>
      <c r="F83" s="6" t="s">
        <v>209</v>
      </c>
      <c r="G83" s="1" t="s">
        <v>94</v>
      </c>
      <c r="H83" s="62" t="s">
        <v>11</v>
      </c>
      <c r="I83" s="43"/>
      <c r="J83" s="73"/>
      <c r="O83" s="75"/>
      <c r="Q83" s="76" t="str">
        <f t="shared" si="5"/>
        <v>PK_TumorPathoEventID</v>
      </c>
      <c r="R83" s="8" t="str">
        <f t="shared" si="6"/>
        <v xml:space="preserve">  </v>
      </c>
      <c r="S83" s="8" t="str">
        <f t="shared" si="7"/>
        <v xml:space="preserve">  , 
  , 
  , 
  </v>
      </c>
      <c r="T83" s="119" t="str">
        <f t="shared" si="8"/>
        <v>CREATE TABLE (
  , 
  , 
  , 
  ,
CONSTRAINT _Pkey Primary key(PK_TumorPathoEventID)</v>
      </c>
    </row>
    <row r="84" spans="1:20" ht="34.200000000000003" customHeight="1" x14ac:dyDescent="0.3">
      <c r="A84" s="196"/>
      <c r="B84" s="130" t="s">
        <v>492</v>
      </c>
      <c r="C84" s="175" t="s">
        <v>95</v>
      </c>
      <c r="D84" s="22" t="s">
        <v>406</v>
      </c>
      <c r="E84" s="22" t="s">
        <v>403</v>
      </c>
      <c r="F84" s="22" t="s">
        <v>8</v>
      </c>
      <c r="G84" s="22" t="s">
        <v>324</v>
      </c>
      <c r="H84" s="50" t="s">
        <v>238</v>
      </c>
      <c r="I84" s="43"/>
      <c r="J84" s="11" t="s">
        <v>241</v>
      </c>
      <c r="K84" s="12" t="s">
        <v>145</v>
      </c>
      <c r="L84" s="12" t="s">
        <v>404</v>
      </c>
      <c r="M84" s="12" t="s">
        <v>301</v>
      </c>
      <c r="N84" s="12" t="s">
        <v>236</v>
      </c>
      <c r="O84" s="13"/>
      <c r="Q84" s="76" t="str">
        <f t="shared" si="5"/>
        <v>PK_TreatmentID</v>
      </c>
      <c r="R84" s="8" t="str">
        <f t="shared" si="6"/>
        <v>PK_TreatmentID INT GENERATED ALWAYS AS IDENTITY not null</v>
      </c>
      <c r="S84" s="8" t="str">
        <f t="shared" si="7"/>
        <v>PK_TreatmentID INT GENERATED ALWAYS AS IDENTITY not null</v>
      </c>
      <c r="T84" s="119" t="str">
        <f t="shared" si="8"/>
        <v/>
      </c>
    </row>
    <row r="85" spans="1:20" ht="34.200000000000003" customHeight="1" x14ac:dyDescent="0.3">
      <c r="A85" s="196"/>
      <c r="B85" s="131"/>
      <c r="C85" s="176"/>
      <c r="D85" s="19" t="s">
        <v>407</v>
      </c>
      <c r="E85" s="19" t="s">
        <v>426</v>
      </c>
      <c r="F85" s="19" t="s">
        <v>8</v>
      </c>
      <c r="G85" s="19" t="s">
        <v>242</v>
      </c>
      <c r="H85" s="51" t="s">
        <v>238</v>
      </c>
      <c r="I85" s="43"/>
      <c r="J85" s="14" t="s">
        <v>241</v>
      </c>
      <c r="K85" s="10" t="s">
        <v>145</v>
      </c>
      <c r="L85" s="10" t="s">
        <v>427</v>
      </c>
      <c r="M85" s="10" t="s">
        <v>235</v>
      </c>
      <c r="N85" s="10" t="s">
        <v>236</v>
      </c>
      <c r="O85" s="15"/>
      <c r="Q85" s="76" t="str">
        <f t="shared" si="5"/>
        <v>PK_TreatmentID</v>
      </c>
      <c r="R85" s="8" t="str">
        <f t="shared" si="6"/>
        <v>TK_LoadProcID int not null</v>
      </c>
      <c r="S85" s="8" t="str">
        <f t="shared" si="7"/>
        <v>PK_TreatmentID INT GENERATED ALWAYS AS IDENTITY not null, 
TK_LoadProcID int not null</v>
      </c>
      <c r="T85" s="119" t="str">
        <f t="shared" si="8"/>
        <v/>
      </c>
    </row>
    <row r="86" spans="1:20" ht="34.200000000000003" customHeight="1" x14ac:dyDescent="0.3">
      <c r="A86" s="196"/>
      <c r="B86" s="131"/>
      <c r="C86" s="176"/>
      <c r="D86" s="19" t="s">
        <v>408</v>
      </c>
      <c r="E86" s="19" t="s">
        <v>243</v>
      </c>
      <c r="F86" s="19" t="s">
        <v>8</v>
      </c>
      <c r="G86" s="19" t="s">
        <v>244</v>
      </c>
      <c r="H86" s="51" t="s">
        <v>245</v>
      </c>
      <c r="I86" s="43"/>
      <c r="J86" s="14" t="s">
        <v>241</v>
      </c>
      <c r="K86" s="10" t="s">
        <v>145</v>
      </c>
      <c r="L86" s="10" t="s">
        <v>266</v>
      </c>
      <c r="M86" s="10" t="s">
        <v>251</v>
      </c>
      <c r="N86" s="10" t="s">
        <v>236</v>
      </c>
      <c r="O86" s="15"/>
      <c r="Q86" s="76" t="str">
        <f t="shared" si="5"/>
        <v>PK_TreatmentID</v>
      </c>
      <c r="R86" s="8" t="str">
        <f t="shared" si="6"/>
        <v>TD_CreationDate Timestamp not null</v>
      </c>
      <c r="S86" s="8" t="str">
        <f t="shared" si="7"/>
        <v>PK_TreatmentID INT GENERATED ALWAYS AS IDENTITY not null, 
TK_LoadProcID int not null, 
TD_CreationDate Timestamp not null</v>
      </c>
      <c r="T86" s="119" t="str">
        <f t="shared" si="8"/>
        <v/>
      </c>
    </row>
    <row r="87" spans="1:20" ht="34.200000000000003" customHeight="1" x14ac:dyDescent="0.3">
      <c r="A87" s="196"/>
      <c r="B87" s="131"/>
      <c r="C87" s="176"/>
      <c r="D87" s="19" t="s">
        <v>409</v>
      </c>
      <c r="E87" s="19" t="s">
        <v>250</v>
      </c>
      <c r="F87" s="19" t="s">
        <v>8</v>
      </c>
      <c r="G87" s="19" t="s">
        <v>254</v>
      </c>
      <c r="H87" s="51" t="s">
        <v>245</v>
      </c>
      <c r="I87" s="43"/>
      <c r="J87" s="14" t="s">
        <v>241</v>
      </c>
      <c r="K87" s="10" t="s">
        <v>145</v>
      </c>
      <c r="L87" s="10" t="s">
        <v>268</v>
      </c>
      <c r="M87" s="10" t="s">
        <v>251</v>
      </c>
      <c r="N87" s="10" t="s">
        <v>236</v>
      </c>
      <c r="O87" s="15"/>
      <c r="Q87" s="76" t="str">
        <f t="shared" si="5"/>
        <v>PK_TreatmentID</v>
      </c>
      <c r="R87" s="8" t="str">
        <f t="shared" si="6"/>
        <v>TD_UpdateDate Timestamp not null</v>
      </c>
      <c r="S87" s="8" t="str">
        <f t="shared" si="7"/>
        <v>PK_TreatmentID INT GENERATED ALWAYS AS IDENTITY not null, 
TK_LoadProcID int not null, 
TD_CreationDate Timestamp not null, 
TD_UpdateDate Timestamp not null</v>
      </c>
      <c r="T87" s="119" t="str">
        <f t="shared" si="8"/>
        <v/>
      </c>
    </row>
    <row r="88" spans="1:20" ht="34.200000000000003" customHeight="1" x14ac:dyDescent="0.3">
      <c r="A88" s="196"/>
      <c r="B88" s="131"/>
      <c r="C88" s="176"/>
      <c r="D88" s="19" t="s">
        <v>410</v>
      </c>
      <c r="E88" s="19" t="s">
        <v>323</v>
      </c>
      <c r="F88" s="19" t="s">
        <v>8</v>
      </c>
      <c r="G88" s="19" t="s">
        <v>324</v>
      </c>
      <c r="H88" s="51" t="s">
        <v>238</v>
      </c>
      <c r="I88" s="43"/>
      <c r="J88" s="14" t="s">
        <v>241</v>
      </c>
      <c r="K88" s="10" t="s">
        <v>145</v>
      </c>
      <c r="L88" s="10" t="s">
        <v>325</v>
      </c>
      <c r="M88" s="10" t="s">
        <v>235</v>
      </c>
      <c r="N88" s="10" t="s">
        <v>236</v>
      </c>
      <c r="O88" s="15"/>
      <c r="Q88" s="76" t="str">
        <f t="shared" si="5"/>
        <v>PK_TreatmentID</v>
      </c>
      <c r="R88" s="8" t="str">
        <f t="shared" si="6"/>
        <v>FK_TumorPathoEventID int not null</v>
      </c>
      <c r="S88" s="8" t="str">
        <f t="shared" si="7"/>
        <v>PK_TreatmentID INT GENERATED ALWAYS AS IDENTITY not null, 
TK_LoadProcID int not null, 
TD_CreationDate Timestamp not null, 
TD_UpdateDate Timestamp not null, 
FK_TumorPathoEventID int not null</v>
      </c>
      <c r="T88" s="119" t="str">
        <f t="shared" si="8"/>
        <v/>
      </c>
    </row>
    <row r="89" spans="1:20" ht="34.200000000000003" customHeight="1" x14ac:dyDescent="0.3">
      <c r="A89" s="196"/>
      <c r="B89" s="131"/>
      <c r="C89" s="176"/>
      <c r="D89" s="19" t="s">
        <v>411</v>
      </c>
      <c r="E89" s="19" t="s">
        <v>234</v>
      </c>
      <c r="F89" s="19" t="s">
        <v>8</v>
      </c>
      <c r="G89" s="19" t="s">
        <v>293</v>
      </c>
      <c r="H89" s="51" t="s">
        <v>238</v>
      </c>
      <c r="I89" s="43"/>
      <c r="J89" s="14" t="s">
        <v>241</v>
      </c>
      <c r="K89" s="10" t="s">
        <v>145</v>
      </c>
      <c r="L89" s="10" t="s">
        <v>269</v>
      </c>
      <c r="M89" s="10" t="s">
        <v>235</v>
      </c>
      <c r="N89" s="10" t="s">
        <v>236</v>
      </c>
      <c r="O89" s="15"/>
      <c r="Q89" s="76" t="str">
        <f t="shared" si="5"/>
        <v>PK_TreatmentID</v>
      </c>
      <c r="R89" s="8" t="str">
        <f t="shared" si="6"/>
        <v>FK_PatientID int not null</v>
      </c>
      <c r="S89" s="8" t="str">
        <f t="shared" si="7"/>
        <v>PK_TreatmentID INT GENERATED ALWAYS AS IDENTITY not null, 
TK_LoadProcID int not null, 
TD_CreationDate Timestamp not null, 
TD_UpdateDate Timestamp not null, 
FK_TumorPathoEventID int not null, 
FK_PatientID int not null</v>
      </c>
      <c r="T89" s="119" t="str">
        <f t="shared" si="8"/>
        <v/>
      </c>
    </row>
    <row r="90" spans="1:20" ht="34.200000000000003" customHeight="1" x14ac:dyDescent="0.3">
      <c r="A90" s="196"/>
      <c r="B90" s="131"/>
      <c r="C90" s="176"/>
      <c r="D90" s="19" t="s">
        <v>363</v>
      </c>
      <c r="E90" s="19" t="s">
        <v>96</v>
      </c>
      <c r="F90" s="19" t="s">
        <v>210</v>
      </c>
      <c r="G90" s="19" t="s">
        <v>97</v>
      </c>
      <c r="H90" s="51" t="s">
        <v>211</v>
      </c>
      <c r="I90" s="43"/>
      <c r="J90" s="14"/>
      <c r="K90" s="10" t="s">
        <v>145</v>
      </c>
      <c r="L90" s="10" t="s">
        <v>402</v>
      </c>
      <c r="M90" s="10"/>
      <c r="N90" s="10"/>
      <c r="O90" s="15"/>
      <c r="Q90" s="76" t="str">
        <f t="shared" si="5"/>
        <v>PK_TreatmentID</v>
      </c>
      <c r="R90" s="8" t="str">
        <f t="shared" si="6"/>
        <v xml:space="preserve">TreatmentType  </v>
      </c>
      <c r="S90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</v>
      </c>
      <c r="T90" s="119" t="str">
        <f t="shared" si="8"/>
        <v/>
      </c>
    </row>
    <row r="91" spans="1:20" ht="34.200000000000003" customHeight="1" x14ac:dyDescent="0.3">
      <c r="A91" s="196"/>
      <c r="B91" s="131"/>
      <c r="C91" s="176"/>
      <c r="D91" s="19" t="s">
        <v>364</v>
      </c>
      <c r="E91" s="21" t="s">
        <v>98</v>
      </c>
      <c r="F91" s="19" t="s">
        <v>212</v>
      </c>
      <c r="G91" s="19" t="s">
        <v>182</v>
      </c>
      <c r="H91" s="96" t="s">
        <v>183</v>
      </c>
      <c r="I91" s="44"/>
      <c r="J91" s="14"/>
      <c r="K91" s="10" t="s">
        <v>145</v>
      </c>
      <c r="L91" s="10"/>
      <c r="M91" s="10"/>
      <c r="N91" s="10"/>
      <c r="O91" s="15"/>
      <c r="Q91" s="76" t="str">
        <f t="shared" si="5"/>
        <v>PK_TreatmentID</v>
      </c>
      <c r="R91" s="8" t="str">
        <f t="shared" si="6"/>
        <v xml:space="preserve">  </v>
      </c>
      <c r="S91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</v>
      </c>
      <c r="T91" s="119" t="str">
        <f t="shared" si="8"/>
        <v/>
      </c>
    </row>
    <row r="92" spans="1:20" ht="34.200000000000003" customHeight="1" x14ac:dyDescent="0.3">
      <c r="A92" s="196"/>
      <c r="B92" s="131"/>
      <c r="C92" s="176"/>
      <c r="D92" s="19" t="s">
        <v>365</v>
      </c>
      <c r="E92" s="21" t="s">
        <v>99</v>
      </c>
      <c r="F92" s="19" t="s">
        <v>212</v>
      </c>
      <c r="G92" s="19" t="s">
        <v>99</v>
      </c>
      <c r="H92" s="51" t="s">
        <v>16</v>
      </c>
      <c r="I92" s="43"/>
      <c r="J92" s="14"/>
      <c r="K92" s="10" t="s">
        <v>145</v>
      </c>
      <c r="L92" s="10"/>
      <c r="M92" s="10"/>
      <c r="N92" s="10"/>
      <c r="O92" s="15"/>
      <c r="Q92" s="76" t="str">
        <f t="shared" si="5"/>
        <v>PK_TreatmentID</v>
      </c>
      <c r="R92" s="8" t="str">
        <f t="shared" si="6"/>
        <v xml:space="preserve">  </v>
      </c>
      <c r="S92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</v>
      </c>
      <c r="T92" s="119" t="str">
        <f t="shared" si="8"/>
        <v/>
      </c>
    </row>
    <row r="93" spans="1:20" ht="34.200000000000003" customHeight="1" x14ac:dyDescent="0.3">
      <c r="A93" s="196"/>
      <c r="B93" s="131"/>
      <c r="C93" s="176"/>
      <c r="D93" s="19" t="s">
        <v>366</v>
      </c>
      <c r="E93" s="21" t="s">
        <v>213</v>
      </c>
      <c r="F93" s="19" t="s">
        <v>212</v>
      </c>
      <c r="G93" s="19" t="s">
        <v>100</v>
      </c>
      <c r="H93" s="96" t="s">
        <v>184</v>
      </c>
      <c r="I93" s="44"/>
      <c r="J93" s="14"/>
      <c r="K93" s="10" t="s">
        <v>145</v>
      </c>
      <c r="L93" s="10"/>
      <c r="M93" s="10"/>
      <c r="N93" s="10"/>
      <c r="O93" s="15"/>
      <c r="Q93" s="76" t="str">
        <f t="shared" si="5"/>
        <v>PK_TreatmentID</v>
      </c>
      <c r="R93" s="8" t="str">
        <f t="shared" si="6"/>
        <v xml:space="preserve">  </v>
      </c>
      <c r="S93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</v>
      </c>
      <c r="T93" s="119" t="str">
        <f t="shared" si="8"/>
        <v/>
      </c>
    </row>
    <row r="94" spans="1:20" ht="34.200000000000003" customHeight="1" x14ac:dyDescent="0.3">
      <c r="A94" s="196"/>
      <c r="B94" s="131"/>
      <c r="C94" s="176"/>
      <c r="D94" s="19" t="s">
        <v>367</v>
      </c>
      <c r="E94" s="19" t="s">
        <v>101</v>
      </c>
      <c r="F94" s="19" t="s">
        <v>212</v>
      </c>
      <c r="G94" s="19" t="s">
        <v>102</v>
      </c>
      <c r="H94" s="51" t="s">
        <v>11</v>
      </c>
      <c r="I94" s="43"/>
      <c r="J94" s="14"/>
      <c r="K94" s="10" t="s">
        <v>145</v>
      </c>
      <c r="L94" s="10" t="s">
        <v>412</v>
      </c>
      <c r="M94" s="10"/>
      <c r="N94" s="10"/>
      <c r="O94" s="15"/>
      <c r="Q94" s="76" t="str">
        <f t="shared" si="5"/>
        <v>PK_TreatmentID</v>
      </c>
      <c r="R94" s="8" t="str">
        <f t="shared" si="6"/>
        <v xml:space="preserve">TreatmentStartDate  </v>
      </c>
      <c r="S94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</v>
      </c>
      <c r="T94" s="119" t="str">
        <f t="shared" si="8"/>
        <v/>
      </c>
    </row>
    <row r="95" spans="1:20" ht="34.200000000000003" customHeight="1" x14ac:dyDescent="0.3">
      <c r="A95" s="196"/>
      <c r="B95" s="131"/>
      <c r="C95" s="176"/>
      <c r="D95" s="19" t="s">
        <v>368</v>
      </c>
      <c r="E95" s="19" t="s">
        <v>43</v>
      </c>
      <c r="F95" s="19" t="s">
        <v>212</v>
      </c>
      <c r="G95" s="19" t="s">
        <v>103</v>
      </c>
      <c r="H95" s="51" t="s">
        <v>11</v>
      </c>
      <c r="I95" s="43"/>
      <c r="J95" s="14"/>
      <c r="K95" s="10" t="s">
        <v>145</v>
      </c>
      <c r="L95" s="10" t="s">
        <v>413</v>
      </c>
      <c r="M95" s="10"/>
      <c r="N95" s="10"/>
      <c r="O95" s="15"/>
      <c r="Q95" s="76" t="str">
        <f t="shared" si="5"/>
        <v>PK_TreatmentID</v>
      </c>
      <c r="R95" s="8" t="str">
        <f t="shared" si="6"/>
        <v xml:space="preserve">TreatmentEndDate  </v>
      </c>
      <c r="S95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</v>
      </c>
      <c r="T95" s="119" t="str">
        <f t="shared" si="8"/>
        <v/>
      </c>
    </row>
    <row r="96" spans="1:20" ht="34.200000000000003" customHeight="1" x14ac:dyDescent="0.3">
      <c r="A96" s="196"/>
      <c r="B96" s="131"/>
      <c r="C96" s="176"/>
      <c r="D96" s="19" t="s">
        <v>369</v>
      </c>
      <c r="E96" s="19" t="s">
        <v>104</v>
      </c>
      <c r="F96" s="19" t="s">
        <v>8</v>
      </c>
      <c r="G96" s="21" t="s">
        <v>105</v>
      </c>
      <c r="H96" s="51" t="s">
        <v>14</v>
      </c>
      <c r="I96" s="43"/>
      <c r="J96" s="14"/>
      <c r="K96" s="10" t="s">
        <v>145</v>
      </c>
      <c r="L96" s="10" t="s">
        <v>414</v>
      </c>
      <c r="M96" s="10"/>
      <c r="N96" s="10"/>
      <c r="O96" s="15"/>
      <c r="Q96" s="76" t="str">
        <f t="shared" si="5"/>
        <v>PK_TreatmentID</v>
      </c>
      <c r="R96" s="8" t="str">
        <f t="shared" si="6"/>
        <v xml:space="preserve">ClinicalTrialCode  </v>
      </c>
      <c r="S96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, 
ClinicalTrialCode  </v>
      </c>
      <c r="T96" s="119" t="str">
        <f t="shared" si="8"/>
        <v/>
      </c>
    </row>
    <row r="97" spans="1:20" ht="34.200000000000003" customHeight="1" x14ac:dyDescent="0.3">
      <c r="A97" s="196"/>
      <c r="B97" s="131"/>
      <c r="C97" s="176"/>
      <c r="D97" s="19" t="s">
        <v>370</v>
      </c>
      <c r="E97" s="19" t="s">
        <v>215</v>
      </c>
      <c r="F97" s="19" t="s">
        <v>214</v>
      </c>
      <c r="G97" s="19" t="s">
        <v>106</v>
      </c>
      <c r="H97" s="51" t="s">
        <v>16</v>
      </c>
      <c r="I97" s="43"/>
      <c r="J97" s="14"/>
      <c r="K97" s="10" t="s">
        <v>145</v>
      </c>
      <c r="L97" s="10" t="s">
        <v>147</v>
      </c>
      <c r="M97" s="10"/>
      <c r="N97" s="10"/>
      <c r="O97" s="15"/>
      <c r="Q97" s="76" t="str">
        <f t="shared" si="5"/>
        <v>PK_TreatmentID</v>
      </c>
      <c r="R97" s="8" t="str">
        <f t="shared" si="6"/>
        <v xml:space="preserve">ClinicalTrialName  </v>
      </c>
      <c r="S97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, 
ClinicalTrialCode  , 
ClinicalTrialName  </v>
      </c>
      <c r="T97" s="119" t="str">
        <f t="shared" si="8"/>
        <v/>
      </c>
    </row>
    <row r="98" spans="1:20" ht="34.200000000000003" customHeight="1" x14ac:dyDescent="0.3">
      <c r="A98" s="196"/>
      <c r="B98" s="131"/>
      <c r="C98" s="176"/>
      <c r="D98" s="19" t="s">
        <v>371</v>
      </c>
      <c r="E98" s="100" t="s">
        <v>107</v>
      </c>
      <c r="F98" s="19" t="s">
        <v>214</v>
      </c>
      <c r="G98" s="19" t="s">
        <v>108</v>
      </c>
      <c r="H98" s="96" t="s">
        <v>185</v>
      </c>
      <c r="I98" s="44"/>
      <c r="J98" s="14"/>
      <c r="K98" s="10" t="s">
        <v>145</v>
      </c>
      <c r="L98" s="10"/>
      <c r="M98" s="10"/>
      <c r="N98" s="10"/>
      <c r="O98" s="15"/>
      <c r="Q98" s="76" t="str">
        <f t="shared" si="5"/>
        <v>PK_TreatmentID</v>
      </c>
      <c r="R98" s="8" t="str">
        <f t="shared" si="6"/>
        <v xml:space="preserve">  </v>
      </c>
      <c r="S98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, 
ClinicalTrialCode  , 
ClinicalTrialName  , 
  </v>
      </c>
      <c r="T98" s="119" t="str">
        <f t="shared" si="8"/>
        <v/>
      </c>
    </row>
    <row r="99" spans="1:20" ht="34.200000000000003" customHeight="1" thickBot="1" x14ac:dyDescent="0.35">
      <c r="A99" s="196"/>
      <c r="B99" s="132"/>
      <c r="C99" s="177"/>
      <c r="D99" s="82" t="s">
        <v>372</v>
      </c>
      <c r="E99" s="101" t="s">
        <v>110</v>
      </c>
      <c r="F99" s="95" t="s">
        <v>109</v>
      </c>
      <c r="G99" s="95" t="s">
        <v>111</v>
      </c>
      <c r="H99" s="83" t="s">
        <v>216</v>
      </c>
      <c r="I99" s="43"/>
      <c r="J99" s="16"/>
      <c r="K99" s="17" t="s">
        <v>145</v>
      </c>
      <c r="L99" s="17"/>
      <c r="M99" s="17"/>
      <c r="N99" s="17"/>
      <c r="O99" s="18"/>
      <c r="Q99" s="76" t="str">
        <f t="shared" si="5"/>
        <v>PK_TreatmentID</v>
      </c>
      <c r="R99" s="8" t="str">
        <f t="shared" si="6"/>
        <v xml:space="preserve">  </v>
      </c>
      <c r="S99" s="8" t="str">
        <f t="shared" si="7"/>
        <v xml:space="preserve">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, 
ClinicalTrialCode  , 
ClinicalTrialName  , 
  , 
  </v>
      </c>
      <c r="T99" s="119" t="str">
        <f t="shared" si="8"/>
        <v>CREATE TABLE Treatment(
PK_TreatmentID INT GENERATED ALWAYS AS IDENTITY not null, 
TK_LoadProcID int not null, 
TD_CreationDate Timestamp not null, 
TD_UpdateDate Timestamp not null, 
FK_TumorPathoEventID int not null, 
FK_PatientID int not null, 
TreatmentType  , 
  , 
  , 
  , 
TreatmentStartDate  , 
TreatmentEndDate  , 
ClinicalTrialCode  , 
ClinicalTrialName  , 
  , 
  ,
CONSTRAINT Treatment_Pkey Primary key(PK_TreatmentID)</v>
      </c>
    </row>
    <row r="100" spans="1:20" ht="34.200000000000003" customHeight="1" thickBot="1" x14ac:dyDescent="0.35">
      <c r="A100" s="196"/>
      <c r="B100" s="149" t="s">
        <v>493</v>
      </c>
      <c r="C100" s="172" t="s">
        <v>112</v>
      </c>
      <c r="D100" s="121" t="s">
        <v>373</v>
      </c>
      <c r="E100" s="122" t="s">
        <v>113</v>
      </c>
      <c r="F100" s="2" t="s">
        <v>40</v>
      </c>
      <c r="G100" s="2" t="s">
        <v>114</v>
      </c>
      <c r="H100" s="64" t="s">
        <v>186</v>
      </c>
      <c r="I100" s="44"/>
      <c r="J100" s="73"/>
      <c r="O100" s="75"/>
      <c r="Q100" s="76" t="str">
        <f t="shared" si="5"/>
        <v>PK_TreatmentID</v>
      </c>
      <c r="R100" s="8" t="str">
        <f t="shared" si="6"/>
        <v xml:space="preserve">  </v>
      </c>
      <c r="S100" s="8" t="str">
        <f t="shared" si="7"/>
        <v xml:space="preserve">  </v>
      </c>
      <c r="T100" s="119" t="str">
        <f t="shared" si="8"/>
        <v/>
      </c>
    </row>
    <row r="101" spans="1:20" ht="34.200000000000003" customHeight="1" thickBot="1" x14ac:dyDescent="0.35">
      <c r="A101" s="196"/>
      <c r="B101" s="150"/>
      <c r="C101" s="173"/>
      <c r="D101" s="21" t="s">
        <v>374</v>
      </c>
      <c r="E101" s="114" t="s">
        <v>115</v>
      </c>
      <c r="F101" s="2" t="s">
        <v>40</v>
      </c>
      <c r="G101" s="2" t="s">
        <v>116</v>
      </c>
      <c r="H101" s="60" t="s">
        <v>11</v>
      </c>
      <c r="I101" s="43"/>
      <c r="J101" s="73"/>
      <c r="O101" s="75"/>
      <c r="Q101" s="76" t="str">
        <f t="shared" si="5"/>
        <v>PK_TreatmentID</v>
      </c>
      <c r="R101" s="8" t="str">
        <f t="shared" si="6"/>
        <v xml:space="preserve">  </v>
      </c>
      <c r="S101" s="8" t="str">
        <f t="shared" si="7"/>
        <v xml:space="preserve">  , 
  </v>
      </c>
      <c r="T101" s="119" t="str">
        <f t="shared" si="8"/>
        <v/>
      </c>
    </row>
    <row r="102" spans="1:20" ht="34.200000000000003" customHeight="1" thickBot="1" x14ac:dyDescent="0.35">
      <c r="A102" s="196"/>
      <c r="B102" s="150"/>
      <c r="C102" s="173"/>
      <c r="D102" s="21" t="s">
        <v>375</v>
      </c>
      <c r="E102" s="114" t="s">
        <v>43</v>
      </c>
      <c r="F102" s="2" t="s">
        <v>40</v>
      </c>
      <c r="G102" s="2" t="s">
        <v>117</v>
      </c>
      <c r="H102" s="60" t="s">
        <v>11</v>
      </c>
      <c r="I102" s="43"/>
      <c r="J102" s="73"/>
      <c r="O102" s="75"/>
      <c r="Q102" s="76" t="str">
        <f t="shared" si="5"/>
        <v>PK_TreatmentID</v>
      </c>
      <c r="R102" s="8" t="str">
        <f t="shared" si="6"/>
        <v xml:space="preserve">  </v>
      </c>
      <c r="S102" s="8" t="str">
        <f t="shared" si="7"/>
        <v xml:space="preserve">  , 
  , 
  </v>
      </c>
      <c r="T102" s="119" t="str">
        <f t="shared" si="8"/>
        <v/>
      </c>
    </row>
    <row r="103" spans="1:20" ht="34.200000000000003" customHeight="1" thickBot="1" x14ac:dyDescent="0.35">
      <c r="A103" s="196"/>
      <c r="B103" s="151"/>
      <c r="C103" s="174"/>
      <c r="D103" s="125" t="s">
        <v>376</v>
      </c>
      <c r="E103" s="126" t="s">
        <v>118</v>
      </c>
      <c r="F103" s="1" t="s">
        <v>40</v>
      </c>
      <c r="G103" s="3" t="s">
        <v>217</v>
      </c>
      <c r="H103" s="66" t="s">
        <v>187</v>
      </c>
      <c r="I103" s="44"/>
      <c r="J103" s="73"/>
      <c r="O103" s="75"/>
      <c r="Q103" s="76" t="str">
        <f t="shared" si="5"/>
        <v>PK_TreatmentID</v>
      </c>
      <c r="R103" s="8" t="str">
        <f t="shared" si="6"/>
        <v xml:space="preserve">  </v>
      </c>
      <c r="S103" s="8" t="str">
        <f t="shared" si="7"/>
        <v xml:space="preserve">  , 
  , 
  , 
  </v>
      </c>
      <c r="T103" s="119" t="str">
        <f t="shared" si="8"/>
        <v/>
      </c>
    </row>
    <row r="104" spans="1:20" ht="34.200000000000003" customHeight="1" thickBot="1" x14ac:dyDescent="0.35">
      <c r="A104" s="196"/>
      <c r="B104" s="130" t="s">
        <v>494</v>
      </c>
      <c r="C104" s="175" t="s">
        <v>119</v>
      </c>
      <c r="D104" s="88" t="s">
        <v>377</v>
      </c>
      <c r="E104" s="113" t="s">
        <v>121</v>
      </c>
      <c r="F104" s="1" t="s">
        <v>120</v>
      </c>
      <c r="G104" s="1" t="s">
        <v>122</v>
      </c>
      <c r="H104" s="63" t="s">
        <v>218</v>
      </c>
      <c r="I104" s="43"/>
      <c r="J104" s="73"/>
      <c r="O104" s="75"/>
      <c r="Q104" s="76" t="str">
        <f t="shared" si="5"/>
        <v>PK_TreatmentID</v>
      </c>
      <c r="R104" s="8" t="str">
        <f t="shared" si="6"/>
        <v xml:space="preserve">  </v>
      </c>
      <c r="S104" s="8" t="str">
        <f t="shared" si="7"/>
        <v xml:space="preserve">  , 
  , 
  , 
  , 
  </v>
      </c>
      <c r="T104" s="119" t="str">
        <f t="shared" si="8"/>
        <v/>
      </c>
    </row>
    <row r="105" spans="1:20" ht="34.200000000000003" customHeight="1" thickBot="1" x14ac:dyDescent="0.35">
      <c r="A105" s="196"/>
      <c r="B105" s="131"/>
      <c r="C105" s="176"/>
      <c r="D105" s="19" t="s">
        <v>378</v>
      </c>
      <c r="E105" s="115" t="s">
        <v>123</v>
      </c>
      <c r="F105" s="1" t="s">
        <v>219</v>
      </c>
      <c r="G105" s="1" t="s">
        <v>123</v>
      </c>
      <c r="H105" s="61" t="s">
        <v>16</v>
      </c>
      <c r="I105" s="43"/>
      <c r="J105" s="73"/>
      <c r="O105" s="75"/>
      <c r="Q105" s="76" t="str">
        <f t="shared" si="5"/>
        <v>PK_TreatmentID</v>
      </c>
      <c r="R105" s="8" t="str">
        <f t="shared" si="6"/>
        <v xml:space="preserve">  </v>
      </c>
      <c r="S105" s="8" t="str">
        <f t="shared" si="7"/>
        <v xml:space="preserve">  , 
  , 
  , 
  , 
  , 
  </v>
      </c>
      <c r="T105" s="119" t="str">
        <f t="shared" si="8"/>
        <v/>
      </c>
    </row>
    <row r="106" spans="1:20" ht="34.200000000000003" customHeight="1" thickBot="1" x14ac:dyDescent="0.35">
      <c r="A106" s="196"/>
      <c r="B106" s="131"/>
      <c r="C106" s="176"/>
      <c r="D106" s="19" t="s">
        <v>379</v>
      </c>
      <c r="E106" s="115" t="s">
        <v>124</v>
      </c>
      <c r="F106" s="5" t="s">
        <v>219</v>
      </c>
      <c r="G106" s="5" t="s">
        <v>125</v>
      </c>
      <c r="H106" s="62" t="s">
        <v>16</v>
      </c>
      <c r="I106" s="43"/>
      <c r="J106" s="73"/>
      <c r="O106" s="75"/>
      <c r="Q106" s="76" t="str">
        <f t="shared" si="5"/>
        <v>PK_TreatmentID</v>
      </c>
      <c r="R106" s="8" t="str">
        <f t="shared" si="6"/>
        <v xml:space="preserve">  </v>
      </c>
      <c r="S106" s="8" t="str">
        <f t="shared" si="7"/>
        <v xml:space="preserve">  , 
  , 
  , 
  , 
  , 
  , 
  </v>
      </c>
      <c r="T106" s="119" t="str">
        <f t="shared" si="8"/>
        <v/>
      </c>
    </row>
    <row r="107" spans="1:20" ht="34.200000000000003" customHeight="1" thickBot="1" x14ac:dyDescent="0.35">
      <c r="A107" s="196"/>
      <c r="B107" s="132"/>
      <c r="C107" s="177"/>
      <c r="D107" s="82" t="s">
        <v>380</v>
      </c>
      <c r="E107" s="117" t="s">
        <v>126</v>
      </c>
      <c r="F107" s="2" t="s">
        <v>40</v>
      </c>
      <c r="G107" s="2" t="s">
        <v>127</v>
      </c>
      <c r="H107" s="60" t="s">
        <v>16</v>
      </c>
      <c r="I107" s="43"/>
      <c r="J107" s="73"/>
      <c r="O107" s="75"/>
      <c r="Q107" s="76" t="str">
        <f t="shared" si="5"/>
        <v>PK_TreatmentID</v>
      </c>
      <c r="R107" s="8" t="str">
        <f t="shared" si="6"/>
        <v xml:space="preserve">  </v>
      </c>
      <c r="S107" s="8" t="str">
        <f t="shared" si="7"/>
        <v xml:space="preserve">  , 
  , 
  , 
  , 
  , 
  , 
  , 
  </v>
      </c>
      <c r="T107" s="119" t="str">
        <f t="shared" si="8"/>
        <v>CREATE TABLE (
  , 
  , 
  , 
  , 
  , 
  , 
  , 
  ,
CONSTRAINT _Pkey Primary key(PK_TreatmentID)</v>
      </c>
    </row>
    <row r="108" spans="1:20" ht="34.200000000000003" customHeight="1" x14ac:dyDescent="0.3">
      <c r="A108" s="196"/>
      <c r="B108" s="149" t="s">
        <v>495</v>
      </c>
      <c r="C108" s="175" t="s">
        <v>128</v>
      </c>
      <c r="D108" s="88" t="s">
        <v>419</v>
      </c>
      <c r="E108" s="88" t="s">
        <v>403</v>
      </c>
      <c r="F108" s="88" t="s">
        <v>8</v>
      </c>
      <c r="G108" s="88" t="s">
        <v>324</v>
      </c>
      <c r="H108" s="113" t="s">
        <v>238</v>
      </c>
      <c r="I108" s="43"/>
      <c r="J108" s="11" t="s">
        <v>241</v>
      </c>
      <c r="K108" s="12" t="s">
        <v>167</v>
      </c>
      <c r="L108" s="12" t="s">
        <v>417</v>
      </c>
      <c r="M108" s="12" t="s">
        <v>301</v>
      </c>
      <c r="N108" s="12" t="s">
        <v>236</v>
      </c>
      <c r="O108" s="13"/>
      <c r="Q108" s="76" t="str">
        <f t="shared" si="5"/>
        <v>PK_BioSampleID</v>
      </c>
      <c r="R108" s="8" t="str">
        <f t="shared" si="6"/>
        <v>PK_BioSampleID INT GENERATED ALWAYS AS IDENTITY not null</v>
      </c>
      <c r="S108" s="8" t="str">
        <f t="shared" si="7"/>
        <v>PK_BioSampleID INT GENERATED ALWAYS AS IDENTITY not null</v>
      </c>
      <c r="T108" s="119" t="str">
        <f t="shared" si="8"/>
        <v/>
      </c>
    </row>
    <row r="109" spans="1:20" ht="34.200000000000003" customHeight="1" x14ac:dyDescent="0.3">
      <c r="A109" s="196"/>
      <c r="B109" s="150"/>
      <c r="C109" s="176"/>
      <c r="D109" s="19" t="s">
        <v>420</v>
      </c>
      <c r="E109" s="19" t="s">
        <v>426</v>
      </c>
      <c r="F109" s="19" t="s">
        <v>8</v>
      </c>
      <c r="G109" s="19" t="s">
        <v>242</v>
      </c>
      <c r="H109" s="115" t="s">
        <v>238</v>
      </c>
      <c r="I109" s="43"/>
      <c r="J109" s="14" t="s">
        <v>241</v>
      </c>
      <c r="K109" s="10" t="s">
        <v>167</v>
      </c>
      <c r="L109" s="10" t="s">
        <v>427</v>
      </c>
      <c r="M109" s="10" t="s">
        <v>235</v>
      </c>
      <c r="N109" s="10" t="s">
        <v>236</v>
      </c>
      <c r="O109" s="15"/>
      <c r="Q109" s="76" t="str">
        <f t="shared" si="5"/>
        <v>PK_BioSampleID</v>
      </c>
      <c r="R109" s="8" t="str">
        <f t="shared" si="6"/>
        <v>TK_LoadProcID int not null</v>
      </c>
      <c r="S109" s="8" t="str">
        <f t="shared" si="7"/>
        <v>PK_BioSampleID INT GENERATED ALWAYS AS IDENTITY not null, 
TK_LoadProcID int not null</v>
      </c>
      <c r="T109" s="119" t="str">
        <f t="shared" si="8"/>
        <v/>
      </c>
    </row>
    <row r="110" spans="1:20" ht="34.200000000000003" customHeight="1" x14ac:dyDescent="0.3">
      <c r="A110" s="196"/>
      <c r="B110" s="150"/>
      <c r="C110" s="176"/>
      <c r="D110" s="19" t="s">
        <v>421</v>
      </c>
      <c r="E110" s="19" t="s">
        <v>243</v>
      </c>
      <c r="F110" s="19" t="s">
        <v>8</v>
      </c>
      <c r="G110" s="19" t="s">
        <v>244</v>
      </c>
      <c r="H110" s="115" t="s">
        <v>245</v>
      </c>
      <c r="I110" s="43"/>
      <c r="J110" s="14" t="s">
        <v>241</v>
      </c>
      <c r="K110" s="10" t="s">
        <v>167</v>
      </c>
      <c r="L110" s="10" t="s">
        <v>266</v>
      </c>
      <c r="M110" s="10" t="s">
        <v>251</v>
      </c>
      <c r="N110" s="10" t="s">
        <v>236</v>
      </c>
      <c r="O110" s="15"/>
      <c r="Q110" s="76" t="str">
        <f t="shared" si="5"/>
        <v>PK_BioSampleID</v>
      </c>
      <c r="R110" s="8" t="str">
        <f t="shared" si="6"/>
        <v>TD_CreationDate Timestamp not null</v>
      </c>
      <c r="S110" s="8" t="str">
        <f t="shared" si="7"/>
        <v>PK_BioSampleID INT GENERATED ALWAYS AS IDENTITY not null, 
TK_LoadProcID int not null, 
TD_CreationDate Timestamp not null</v>
      </c>
      <c r="T110" s="119" t="str">
        <f t="shared" si="8"/>
        <v/>
      </c>
    </row>
    <row r="111" spans="1:20" ht="34.200000000000003" customHeight="1" x14ac:dyDescent="0.3">
      <c r="A111" s="196"/>
      <c r="B111" s="150"/>
      <c r="C111" s="176"/>
      <c r="D111" s="19" t="s">
        <v>422</v>
      </c>
      <c r="E111" s="19" t="s">
        <v>250</v>
      </c>
      <c r="F111" s="19" t="s">
        <v>8</v>
      </c>
      <c r="G111" s="19" t="s">
        <v>254</v>
      </c>
      <c r="H111" s="115" t="s">
        <v>245</v>
      </c>
      <c r="I111" s="43"/>
      <c r="J111" s="14" t="s">
        <v>241</v>
      </c>
      <c r="K111" s="10" t="s">
        <v>167</v>
      </c>
      <c r="L111" s="10" t="s">
        <v>268</v>
      </c>
      <c r="M111" s="10" t="s">
        <v>251</v>
      </c>
      <c r="N111" s="10" t="s">
        <v>236</v>
      </c>
      <c r="O111" s="15"/>
      <c r="Q111" s="76" t="str">
        <f t="shared" si="5"/>
        <v>PK_BioSampleID</v>
      </c>
      <c r="R111" s="8" t="str">
        <f t="shared" si="6"/>
        <v>TD_UpdateDate Timestamp not null</v>
      </c>
      <c r="S111" s="8" t="str">
        <f t="shared" si="7"/>
        <v>PK_BioSampleID INT GENERATED ALWAYS AS IDENTITY not null, 
TK_LoadProcID int not null, 
TD_CreationDate Timestamp not null, 
TD_UpdateDate Timestamp not null</v>
      </c>
      <c r="T111" s="119" t="str">
        <f t="shared" si="8"/>
        <v/>
      </c>
    </row>
    <row r="112" spans="1:20" ht="34.200000000000003" customHeight="1" x14ac:dyDescent="0.3">
      <c r="A112" s="196"/>
      <c r="B112" s="150"/>
      <c r="C112" s="176"/>
      <c r="D112" s="19" t="s">
        <v>423</v>
      </c>
      <c r="E112" s="19" t="s">
        <v>323</v>
      </c>
      <c r="F112" s="19" t="s">
        <v>8</v>
      </c>
      <c r="G112" s="19" t="s">
        <v>324</v>
      </c>
      <c r="H112" s="115" t="s">
        <v>238</v>
      </c>
      <c r="I112" s="43"/>
      <c r="J112" s="14" t="s">
        <v>241</v>
      </c>
      <c r="K112" s="10" t="s">
        <v>167</v>
      </c>
      <c r="L112" s="10" t="s">
        <v>325</v>
      </c>
      <c r="M112" s="10" t="s">
        <v>235</v>
      </c>
      <c r="N112" s="10" t="s">
        <v>236</v>
      </c>
      <c r="O112" s="15"/>
      <c r="Q112" s="76" t="str">
        <f t="shared" si="5"/>
        <v>PK_BioSampleID</v>
      </c>
      <c r="R112" s="8" t="str">
        <f t="shared" si="6"/>
        <v>FK_TumorPathoEventID int not null</v>
      </c>
      <c r="S112" s="8" t="str">
        <f t="shared" si="7"/>
        <v>PK_BioSampleID INT GENERATED ALWAYS AS IDENTITY not null, 
TK_LoadProcID int not null, 
TD_CreationDate Timestamp not null, 
TD_UpdateDate Timestamp not null, 
FK_TumorPathoEventID int not null</v>
      </c>
      <c r="T112" s="119" t="str">
        <f t="shared" si="8"/>
        <v/>
      </c>
    </row>
    <row r="113" spans="1:20" ht="34.200000000000003" customHeight="1" x14ac:dyDescent="0.3">
      <c r="A113" s="196"/>
      <c r="B113" s="150"/>
      <c r="C113" s="176"/>
      <c r="D113" s="19" t="s">
        <v>424</v>
      </c>
      <c r="E113" s="19" t="s">
        <v>234</v>
      </c>
      <c r="F113" s="19" t="s">
        <v>8</v>
      </c>
      <c r="G113" s="19" t="s">
        <v>293</v>
      </c>
      <c r="H113" s="115" t="s">
        <v>238</v>
      </c>
      <c r="I113" s="43"/>
      <c r="J113" s="14" t="s">
        <v>241</v>
      </c>
      <c r="K113" s="10" t="s">
        <v>167</v>
      </c>
      <c r="L113" s="10" t="s">
        <v>269</v>
      </c>
      <c r="M113" s="10" t="s">
        <v>235</v>
      </c>
      <c r="N113" s="10" t="s">
        <v>236</v>
      </c>
      <c r="O113" s="15"/>
      <c r="Q113" s="76" t="str">
        <f t="shared" si="5"/>
        <v>PK_BioSampleID</v>
      </c>
      <c r="R113" s="8" t="str">
        <f t="shared" si="6"/>
        <v>FK_PatientID int not null</v>
      </c>
      <c r="S113" s="8" t="str">
        <f t="shared" si="7"/>
        <v>PK_BioSampleID INT GENERATED ALWAYS AS IDENTITY not null, 
TK_LoadProcID int not null, 
TD_CreationDate Timestamp not null, 
TD_UpdateDate Timestamp not null, 
FK_TumorPathoEventID int not null, 
FK_PatientID int not null</v>
      </c>
      <c r="T113" s="119" t="str">
        <f t="shared" si="8"/>
        <v/>
      </c>
    </row>
    <row r="114" spans="1:20" ht="34.200000000000003" customHeight="1" x14ac:dyDescent="0.3">
      <c r="A114" s="196"/>
      <c r="B114" s="150"/>
      <c r="C114" s="176"/>
      <c r="D114" s="19" t="s">
        <v>425</v>
      </c>
      <c r="E114" s="19" t="s">
        <v>237</v>
      </c>
      <c r="F114" s="19" t="s">
        <v>8</v>
      </c>
      <c r="G114" s="19" t="s">
        <v>239</v>
      </c>
      <c r="H114" s="115" t="s">
        <v>238</v>
      </c>
      <c r="I114" s="43"/>
      <c r="J114" s="97" t="s">
        <v>241</v>
      </c>
      <c r="K114" s="10" t="s">
        <v>167</v>
      </c>
      <c r="L114" s="10" t="s">
        <v>418</v>
      </c>
      <c r="M114" s="10" t="s">
        <v>235</v>
      </c>
      <c r="N114" s="10" t="s">
        <v>236</v>
      </c>
      <c r="O114" s="99"/>
      <c r="Q114" s="76" t="str">
        <f t="shared" si="5"/>
        <v>PK_BioSampleID</v>
      </c>
      <c r="R114" s="8" t="str">
        <f t="shared" si="6"/>
        <v>FK_ConsentID int not null</v>
      </c>
      <c r="S114" s="8" t="str">
        <f t="shared" si="7"/>
        <v>PK_BioSampleID INT GENERATED ALWAYS AS IDENTITY not null, 
TK_LoadProcID int not null, 
TD_CreationDate Timestamp not null, 
TD_UpdateDate Timestamp not null, 
FK_TumorPathoEventID int not null, 
FK_PatientID int not null, 
FK_ConsentID int not null</v>
      </c>
      <c r="T114" s="119" t="str">
        <f t="shared" si="8"/>
        <v/>
      </c>
    </row>
    <row r="115" spans="1:20" ht="34.200000000000003" customHeight="1" x14ac:dyDescent="0.3">
      <c r="A115" s="196"/>
      <c r="B115" s="150"/>
      <c r="C115" s="176"/>
      <c r="D115" s="19" t="s">
        <v>381</v>
      </c>
      <c r="E115" s="19" t="s">
        <v>220</v>
      </c>
      <c r="F115" s="19" t="s">
        <v>8</v>
      </c>
      <c r="G115" s="19" t="s">
        <v>129</v>
      </c>
      <c r="H115" s="115" t="s">
        <v>16</v>
      </c>
      <c r="I115" s="43"/>
      <c r="J115" s="97"/>
      <c r="K115" s="10" t="s">
        <v>167</v>
      </c>
      <c r="L115" s="10" t="s">
        <v>168</v>
      </c>
      <c r="M115" s="98"/>
      <c r="N115" s="98"/>
      <c r="O115" s="99"/>
      <c r="Q115" s="76" t="str">
        <f t="shared" si="5"/>
        <v>PK_BioSampleID</v>
      </c>
      <c r="R115" s="8" t="str">
        <f t="shared" si="6"/>
        <v xml:space="preserve">ExternalAccession  </v>
      </c>
      <c r="S115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</v>
      </c>
      <c r="T115" s="119" t="str">
        <f t="shared" si="8"/>
        <v/>
      </c>
    </row>
    <row r="116" spans="1:20" ht="34.200000000000003" customHeight="1" x14ac:dyDescent="0.3">
      <c r="A116" s="196"/>
      <c r="B116" s="150"/>
      <c r="C116" s="176"/>
      <c r="D116" s="19" t="s">
        <v>382</v>
      </c>
      <c r="E116" s="19" t="s">
        <v>221</v>
      </c>
      <c r="F116" s="19" t="s">
        <v>40</v>
      </c>
      <c r="G116" s="19" t="s">
        <v>130</v>
      </c>
      <c r="H116" s="115" t="s">
        <v>16</v>
      </c>
      <c r="I116" s="43"/>
      <c r="J116" s="14"/>
      <c r="K116" s="10" t="s">
        <v>167</v>
      </c>
      <c r="L116" s="10" t="s">
        <v>169</v>
      </c>
      <c r="M116" s="10"/>
      <c r="N116" s="10"/>
      <c r="O116" s="15"/>
      <c r="Q116" s="76" t="str">
        <f t="shared" si="5"/>
        <v>PK_BioSampleID</v>
      </c>
      <c r="R116" s="8" t="str">
        <f t="shared" si="6"/>
        <v xml:space="preserve">ParentExternalAccession  </v>
      </c>
      <c r="S116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</v>
      </c>
      <c r="T116" s="119" t="str">
        <f t="shared" si="8"/>
        <v/>
      </c>
    </row>
    <row r="117" spans="1:20" ht="34.200000000000003" customHeight="1" x14ac:dyDescent="0.3">
      <c r="A117" s="196"/>
      <c r="B117" s="150"/>
      <c r="C117" s="176"/>
      <c r="D117" s="19" t="s">
        <v>383</v>
      </c>
      <c r="E117" s="19" t="s">
        <v>131</v>
      </c>
      <c r="F117" s="19" t="s">
        <v>222</v>
      </c>
      <c r="G117" s="19" t="s">
        <v>131</v>
      </c>
      <c r="H117" s="115" t="s">
        <v>11</v>
      </c>
      <c r="I117" s="43"/>
      <c r="J117" s="14"/>
      <c r="K117" s="10" t="s">
        <v>167</v>
      </c>
      <c r="L117" s="10" t="s">
        <v>170</v>
      </c>
      <c r="M117" s="10"/>
      <c r="N117" s="10"/>
      <c r="O117" s="15"/>
      <c r="Q117" s="76" t="str">
        <f t="shared" si="5"/>
        <v>PK_BioSampleID</v>
      </c>
      <c r="R117" s="8" t="str">
        <f t="shared" si="6"/>
        <v xml:space="preserve">CollectDate  </v>
      </c>
      <c r="S117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</v>
      </c>
      <c r="T117" s="119" t="str">
        <f t="shared" si="8"/>
        <v/>
      </c>
    </row>
    <row r="118" spans="1:20" ht="34.200000000000003" customHeight="1" x14ac:dyDescent="0.3">
      <c r="A118" s="196"/>
      <c r="B118" s="150"/>
      <c r="C118" s="176"/>
      <c r="D118" s="19" t="s">
        <v>384</v>
      </c>
      <c r="E118" s="19" t="s">
        <v>132</v>
      </c>
      <c r="F118" s="19" t="s">
        <v>222</v>
      </c>
      <c r="G118" s="19" t="s">
        <v>133</v>
      </c>
      <c r="H118" s="115" t="s">
        <v>134</v>
      </c>
      <c r="I118" s="43"/>
      <c r="J118" s="14"/>
      <c r="K118" s="10" t="s">
        <v>167</v>
      </c>
      <c r="L118" s="10" t="s">
        <v>416</v>
      </c>
      <c r="M118" s="10"/>
      <c r="N118" s="10"/>
      <c r="O118" s="15"/>
      <c r="Q118" s="76" t="str">
        <f t="shared" si="5"/>
        <v>PK_BioSampleID</v>
      </c>
      <c r="R118" s="8" t="str">
        <f t="shared" si="6"/>
        <v xml:space="preserve">SampleOrigin  </v>
      </c>
      <c r="S118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, 
SampleOrigin  </v>
      </c>
      <c r="T118" s="119" t="str">
        <f t="shared" si="8"/>
        <v/>
      </c>
    </row>
    <row r="119" spans="1:20" ht="34.200000000000003" customHeight="1" x14ac:dyDescent="0.3">
      <c r="A119" s="196"/>
      <c r="B119" s="150"/>
      <c r="C119" s="176"/>
      <c r="D119" s="19" t="s">
        <v>385</v>
      </c>
      <c r="E119" s="19" t="s">
        <v>135</v>
      </c>
      <c r="F119" s="19" t="s">
        <v>222</v>
      </c>
      <c r="G119" s="19" t="s">
        <v>136</v>
      </c>
      <c r="H119" s="115" t="s">
        <v>224</v>
      </c>
      <c r="I119" s="43"/>
      <c r="J119" s="14"/>
      <c r="K119" s="10" t="s">
        <v>167</v>
      </c>
      <c r="L119" s="10" t="s">
        <v>415</v>
      </c>
      <c r="M119" s="10"/>
      <c r="N119" s="10"/>
      <c r="O119" s="15"/>
      <c r="Q119" s="76" t="str">
        <f t="shared" si="5"/>
        <v>PK_BioSampleID</v>
      </c>
      <c r="R119" s="8" t="str">
        <f t="shared" si="6"/>
        <v xml:space="preserve">SampleNature  </v>
      </c>
      <c r="S119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, 
SampleOrigin  , 
SampleNature  </v>
      </c>
      <c r="T119" s="119" t="str">
        <f t="shared" si="8"/>
        <v/>
      </c>
    </row>
    <row r="120" spans="1:20" ht="34.200000000000003" customHeight="1" x14ac:dyDescent="0.3">
      <c r="A120" s="196"/>
      <c r="B120" s="150"/>
      <c r="C120" s="176"/>
      <c r="D120" s="19" t="s">
        <v>386</v>
      </c>
      <c r="E120" s="21" t="s">
        <v>137</v>
      </c>
      <c r="F120" s="19" t="s">
        <v>222</v>
      </c>
      <c r="G120" s="19" t="s">
        <v>138</v>
      </c>
      <c r="H120" s="116" t="s">
        <v>188</v>
      </c>
      <c r="I120" s="44"/>
      <c r="J120" s="14"/>
      <c r="K120" s="10" t="s">
        <v>167</v>
      </c>
      <c r="L120" s="31" t="s">
        <v>156</v>
      </c>
      <c r="M120" s="10"/>
      <c r="N120" s="10"/>
      <c r="O120" s="15"/>
      <c r="Q120" s="76" t="str">
        <f t="shared" si="5"/>
        <v>PK_BioSampleID</v>
      </c>
      <c r="R120" s="8" t="str">
        <f t="shared" si="6"/>
        <v xml:space="preserve">TopographyCode  </v>
      </c>
      <c r="S120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, 
SampleOrigin  , 
SampleNature  , 
TopographyCode  </v>
      </c>
      <c r="T120" s="119" t="str">
        <f t="shared" si="8"/>
        <v/>
      </c>
    </row>
    <row r="121" spans="1:20" ht="34.200000000000003" customHeight="1" x14ac:dyDescent="0.3">
      <c r="A121" s="196"/>
      <c r="B121" s="150"/>
      <c r="C121" s="176"/>
      <c r="D121" s="19" t="s">
        <v>387</v>
      </c>
      <c r="E121" s="19" t="s">
        <v>139</v>
      </c>
      <c r="F121" s="19" t="s">
        <v>40</v>
      </c>
      <c r="G121" s="19" t="s">
        <v>140</v>
      </c>
      <c r="H121" s="115" t="s">
        <v>223</v>
      </c>
      <c r="I121" s="43"/>
      <c r="J121" s="14"/>
      <c r="K121" s="10" t="s">
        <v>167</v>
      </c>
      <c r="L121" s="10" t="s">
        <v>171</v>
      </c>
      <c r="M121" s="10"/>
      <c r="N121" s="10"/>
      <c r="O121" s="15"/>
      <c r="Q121" s="76" t="str">
        <f t="shared" si="5"/>
        <v>PK_BioSampleID</v>
      </c>
      <c r="R121" s="8" t="str">
        <f t="shared" si="6"/>
        <v xml:space="preserve">StorageTemperature  </v>
      </c>
      <c r="S121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, 
SampleOrigin  , 
SampleNature  , 
TopographyCode  , 
StorageTemperature  </v>
      </c>
      <c r="T121" s="119" t="str">
        <f t="shared" si="8"/>
        <v/>
      </c>
    </row>
    <row r="122" spans="1:20" ht="34.200000000000003" customHeight="1" thickBot="1" x14ac:dyDescent="0.35">
      <c r="A122" s="196"/>
      <c r="B122" s="152"/>
      <c r="C122" s="177"/>
      <c r="D122" s="82" t="s">
        <v>388</v>
      </c>
      <c r="E122" s="82" t="s">
        <v>141</v>
      </c>
      <c r="F122" s="82" t="s">
        <v>222</v>
      </c>
      <c r="G122" s="82" t="s">
        <v>142</v>
      </c>
      <c r="H122" s="117" t="s">
        <v>143</v>
      </c>
      <c r="I122" s="43"/>
      <c r="J122" s="16"/>
      <c r="K122" s="17" t="s">
        <v>167</v>
      </c>
      <c r="L122" s="17" t="s">
        <v>172</v>
      </c>
      <c r="M122" s="17"/>
      <c r="N122" s="17"/>
      <c r="O122" s="18"/>
      <c r="Q122" s="76" t="str">
        <f t="shared" si="5"/>
        <v>PK_BioSampleID</v>
      </c>
      <c r="R122" s="8" t="str">
        <f t="shared" si="6"/>
        <v xml:space="preserve">TumorCellularity  </v>
      </c>
      <c r="S122" s="8" t="str">
        <f t="shared" si="7"/>
        <v xml:space="preserve">PK_BioSampleID INT GENERATED ALWAYS AS IDENTITY not null, 
TK_LoadProcID int not null, 
TD_CreationDate Timestamp not null, 
TD_UpdateDate Timestamp not null, 
FK_TumorPathoEventID int not null, 
FK_PatientID int not null, 
FK_ConsentID int not null, 
ExternalAccession  , 
ParentExternalAccession  , 
CollectDate  , 
SampleOrigin  , 
SampleNature  , 
TopographyCode  , 
StorageTemperature  , 
TumorCellularity  </v>
      </c>
      <c r="T122" s="119" t="e">
        <f>IF(K122&lt;&gt;#REF!,"CREATE TABLE " &amp; K122 &amp; "(" &amp; CHAR(10) &amp; S122 &amp; "," &amp; CHAR(10) &amp; "CONSTRAINT " &amp; K122 &amp; "_Pkey" &amp; " Primary key(" &amp; Q122 &amp; ")","")</f>
        <v>#REF!</v>
      </c>
    </row>
  </sheetData>
  <autoFilter ref="A2:U122" xr:uid="{C2392915-EA4E-438C-8BFB-FABF2394F15A}"/>
  <mergeCells count="38">
    <mergeCell ref="Q1:T1"/>
    <mergeCell ref="J1:O1"/>
    <mergeCell ref="A3:A14"/>
    <mergeCell ref="A15:A122"/>
    <mergeCell ref="C108:C122"/>
    <mergeCell ref="B51:B75"/>
    <mergeCell ref="C72:C73"/>
    <mergeCell ref="C74:C75"/>
    <mergeCell ref="C65:C71"/>
    <mergeCell ref="B76:B78"/>
    <mergeCell ref="C76:C78"/>
    <mergeCell ref="C29:C31"/>
    <mergeCell ref="C15:C21"/>
    <mergeCell ref="C100:C103"/>
    <mergeCell ref="C104:C107"/>
    <mergeCell ref="C82:C83"/>
    <mergeCell ref="C84:C99"/>
    <mergeCell ref="B100:B103"/>
    <mergeCell ref="B104:B107"/>
    <mergeCell ref="B82:B83"/>
    <mergeCell ref="B84:B99"/>
    <mergeCell ref="B108:B122"/>
    <mergeCell ref="A1:H1"/>
    <mergeCell ref="B79:B81"/>
    <mergeCell ref="B3:B14"/>
    <mergeCell ref="B22:B28"/>
    <mergeCell ref="B44:B50"/>
    <mergeCell ref="B32:B35"/>
    <mergeCell ref="B29:B31"/>
    <mergeCell ref="B15:B21"/>
    <mergeCell ref="B36:B43"/>
    <mergeCell ref="C79:C81"/>
    <mergeCell ref="C51:C64"/>
    <mergeCell ref="C44:C50"/>
    <mergeCell ref="C36:C43"/>
    <mergeCell ref="C3:C14"/>
    <mergeCell ref="C22:C28"/>
    <mergeCell ref="C32:C34"/>
  </mergeCells>
  <phoneticPr fontId="8" type="noConversion"/>
  <pageMargins left="0.7" right="0.7" top="0.75" bottom="0.75" header="0.3" footer="0.3"/>
  <pageSetup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Physical_Data_Model_Clinic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Vidal</dc:creator>
  <cp:lastModifiedBy>JOBARD Aurelien</cp:lastModifiedBy>
  <cp:lastPrinted>2023-09-15T15:23:19Z</cp:lastPrinted>
  <dcterms:created xsi:type="dcterms:W3CDTF">2023-09-14T14:46:15Z</dcterms:created>
  <dcterms:modified xsi:type="dcterms:W3CDTF">2023-10-23T10:31:33Z</dcterms:modified>
</cp:coreProperties>
</file>