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SHARED/UniAssistent_Doktorat/Maskentester/Daten/"/>
    </mc:Choice>
  </mc:AlternateContent>
  <xr:revisionPtr revIDLastSave="0" documentId="13_ncr:1_{6CA20621-04C9-BA4B-8385-658225FD7BEA}" xr6:coauthVersionLast="47" xr6:coauthVersionMax="47" xr10:uidLastSave="{00000000-0000-0000-0000-000000000000}"/>
  <bookViews>
    <workbookView xWindow="-32020" yWindow="3560" windowWidth="28800" windowHeight="17540" activeTab="3" xr2:uid="{2B9CE421-83FF-BE4D-AEA1-BEC80466453E}"/>
  </bookViews>
  <sheets>
    <sheet name="Figure 4A B" sheetId="1" r:id="rId1"/>
    <sheet name="Figure 4C" sheetId="4" r:id="rId2"/>
    <sheet name="Figure 5" sheetId="2" r:id="rId3"/>
    <sheet name="Figure 6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F29" i="4"/>
  <c r="F13" i="4"/>
  <c r="E29" i="4"/>
  <c r="E28" i="4"/>
  <c r="J10" i="4" l="1"/>
  <c r="G37" i="4" l="1"/>
  <c r="G36" i="4"/>
  <c r="G29" i="4"/>
  <c r="G28" i="4"/>
  <c r="G21" i="4"/>
  <c r="G20" i="4"/>
  <c r="G13" i="4"/>
  <c r="G12" i="4"/>
  <c r="F37" i="4"/>
  <c r="F36" i="4"/>
  <c r="F28" i="4"/>
  <c r="F20" i="4"/>
  <c r="F12" i="4"/>
  <c r="E37" i="4"/>
  <c r="E36" i="4"/>
  <c r="C36" i="4"/>
  <c r="D28" i="4"/>
  <c r="C28" i="4"/>
  <c r="E21" i="4"/>
  <c r="E20" i="4"/>
  <c r="D20" i="4"/>
  <c r="C20" i="4"/>
  <c r="E13" i="4"/>
  <c r="E12" i="4"/>
  <c r="D12" i="4"/>
  <c r="C12" i="4"/>
  <c r="C8" i="2"/>
  <c r="C7" i="2"/>
  <c r="C6" i="2"/>
  <c r="C5" i="2"/>
  <c r="C4" i="2"/>
  <c r="D61" i="1"/>
  <c r="D60" i="1"/>
  <c r="D53" i="1"/>
  <c r="D52" i="1"/>
  <c r="D45" i="1"/>
  <c r="D44" i="1"/>
  <c r="D37" i="1"/>
  <c r="D36" i="1"/>
  <c r="D29" i="1"/>
  <c r="D28" i="1"/>
  <c r="E61" i="1"/>
  <c r="E60" i="1"/>
  <c r="E53" i="1"/>
  <c r="E52" i="1"/>
  <c r="E45" i="1"/>
  <c r="E44" i="1"/>
  <c r="E37" i="1"/>
  <c r="E36" i="1"/>
  <c r="E29" i="1"/>
  <c r="E28" i="1"/>
  <c r="E21" i="1"/>
  <c r="E20" i="1"/>
  <c r="D21" i="1"/>
  <c r="D20" i="1"/>
  <c r="C60" i="1"/>
  <c r="C52" i="1"/>
  <c r="C44" i="1"/>
  <c r="C36" i="1"/>
  <c r="C28" i="1"/>
  <c r="C20" i="1"/>
  <c r="E13" i="1"/>
  <c r="E12" i="1"/>
  <c r="D13" i="1"/>
  <c r="D12" i="1"/>
  <c r="C12" i="1"/>
</calcChain>
</file>

<file path=xl/sharedStrings.xml><?xml version="1.0" encoding="utf-8"?>
<sst xmlns="http://schemas.openxmlformats.org/spreadsheetml/2006/main" count="181" uniqueCount="27">
  <si>
    <t>Penetration in % certified penetrometer</t>
  </si>
  <si>
    <t>Penetration in % scale method</t>
  </si>
  <si>
    <t>Penetration in % scatter method</t>
  </si>
  <si>
    <t>Spunbond</t>
  </si>
  <si>
    <t>Cotton</t>
  </si>
  <si>
    <t>CUBO</t>
  </si>
  <si>
    <t>Surgery Facemask</t>
  </si>
  <si>
    <t>KN95</t>
  </si>
  <si>
    <t>Spunbond + Cotton</t>
  </si>
  <si>
    <t>FFP2</t>
  </si>
  <si>
    <t>n</t>
  </si>
  <si>
    <t>-</t>
  </si>
  <si>
    <t>Mean</t>
  </si>
  <si>
    <t>Std</t>
  </si>
  <si>
    <t>Increase of penetration after decharging in %</t>
  </si>
  <si>
    <t>KN95 used</t>
  </si>
  <si>
    <t>Error in %</t>
  </si>
  <si>
    <t>KN95 lot number</t>
  </si>
  <si>
    <t>plaine</t>
  </si>
  <si>
    <t>embossed</t>
  </si>
  <si>
    <t>Penetration in %</t>
  </si>
  <si>
    <t>Erros in %</t>
  </si>
  <si>
    <t>Resistance in Pa/L/min certified penetrometer</t>
  </si>
  <si>
    <t>Resistance in Pa/L/min scatter method</t>
  </si>
  <si>
    <t>Volumetric Airflow in L/min scatter method</t>
  </si>
  <si>
    <t>Total turbidity ratio idle used for this measurements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</si>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</sst>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/>
      <bottom style="double">
        <color indexed="64"/>
      </bottom>
      <diagonal/>
    </border>
    <border>
      <left style="medium">
        <color auto="1"/>
      </left>
      <right style="medium">
        <color auto="1"/>
      </right>
      <top style="double">
        <color indexed="64"/>
      </top>
      <bottom/>
      <diagonal/>
    </border>
    <border>
      <left style="medium">
        <color auto="1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ouble">
        <color indexed="64"/>
      </bottom>
      <diagonal/>
    </border>
    <border>
      <left style="medium">
        <color auto="1"/>
      </left>
      <right/>
      <top style="double">
        <color indexed="64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9" fontId="0" fillId="0" borderId="0" xfId="1" applyFont="1" applyAlignment="1">
      <alignment horizontal="center"/>
    </xf>
    <xf numFmtId="0" fontId="0" fillId="0" borderId="15" xfId="0" applyBorder="1"/>
    <xf numFmtId="0" fontId="0" fillId="0" borderId="2" xfId="0" applyBorder="1"/>
    <xf numFmtId="0" fontId="0" fillId="0" borderId="12" xfId="0" applyBorder="1"/>
    <xf numFmtId="0" fontId="0" fillId="0" borderId="18" xfId="0" applyBorder="1"/>
    <xf numFmtId="0" fontId="0" fillId="0" borderId="0" xfId="0" applyFill="1" applyBorder="1" applyAlignment="1">
      <alignment horizontal="right"/>
    </xf>
    <xf numFmtId="0" fontId="0" fillId="0" borderId="6" xfId="0" applyBorder="1" applyAlignment="1">
      <alignment horizontal="center"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60B01-527B-844E-9F86-D54EB49E4F81}">
  <dimension ref="A5:E61"/>
  <sheetViews>
    <sheetView workbookViewId="0">
      <selection activeCell="C6" sqref="C6"/>
    </sheetView>
  </sheetViews>
  <sheetFormatPr baseColWidth="10" defaultRowHeight="16" x14ac:dyDescent="0.2"/>
  <cols>
    <col min="1" max="1" width="3.6640625" bestFit="1" customWidth="1"/>
    <col min="2" max="2" width="5.83203125" bestFit="1" customWidth="1"/>
    <col min="3" max="3" width="34.5" bestFit="1" customWidth="1"/>
    <col min="4" max="4" width="26.6640625" bestFit="1" customWidth="1"/>
    <col min="5" max="5" width="28.1640625" bestFit="1" customWidth="1"/>
  </cols>
  <sheetData>
    <row r="5" spans="1:5" ht="17" thickBot="1" x14ac:dyDescent="0.25">
      <c r="A5" s="2"/>
      <c r="B5" s="3" t="s">
        <v>10</v>
      </c>
      <c r="C5" s="1" t="s">
        <v>0</v>
      </c>
      <c r="D5" s="1" t="s">
        <v>1</v>
      </c>
      <c r="E5" s="2" t="s">
        <v>2</v>
      </c>
    </row>
    <row r="6" spans="1:5" ht="16" customHeight="1" x14ac:dyDescent="0.2">
      <c r="A6" s="25" t="s">
        <v>3</v>
      </c>
      <c r="B6" s="4">
        <v>1</v>
      </c>
      <c r="C6" s="6">
        <v>19.86</v>
      </c>
      <c r="D6" s="6">
        <v>22.35</v>
      </c>
      <c r="E6" s="13">
        <v>26</v>
      </c>
    </row>
    <row r="7" spans="1:5" x14ac:dyDescent="0.2">
      <c r="A7" s="26"/>
      <c r="B7" s="5">
        <v>2</v>
      </c>
      <c r="C7" s="7" t="s">
        <v>11</v>
      </c>
      <c r="D7" s="7">
        <v>21.18</v>
      </c>
      <c r="E7" s="14">
        <v>23</v>
      </c>
    </row>
    <row r="8" spans="1:5" x14ac:dyDescent="0.2">
      <c r="A8" s="26"/>
      <c r="B8" s="5">
        <v>3</v>
      </c>
      <c r="C8" s="7" t="s">
        <v>11</v>
      </c>
      <c r="D8" s="7">
        <v>17.649999999999999</v>
      </c>
      <c r="E8" s="14">
        <v>24</v>
      </c>
    </row>
    <row r="9" spans="1:5" x14ac:dyDescent="0.2">
      <c r="A9" s="26"/>
      <c r="B9" s="5">
        <v>4</v>
      </c>
      <c r="C9" s="7" t="s">
        <v>11</v>
      </c>
      <c r="D9" s="7" t="s">
        <v>11</v>
      </c>
      <c r="E9" s="14">
        <v>35</v>
      </c>
    </row>
    <row r="10" spans="1:5" x14ac:dyDescent="0.2">
      <c r="A10" s="26"/>
      <c r="B10" s="5">
        <v>5</v>
      </c>
      <c r="C10" s="7" t="s">
        <v>11</v>
      </c>
      <c r="D10" s="7" t="s">
        <v>11</v>
      </c>
      <c r="E10" s="14">
        <v>32</v>
      </c>
    </row>
    <row r="11" spans="1:5" ht="17" thickBot="1" x14ac:dyDescent="0.25">
      <c r="A11" s="26"/>
      <c r="B11" s="8">
        <v>6</v>
      </c>
      <c r="C11" s="9" t="s">
        <v>11</v>
      </c>
      <c r="D11" s="9" t="s">
        <v>11</v>
      </c>
      <c r="E11" s="15">
        <v>32</v>
      </c>
    </row>
    <row r="12" spans="1:5" ht="17" thickTop="1" x14ac:dyDescent="0.2">
      <c r="A12" s="26"/>
      <c r="B12" s="5" t="s">
        <v>12</v>
      </c>
      <c r="C12" s="10">
        <f>AVERAGE(C6:C11)</f>
        <v>19.86</v>
      </c>
      <c r="D12" s="10">
        <f>AVERAGE(D6:D11)</f>
        <v>20.393333333333334</v>
      </c>
      <c r="E12" s="16">
        <f>AVERAGE(E6:E11)</f>
        <v>28.666666666666668</v>
      </c>
    </row>
    <row r="13" spans="1:5" ht="17" thickBot="1" x14ac:dyDescent="0.25">
      <c r="A13" s="27"/>
      <c r="B13" s="5" t="s">
        <v>13</v>
      </c>
      <c r="C13" s="10" t="s">
        <v>11</v>
      </c>
      <c r="D13" s="10">
        <f>STDEV(D6:D11)</f>
        <v>2.4467597620799104</v>
      </c>
      <c r="E13" s="16">
        <f>STDEV(E6:E11)</f>
        <v>4.9665548085837736</v>
      </c>
    </row>
    <row r="14" spans="1:5" ht="16" customHeight="1" x14ac:dyDescent="0.2">
      <c r="A14" s="25" t="s">
        <v>4</v>
      </c>
      <c r="B14" s="4">
        <v>1</v>
      </c>
      <c r="C14" s="6">
        <v>48.58</v>
      </c>
      <c r="D14" s="6">
        <v>49.41</v>
      </c>
      <c r="E14" s="13">
        <v>48</v>
      </c>
    </row>
    <row r="15" spans="1:5" x14ac:dyDescent="0.2">
      <c r="A15" s="26"/>
      <c r="B15" s="5">
        <v>2</v>
      </c>
      <c r="C15" s="7" t="s">
        <v>11</v>
      </c>
      <c r="D15" s="7">
        <v>47.06</v>
      </c>
      <c r="E15" s="14">
        <v>46</v>
      </c>
    </row>
    <row r="16" spans="1:5" x14ac:dyDescent="0.2">
      <c r="A16" s="26"/>
      <c r="B16" s="5">
        <v>3</v>
      </c>
      <c r="C16" s="7" t="s">
        <v>11</v>
      </c>
      <c r="D16" s="7">
        <v>48.24</v>
      </c>
      <c r="E16" s="14">
        <v>42</v>
      </c>
    </row>
    <row r="17" spans="1:5" x14ac:dyDescent="0.2">
      <c r="A17" s="26"/>
      <c r="B17" s="5">
        <v>4</v>
      </c>
      <c r="C17" s="7" t="s">
        <v>11</v>
      </c>
      <c r="D17" s="7" t="s">
        <v>11</v>
      </c>
      <c r="E17" s="14">
        <v>72</v>
      </c>
    </row>
    <row r="18" spans="1:5" x14ac:dyDescent="0.2">
      <c r="A18" s="26"/>
      <c r="B18" s="5">
        <v>5</v>
      </c>
      <c r="C18" s="7" t="s">
        <v>11</v>
      </c>
      <c r="D18" s="7" t="s">
        <v>11</v>
      </c>
      <c r="E18" s="14">
        <v>72</v>
      </c>
    </row>
    <row r="19" spans="1:5" ht="17" thickBot="1" x14ac:dyDescent="0.25">
      <c r="A19" s="26"/>
      <c r="B19" s="8">
        <v>6</v>
      </c>
      <c r="C19" s="9" t="s">
        <v>11</v>
      </c>
      <c r="D19" s="9" t="s">
        <v>11</v>
      </c>
      <c r="E19" s="15">
        <v>58</v>
      </c>
    </row>
    <row r="20" spans="1:5" ht="17" thickTop="1" x14ac:dyDescent="0.2">
      <c r="A20" s="26"/>
      <c r="B20" s="5" t="s">
        <v>12</v>
      </c>
      <c r="C20" s="10">
        <f>AVERAGE(C14:C19)</f>
        <v>48.58</v>
      </c>
      <c r="D20" s="10">
        <f>AVERAGE(D14:D19)</f>
        <v>48.236666666666672</v>
      </c>
      <c r="E20" s="16">
        <f>AVERAGE(E14:E19)</f>
        <v>56.333333333333336</v>
      </c>
    </row>
    <row r="21" spans="1:5" ht="17" thickBot="1" x14ac:dyDescent="0.25">
      <c r="A21" s="27"/>
      <c r="B21" s="5" t="s">
        <v>13</v>
      </c>
      <c r="C21" s="10" t="s">
        <v>11</v>
      </c>
      <c r="D21" s="10">
        <f>STDEV(D14:D19)</f>
        <v>1.175003546093937</v>
      </c>
      <c r="E21" s="16">
        <f>STDEV(E14:E19)</f>
        <v>13.231276078544594</v>
      </c>
    </row>
    <row r="22" spans="1:5" ht="16" customHeight="1" x14ac:dyDescent="0.2">
      <c r="A22" s="25" t="s">
        <v>5</v>
      </c>
      <c r="B22" s="4">
        <v>1</v>
      </c>
      <c r="C22" s="6">
        <v>61.89</v>
      </c>
      <c r="D22" s="6">
        <v>51.76</v>
      </c>
      <c r="E22" s="13">
        <v>44</v>
      </c>
    </row>
    <row r="23" spans="1:5" x14ac:dyDescent="0.2">
      <c r="A23" s="26"/>
      <c r="B23" s="5">
        <v>2</v>
      </c>
      <c r="C23" s="7" t="s">
        <v>11</v>
      </c>
      <c r="D23" s="7">
        <v>54.12</v>
      </c>
      <c r="E23" s="14">
        <v>45</v>
      </c>
    </row>
    <row r="24" spans="1:5" x14ac:dyDescent="0.2">
      <c r="A24" s="26"/>
      <c r="B24" s="5">
        <v>3</v>
      </c>
      <c r="C24" s="7" t="s">
        <v>11</v>
      </c>
      <c r="D24" s="7">
        <v>57.65</v>
      </c>
      <c r="E24" s="14">
        <v>62</v>
      </c>
    </row>
    <row r="25" spans="1:5" x14ac:dyDescent="0.2">
      <c r="A25" s="26"/>
      <c r="B25" s="5">
        <v>4</v>
      </c>
      <c r="C25" s="7" t="s">
        <v>11</v>
      </c>
      <c r="D25" s="7" t="s">
        <v>11</v>
      </c>
      <c r="E25" s="14">
        <v>21</v>
      </c>
    </row>
    <row r="26" spans="1:5" x14ac:dyDescent="0.2">
      <c r="A26" s="26"/>
      <c r="B26" s="5">
        <v>5</v>
      </c>
      <c r="C26" s="7" t="s">
        <v>11</v>
      </c>
      <c r="D26" s="7" t="s">
        <v>11</v>
      </c>
      <c r="E26" s="14">
        <v>30</v>
      </c>
    </row>
    <row r="27" spans="1:5" ht="17" thickBot="1" x14ac:dyDescent="0.25">
      <c r="A27" s="26"/>
      <c r="B27" s="8">
        <v>6</v>
      </c>
      <c r="C27" s="9" t="s">
        <v>11</v>
      </c>
      <c r="D27" s="9" t="s">
        <v>11</v>
      </c>
      <c r="E27" s="15">
        <v>43</v>
      </c>
    </row>
    <row r="28" spans="1:5" ht="17" thickTop="1" x14ac:dyDescent="0.2">
      <c r="A28" s="26"/>
      <c r="B28" s="5" t="s">
        <v>12</v>
      </c>
      <c r="C28" s="10">
        <f>AVERAGE(C22:C27)</f>
        <v>61.89</v>
      </c>
      <c r="D28" s="10">
        <f>AVERAGE(D22:D27)</f>
        <v>54.51</v>
      </c>
      <c r="E28" s="16">
        <f>AVERAGE(E22:E27)</f>
        <v>40.833333333333336</v>
      </c>
    </row>
    <row r="29" spans="1:5" ht="17" thickBot="1" x14ac:dyDescent="0.25">
      <c r="A29" s="27"/>
      <c r="B29" s="5" t="s">
        <v>13</v>
      </c>
      <c r="C29" s="10" t="s">
        <v>11</v>
      </c>
      <c r="D29" s="10">
        <f>STDEV(D22:D27)</f>
        <v>2.9643043028677072</v>
      </c>
      <c r="E29" s="16">
        <f>STDEV(E22:E27)</f>
        <v>14.077168275852456</v>
      </c>
    </row>
    <row r="30" spans="1:5" ht="16" customHeight="1" x14ac:dyDescent="0.2">
      <c r="A30" s="25" t="s">
        <v>6</v>
      </c>
      <c r="B30" s="4">
        <v>1</v>
      </c>
      <c r="C30" s="6">
        <v>48.06</v>
      </c>
      <c r="D30" s="6">
        <v>40</v>
      </c>
      <c r="E30" s="13">
        <v>12</v>
      </c>
    </row>
    <row r="31" spans="1:5" x14ac:dyDescent="0.2">
      <c r="A31" s="26"/>
      <c r="B31" s="5">
        <v>2</v>
      </c>
      <c r="C31" s="7" t="s">
        <v>11</v>
      </c>
      <c r="D31" s="7">
        <v>37.65</v>
      </c>
      <c r="E31" s="14">
        <v>34</v>
      </c>
    </row>
    <row r="32" spans="1:5" x14ac:dyDescent="0.2">
      <c r="A32" s="26"/>
      <c r="B32" s="5">
        <v>3</v>
      </c>
      <c r="C32" s="7" t="s">
        <v>11</v>
      </c>
      <c r="D32" s="7">
        <v>36.47</v>
      </c>
      <c r="E32" s="14">
        <v>21</v>
      </c>
    </row>
    <row r="33" spans="1:5" x14ac:dyDescent="0.2">
      <c r="A33" s="26"/>
      <c r="B33" s="5">
        <v>4</v>
      </c>
      <c r="C33" s="7" t="s">
        <v>11</v>
      </c>
      <c r="D33" s="7" t="s">
        <v>11</v>
      </c>
      <c r="E33" s="14">
        <v>31</v>
      </c>
    </row>
    <row r="34" spans="1:5" x14ac:dyDescent="0.2">
      <c r="A34" s="26"/>
      <c r="B34" s="5">
        <v>5</v>
      </c>
      <c r="C34" s="7" t="s">
        <v>11</v>
      </c>
      <c r="D34" s="7" t="s">
        <v>11</v>
      </c>
      <c r="E34" s="14">
        <v>32</v>
      </c>
    </row>
    <row r="35" spans="1:5" ht="17" thickBot="1" x14ac:dyDescent="0.25">
      <c r="A35" s="26"/>
      <c r="B35" s="8">
        <v>6</v>
      </c>
      <c r="C35" s="9" t="s">
        <v>11</v>
      </c>
      <c r="D35" s="9" t="s">
        <v>11</v>
      </c>
      <c r="E35" s="15">
        <v>33</v>
      </c>
    </row>
    <row r="36" spans="1:5" ht="17" thickTop="1" x14ac:dyDescent="0.2">
      <c r="A36" s="26"/>
      <c r="B36" s="5" t="s">
        <v>12</v>
      </c>
      <c r="C36" s="10">
        <f>AVERAGE(C30:C35)</f>
        <v>48.06</v>
      </c>
      <c r="D36" s="10">
        <f>AVERAGE(D30:D35)</f>
        <v>38.04</v>
      </c>
      <c r="E36" s="16">
        <f>AVERAGE(E30:E35)</f>
        <v>27.166666666666668</v>
      </c>
    </row>
    <row r="37" spans="1:5" ht="17" thickBot="1" x14ac:dyDescent="0.25">
      <c r="A37" s="27"/>
      <c r="B37" s="5" t="s">
        <v>13</v>
      </c>
      <c r="C37" s="10" t="s">
        <v>11</v>
      </c>
      <c r="D37" s="10">
        <f>STDEV(D30:D35)</f>
        <v>1.7970253197993629</v>
      </c>
      <c r="E37" s="16">
        <f>STDEV(E30:E35)</f>
        <v>8.7958323464392265</v>
      </c>
    </row>
    <row r="38" spans="1:5" ht="16" customHeight="1" x14ac:dyDescent="0.2">
      <c r="A38" s="25" t="s">
        <v>7</v>
      </c>
      <c r="B38" s="4">
        <v>1</v>
      </c>
      <c r="C38" s="6">
        <v>7.83</v>
      </c>
      <c r="D38" s="6">
        <v>9.41</v>
      </c>
      <c r="E38" s="13">
        <v>15</v>
      </c>
    </row>
    <row r="39" spans="1:5" x14ac:dyDescent="0.2">
      <c r="A39" s="26"/>
      <c r="B39" s="5">
        <v>2</v>
      </c>
      <c r="C39" s="7" t="s">
        <v>11</v>
      </c>
      <c r="D39" s="7">
        <v>5.88</v>
      </c>
      <c r="E39" s="14">
        <v>17</v>
      </c>
    </row>
    <row r="40" spans="1:5" x14ac:dyDescent="0.2">
      <c r="A40" s="26"/>
      <c r="B40" s="5">
        <v>3</v>
      </c>
      <c r="C40" s="7" t="s">
        <v>11</v>
      </c>
      <c r="D40" s="7">
        <v>8.24</v>
      </c>
      <c r="E40" s="14">
        <v>14</v>
      </c>
    </row>
    <row r="41" spans="1:5" x14ac:dyDescent="0.2">
      <c r="A41" s="26"/>
      <c r="B41" s="5">
        <v>4</v>
      </c>
      <c r="C41" s="7" t="s">
        <v>11</v>
      </c>
      <c r="D41" s="7" t="s">
        <v>11</v>
      </c>
      <c r="E41" s="14">
        <v>2</v>
      </c>
    </row>
    <row r="42" spans="1:5" x14ac:dyDescent="0.2">
      <c r="A42" s="26"/>
      <c r="B42" s="5">
        <v>5</v>
      </c>
      <c r="C42" s="7" t="s">
        <v>11</v>
      </c>
      <c r="D42" s="7" t="s">
        <v>11</v>
      </c>
      <c r="E42" s="14">
        <v>1</v>
      </c>
    </row>
    <row r="43" spans="1:5" ht="17" thickBot="1" x14ac:dyDescent="0.25">
      <c r="A43" s="26"/>
      <c r="B43" s="8">
        <v>6</v>
      </c>
      <c r="C43" s="9" t="s">
        <v>11</v>
      </c>
      <c r="D43" s="9" t="s">
        <v>11</v>
      </c>
      <c r="E43" s="15">
        <v>2</v>
      </c>
    </row>
    <row r="44" spans="1:5" ht="17" thickTop="1" x14ac:dyDescent="0.2">
      <c r="A44" s="26"/>
      <c r="B44" s="5" t="s">
        <v>12</v>
      </c>
      <c r="C44" s="10">
        <f>AVERAGE(C38:C43)</f>
        <v>7.83</v>
      </c>
      <c r="D44" s="10">
        <f>AVERAGE(D38:D43)</f>
        <v>7.8433333333333337</v>
      </c>
      <c r="E44" s="16">
        <f>AVERAGE(E38:E43)</f>
        <v>8.5</v>
      </c>
    </row>
    <row r="45" spans="1:5" ht="17" thickBot="1" x14ac:dyDescent="0.25">
      <c r="A45" s="27"/>
      <c r="B45" s="5" t="s">
        <v>13</v>
      </c>
      <c r="C45" s="10" t="s">
        <v>11</v>
      </c>
      <c r="D45" s="10">
        <f>STDEV(D38:D43)</f>
        <v>1.7981193879532391</v>
      </c>
      <c r="E45" s="16">
        <f>STDEV(E38:E43)</f>
        <v>7.556454194925025</v>
      </c>
    </row>
    <row r="46" spans="1:5" ht="16" customHeight="1" x14ac:dyDescent="0.2">
      <c r="A46" s="25" t="s">
        <v>8</v>
      </c>
      <c r="B46" s="4">
        <v>1</v>
      </c>
      <c r="C46" s="6">
        <v>19.59</v>
      </c>
      <c r="D46" s="6">
        <v>21.18</v>
      </c>
      <c r="E46" s="13">
        <v>23</v>
      </c>
    </row>
    <row r="47" spans="1:5" x14ac:dyDescent="0.2">
      <c r="A47" s="26"/>
      <c r="B47" s="5">
        <v>2</v>
      </c>
      <c r="C47" s="7" t="s">
        <v>11</v>
      </c>
      <c r="D47" s="7">
        <v>24.71</v>
      </c>
      <c r="E47" s="14">
        <v>21</v>
      </c>
    </row>
    <row r="48" spans="1:5" x14ac:dyDescent="0.2">
      <c r="A48" s="26"/>
      <c r="B48" s="5">
        <v>3</v>
      </c>
      <c r="C48" s="7" t="s">
        <v>11</v>
      </c>
      <c r="D48" s="7">
        <v>18.82</v>
      </c>
      <c r="E48" s="14">
        <v>23</v>
      </c>
    </row>
    <row r="49" spans="1:5" x14ac:dyDescent="0.2">
      <c r="A49" s="26"/>
      <c r="B49" s="5">
        <v>4</v>
      </c>
      <c r="C49" s="7" t="s">
        <v>11</v>
      </c>
      <c r="D49" s="7" t="s">
        <v>11</v>
      </c>
      <c r="E49" s="14">
        <v>31</v>
      </c>
    </row>
    <row r="50" spans="1:5" x14ac:dyDescent="0.2">
      <c r="A50" s="26"/>
      <c r="B50" s="5">
        <v>5</v>
      </c>
      <c r="C50" s="7" t="s">
        <v>11</v>
      </c>
      <c r="D50" s="7" t="s">
        <v>11</v>
      </c>
      <c r="E50" s="14">
        <v>32</v>
      </c>
    </row>
    <row r="51" spans="1:5" ht="17" thickBot="1" x14ac:dyDescent="0.25">
      <c r="A51" s="26"/>
      <c r="B51" s="8">
        <v>6</v>
      </c>
      <c r="C51" s="9" t="s">
        <v>11</v>
      </c>
      <c r="D51" s="9" t="s">
        <v>11</v>
      </c>
      <c r="E51" s="15">
        <v>38</v>
      </c>
    </row>
    <row r="52" spans="1:5" ht="17" thickTop="1" x14ac:dyDescent="0.2">
      <c r="A52" s="26"/>
      <c r="B52" s="5" t="s">
        <v>12</v>
      </c>
      <c r="C52" s="11">
        <f>AVERAGE(C46:C51)</f>
        <v>19.59</v>
      </c>
      <c r="D52" s="11">
        <f>AVERAGE(D46:D51)</f>
        <v>21.570000000000004</v>
      </c>
      <c r="E52" s="17">
        <f>AVERAGE(E46:E51)</f>
        <v>28</v>
      </c>
    </row>
    <row r="53" spans="1:5" ht="17" thickBot="1" x14ac:dyDescent="0.25">
      <c r="A53" s="27"/>
      <c r="B53" s="3" t="s">
        <v>13</v>
      </c>
      <c r="C53" s="12" t="s">
        <v>11</v>
      </c>
      <c r="D53" s="12">
        <f>STDEV(D46:D51)</f>
        <v>2.9643043028676699</v>
      </c>
      <c r="E53" s="18">
        <f>STDEV(E46:E51)</f>
        <v>6.6932802122726045</v>
      </c>
    </row>
    <row r="54" spans="1:5" ht="16" customHeight="1" x14ac:dyDescent="0.2">
      <c r="A54" s="25" t="s">
        <v>9</v>
      </c>
      <c r="B54">
        <v>1</v>
      </c>
      <c r="C54" s="7">
        <v>1.6</v>
      </c>
      <c r="D54" s="7">
        <v>2.35</v>
      </c>
      <c r="E54" s="14">
        <v>4</v>
      </c>
    </row>
    <row r="55" spans="1:5" x14ac:dyDescent="0.2">
      <c r="A55" s="28"/>
      <c r="B55">
        <v>2</v>
      </c>
      <c r="C55" s="7" t="s">
        <v>11</v>
      </c>
      <c r="D55" s="7">
        <v>1.18</v>
      </c>
      <c r="E55" s="14">
        <v>1</v>
      </c>
    </row>
    <row r="56" spans="1:5" x14ac:dyDescent="0.2">
      <c r="A56" s="28"/>
      <c r="B56">
        <v>3</v>
      </c>
      <c r="C56" s="7" t="s">
        <v>11</v>
      </c>
      <c r="D56" s="7">
        <v>1.18</v>
      </c>
      <c r="E56" s="14">
        <v>2</v>
      </c>
    </row>
    <row r="57" spans="1:5" x14ac:dyDescent="0.2">
      <c r="A57" s="28"/>
      <c r="B57">
        <v>4</v>
      </c>
      <c r="C57" s="7" t="s">
        <v>11</v>
      </c>
      <c r="D57" s="7" t="s">
        <v>11</v>
      </c>
      <c r="E57" s="14">
        <v>5</v>
      </c>
    </row>
    <row r="58" spans="1:5" x14ac:dyDescent="0.2">
      <c r="A58" s="28"/>
      <c r="B58">
        <v>5</v>
      </c>
      <c r="C58" s="7" t="s">
        <v>11</v>
      </c>
      <c r="D58" s="7" t="s">
        <v>11</v>
      </c>
      <c r="E58" s="14">
        <v>0</v>
      </c>
    </row>
    <row r="59" spans="1:5" ht="17" thickBot="1" x14ac:dyDescent="0.25">
      <c r="A59" s="28"/>
      <c r="B59" s="8">
        <v>6</v>
      </c>
      <c r="C59" s="9" t="s">
        <v>11</v>
      </c>
      <c r="D59" s="9" t="s">
        <v>11</v>
      </c>
      <c r="E59" s="15">
        <v>3</v>
      </c>
    </row>
    <row r="60" spans="1:5" ht="17" thickTop="1" x14ac:dyDescent="0.2">
      <c r="A60" s="28"/>
      <c r="B60" s="5" t="s">
        <v>12</v>
      </c>
      <c r="C60" s="10">
        <f>AVERAGE(C54:C59)</f>
        <v>1.6</v>
      </c>
      <c r="D60" s="10">
        <f>AVERAGE(D54:D59)</f>
        <v>1.57</v>
      </c>
      <c r="E60" s="16">
        <f>AVERAGE(E54:E59)</f>
        <v>2.5</v>
      </c>
    </row>
    <row r="61" spans="1:5" x14ac:dyDescent="0.2">
      <c r="A61" s="28"/>
      <c r="B61" s="5" t="s">
        <v>13</v>
      </c>
      <c r="C61" s="10" t="s">
        <v>11</v>
      </c>
      <c r="D61" s="10">
        <f>STDEV(D54:D59)</f>
        <v>0.67549981495186262</v>
      </c>
      <c r="E61" s="16">
        <f>STDEV(E54:E59)</f>
        <v>1.8708286933869707</v>
      </c>
    </row>
  </sheetData>
  <mergeCells count="7">
    <mergeCell ref="A6:A13"/>
    <mergeCell ref="A54:A61"/>
    <mergeCell ref="A46:A53"/>
    <mergeCell ref="A38:A45"/>
    <mergeCell ref="A30:A37"/>
    <mergeCell ref="A22:A29"/>
    <mergeCell ref="A14:A2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2B392-7C82-A149-A740-648FCFF39C90}">
  <dimension ref="A4:J37"/>
  <sheetViews>
    <sheetView workbookViewId="0">
      <selection activeCell="E39" sqref="E39"/>
    </sheetView>
  </sheetViews>
  <sheetFormatPr baseColWidth="10" defaultRowHeight="16" x14ac:dyDescent="0.2"/>
  <cols>
    <col min="1" max="1" width="3.6640625" bestFit="1" customWidth="1"/>
    <col min="2" max="2" width="5.83203125" bestFit="1" customWidth="1"/>
    <col min="3" max="3" width="34.5" bestFit="1" customWidth="1"/>
    <col min="4" max="4" width="40.1640625" bestFit="1" customWidth="1"/>
    <col min="5" max="5" width="28.1640625" bestFit="1" customWidth="1"/>
    <col min="6" max="6" width="41.1640625" bestFit="1" customWidth="1"/>
    <col min="7" max="7" width="37.83203125" bestFit="1" customWidth="1"/>
    <col min="10" max="10" width="45" bestFit="1" customWidth="1"/>
  </cols>
  <sheetData>
    <row r="4" spans="1:10" x14ac:dyDescent="0.2">
      <c r="J4" t="s">
        <v>25</v>
      </c>
    </row>
    <row r="5" spans="1:10" ht="17" thickBot="1" x14ac:dyDescent="0.25">
      <c r="A5" s="2"/>
      <c r="B5" s="3" t="s">
        <v>10</v>
      </c>
      <c r="C5" s="1" t="s">
        <v>0</v>
      </c>
      <c r="D5" s="1" t="s">
        <v>22</v>
      </c>
      <c r="E5" s="2" t="s">
        <v>2</v>
      </c>
      <c r="F5" s="1" t="s">
        <v>23</v>
      </c>
      <c r="G5" s="2" t="s">
        <v>24</v>
      </c>
      <c r="J5">
        <v>1.252</v>
      </c>
    </row>
    <row r="6" spans="1:10" ht="16" customHeight="1" x14ac:dyDescent="0.2">
      <c r="A6" s="25" t="s">
        <v>3</v>
      </c>
      <c r="B6" s="4">
        <v>1</v>
      </c>
      <c r="C6" s="6">
        <v>19.86</v>
      </c>
      <c r="D6" s="6">
        <v>1.75</v>
      </c>
      <c r="E6" s="13">
        <v>23.9</v>
      </c>
      <c r="F6" s="6">
        <v>913.3</v>
      </c>
      <c r="G6" s="13">
        <v>2.25</v>
      </c>
      <c r="J6" s="24">
        <v>1.304</v>
      </c>
    </row>
    <row r="7" spans="1:10" x14ac:dyDescent="0.2">
      <c r="A7" s="26"/>
      <c r="B7" s="5">
        <v>2</v>
      </c>
      <c r="C7" s="7" t="s">
        <v>11</v>
      </c>
      <c r="D7" s="7" t="s">
        <v>11</v>
      </c>
      <c r="E7" s="14">
        <v>20.2</v>
      </c>
      <c r="F7" s="7">
        <v>952.6</v>
      </c>
      <c r="G7" s="14">
        <v>3.6</v>
      </c>
      <c r="J7" s="24">
        <v>1.4790000000000001</v>
      </c>
    </row>
    <row r="8" spans="1:10" x14ac:dyDescent="0.2">
      <c r="A8" s="26"/>
      <c r="B8" s="5">
        <v>3</v>
      </c>
      <c r="C8" s="7" t="s">
        <v>11</v>
      </c>
      <c r="D8" s="7" t="s">
        <v>11</v>
      </c>
      <c r="E8" s="14">
        <v>15.1</v>
      </c>
      <c r="F8" s="7">
        <v>864.7</v>
      </c>
      <c r="G8" s="14">
        <v>2.25</v>
      </c>
      <c r="J8">
        <v>1.389</v>
      </c>
    </row>
    <row r="9" spans="1:10" ht="17" thickBot="1" x14ac:dyDescent="0.25">
      <c r="A9" s="26"/>
      <c r="B9" s="5">
        <v>4</v>
      </c>
      <c r="C9" s="7" t="s">
        <v>11</v>
      </c>
      <c r="D9" s="7" t="s">
        <v>11</v>
      </c>
      <c r="E9" s="14">
        <v>26</v>
      </c>
      <c r="F9" s="7">
        <v>1086.2</v>
      </c>
      <c r="G9" s="14">
        <v>4</v>
      </c>
      <c r="J9" s="8">
        <v>1.28</v>
      </c>
    </row>
    <row r="10" spans="1:10" ht="17" thickTop="1" x14ac:dyDescent="0.2">
      <c r="A10" s="26"/>
      <c r="B10" s="5">
        <v>5</v>
      </c>
      <c r="C10" s="7" t="s">
        <v>11</v>
      </c>
      <c r="D10" s="7" t="s">
        <v>11</v>
      </c>
      <c r="E10" s="14">
        <v>17.600000000000001</v>
      </c>
      <c r="F10" s="7">
        <v>979</v>
      </c>
      <c r="G10" s="14">
        <v>2</v>
      </c>
      <c r="J10">
        <f>AVERAGE(J5:J9)</f>
        <v>1.3408000000000002</v>
      </c>
    </row>
    <row r="11" spans="1:10" ht="17" thickBot="1" x14ac:dyDescent="0.25">
      <c r="A11" s="26"/>
      <c r="B11" s="8">
        <v>6</v>
      </c>
      <c r="C11" s="9" t="s">
        <v>11</v>
      </c>
      <c r="D11" s="9" t="s">
        <v>11</v>
      </c>
      <c r="E11" s="15">
        <v>19.899999999999999</v>
      </c>
      <c r="F11" s="9">
        <v>902.6</v>
      </c>
      <c r="G11" s="15">
        <v>2.25</v>
      </c>
    </row>
    <row r="12" spans="1:10" ht="17" thickTop="1" x14ac:dyDescent="0.2">
      <c r="A12" s="26"/>
      <c r="B12" s="5" t="s">
        <v>12</v>
      </c>
      <c r="C12" s="10">
        <f>AVERAGE(C6:C11)</f>
        <v>19.86</v>
      </c>
      <c r="D12" s="10">
        <f>AVERAGE(D6:D11)</f>
        <v>1.75</v>
      </c>
      <c r="E12" s="16">
        <f>AVERAGE(E6:E11)</f>
        <v>20.45</v>
      </c>
      <c r="F12" s="10">
        <f>AVERAGE(F6:F11)</f>
        <v>949.73333333333346</v>
      </c>
      <c r="G12" s="16">
        <f>AVERAGE(G6:G11)</f>
        <v>2.7250000000000001</v>
      </c>
    </row>
    <row r="13" spans="1:10" ht="17" thickBot="1" x14ac:dyDescent="0.25">
      <c r="A13" s="27"/>
      <c r="B13" s="5" t="s">
        <v>13</v>
      </c>
      <c r="C13" s="10" t="s">
        <v>11</v>
      </c>
      <c r="D13" s="10" t="s">
        <v>11</v>
      </c>
      <c r="E13" s="16">
        <f>STDEV(E6:E11)</f>
        <v>3.9953723230757872</v>
      </c>
      <c r="F13" s="16">
        <f>STDEV(F6:F11)</f>
        <v>77.804258666647982</v>
      </c>
      <c r="G13" s="16">
        <f>STDEV(G6:G11)</f>
        <v>0.84779124789065763</v>
      </c>
    </row>
    <row r="14" spans="1:10" ht="16" customHeight="1" x14ac:dyDescent="0.2">
      <c r="A14" s="25" t="s">
        <v>4</v>
      </c>
      <c r="B14" s="4">
        <v>1</v>
      </c>
      <c r="C14" s="6">
        <v>48.58</v>
      </c>
      <c r="D14" s="6">
        <v>0.42299999999999999</v>
      </c>
      <c r="E14" s="13">
        <v>52.9</v>
      </c>
      <c r="F14" s="6">
        <v>1143.5999999999999</v>
      </c>
      <c r="G14" s="13">
        <v>3</v>
      </c>
    </row>
    <row r="15" spans="1:10" x14ac:dyDescent="0.2">
      <c r="A15" s="26"/>
      <c r="B15" s="5">
        <v>2</v>
      </c>
      <c r="C15" s="7" t="s">
        <v>11</v>
      </c>
      <c r="D15" s="7" t="s">
        <v>11</v>
      </c>
      <c r="E15" s="14">
        <v>32.1</v>
      </c>
      <c r="F15" s="7">
        <v>644.4</v>
      </c>
      <c r="G15" s="14">
        <v>2.4</v>
      </c>
    </row>
    <row r="16" spans="1:10" x14ac:dyDescent="0.2">
      <c r="A16" s="26"/>
      <c r="B16" s="5">
        <v>3</v>
      </c>
      <c r="C16" s="7" t="s">
        <v>11</v>
      </c>
      <c r="D16" s="7" t="s">
        <v>11</v>
      </c>
      <c r="E16" s="14">
        <v>61.2</v>
      </c>
      <c r="F16" s="7">
        <v>953.6</v>
      </c>
      <c r="G16" s="14">
        <v>1.895</v>
      </c>
    </row>
    <row r="17" spans="1:7" x14ac:dyDescent="0.2">
      <c r="A17" s="26"/>
      <c r="B17" s="5">
        <v>4</v>
      </c>
      <c r="C17" s="7" t="s">
        <v>11</v>
      </c>
      <c r="D17" s="7" t="s">
        <v>11</v>
      </c>
      <c r="E17" s="14">
        <v>77.099999999999994</v>
      </c>
      <c r="F17" s="7">
        <v>859.7</v>
      </c>
      <c r="G17" s="14">
        <v>3.6</v>
      </c>
    </row>
    <row r="18" spans="1:7" x14ac:dyDescent="0.2">
      <c r="A18" s="26"/>
      <c r="B18" s="5">
        <v>5</v>
      </c>
      <c r="C18" s="7" t="s">
        <v>11</v>
      </c>
      <c r="D18" s="7" t="s">
        <v>11</v>
      </c>
      <c r="E18" s="14">
        <v>82.7</v>
      </c>
      <c r="F18" s="7">
        <v>998.3</v>
      </c>
      <c r="G18" s="14">
        <v>3.6</v>
      </c>
    </row>
    <row r="19" spans="1:7" ht="17" thickBot="1" x14ac:dyDescent="0.25">
      <c r="A19" s="26"/>
      <c r="B19" s="8">
        <v>6</v>
      </c>
      <c r="C19" s="9" t="s">
        <v>11</v>
      </c>
      <c r="D19" s="9" t="s">
        <v>11</v>
      </c>
      <c r="E19" s="15">
        <v>79.900000000000006</v>
      </c>
      <c r="F19" s="9">
        <v>915.1</v>
      </c>
      <c r="G19" s="15">
        <v>1.895</v>
      </c>
    </row>
    <row r="20" spans="1:7" ht="17" thickTop="1" x14ac:dyDescent="0.2">
      <c r="A20" s="26"/>
      <c r="B20" s="5" t="s">
        <v>12</v>
      </c>
      <c r="C20" s="10">
        <f>AVERAGE(C14:C19)</f>
        <v>48.58</v>
      </c>
      <c r="D20" s="10">
        <f>AVERAGE(D14:D19)</f>
        <v>0.42299999999999999</v>
      </c>
      <c r="E20" s="16">
        <f>AVERAGE(E14:E19)</f>
        <v>64.316666666666663</v>
      </c>
      <c r="F20" s="10">
        <f>AVERAGE(F14:F19)</f>
        <v>919.11666666666679</v>
      </c>
      <c r="G20" s="16">
        <f>AVERAGE(G14:G19)</f>
        <v>2.7316666666666669</v>
      </c>
    </row>
    <row r="21" spans="1:7" ht="17" thickBot="1" x14ac:dyDescent="0.25">
      <c r="A21" s="27"/>
      <c r="B21" s="5" t="s">
        <v>13</v>
      </c>
      <c r="C21" s="10" t="s">
        <v>11</v>
      </c>
      <c r="D21" s="10" t="s">
        <v>11</v>
      </c>
      <c r="E21" s="16">
        <f>STDEV(E14:E19)</f>
        <v>19.606980049632011</v>
      </c>
      <c r="F21" s="16">
        <f>STDEV(F14:F19)</f>
        <v>165.44944142143967</v>
      </c>
      <c r="G21" s="16">
        <f>STDEV(G14:G19)</f>
        <v>0.78613400045200066</v>
      </c>
    </row>
    <row r="22" spans="1:7" ht="16" customHeight="1" x14ac:dyDescent="0.2">
      <c r="A22" s="25" t="s">
        <v>7</v>
      </c>
      <c r="B22" s="4">
        <v>1</v>
      </c>
      <c r="C22" s="6">
        <v>7.83</v>
      </c>
      <c r="D22" s="6">
        <v>0.76</v>
      </c>
      <c r="E22" s="13">
        <v>4.8</v>
      </c>
      <c r="F22" s="6">
        <v>854.6</v>
      </c>
      <c r="G22" s="13">
        <v>1.895</v>
      </c>
    </row>
    <row r="23" spans="1:7" x14ac:dyDescent="0.2">
      <c r="A23" s="26"/>
      <c r="B23" s="5">
        <v>2</v>
      </c>
      <c r="C23" s="7" t="s">
        <v>11</v>
      </c>
      <c r="D23" s="7" t="s">
        <v>11</v>
      </c>
      <c r="E23" s="14">
        <v>8.4</v>
      </c>
      <c r="F23" s="7">
        <v>919.6</v>
      </c>
      <c r="G23" s="14">
        <v>1.8</v>
      </c>
    </row>
    <row r="24" spans="1:7" x14ac:dyDescent="0.2">
      <c r="A24" s="26"/>
      <c r="B24" s="5">
        <v>3</v>
      </c>
      <c r="C24" s="7" t="s">
        <v>11</v>
      </c>
      <c r="D24" s="7" t="s">
        <v>11</v>
      </c>
      <c r="E24" s="14">
        <v>5.2</v>
      </c>
      <c r="F24" s="7">
        <v>890.1</v>
      </c>
      <c r="G24" s="14">
        <v>2</v>
      </c>
    </row>
    <row r="25" spans="1:7" x14ac:dyDescent="0.2">
      <c r="A25" s="26"/>
      <c r="B25" s="5">
        <v>4</v>
      </c>
      <c r="C25" s="7" t="s">
        <v>11</v>
      </c>
      <c r="D25" s="7" t="s">
        <v>11</v>
      </c>
      <c r="E25" s="14">
        <v>7.2</v>
      </c>
      <c r="F25" s="7">
        <v>767.8</v>
      </c>
      <c r="G25" s="14">
        <v>2.7690000000000001</v>
      </c>
    </row>
    <row r="26" spans="1:7" x14ac:dyDescent="0.2">
      <c r="A26" s="26"/>
      <c r="B26" s="5">
        <v>5</v>
      </c>
      <c r="C26" s="7" t="s">
        <v>11</v>
      </c>
      <c r="D26" s="7" t="s">
        <v>11</v>
      </c>
      <c r="E26" s="14">
        <v>6.9</v>
      </c>
      <c r="F26" s="7">
        <v>746.8</v>
      </c>
      <c r="G26" s="14">
        <v>3.6</v>
      </c>
    </row>
    <row r="27" spans="1:7" ht="17" thickBot="1" x14ac:dyDescent="0.25">
      <c r="A27" s="26"/>
      <c r="B27" s="8">
        <v>6</v>
      </c>
      <c r="C27" s="9" t="s">
        <v>11</v>
      </c>
      <c r="D27" s="9" t="s">
        <v>11</v>
      </c>
      <c r="E27" s="15">
        <v>5.4</v>
      </c>
      <c r="F27" s="9">
        <v>814.3</v>
      </c>
      <c r="G27" s="15">
        <v>1.8</v>
      </c>
    </row>
    <row r="28" spans="1:7" ht="17" thickTop="1" x14ac:dyDescent="0.2">
      <c r="A28" s="26"/>
      <c r="B28" s="5" t="s">
        <v>12</v>
      </c>
      <c r="C28" s="10">
        <f>AVERAGE(C22:C27)</f>
        <v>7.83</v>
      </c>
      <c r="D28" s="10">
        <f>AVERAGE(D22:D27)</f>
        <v>0.76</v>
      </c>
      <c r="E28" s="16">
        <f>AVERAGE(E22:E27)</f>
        <v>6.3166666666666664</v>
      </c>
      <c r="F28" s="10">
        <f>AVERAGE(F22:F27)</f>
        <v>832.20000000000016</v>
      </c>
      <c r="G28" s="16">
        <f>AVERAGE(G22:G27)</f>
        <v>2.3106666666666666</v>
      </c>
    </row>
    <row r="29" spans="1:7" ht="17" thickBot="1" x14ac:dyDescent="0.25">
      <c r="A29" s="27"/>
      <c r="B29" s="2" t="s">
        <v>13</v>
      </c>
      <c r="C29" s="12" t="s">
        <v>11</v>
      </c>
      <c r="D29" s="12" t="s">
        <v>11</v>
      </c>
      <c r="E29" s="18">
        <f>STDEV(E22:E27)</f>
        <v>1.4034481346550278</v>
      </c>
      <c r="F29" s="18">
        <f>STDEV(F22:F27)</f>
        <v>68.196568828644189</v>
      </c>
      <c r="G29" s="18">
        <f>STDEV(G22:G27)</f>
        <v>0.72983605464971713</v>
      </c>
    </row>
    <row r="30" spans="1:7" ht="16" customHeight="1" x14ac:dyDescent="0.2">
      <c r="A30" s="25" t="s">
        <v>9</v>
      </c>
      <c r="B30">
        <v>1</v>
      </c>
      <c r="C30" s="7">
        <v>1.6</v>
      </c>
      <c r="D30" s="7" t="s">
        <v>11</v>
      </c>
      <c r="E30" s="14">
        <v>0.1</v>
      </c>
      <c r="F30" s="7">
        <v>761.9</v>
      </c>
      <c r="G30" s="14">
        <v>1.895</v>
      </c>
    </row>
    <row r="31" spans="1:7" x14ac:dyDescent="0.2">
      <c r="A31" s="28"/>
      <c r="B31">
        <v>2</v>
      </c>
      <c r="C31" s="7" t="s">
        <v>11</v>
      </c>
      <c r="D31" s="7" t="s">
        <v>11</v>
      </c>
      <c r="E31" s="14">
        <v>0.4</v>
      </c>
      <c r="F31" s="7">
        <v>836.2</v>
      </c>
      <c r="G31" s="14">
        <v>2.4</v>
      </c>
    </row>
    <row r="32" spans="1:7" x14ac:dyDescent="0.2">
      <c r="A32" s="28"/>
      <c r="B32">
        <v>3</v>
      </c>
      <c r="C32" s="7" t="s">
        <v>11</v>
      </c>
      <c r="D32" s="7" t="s">
        <v>11</v>
      </c>
      <c r="E32" s="14">
        <v>0.1</v>
      </c>
      <c r="F32" s="7">
        <v>844.2</v>
      </c>
      <c r="G32" s="14">
        <v>1.8</v>
      </c>
    </row>
    <row r="33" spans="1:7" x14ac:dyDescent="0.2">
      <c r="A33" s="28"/>
      <c r="B33">
        <v>4</v>
      </c>
      <c r="C33" s="7" t="s">
        <v>11</v>
      </c>
      <c r="D33" s="7" t="s">
        <v>11</v>
      </c>
      <c r="E33" s="14">
        <v>0.8</v>
      </c>
      <c r="F33" s="7">
        <v>991.7</v>
      </c>
      <c r="G33" s="14">
        <v>3.2730000000000001</v>
      </c>
    </row>
    <row r="34" spans="1:7" x14ac:dyDescent="0.2">
      <c r="A34" s="28"/>
      <c r="B34">
        <v>5</v>
      </c>
      <c r="C34" s="7" t="s">
        <v>11</v>
      </c>
      <c r="D34" s="7" t="s">
        <v>11</v>
      </c>
      <c r="E34" s="14">
        <v>0.1</v>
      </c>
      <c r="F34" s="7">
        <v>788.1</v>
      </c>
      <c r="G34" s="14">
        <v>3.6</v>
      </c>
    </row>
    <row r="35" spans="1:7" ht="17" thickBot="1" x14ac:dyDescent="0.25">
      <c r="A35" s="28"/>
      <c r="B35" s="8">
        <v>6</v>
      </c>
      <c r="C35" s="9" t="s">
        <v>11</v>
      </c>
      <c r="D35" s="9" t="s">
        <v>11</v>
      </c>
      <c r="E35" s="15">
        <v>0.1</v>
      </c>
      <c r="F35" s="9">
        <v>757.6</v>
      </c>
      <c r="G35" s="15">
        <v>1.8</v>
      </c>
    </row>
    <row r="36" spans="1:7" ht="17" thickTop="1" x14ac:dyDescent="0.2">
      <c r="A36" s="28"/>
      <c r="B36" s="5" t="s">
        <v>12</v>
      </c>
      <c r="C36" s="10">
        <f>AVERAGE(C30:C35)</f>
        <v>1.6</v>
      </c>
      <c r="D36" s="10" t="s">
        <v>26</v>
      </c>
      <c r="E36" s="16">
        <f>AVERAGE(E30:E35)</f>
        <v>0.26666666666666666</v>
      </c>
      <c r="F36" s="10">
        <f>AVERAGE(F30:F35)</f>
        <v>829.95000000000016</v>
      </c>
      <c r="G36" s="16">
        <f>AVERAGE(G30:G35)</f>
        <v>2.4613333333333336</v>
      </c>
    </row>
    <row r="37" spans="1:7" x14ac:dyDescent="0.2">
      <c r="A37" s="28"/>
      <c r="B37" s="5" t="s">
        <v>13</v>
      </c>
      <c r="C37" s="10" t="s">
        <v>11</v>
      </c>
      <c r="D37" s="10" t="s">
        <v>26</v>
      </c>
      <c r="E37" s="16">
        <f>STDEV(E30:E35)</f>
        <v>0.28751811537130439</v>
      </c>
      <c r="F37" s="10">
        <f>STDEV(F30:F35)</f>
        <v>87.203136411484664</v>
      </c>
      <c r="G37" s="16">
        <f>STDEV(G30:G35)</f>
        <v>0.79430262914500482</v>
      </c>
    </row>
  </sheetData>
  <mergeCells count="4">
    <mergeCell ref="A30:A37"/>
    <mergeCell ref="A6:A13"/>
    <mergeCell ref="A14:A21"/>
    <mergeCell ref="A22:A29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39AE0-46F0-A948-8A4C-9FD400917443}">
  <dimension ref="B3:D8"/>
  <sheetViews>
    <sheetView topLeftCell="A3" workbookViewId="0">
      <selection activeCell="F12" sqref="F12"/>
    </sheetView>
  </sheetViews>
  <sheetFormatPr baseColWidth="10" defaultRowHeight="16" x14ac:dyDescent="0.2"/>
  <cols>
    <col min="2" max="2" width="16" bestFit="1" customWidth="1"/>
    <col min="3" max="3" width="39" bestFit="1" customWidth="1"/>
  </cols>
  <sheetData>
    <row r="3" spans="2:4" ht="17" thickBot="1" x14ac:dyDescent="0.25">
      <c r="B3" s="3"/>
      <c r="C3" s="2" t="s">
        <v>14</v>
      </c>
      <c r="D3" s="21" t="s">
        <v>16</v>
      </c>
    </row>
    <row r="4" spans="2:4" x14ac:dyDescent="0.2">
      <c r="B4" s="20" t="s">
        <v>3</v>
      </c>
      <c r="C4" s="19">
        <f xml:space="preserve"> 20/19</f>
        <v>1.0526315789473684</v>
      </c>
      <c r="D4" s="14">
        <v>7</v>
      </c>
    </row>
    <row r="5" spans="2:4" x14ac:dyDescent="0.2">
      <c r="B5" s="20" t="s">
        <v>5</v>
      </c>
      <c r="C5" s="19">
        <f>46/44</f>
        <v>1.0454545454545454</v>
      </c>
      <c r="D5" s="14">
        <v>6</v>
      </c>
    </row>
    <row r="6" spans="2:4" x14ac:dyDescent="0.2">
      <c r="B6" s="20" t="s">
        <v>6</v>
      </c>
      <c r="C6" s="19">
        <f>46/34</f>
        <v>1.3529411764705883</v>
      </c>
      <c r="D6" s="14">
        <v>12</v>
      </c>
    </row>
    <row r="7" spans="2:4" x14ac:dyDescent="0.2">
      <c r="B7" s="20" t="s">
        <v>7</v>
      </c>
      <c r="C7" s="19">
        <f>17/9</f>
        <v>1.8888888888888888</v>
      </c>
      <c r="D7" s="14">
        <v>15</v>
      </c>
    </row>
    <row r="8" spans="2:4" x14ac:dyDescent="0.2">
      <c r="B8" s="20" t="s">
        <v>15</v>
      </c>
      <c r="C8" s="19">
        <f>15/9</f>
        <v>1.6666666666666667</v>
      </c>
      <c r="D8" s="14">
        <v>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535D-41C7-1147-991E-E251F76ABFCF}">
  <dimension ref="B4:P7"/>
  <sheetViews>
    <sheetView tabSelected="1" workbookViewId="0">
      <selection activeCell="D23" sqref="D23"/>
    </sheetView>
  </sheetViews>
  <sheetFormatPr baseColWidth="10" defaultRowHeight="16" x14ac:dyDescent="0.2"/>
  <cols>
    <col min="2" max="2" width="15" bestFit="1" customWidth="1"/>
  </cols>
  <sheetData>
    <row r="4" spans="2:16" x14ac:dyDescent="0.2">
      <c r="B4" s="23" t="s">
        <v>17</v>
      </c>
      <c r="C4" s="29">
        <v>1</v>
      </c>
      <c r="D4" s="29"/>
      <c r="E4" s="30">
        <v>2</v>
      </c>
      <c r="F4" s="31"/>
      <c r="G4" s="29">
        <v>3</v>
      </c>
      <c r="H4" s="29"/>
      <c r="I4" s="30">
        <v>4</v>
      </c>
      <c r="J4" s="31"/>
      <c r="K4" s="29">
        <v>5</v>
      </c>
      <c r="L4" s="29"/>
      <c r="M4" s="30">
        <v>6</v>
      </c>
      <c r="N4" s="31"/>
      <c r="O4" s="29">
        <v>7</v>
      </c>
      <c r="P4" s="29"/>
    </row>
    <row r="5" spans="2:16" ht="17" thickBot="1" x14ac:dyDescent="0.25">
      <c r="B5" s="3"/>
      <c r="C5" s="2" t="s">
        <v>18</v>
      </c>
      <c r="D5" s="2" t="s">
        <v>19</v>
      </c>
      <c r="E5" s="21" t="s">
        <v>18</v>
      </c>
      <c r="F5" s="3" t="s">
        <v>19</v>
      </c>
      <c r="G5" s="2" t="s">
        <v>18</v>
      </c>
      <c r="H5" s="2" t="s">
        <v>19</v>
      </c>
      <c r="I5" s="21" t="s">
        <v>18</v>
      </c>
      <c r="J5" s="3" t="s">
        <v>19</v>
      </c>
      <c r="K5" s="2" t="s">
        <v>18</v>
      </c>
      <c r="L5" s="2" t="s">
        <v>19</v>
      </c>
      <c r="M5" s="21" t="s">
        <v>18</v>
      </c>
      <c r="N5" s="3" t="s">
        <v>19</v>
      </c>
      <c r="O5" s="2" t="s">
        <v>18</v>
      </c>
      <c r="P5" s="2" t="s">
        <v>19</v>
      </c>
    </row>
    <row r="6" spans="2:16" x14ac:dyDescent="0.2">
      <c r="B6" s="20" t="s">
        <v>20</v>
      </c>
      <c r="C6">
        <v>2.72</v>
      </c>
      <c r="D6">
        <v>2.64</v>
      </c>
      <c r="E6" s="22">
        <v>1.2</v>
      </c>
      <c r="F6" s="20">
        <v>1.28</v>
      </c>
      <c r="G6">
        <v>4.4800000000000004</v>
      </c>
      <c r="H6">
        <v>4.4000000000000004</v>
      </c>
      <c r="I6" s="22">
        <v>12.16</v>
      </c>
      <c r="J6" s="20">
        <v>17.28</v>
      </c>
      <c r="K6">
        <v>3.76</v>
      </c>
      <c r="L6">
        <v>4.16</v>
      </c>
      <c r="M6" s="22">
        <v>7.44</v>
      </c>
      <c r="N6" s="20">
        <v>7.12</v>
      </c>
      <c r="O6">
        <v>5.68</v>
      </c>
      <c r="P6">
        <v>5.84</v>
      </c>
    </row>
    <row r="7" spans="2:16" x14ac:dyDescent="0.2">
      <c r="B7" s="20" t="s">
        <v>21</v>
      </c>
      <c r="C7">
        <v>1</v>
      </c>
      <c r="D7">
        <v>1</v>
      </c>
      <c r="E7" s="22">
        <v>0.5</v>
      </c>
      <c r="F7" s="20">
        <v>0.6</v>
      </c>
      <c r="G7">
        <v>1.5</v>
      </c>
      <c r="H7">
        <v>1.75</v>
      </c>
      <c r="I7" s="22">
        <v>3.5</v>
      </c>
      <c r="J7" s="20">
        <v>4</v>
      </c>
      <c r="K7">
        <v>1.2</v>
      </c>
      <c r="L7">
        <v>1.6</v>
      </c>
      <c r="M7" s="22">
        <v>1.3</v>
      </c>
      <c r="N7" s="20">
        <v>1.2</v>
      </c>
      <c r="O7">
        <v>1</v>
      </c>
      <c r="P7">
        <v>1.3</v>
      </c>
    </row>
  </sheetData>
  <mergeCells count="7">
    <mergeCell ref="O4:P4"/>
    <mergeCell ref="C4:D4"/>
    <mergeCell ref="E4:F4"/>
    <mergeCell ref="G4:H4"/>
    <mergeCell ref="I4:J4"/>
    <mergeCell ref="K4:L4"/>
    <mergeCell ref="M4:N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Figure 4A B</vt:lpstr>
      <vt:lpstr>Figure 4C</vt:lpstr>
      <vt:lpstr>Figure 5</vt:lpstr>
      <vt:lpstr>Figure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Lifka</dc:creator>
  <cp:lastModifiedBy>Sebastian Lifka</cp:lastModifiedBy>
  <dcterms:created xsi:type="dcterms:W3CDTF">2021-02-15T07:51:37Z</dcterms:created>
  <dcterms:modified xsi:type="dcterms:W3CDTF">2021-06-24T08:02:22Z</dcterms:modified>
</cp:coreProperties>
</file>