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E9C87697-103D-4841-84B0-7C26EC09A5DC}" xr6:coauthVersionLast="47" xr6:coauthVersionMax="47" xr10:uidLastSave="{00000000-0000-0000-0000-000000000000}"/>
  <bookViews>
    <workbookView xWindow="-98" yWindow="-98" windowWidth="28996" windowHeight="15796" activeTab="3" xr2:uid="{B3E9A58C-A710-4FBC-A24E-FA15ED7544EF}"/>
  </bookViews>
  <sheets>
    <sheet name="SeasonalityCurves" sheetId="7" r:id="rId1"/>
    <sheet name="Task1" sheetId="2" r:id="rId2"/>
    <sheet name="StochasticParameters" sheetId="4" r:id="rId3"/>
    <sheet name="Scenarios" sheetId="5" r:id="rId4"/>
    <sheet name="TotalPop" sheetId="3" r:id="rId5"/>
    <sheet name="PopValuesX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6" l="1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O2" i="5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S11" i="2"/>
  <c r="V8" i="2"/>
</calcChain>
</file>

<file path=xl/sharedStrings.xml><?xml version="1.0" encoding="utf-8"?>
<sst xmlns="http://schemas.openxmlformats.org/spreadsheetml/2006/main" count="291" uniqueCount="157">
  <si>
    <t>Month</t>
  </si>
  <si>
    <t>Malnutrition</t>
  </si>
  <si>
    <t>TB</t>
  </si>
  <si>
    <t>Births</t>
  </si>
  <si>
    <t>Malaria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</si>
  <si>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</si>
  <si>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</si>
  <si>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</si>
  <si>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</si>
  <si>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</si>
  <si>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</si>
  <si>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</si>
  <si>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</si>
  <si>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</si>
  <si>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</si>
  <si>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</si>
  <si>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</si>
  <si>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</si>
  <si>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</si>
  <si>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</si>
  <si>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</si>
  <si>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</si>
  <si>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</si>
  <si>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</si>
  <si>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</si>
  <si>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</si>
  <si>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</si>
  <si>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</si>
  <si>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</si>
  <si>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</si>
  <si>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</si>
  <si>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</si>
  <si>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</si>
  <si>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</si>
  <si>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</si>
  <si>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</si>
  <si>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</si>
  <si>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</si>
  <si>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</si>
  <si>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</si>
  <si>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</si>
  <si>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</si>
  <si>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</si>
  <si>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</si>
  <si>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</si>
  <si>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</si>
  <si>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</si>
  <si>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</si>
  <si>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</si>
  <si>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</si>
  <si>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</si>
  <si>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</si>
  <si>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</si>
  <si>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</si>
  <si>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</si>
  <si>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</si>
  <si>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</si>
  <si>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</si>
  <si>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</si>
  <si>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FH.MN.D.5</t>
  </si>
  <si>
    <t>Emergency OB</t>
  </si>
  <si>
    <t>incidence</t>
  </si>
  <si>
    <t>VC1</t>
  </si>
  <si>
    <t>PNC</t>
  </si>
  <si>
    <t>FH.MN.PNC.7</t>
  </si>
  <si>
    <t>PNC home visits</t>
  </si>
  <si>
    <t>FH.MN.PNC.8</t>
  </si>
  <si>
    <t>Maternal sepsis</t>
  </si>
  <si>
    <t>only 20% of cases need IP care</t>
  </si>
  <si>
    <t>VC2</t>
  </si>
  <si>
    <t>FH.MN.PNC.9</t>
  </si>
  <si>
    <t>Mastitis</t>
  </si>
  <si>
    <t>VC3</t>
  </si>
  <si>
    <t>FH.MN.PNC.10</t>
  </si>
  <si>
    <t>Postpartum haemorrhage</t>
  </si>
  <si>
    <t>VC4</t>
  </si>
  <si>
    <t>FH.MN.PNC.11</t>
  </si>
  <si>
    <t>Pre-referral PPH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</si>
  <si>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</si>
  <si>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</si>
  <si>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</si>
  <si>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</si>
  <si>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</si>
  <si>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</si>
  <si>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</si>
  <si>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</si>
  <si>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</si>
  <si>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</si>
  <si>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</si>
  <si>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</si>
  <si>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</si>
  <si>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</si>
  <si>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</si>
  <si>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</si>
  <si>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</si>
  <si>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</si>
  <si>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</si>
  <si>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</si>
  <si>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</si>
  <si>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</si>
  <si>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</si>
  <si>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</si>
  <si>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</si>
  <si>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</si>
  <si>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</si>
  <si>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</si>
  <si>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</si>
  <si>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</si>
  <si>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</si>
  <si>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</si>
  <si>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</si>
  <si>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SeasonalityCurves</t>
  </si>
  <si>
    <t>Cadres_Comprehensive</t>
  </si>
  <si>
    <t>MyModel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</si>
  <si>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</si>
  <si>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</si>
  <si>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</si>
  <si>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</si>
  <si>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</si>
  <si>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</si>
  <si>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</si>
  <si>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</si>
  <si>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</si>
  <si>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</si>
  <si>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</si>
  <si>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</si>
  <si>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</si>
  <si>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</si>
  <si>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</si>
  <si>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</si>
  <si>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</si>
  <si>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</si>
  <si>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</si>
  <si>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</si>
  <si>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</si>
  <si>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</si>
  <si>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</si>
  <si>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</si>
  <si>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</si>
  <si>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</si>
  <si>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</si>
  <si>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</si>
  <si>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</si>
  <si>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</si>
  <si>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</si>
  <si>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</si>
  <si>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</si>
  <si>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</si>
  <si>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</si>
  <si>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</si>
  <si>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</si>
  <si>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</si>
  <si>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PopValuesX</t>
  </si>
  <si>
    <t>Amhara</t>
  </si>
  <si>
    <t>Task2</t>
  </si>
  <si>
    <t>sheet_Coverage</t>
  </si>
  <si>
    <t>CoverageRates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</si>
</sst>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2" borderId="1" xfId="1" applyNumberFormat="1" applyFont="1" applyFill="1" applyBorder="1" applyAlignment="1">
      <alignment wrapText="1"/>
    </xf>
    <xf numFmtId="43" fontId="2" fillId="2" borderId="1" xfId="1" applyFont="1" applyFill="1" applyBorder="1" applyAlignment="1">
      <alignment wrapText="1"/>
    </xf>
    <xf numFmtId="165" fontId="2" fillId="2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4" fontId="0" fillId="0" borderId="0" xfId="1" applyNumberFormat="1" applyFont="1"/>
    <xf numFmtId="43" fontId="0" fillId="0" borderId="0" xfId="1" applyFont="1"/>
    <xf numFmtId="165" fontId="0" fillId="0" borderId="0" xfId="1" applyNumberFormat="1" applyFont="1"/>
    <xf numFmtId="165" fontId="2" fillId="3" borderId="0" xfId="1" applyNumberFormat="1" applyFont="1" applyFill="1" applyBorder="1"/>
    <xf numFmtId="164" fontId="2" fillId="0" borderId="0" xfId="1" applyNumberFormat="1" applyFont="1"/>
    <xf numFmtId="0" fontId="0" fillId="4" borderId="0" xfId="0" applyFill="1"/>
    <xf numFmtId="43" fontId="2" fillId="0" borderId="0" xfId="1" applyFont="1"/>
    <xf numFmtId="0" fontId="2" fillId="0" borderId="0" xfId="0" applyFont="1"/>
    <xf numFmtId="0" fontId="2" fillId="3" borderId="0" xfId="0" applyFont="1" applyFill="1"/>
    <xf numFmtId="165" fontId="2" fillId="0" borderId="0" xfId="1" applyNumberFormat="1" applyFont="1"/>
    <xf numFmtId="0" fontId="2" fillId="4" borderId="0" xfId="0" applyFont="1" applyFill="1"/>
    <xf numFmtId="4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Ethiopia-HEP-Capacity-Analysis/config/model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PopValues_retain"/>
      <sheetName val="SeasonalityCurves"/>
      <sheetName val="TV_Comprehensive"/>
      <sheetName val="SeasonalityOffsets"/>
      <sheetName val="TaskValues_ref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Task_Year_Filter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>
        <row r="2">
          <cell r="B2" t="str">
            <v>Amhara</v>
          </cell>
          <cell r="C2" t="str">
            <v>ET03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I1" t="str">
            <v>LookupVal</v>
          </cell>
          <cell r="J1" t="str">
            <v>ValueCode</v>
          </cell>
          <cell r="K1" t="str">
            <v>InitValue</v>
          </cell>
          <cell r="L1" t="str">
            <v>ChangeRate</v>
          </cell>
        </row>
        <row r="2">
          <cell r="I2" t="str">
            <v>BR0000ET</v>
          </cell>
          <cell r="J2" t="str">
            <v>BR0000</v>
          </cell>
          <cell r="K2">
            <v>0</v>
          </cell>
          <cell r="L2">
            <v>1</v>
          </cell>
        </row>
        <row r="3">
          <cell r="I3" t="str">
            <v>BR0014ET</v>
          </cell>
          <cell r="J3" t="str">
            <v>BR0014</v>
          </cell>
          <cell r="K3">
            <v>0</v>
          </cell>
          <cell r="L3">
            <v>1</v>
          </cell>
        </row>
        <row r="4">
          <cell r="I4" t="str">
            <v>BR1519ET</v>
          </cell>
          <cell r="J4" t="str">
            <v>BR1519</v>
          </cell>
          <cell r="K4">
            <v>7.1999999999999995E-2</v>
          </cell>
          <cell r="L4">
            <v>0.98846927759109204</v>
          </cell>
        </row>
        <row r="5">
          <cell r="I5" t="str">
            <v>BR2024ET</v>
          </cell>
          <cell r="J5" t="str">
            <v>BR2024</v>
          </cell>
          <cell r="K5">
            <v>0.19500000000000001</v>
          </cell>
          <cell r="L5">
            <v>0.99316389691241536</v>
          </cell>
        </row>
        <row r="6">
          <cell r="I6" t="str">
            <v>BR2529ET</v>
          </cell>
          <cell r="J6" t="str">
            <v>BR2529</v>
          </cell>
          <cell r="K6">
            <v>0.20200000000000001</v>
          </cell>
          <cell r="L6">
            <v>0.98022410443373342</v>
          </cell>
        </row>
        <row r="7">
          <cell r="I7" t="str">
            <v>BR3034ET</v>
          </cell>
          <cell r="J7" t="str">
            <v>BR3034</v>
          </cell>
          <cell r="K7">
            <v>0.16200000000000001</v>
          </cell>
          <cell r="L7">
            <v>0.97771923789514636</v>
          </cell>
        </row>
        <row r="8">
          <cell r="I8" t="str">
            <v>BR3539ET</v>
          </cell>
          <cell r="J8" t="str">
            <v>BR3539</v>
          </cell>
          <cell r="K8">
            <v>0.11899999999999999</v>
          </cell>
          <cell r="L8">
            <v>0.97393215219000295</v>
          </cell>
        </row>
        <row r="9">
          <cell r="I9" t="str">
            <v>BR4044ET</v>
          </cell>
          <cell r="J9" t="str">
            <v>BR4044</v>
          </cell>
          <cell r="K9">
            <v>4.9000000000000002E-2</v>
          </cell>
          <cell r="L9">
            <v>0.95811661983967134</v>
          </cell>
        </row>
        <row r="10">
          <cell r="I10" t="str">
            <v>BR4549ET</v>
          </cell>
          <cell r="J10" t="str">
            <v>BR4549</v>
          </cell>
          <cell r="K10">
            <v>1.4E-2</v>
          </cell>
          <cell r="L10">
            <v>0.91700404320467122</v>
          </cell>
        </row>
        <row r="11">
          <cell r="I11" t="str">
            <v>BR5000ET</v>
          </cell>
          <cell r="J11" t="str">
            <v>BR5000</v>
          </cell>
          <cell r="K11">
            <v>0</v>
          </cell>
          <cell r="L11">
            <v>1</v>
          </cell>
        </row>
        <row r="12">
          <cell r="I12" t="str">
            <v>BR0000ET01</v>
          </cell>
          <cell r="J12" t="str">
            <v>BR0000</v>
          </cell>
          <cell r="K12">
            <v>0</v>
          </cell>
          <cell r="L12">
            <v>1</v>
          </cell>
        </row>
        <row r="13">
          <cell r="I13" t="str">
            <v>BR0014ET01</v>
          </cell>
          <cell r="J13" t="str">
            <v>BR0014</v>
          </cell>
          <cell r="K13">
            <v>0</v>
          </cell>
          <cell r="L13">
            <v>1</v>
          </cell>
        </row>
        <row r="14">
          <cell r="I14" t="str">
            <v>BR1519ET01</v>
          </cell>
          <cell r="J14" t="str">
            <v>BR1519</v>
          </cell>
          <cell r="K14">
            <v>7.0999999999999994E-2</v>
          </cell>
          <cell r="L14">
            <v>0.98519238249426366</v>
          </cell>
        </row>
        <row r="15">
          <cell r="I15" t="str">
            <v>BR2024ET01</v>
          </cell>
          <cell r="J15" t="str">
            <v>BR2024</v>
          </cell>
          <cell r="K15">
            <v>0.16600000000000001</v>
          </cell>
          <cell r="L15">
            <v>0.99557149880084939</v>
          </cell>
        </row>
        <row r="16">
          <cell r="I16" t="str">
            <v>BR2529ET01</v>
          </cell>
          <cell r="J16" t="str">
            <v>BR2529</v>
          </cell>
          <cell r="K16">
            <v>0.16800000000000001</v>
          </cell>
          <cell r="L16">
            <v>0.96097516195175681</v>
          </cell>
        </row>
        <row r="17">
          <cell r="I17" t="str">
            <v>BR3034ET01</v>
          </cell>
          <cell r="J17" t="str">
            <v>BR3034</v>
          </cell>
          <cell r="K17">
            <v>0.184</v>
          </cell>
          <cell r="L17">
            <v>0.97462752637206918</v>
          </cell>
        </row>
        <row r="18">
          <cell r="I18" t="str">
            <v>BR3539ET01</v>
          </cell>
          <cell r="J18" t="str">
            <v>BR3539</v>
          </cell>
          <cell r="K18">
            <v>0.128</v>
          </cell>
          <cell r="L18">
            <v>0.97794587092241492</v>
          </cell>
        </row>
        <row r="19">
          <cell r="I19" t="str">
            <v>BR4044ET01</v>
          </cell>
          <cell r="J19" t="str">
            <v>BR4044</v>
          </cell>
          <cell r="K19">
            <v>7.0000000000000007E-2</v>
          </cell>
          <cell r="L19">
            <v>1.0628052671339567</v>
          </cell>
        </row>
        <row r="20">
          <cell r="I20" t="str">
            <v>BR4549ET01</v>
          </cell>
          <cell r="J20" t="str">
            <v>BR4549</v>
          </cell>
          <cell r="K20">
            <v>4.0000000000000001E-3</v>
          </cell>
          <cell r="L20">
            <v>0.87055056329612412</v>
          </cell>
        </row>
        <row r="21">
          <cell r="I21" t="str">
            <v>BR5000ET01</v>
          </cell>
          <cell r="J21" t="str">
            <v>BR5000</v>
          </cell>
          <cell r="K21">
            <v>0</v>
          </cell>
          <cell r="L21">
            <v>1</v>
          </cell>
        </row>
        <row r="22">
          <cell r="I22" t="str">
            <v>BR0000ET02</v>
          </cell>
          <cell r="J22" t="str">
            <v>BR0000</v>
          </cell>
          <cell r="K22">
            <v>0</v>
          </cell>
          <cell r="L22">
            <v>1</v>
          </cell>
        </row>
        <row r="23">
          <cell r="I23" t="str">
            <v>BR0014ET02</v>
          </cell>
          <cell r="J23" t="str">
            <v>BR0014</v>
          </cell>
          <cell r="K23">
            <v>0</v>
          </cell>
          <cell r="L23">
            <v>1</v>
          </cell>
        </row>
        <row r="24">
          <cell r="I24" t="str">
            <v>BR1519ET02</v>
          </cell>
          <cell r="J24" t="str">
            <v>BR1519</v>
          </cell>
          <cell r="K24">
            <v>0.20399999999999999</v>
          </cell>
          <cell r="L24">
            <v>1.0840037852319913</v>
          </cell>
        </row>
        <row r="25">
          <cell r="I25" t="str">
            <v>BR2024ET02</v>
          </cell>
          <cell r="J25" t="str">
            <v>BR2024</v>
          </cell>
          <cell r="K25">
            <v>0.29899999999999999</v>
          </cell>
          <cell r="L25">
            <v>1.0289322483563228</v>
          </cell>
        </row>
        <row r="26">
          <cell r="I26" t="str">
            <v>BR2529ET02</v>
          </cell>
          <cell r="J26" t="str">
            <v>BR2529</v>
          </cell>
          <cell r="K26">
            <v>0.27800000000000002</v>
          </cell>
          <cell r="L26">
            <v>1.0180133403632152</v>
          </cell>
        </row>
        <row r="27">
          <cell r="I27" t="str">
            <v>BR3034ET02</v>
          </cell>
          <cell r="J27" t="str">
            <v>BR3034</v>
          </cell>
          <cell r="K27">
            <v>0.14899999999999999</v>
          </cell>
          <cell r="L27">
            <v>0.97530255076662631</v>
          </cell>
        </row>
        <row r="28">
          <cell r="I28" t="str">
            <v>BR3539ET02</v>
          </cell>
          <cell r="J28" t="str">
            <v>BR3539</v>
          </cell>
          <cell r="K28">
            <v>0.112</v>
          </cell>
          <cell r="L28">
            <v>0.96907399911139525</v>
          </cell>
        </row>
        <row r="29">
          <cell r="I29" t="str">
            <v>BR4044ET02</v>
          </cell>
          <cell r="J29" t="str">
            <v>BR4044</v>
          </cell>
          <cell r="K29">
            <v>8.2000000000000003E-2</v>
          </cell>
          <cell r="L29">
            <v>1.1325887283887568</v>
          </cell>
        </row>
        <row r="30">
          <cell r="I30" t="str">
            <v>BR4549ET02</v>
          </cell>
          <cell r="J30" t="str">
            <v>BR4549</v>
          </cell>
          <cell r="K30">
            <v>0.02</v>
          </cell>
          <cell r="L30">
            <v>1.0905077326652577</v>
          </cell>
        </row>
        <row r="31">
          <cell r="I31" t="str">
            <v>BR5000ET02</v>
          </cell>
          <cell r="J31" t="str">
            <v>BR5000</v>
          </cell>
          <cell r="K31">
            <v>0</v>
          </cell>
          <cell r="L31">
            <v>1</v>
          </cell>
        </row>
        <row r="32">
          <cell r="I32" t="str">
            <v>BR0000ET03</v>
          </cell>
          <cell r="J32" t="str">
            <v>BR0000</v>
          </cell>
          <cell r="K32">
            <v>0</v>
          </cell>
          <cell r="L32">
            <v>1</v>
          </cell>
        </row>
        <row r="33">
          <cell r="I33" t="str">
            <v>BR0014ET03</v>
          </cell>
          <cell r="J33" t="str">
            <v>BR0014</v>
          </cell>
          <cell r="K33">
            <v>0</v>
          </cell>
          <cell r="L33">
            <v>1</v>
          </cell>
        </row>
        <row r="34">
          <cell r="I34" t="str">
            <v>BR1519ET03</v>
          </cell>
          <cell r="J34" t="str">
            <v>BR1519</v>
          </cell>
          <cell r="K34">
            <v>4.2000000000000003E-2</v>
          </cell>
          <cell r="L34">
            <v>0.95442088007831283</v>
          </cell>
        </row>
        <row r="35">
          <cell r="I35" t="str">
            <v>BR2024ET03</v>
          </cell>
          <cell r="J35" t="str">
            <v>BR2024</v>
          </cell>
          <cell r="K35">
            <v>0.157</v>
          </cell>
          <cell r="L35">
            <v>0.96779569432634627</v>
          </cell>
        </row>
        <row r="36">
          <cell r="I36" t="str">
            <v>BR2529ET03</v>
          </cell>
          <cell r="J36" t="str">
            <v>BR2529</v>
          </cell>
          <cell r="K36">
            <v>0.19500000000000001</v>
          </cell>
          <cell r="L36">
            <v>1.0059240890265411</v>
          </cell>
        </row>
        <row r="37">
          <cell r="I37" t="str">
            <v>BR3034ET03</v>
          </cell>
          <cell r="J37" t="str">
            <v>BR3034</v>
          </cell>
          <cell r="K37">
            <v>0.14399999999999999</v>
          </cell>
          <cell r="L37">
            <v>0.99164270513184261</v>
          </cell>
        </row>
        <row r="38">
          <cell r="I38" t="str">
            <v>BR3539ET03</v>
          </cell>
          <cell r="J38" t="str">
            <v>BR3539</v>
          </cell>
          <cell r="K38">
            <v>0.11799999999999999</v>
          </cell>
          <cell r="L38">
            <v>0.98151101994666412</v>
          </cell>
        </row>
        <row r="39">
          <cell r="I39" t="str">
            <v>BR4044ET03</v>
          </cell>
          <cell r="J39" t="str">
            <v>BR4044</v>
          </cell>
          <cell r="K39">
            <v>4.5999999999999999E-2</v>
          </cell>
          <cell r="L39">
            <v>0.95231607419425801</v>
          </cell>
        </row>
        <row r="40">
          <cell r="I40" t="str">
            <v>BR4549ET03</v>
          </cell>
          <cell r="J40" t="str">
            <v>BR4549</v>
          </cell>
          <cell r="K40">
            <v>2.7E-2</v>
          </cell>
          <cell r="L40">
            <v>1.0618587587949346</v>
          </cell>
        </row>
        <row r="41">
          <cell r="I41" t="str">
            <v>BR5000ET03</v>
          </cell>
          <cell r="J41" t="str">
            <v>BR5000</v>
          </cell>
          <cell r="K41">
            <v>0</v>
          </cell>
          <cell r="L41">
            <v>1</v>
          </cell>
        </row>
        <row r="42">
          <cell r="I42" t="str">
            <v>BR0000ET04</v>
          </cell>
          <cell r="J42" t="str">
            <v>BR0000</v>
          </cell>
          <cell r="K42">
            <v>0</v>
          </cell>
          <cell r="L42">
            <v>1</v>
          </cell>
        </row>
        <row r="43">
          <cell r="I43" t="str">
            <v>BR0014ET04</v>
          </cell>
          <cell r="J43" t="str">
            <v>BR0014</v>
          </cell>
          <cell r="K43">
            <v>0</v>
          </cell>
          <cell r="L43">
            <v>1</v>
          </cell>
        </row>
        <row r="44">
          <cell r="I44" t="str">
            <v>BR1519ET04</v>
          </cell>
          <cell r="J44" t="str">
            <v>BR1519</v>
          </cell>
          <cell r="K44">
            <v>8.8999999999999996E-2</v>
          </cell>
          <cell r="L44">
            <v>0.97723897298610929</v>
          </cell>
        </row>
        <row r="45">
          <cell r="I45" t="str">
            <v>BR2024ET04</v>
          </cell>
          <cell r="J45" t="str">
            <v>BR2024</v>
          </cell>
          <cell r="K45">
            <v>0.23499999999999999</v>
          </cell>
          <cell r="L45">
            <v>0.99685353311678415</v>
          </cell>
        </row>
        <row r="46">
          <cell r="I46" t="str">
            <v>BR2529ET04</v>
          </cell>
          <cell r="J46" t="str">
            <v>BR2529</v>
          </cell>
          <cell r="K46">
            <v>0.20499999999999999</v>
          </cell>
          <cell r="L46">
            <v>0.95923160261985096</v>
          </cell>
        </row>
        <row r="47">
          <cell r="I47" t="str">
            <v>BR3034ET04</v>
          </cell>
          <cell r="J47" t="str">
            <v>BR3034</v>
          </cell>
          <cell r="K47">
            <v>0.16300000000000001</v>
          </cell>
          <cell r="L47">
            <v>0.96266330219938556</v>
          </cell>
        </row>
        <row r="48">
          <cell r="I48" t="str">
            <v>BR3539ET04</v>
          </cell>
          <cell r="J48" t="str">
            <v>BR3539</v>
          </cell>
          <cell r="K48">
            <v>0.113</v>
          </cell>
          <cell r="L48">
            <v>0.95745816617065971</v>
          </cell>
        </row>
        <row r="49">
          <cell r="I49" t="str">
            <v>BR4044ET04</v>
          </cell>
          <cell r="J49" t="str">
            <v>BR4044</v>
          </cell>
          <cell r="K49">
            <v>5.3999999999999999E-2</v>
          </cell>
          <cell r="L49">
            <v>0.95976865458264549</v>
          </cell>
        </row>
        <row r="50">
          <cell r="I50" t="str">
            <v>BR4549ET04</v>
          </cell>
          <cell r="J50" t="str">
            <v>BR4549</v>
          </cell>
          <cell r="K50">
            <v>2.5000000000000001E-2</v>
          </cell>
          <cell r="L50">
            <v>0.92458673196759678</v>
          </cell>
        </row>
        <row r="51">
          <cell r="I51" t="str">
            <v>BR5000ET04</v>
          </cell>
          <cell r="J51" t="str">
            <v>BR5000</v>
          </cell>
          <cell r="K51">
            <v>0</v>
          </cell>
          <cell r="L51">
            <v>1</v>
          </cell>
        </row>
        <row r="52">
          <cell r="I52" t="str">
            <v>BR0000ET05</v>
          </cell>
          <cell r="J52" t="str">
            <v>BR0000</v>
          </cell>
          <cell r="K52">
            <v>0</v>
          </cell>
          <cell r="L52">
            <v>1</v>
          </cell>
        </row>
        <row r="53">
          <cell r="I53" t="str">
            <v>BR0014ET05</v>
          </cell>
          <cell r="J53" t="str">
            <v>BR0014</v>
          </cell>
          <cell r="K53">
            <v>0</v>
          </cell>
          <cell r="L53">
            <v>1</v>
          </cell>
        </row>
        <row r="54">
          <cell r="I54" t="str">
            <v>BR1519ET05</v>
          </cell>
          <cell r="J54" t="str">
            <v>BR1519</v>
          </cell>
          <cell r="K54">
            <v>9.5000000000000001E-2</v>
          </cell>
          <cell r="L54">
            <v>0.97429891282911052</v>
          </cell>
        </row>
        <row r="55">
          <cell r="I55" t="str">
            <v>BR2024ET05</v>
          </cell>
          <cell r="J55" t="str">
            <v>BR2024</v>
          </cell>
          <cell r="K55">
            <v>0.26400000000000001</v>
          </cell>
          <cell r="L55">
            <v>0.98373852368882952</v>
          </cell>
        </row>
        <row r="56">
          <cell r="I56" t="str">
            <v>BR2529ET05</v>
          </cell>
          <cell r="J56" t="str">
            <v>BR2529</v>
          </cell>
          <cell r="K56">
            <v>0.27400000000000002</v>
          </cell>
          <cell r="L56">
            <v>0.98078784072945902</v>
          </cell>
        </row>
        <row r="57">
          <cell r="I57" t="str">
            <v>BR3034ET05</v>
          </cell>
          <cell r="J57" t="str">
            <v>BR3034</v>
          </cell>
          <cell r="K57">
            <v>0.24299999999999999</v>
          </cell>
          <cell r="L57">
            <v>0.97319510609944904</v>
          </cell>
        </row>
        <row r="58">
          <cell r="I58" t="str">
            <v>BR3539ET05</v>
          </cell>
          <cell r="J58" t="str">
            <v>BR3539</v>
          </cell>
          <cell r="K58">
            <v>0.19400000000000001</v>
          </cell>
          <cell r="L58">
            <v>1.0012961877055229</v>
          </cell>
        </row>
        <row r="59">
          <cell r="I59" t="str">
            <v>BR4044ET05</v>
          </cell>
          <cell r="J59" t="str">
            <v>BR4044</v>
          </cell>
          <cell r="K59">
            <v>8.5000000000000006E-2</v>
          </cell>
          <cell r="L59">
            <v>0.8974561003782201</v>
          </cell>
        </row>
        <row r="60">
          <cell r="I60" t="str">
            <v>BR4549ET05</v>
          </cell>
          <cell r="J60" t="str">
            <v>BR4549</v>
          </cell>
          <cell r="K60">
            <v>0</v>
          </cell>
          <cell r="L60">
            <v>1</v>
          </cell>
        </row>
        <row r="61">
          <cell r="I61" t="str">
            <v>BR5000ET05</v>
          </cell>
          <cell r="J61" t="str">
            <v>BR5000</v>
          </cell>
          <cell r="K61">
            <v>0</v>
          </cell>
          <cell r="L61">
            <v>1</v>
          </cell>
        </row>
        <row r="62">
          <cell r="I62" t="str">
            <v>BR0000ET06</v>
          </cell>
          <cell r="J62" t="str">
            <v>BR0000</v>
          </cell>
          <cell r="K62">
            <v>0</v>
          </cell>
          <cell r="L62">
            <v>1</v>
          </cell>
        </row>
        <row r="63">
          <cell r="I63" t="str">
            <v>BR0014ET06</v>
          </cell>
          <cell r="J63" t="str">
            <v>BR0014</v>
          </cell>
          <cell r="K63">
            <v>0</v>
          </cell>
          <cell r="L63">
            <v>1</v>
          </cell>
        </row>
        <row r="64">
          <cell r="I64" t="str">
            <v>BR1519ET06</v>
          </cell>
          <cell r="J64" t="str">
            <v>BR1519</v>
          </cell>
          <cell r="K64">
            <v>7.2999999999999995E-2</v>
          </cell>
          <cell r="L64">
            <v>0.92100707936104054</v>
          </cell>
        </row>
        <row r="65">
          <cell r="I65" t="str">
            <v>BR2024ET06</v>
          </cell>
          <cell r="J65" t="str">
            <v>BR2024</v>
          </cell>
          <cell r="K65">
            <v>0.248</v>
          </cell>
          <cell r="L65">
            <v>1.0122403503324773</v>
          </cell>
        </row>
        <row r="66">
          <cell r="I66" t="str">
            <v>BR2529ET06</v>
          </cell>
          <cell r="J66" t="str">
            <v>BR2529</v>
          </cell>
          <cell r="K66">
            <v>0.214</v>
          </cell>
          <cell r="L66">
            <v>0.99102758280210379</v>
          </cell>
        </row>
        <row r="67">
          <cell r="I67" t="str">
            <v>BR3034ET06</v>
          </cell>
          <cell r="J67" t="str">
            <v>BR3034</v>
          </cell>
          <cell r="K67">
            <v>0.16900000000000001</v>
          </cell>
          <cell r="L67">
            <v>0.96812252252223585</v>
          </cell>
        </row>
        <row r="68">
          <cell r="I68" t="str">
            <v>BR3539ET06</v>
          </cell>
          <cell r="J68" t="str">
            <v>BR3539</v>
          </cell>
          <cell r="K68">
            <v>0.127</v>
          </cell>
          <cell r="L68">
            <v>0.99902008324967195</v>
          </cell>
        </row>
        <row r="69">
          <cell r="I69" t="str">
            <v>BR4044ET06</v>
          </cell>
          <cell r="J69" t="str">
            <v>BR4044</v>
          </cell>
          <cell r="K69">
            <v>6.6000000000000003E-2</v>
          </cell>
          <cell r="L69">
            <v>0.98747846761616642</v>
          </cell>
        </row>
        <row r="70">
          <cell r="I70" t="str">
            <v>BR4549ET06</v>
          </cell>
          <cell r="J70" t="str">
            <v>BR4549</v>
          </cell>
          <cell r="K70">
            <v>2.1999999999999999E-2</v>
          </cell>
          <cell r="L70">
            <v>1</v>
          </cell>
        </row>
        <row r="71">
          <cell r="I71" t="str">
            <v>BR5000ET06</v>
          </cell>
          <cell r="J71" t="str">
            <v>BR5000</v>
          </cell>
          <cell r="K71">
            <v>0</v>
          </cell>
          <cell r="L71">
            <v>1</v>
          </cell>
        </row>
        <row r="72">
          <cell r="I72" t="str">
            <v>BR0000ET07</v>
          </cell>
          <cell r="J72" t="str">
            <v>BR0000</v>
          </cell>
          <cell r="K72">
            <v>0</v>
          </cell>
          <cell r="L72">
            <v>1</v>
          </cell>
        </row>
        <row r="73">
          <cell r="I73" t="str">
            <v>BR0014ET07</v>
          </cell>
          <cell r="J73" t="str">
            <v>BR0014</v>
          </cell>
          <cell r="K73">
            <v>0</v>
          </cell>
          <cell r="L73">
            <v>1</v>
          </cell>
        </row>
        <row r="74">
          <cell r="I74" t="str">
            <v>BR1519ET07</v>
          </cell>
          <cell r="J74" t="str">
            <v>BR1519</v>
          </cell>
          <cell r="K74">
            <v>7.2999999999999995E-2</v>
          </cell>
          <cell r="L74">
            <v>1.0146147881626517</v>
          </cell>
        </row>
        <row r="75">
          <cell r="I75" t="str">
            <v>BR2024ET07</v>
          </cell>
          <cell r="J75" t="str">
            <v>BR2024</v>
          </cell>
          <cell r="K75">
            <v>0.18099999999999999</v>
          </cell>
          <cell r="L75">
            <v>1.0020913689895239</v>
          </cell>
        </row>
        <row r="76">
          <cell r="I76" t="str">
            <v>BR2529ET07</v>
          </cell>
          <cell r="J76" t="str">
            <v>BR2529</v>
          </cell>
          <cell r="K76">
            <v>0.214</v>
          </cell>
          <cell r="L76">
            <v>0.98124352348206356</v>
          </cell>
        </row>
        <row r="77">
          <cell r="I77" t="str">
            <v>BR3034ET07</v>
          </cell>
          <cell r="J77" t="str">
            <v>BR3034</v>
          </cell>
          <cell r="K77">
            <v>0.161</v>
          </cell>
          <cell r="L77">
            <v>0.96733259669911176</v>
          </cell>
        </row>
        <row r="78">
          <cell r="I78" t="str">
            <v>BR3539ET07</v>
          </cell>
          <cell r="J78" t="str">
            <v>BR3539</v>
          </cell>
          <cell r="K78">
            <v>0.13</v>
          </cell>
          <cell r="L78">
            <v>0.97437901304265118</v>
          </cell>
        </row>
        <row r="79">
          <cell r="I79" t="str">
            <v>BR4044ET07</v>
          </cell>
          <cell r="J79" t="str">
            <v>BR4044</v>
          </cell>
          <cell r="K79">
            <v>3.7999999999999999E-2</v>
          </cell>
          <cell r="L79">
            <v>0.91852354154919258</v>
          </cell>
        </row>
        <row r="80">
          <cell r="I80" t="str">
            <v>BR4549ET07</v>
          </cell>
          <cell r="J80" t="str">
            <v>BR4549</v>
          </cell>
          <cell r="K80">
            <v>2.7E-2</v>
          </cell>
          <cell r="L80">
            <v>0.92909437646256021</v>
          </cell>
        </row>
        <row r="81">
          <cell r="I81" t="str">
            <v>BR5000ET07</v>
          </cell>
          <cell r="J81" t="str">
            <v>BR5000</v>
          </cell>
          <cell r="K81">
            <v>0</v>
          </cell>
          <cell r="L81">
            <v>1</v>
          </cell>
        </row>
        <row r="82">
          <cell r="I82" t="str">
            <v>BR0000ET12</v>
          </cell>
          <cell r="J82" t="str">
            <v>BR0000</v>
          </cell>
          <cell r="K82">
            <v>0</v>
          </cell>
          <cell r="L82">
            <v>1</v>
          </cell>
        </row>
        <row r="83">
          <cell r="I83" t="str">
            <v>BR0014ET12</v>
          </cell>
          <cell r="J83" t="str">
            <v>BR0014</v>
          </cell>
          <cell r="K83">
            <v>0</v>
          </cell>
          <cell r="L83">
            <v>1</v>
          </cell>
        </row>
        <row r="84">
          <cell r="I84" t="str">
            <v>BR1519ET12</v>
          </cell>
          <cell r="J84" t="str">
            <v>BR1519</v>
          </cell>
          <cell r="K84">
            <v>0.124</v>
          </cell>
          <cell r="L84">
            <v>1.0613689296226481</v>
          </cell>
        </row>
        <row r="85">
          <cell r="I85" t="str">
            <v>BR2024ET12</v>
          </cell>
          <cell r="J85" t="str">
            <v>BR2024</v>
          </cell>
          <cell r="K85">
            <v>0.161</v>
          </cell>
          <cell r="L85">
            <v>1.0185360018582728</v>
          </cell>
        </row>
        <row r="86">
          <cell r="I86" t="str">
            <v>BR2529ET12</v>
          </cell>
          <cell r="J86" t="str">
            <v>BR2529</v>
          </cell>
          <cell r="K86">
            <v>0.17499999999999999</v>
          </cell>
          <cell r="L86">
            <v>0.99858053855846252</v>
          </cell>
        </row>
        <row r="87">
          <cell r="I87" t="str">
            <v>BR3034ET12</v>
          </cell>
          <cell r="J87" t="str">
            <v>BR3034</v>
          </cell>
          <cell r="K87">
            <v>0.13500000000000001</v>
          </cell>
          <cell r="L87">
            <v>0.9752281484642602</v>
          </cell>
        </row>
        <row r="88">
          <cell r="I88" t="str">
            <v>BR3539ET12</v>
          </cell>
          <cell r="J88" t="str">
            <v>BR3539</v>
          </cell>
          <cell r="K88">
            <v>6.4000000000000001E-2</v>
          </cell>
          <cell r="L88">
            <v>0.90360200360984488</v>
          </cell>
        </row>
        <row r="89">
          <cell r="I89" t="str">
            <v>BR4044ET12</v>
          </cell>
          <cell r="J89" t="str">
            <v>BR4044</v>
          </cell>
          <cell r="K89">
            <v>1.2999999999999999E-2</v>
          </cell>
          <cell r="L89">
            <v>0.77667102633024399</v>
          </cell>
        </row>
        <row r="90">
          <cell r="I90" t="str">
            <v>BR4549ET12</v>
          </cell>
          <cell r="J90" t="str">
            <v>BR4549</v>
          </cell>
          <cell r="K90">
            <v>4.2000000000000003E-2</v>
          </cell>
          <cell r="L90">
            <v>1</v>
          </cell>
        </row>
        <row r="91">
          <cell r="I91" t="str">
            <v>BR5000ET12</v>
          </cell>
          <cell r="J91" t="str">
            <v>BR5000</v>
          </cell>
          <cell r="K91">
            <v>0</v>
          </cell>
          <cell r="L91">
            <v>1</v>
          </cell>
        </row>
        <row r="92">
          <cell r="I92" t="str">
            <v>BR0000ET13</v>
          </cell>
          <cell r="J92" t="str">
            <v>BR0000</v>
          </cell>
          <cell r="K92">
            <v>0</v>
          </cell>
          <cell r="L92">
            <v>1</v>
          </cell>
        </row>
        <row r="93">
          <cell r="I93" t="str">
            <v>BR0014ET13</v>
          </cell>
          <cell r="J93" t="str">
            <v>BR0014</v>
          </cell>
          <cell r="K93">
            <v>0</v>
          </cell>
          <cell r="L93">
            <v>1</v>
          </cell>
        </row>
        <row r="94">
          <cell r="I94" t="str">
            <v>BR1519ET13</v>
          </cell>
          <cell r="J94" t="str">
            <v>BR1519</v>
          </cell>
          <cell r="K94">
            <v>7.8E-2</v>
          </cell>
          <cell r="L94">
            <v>0.95578359599616292</v>
          </cell>
        </row>
        <row r="95">
          <cell r="I95" t="str">
            <v>BR2024ET13</v>
          </cell>
          <cell r="J95" t="str">
            <v>BR2024</v>
          </cell>
          <cell r="K95">
            <v>0.16400000000000001</v>
          </cell>
          <cell r="L95">
            <v>0.99406418087663018</v>
          </cell>
        </row>
        <row r="96">
          <cell r="I96" t="str">
            <v>BR2529ET13</v>
          </cell>
          <cell r="J96" t="str">
            <v>BR2529</v>
          </cell>
          <cell r="K96">
            <v>0.20799999999999999</v>
          </cell>
          <cell r="L96">
            <v>1.0068149104070221</v>
          </cell>
        </row>
        <row r="97">
          <cell r="I97" t="str">
            <v>BR3034ET13</v>
          </cell>
          <cell r="J97" t="str">
            <v>BR3034</v>
          </cell>
          <cell r="K97">
            <v>0.16400000000000001</v>
          </cell>
          <cell r="L97">
            <v>1.007895232440303</v>
          </cell>
        </row>
        <row r="98">
          <cell r="I98" t="str">
            <v>BR3539ET13</v>
          </cell>
          <cell r="J98" t="str">
            <v>BR3539</v>
          </cell>
          <cell r="K98">
            <v>7.1999999999999995E-2</v>
          </cell>
          <cell r="L98">
            <v>1.001749809379741</v>
          </cell>
        </row>
        <row r="99">
          <cell r="I99" t="str">
            <v>BR4044ET13</v>
          </cell>
          <cell r="J99" t="str">
            <v>BR4044</v>
          </cell>
          <cell r="K99">
            <v>4.1000000000000002E-2</v>
          </cell>
          <cell r="L99">
            <v>0.93622837654917168</v>
          </cell>
        </row>
        <row r="100">
          <cell r="I100" t="str">
            <v>BR4549ET13</v>
          </cell>
          <cell r="J100" t="str">
            <v>BR4549</v>
          </cell>
          <cell r="K100">
            <v>1.4E-2</v>
          </cell>
          <cell r="L100">
            <v>1</v>
          </cell>
        </row>
        <row r="101">
          <cell r="I101" t="str">
            <v>BR5000ET13</v>
          </cell>
          <cell r="J101" t="str">
            <v>BR5000</v>
          </cell>
          <cell r="K101">
            <v>0</v>
          </cell>
          <cell r="L101">
            <v>1</v>
          </cell>
        </row>
        <row r="102">
          <cell r="I102" t="str">
            <v>BR0000ET14</v>
          </cell>
          <cell r="J102" t="str">
            <v>BR0000</v>
          </cell>
          <cell r="K102">
            <v>0</v>
          </cell>
          <cell r="L102">
            <v>1</v>
          </cell>
        </row>
        <row r="103">
          <cell r="I103" t="str">
            <v>BR0014ET14</v>
          </cell>
          <cell r="J103" t="str">
            <v>BR0014</v>
          </cell>
          <cell r="K103">
            <v>0</v>
          </cell>
          <cell r="L103">
            <v>1</v>
          </cell>
        </row>
        <row r="104">
          <cell r="I104" t="str">
            <v>BR1519ET14</v>
          </cell>
          <cell r="J104" t="str">
            <v>BR1519</v>
          </cell>
          <cell r="K104">
            <v>1.4E-2</v>
          </cell>
          <cell r="L104">
            <v>0.99141297201830614</v>
          </cell>
        </row>
        <row r="105">
          <cell r="I105" t="str">
            <v>BR2024ET14</v>
          </cell>
          <cell r="J105" t="str">
            <v>BR2024</v>
          </cell>
          <cell r="K105">
            <v>0.1</v>
          </cell>
          <cell r="L105">
            <v>1.0161075211279298</v>
          </cell>
        </row>
        <row r="106">
          <cell r="I106" t="str">
            <v>BR2529ET14</v>
          </cell>
          <cell r="J106" t="str">
            <v>BR2529</v>
          </cell>
          <cell r="K106">
            <v>0.129</v>
          </cell>
          <cell r="L106">
            <v>1.0431583419164847</v>
          </cell>
        </row>
        <row r="107">
          <cell r="I107" t="str">
            <v>BR3034ET14</v>
          </cell>
          <cell r="J107" t="str">
            <v>BR3034</v>
          </cell>
          <cell r="K107">
            <v>0.113</v>
          </cell>
          <cell r="L107">
            <v>1.0655435176512793</v>
          </cell>
        </row>
        <row r="108">
          <cell r="I108" t="str">
            <v>BR3539ET14</v>
          </cell>
          <cell r="J108" t="str">
            <v>BR3539</v>
          </cell>
          <cell r="K108">
            <v>7.5999999999999998E-2</v>
          </cell>
          <cell r="L108">
            <v>1.1057751717923328</v>
          </cell>
        </row>
        <row r="109">
          <cell r="I109" t="str">
            <v>BR4044ET14</v>
          </cell>
          <cell r="J109" t="str">
            <v>BR4044</v>
          </cell>
          <cell r="K109">
            <v>1.2999999999999999E-2</v>
          </cell>
          <cell r="L109">
            <v>1.2658337541579836</v>
          </cell>
        </row>
        <row r="110">
          <cell r="I110" t="str">
            <v>BR4549ET14</v>
          </cell>
          <cell r="J110" t="str">
            <v>BR4549</v>
          </cell>
          <cell r="K110">
            <v>0</v>
          </cell>
          <cell r="L110">
            <v>1</v>
          </cell>
        </row>
        <row r="111">
          <cell r="I111" t="str">
            <v>BR5000ET14</v>
          </cell>
          <cell r="J111" t="str">
            <v>BR5000</v>
          </cell>
          <cell r="K111">
            <v>0</v>
          </cell>
          <cell r="L111">
            <v>1</v>
          </cell>
        </row>
        <row r="112">
          <cell r="I112" t="str">
            <v>BR0000ET15</v>
          </cell>
          <cell r="J112" t="str">
            <v>BR0000</v>
          </cell>
          <cell r="K112">
            <v>0</v>
          </cell>
          <cell r="L112">
            <v>1</v>
          </cell>
        </row>
        <row r="113">
          <cell r="I113" t="str">
            <v>BR0014ET15</v>
          </cell>
          <cell r="J113" t="str">
            <v>BR0014</v>
          </cell>
          <cell r="K113">
            <v>0</v>
          </cell>
          <cell r="L113">
            <v>1</v>
          </cell>
        </row>
        <row r="114">
          <cell r="I114" t="str">
            <v>BR1519ET15</v>
          </cell>
          <cell r="J114" t="str">
            <v>BR1519</v>
          </cell>
          <cell r="K114">
            <v>6.9000000000000006E-2</v>
          </cell>
          <cell r="L114">
            <v>1.0385080428502595</v>
          </cell>
        </row>
        <row r="115">
          <cell r="I115" t="str">
            <v>BR2024ET15</v>
          </cell>
          <cell r="J115" t="str">
            <v>BR2024</v>
          </cell>
          <cell r="K115">
            <v>0.14199999999999999</v>
          </cell>
          <cell r="L115">
            <v>0.98141016077034371</v>
          </cell>
        </row>
        <row r="116">
          <cell r="I116" t="str">
            <v>BR2529ET15</v>
          </cell>
          <cell r="J116" t="str">
            <v>BR2529</v>
          </cell>
          <cell r="K116">
            <v>0.17</v>
          </cell>
          <cell r="L116">
            <v>1.0083968366764735</v>
          </cell>
        </row>
        <row r="117">
          <cell r="I117" t="str">
            <v>BR3034ET15</v>
          </cell>
          <cell r="J117" t="str">
            <v>BR3034</v>
          </cell>
          <cell r="K117">
            <v>0.151</v>
          </cell>
          <cell r="L117">
            <v>0.97626053215902431</v>
          </cell>
        </row>
        <row r="118">
          <cell r="I118" t="str">
            <v>BR3539ET15</v>
          </cell>
          <cell r="J118" t="str">
            <v>BR3539</v>
          </cell>
          <cell r="K118">
            <v>6.4000000000000001E-2</v>
          </cell>
          <cell r="L118">
            <v>0.94456603500022185</v>
          </cell>
        </row>
        <row r="119">
          <cell r="I119" t="str">
            <v>BR4044ET15</v>
          </cell>
          <cell r="J119" t="str">
            <v>BR4044</v>
          </cell>
          <cell r="K119">
            <v>2.3E-2</v>
          </cell>
          <cell r="L119">
            <v>1.0847216884718311</v>
          </cell>
        </row>
        <row r="120">
          <cell r="I120" t="str">
            <v>BR4549ET15</v>
          </cell>
          <cell r="J120" t="str">
            <v>BR4549</v>
          </cell>
          <cell r="K120">
            <v>0</v>
          </cell>
          <cell r="L120">
            <v>1</v>
          </cell>
        </row>
        <row r="121">
          <cell r="I121" t="str">
            <v>BR5000ET15</v>
          </cell>
          <cell r="J121" t="str">
            <v>BR5000</v>
          </cell>
          <cell r="K121">
            <v>0</v>
          </cell>
          <cell r="L121">
            <v>1</v>
          </cell>
        </row>
        <row r="122">
          <cell r="I122" t="str">
            <v>DR0000FET</v>
          </cell>
          <cell r="J122" t="str">
            <v>DR0000F</v>
          </cell>
          <cell r="K122">
            <v>4.4870649522800003E-2</v>
          </cell>
          <cell r="L122">
            <v>0.96306068601583117</v>
          </cell>
        </row>
        <row r="123">
          <cell r="I123" t="str">
            <v>DR0104FET</v>
          </cell>
          <cell r="J123" t="str">
            <v>DR0104F</v>
          </cell>
          <cell r="K123">
            <v>3.5500000000000006E-3</v>
          </cell>
          <cell r="L123">
            <v>0.95480225988700573</v>
          </cell>
        </row>
        <row r="124">
          <cell r="I124" t="str">
            <v>DR0509FET</v>
          </cell>
          <cell r="J124" t="str">
            <v>DR0509F</v>
          </cell>
          <cell r="K124">
            <v>1.1800000000000001E-3</v>
          </cell>
          <cell r="L124">
            <v>0.95161290322580649</v>
          </cell>
        </row>
        <row r="125">
          <cell r="I125" t="str">
            <v>DR1014FET</v>
          </cell>
          <cell r="J125" t="str">
            <v>DR1014F</v>
          </cell>
          <cell r="K125">
            <v>9.5999999999999992E-4</v>
          </cell>
          <cell r="L125">
            <v>0.96150047483380818</v>
          </cell>
        </row>
        <row r="126">
          <cell r="I126" t="str">
            <v>DR1519FET</v>
          </cell>
          <cell r="J126" t="str">
            <v>DR1519F</v>
          </cell>
          <cell r="K126">
            <v>1.6000000000000001E-3</v>
          </cell>
          <cell r="L126">
            <v>0.96508794519599173</v>
          </cell>
        </row>
        <row r="127">
          <cell r="I127" t="str">
            <v>DR2034FET</v>
          </cell>
          <cell r="J127" t="str">
            <v>DR2034F</v>
          </cell>
          <cell r="K127">
            <v>1.72E-3</v>
          </cell>
          <cell r="L127">
            <v>0.9885057471264368</v>
          </cell>
        </row>
        <row r="128">
          <cell r="I128" t="str">
            <v>DR3549FET</v>
          </cell>
          <cell r="J128" t="str">
            <v>DR3549F</v>
          </cell>
          <cell r="K128">
            <v>4.5419040325072818E-3</v>
          </cell>
          <cell r="L128">
            <v>0.98007627674588871</v>
          </cell>
        </row>
        <row r="129">
          <cell r="I129" t="str">
            <v>DR5059FET</v>
          </cell>
          <cell r="J129" t="str">
            <v>DR5059F</v>
          </cell>
          <cell r="K129">
            <v>7.7212368552623794E-3</v>
          </cell>
          <cell r="L129">
            <v>0.98007627674588871</v>
          </cell>
        </row>
        <row r="130">
          <cell r="I130" t="str">
            <v>DR6074FET</v>
          </cell>
          <cell r="J130" t="str">
            <v>DR6074F</v>
          </cell>
          <cell r="K130">
            <v>2.1619463194734661E-2</v>
          </cell>
          <cell r="L130">
            <v>0.98007627674588871</v>
          </cell>
        </row>
        <row r="131">
          <cell r="I131" t="str">
            <v>DR7500FET</v>
          </cell>
          <cell r="J131" t="str">
            <v>DR7500F</v>
          </cell>
          <cell r="K131">
            <v>8.4933605407886179E-2</v>
          </cell>
          <cell r="L131">
            <v>0.98007627674588871</v>
          </cell>
        </row>
        <row r="132">
          <cell r="I132" t="str">
            <v>DR0000MET</v>
          </cell>
          <cell r="J132" t="str">
            <v>DR0000M</v>
          </cell>
          <cell r="K132">
            <v>4.4870649522800003E-2</v>
          </cell>
          <cell r="L132">
            <v>0.96306068601583117</v>
          </cell>
        </row>
        <row r="133">
          <cell r="I133" t="str">
            <v>DR0104MET</v>
          </cell>
          <cell r="J133" t="str">
            <v>DR0104M</v>
          </cell>
          <cell r="K133">
            <v>3.5500000000000006E-3</v>
          </cell>
          <cell r="L133">
            <v>0.95480225988700573</v>
          </cell>
        </row>
        <row r="134">
          <cell r="I134" t="str">
            <v>DR0509MET</v>
          </cell>
          <cell r="J134" t="str">
            <v>DR0509M</v>
          </cell>
          <cell r="K134">
            <v>1.1800000000000001E-3</v>
          </cell>
          <cell r="L134">
            <v>0.95161290322580649</v>
          </cell>
        </row>
        <row r="135">
          <cell r="I135" t="str">
            <v>DR1014MET</v>
          </cell>
          <cell r="J135" t="str">
            <v>DR1014M</v>
          </cell>
          <cell r="K135">
            <v>9.5999999999999992E-4</v>
          </cell>
          <cell r="L135">
            <v>0.96150047483380818</v>
          </cell>
        </row>
        <row r="136">
          <cell r="I136" t="str">
            <v>DR1519MET</v>
          </cell>
          <cell r="J136" t="str">
            <v>DR1519M</v>
          </cell>
          <cell r="K136">
            <v>1.6000000000000001E-3</v>
          </cell>
          <cell r="L136">
            <v>0.96508794519599173</v>
          </cell>
        </row>
        <row r="137">
          <cell r="I137" t="str">
            <v>DR2034MET</v>
          </cell>
          <cell r="J137" t="str">
            <v>DR2034M</v>
          </cell>
          <cell r="K137">
            <v>1.72E-3</v>
          </cell>
          <cell r="L137">
            <v>0.9885057471264368</v>
          </cell>
        </row>
        <row r="138">
          <cell r="I138" t="str">
            <v>DR3549MET</v>
          </cell>
          <cell r="J138" t="str">
            <v>DR3549M</v>
          </cell>
          <cell r="K138">
            <v>6.1430507038265705E-3</v>
          </cell>
          <cell r="L138">
            <v>0.98481071022469158</v>
          </cell>
        </row>
        <row r="139">
          <cell r="I139" t="str">
            <v>DR5059MET</v>
          </cell>
          <cell r="J139" t="str">
            <v>DR5059M</v>
          </cell>
          <cell r="K139">
            <v>1.1671796337270484E-2</v>
          </cell>
          <cell r="L139">
            <v>0.98481071022469158</v>
          </cell>
        </row>
        <row r="140">
          <cell r="I140" t="str">
            <v>DR6074MET</v>
          </cell>
          <cell r="J140" t="str">
            <v>DR6074M</v>
          </cell>
          <cell r="K140">
            <v>3.0346670476903259E-2</v>
          </cell>
          <cell r="L140">
            <v>0.98481071022469158</v>
          </cell>
        </row>
        <row r="141">
          <cell r="I141" t="str">
            <v>DR7500MET</v>
          </cell>
          <cell r="J141" t="str">
            <v>DR7500M</v>
          </cell>
          <cell r="K141">
            <v>0.1015446281342532</v>
          </cell>
          <cell r="L141">
            <v>0.98481071022469158</v>
          </cell>
        </row>
        <row r="142">
          <cell r="I142" t="str">
            <v>DR0000FET01</v>
          </cell>
          <cell r="J142" t="str">
            <v>DR0000F</v>
          </cell>
          <cell r="K142">
            <v>4.6370649522799998E-2</v>
          </cell>
          <cell r="L142">
            <v>0.95963271910581871</v>
          </cell>
        </row>
        <row r="143">
          <cell r="I143" t="str">
            <v>DR0000FET02</v>
          </cell>
          <cell r="J143" t="str">
            <v>DR0000F</v>
          </cell>
          <cell r="K143">
            <v>5.4370649522799998E-2</v>
          </cell>
          <cell r="L143">
            <v>0.95956021308144634</v>
          </cell>
        </row>
        <row r="144">
          <cell r="I144" t="str">
            <v>DR0000FET03</v>
          </cell>
          <cell r="J144" t="str">
            <v>DR0000F</v>
          </cell>
          <cell r="K144">
            <v>6.6370649522800002E-2</v>
          </cell>
          <cell r="L144">
            <v>0.95305448683546046</v>
          </cell>
        </row>
        <row r="145">
          <cell r="I145" t="str">
            <v>DR0000FET04</v>
          </cell>
          <cell r="J145" t="str">
            <v>DR0000F</v>
          </cell>
          <cell r="K145">
            <v>7.0370649522800005E-2</v>
          </cell>
          <cell r="L145">
            <v>0.97979135601203193</v>
          </cell>
        </row>
        <row r="146">
          <cell r="I146" t="str">
            <v>DR0000FET05</v>
          </cell>
          <cell r="J146" t="str">
            <v>DR0000F</v>
          </cell>
          <cell r="K146">
            <v>7.9370649522799985E-2</v>
          </cell>
          <cell r="L146">
            <v>1.0195171021041152</v>
          </cell>
        </row>
        <row r="147">
          <cell r="I147" t="str">
            <v>DR0000FET06</v>
          </cell>
          <cell r="J147" t="str">
            <v>DR0000F</v>
          </cell>
          <cell r="K147">
            <v>8.2370649522799988E-2</v>
          </cell>
          <cell r="L147">
            <v>0.99098716801275866</v>
          </cell>
        </row>
        <row r="148">
          <cell r="I148" t="str">
            <v>DR0000FET07</v>
          </cell>
          <cell r="J148" t="str">
            <v>DR0000F</v>
          </cell>
          <cell r="K148">
            <v>4.5370649522799997E-2</v>
          </cell>
          <cell r="L148">
            <v>0.91098953947204542</v>
          </cell>
        </row>
        <row r="149">
          <cell r="I149" t="str">
            <v>DR0000FET12</v>
          </cell>
          <cell r="J149" t="str">
            <v>DR0000F</v>
          </cell>
          <cell r="K149">
            <v>5.8370649522800001E-2</v>
          </cell>
          <cell r="L149">
            <v>0.96292839277708941</v>
          </cell>
        </row>
        <row r="150">
          <cell r="I150" t="str">
            <v>DR0000FET13</v>
          </cell>
          <cell r="J150" t="str">
            <v>DR0000F</v>
          </cell>
          <cell r="K150">
            <v>5.73706495228E-2</v>
          </cell>
          <cell r="L150">
            <v>0.95083919302602238</v>
          </cell>
        </row>
        <row r="151">
          <cell r="I151" t="str">
            <v>DR0000FET14</v>
          </cell>
          <cell r="J151" t="str">
            <v>DR0000F</v>
          </cell>
          <cell r="K151">
            <v>2.93706495228E-2</v>
          </cell>
          <cell r="L151">
            <v>0.90856029641606983</v>
          </cell>
        </row>
        <row r="152">
          <cell r="I152" t="str">
            <v>DR0000FET15</v>
          </cell>
          <cell r="J152" t="str">
            <v>DR0000F</v>
          </cell>
          <cell r="K152">
            <v>6.9370649522800004E-2</v>
          </cell>
          <cell r="L152">
            <v>0.96921102145022375</v>
          </cell>
        </row>
        <row r="153">
          <cell r="I153" t="str">
            <v>DR0000MET01</v>
          </cell>
          <cell r="J153" t="str">
            <v>DR0000M</v>
          </cell>
          <cell r="K153">
            <v>4.6370649522799998E-2</v>
          </cell>
          <cell r="L153">
            <v>0.95963271910581871</v>
          </cell>
        </row>
        <row r="154">
          <cell r="I154" t="str">
            <v>DR0000MET02</v>
          </cell>
          <cell r="J154" t="str">
            <v>DR0000M</v>
          </cell>
          <cell r="K154">
            <v>5.4370649522799998E-2</v>
          </cell>
          <cell r="L154">
            <v>0.95956021308144634</v>
          </cell>
        </row>
        <row r="155">
          <cell r="I155" t="str">
            <v>DR0000MET03</v>
          </cell>
          <cell r="J155" t="str">
            <v>DR0000M</v>
          </cell>
          <cell r="K155">
            <v>6.6370649522800002E-2</v>
          </cell>
          <cell r="L155">
            <v>0.95305448683546046</v>
          </cell>
        </row>
        <row r="156">
          <cell r="I156" t="str">
            <v>DR0000MET04</v>
          </cell>
          <cell r="J156" t="str">
            <v>DR0000M</v>
          </cell>
          <cell r="K156">
            <v>7.0370649522800005E-2</v>
          </cell>
          <cell r="L156">
            <v>0.97979135601203193</v>
          </cell>
        </row>
        <row r="157">
          <cell r="I157" t="str">
            <v>DR0000MET05</v>
          </cell>
          <cell r="J157" t="str">
            <v>DR0000M</v>
          </cell>
          <cell r="K157">
            <v>7.9370649522799985E-2</v>
          </cell>
          <cell r="L157">
            <v>1.0195171021041152</v>
          </cell>
        </row>
        <row r="158">
          <cell r="I158" t="str">
            <v>DR0000MET06</v>
          </cell>
          <cell r="J158" t="str">
            <v>DR0000M</v>
          </cell>
          <cell r="K158">
            <v>8.2370649522799988E-2</v>
          </cell>
          <cell r="L158">
            <v>0.99098716801275866</v>
          </cell>
        </row>
        <row r="159">
          <cell r="I159" t="str">
            <v>DR0000MET07</v>
          </cell>
          <cell r="J159" t="str">
            <v>DR0000M</v>
          </cell>
          <cell r="K159">
            <v>4.5370649522799997E-2</v>
          </cell>
          <cell r="L159">
            <v>0.91098953947204542</v>
          </cell>
        </row>
        <row r="160">
          <cell r="I160" t="str">
            <v>DR0000MET12</v>
          </cell>
          <cell r="J160" t="str">
            <v>DR0000M</v>
          </cell>
          <cell r="K160">
            <v>5.8370649522800001E-2</v>
          </cell>
          <cell r="L160">
            <v>0.96292839277708941</v>
          </cell>
        </row>
        <row r="161">
          <cell r="I161" t="str">
            <v>DR0000MET13</v>
          </cell>
          <cell r="J161" t="str">
            <v>DR0000M</v>
          </cell>
          <cell r="K161">
            <v>5.73706495228E-2</v>
          </cell>
          <cell r="L161">
            <v>0.95083919302602238</v>
          </cell>
        </row>
        <row r="162">
          <cell r="I162" t="str">
            <v>DR0000MET14</v>
          </cell>
          <cell r="J162" t="str">
            <v>DR0000M</v>
          </cell>
          <cell r="K162">
            <v>2.93706495228E-2</v>
          </cell>
          <cell r="L162">
            <v>0.90856029641606983</v>
          </cell>
        </row>
        <row r="163">
          <cell r="I163" t="str">
            <v>DR0000MET15</v>
          </cell>
          <cell r="J163" t="str">
            <v>DR0000M</v>
          </cell>
          <cell r="K163">
            <v>6.9370649522800004E-2</v>
          </cell>
          <cell r="L163">
            <v>0.96921102145022375</v>
          </cell>
        </row>
        <row r="164">
          <cell r="I164" t="str">
            <v>DR0104FET01</v>
          </cell>
          <cell r="J164" t="str">
            <v>DR0104F</v>
          </cell>
          <cell r="K164">
            <v>1.5E-3</v>
          </cell>
          <cell r="L164">
            <v>0.8453818642610138</v>
          </cell>
        </row>
        <row r="165">
          <cell r="I165" t="str">
            <v>DR0104FET02</v>
          </cell>
          <cell r="J165" t="str">
            <v>DR0104F</v>
          </cell>
          <cell r="K165">
            <v>3.2499999999999999E-3</v>
          </cell>
          <cell r="L165">
            <v>0.89043035817931426</v>
          </cell>
        </row>
        <row r="166">
          <cell r="I166" t="str">
            <v>DR0104FET03</v>
          </cell>
          <cell r="J166" t="str">
            <v>DR0104F</v>
          </cell>
          <cell r="K166">
            <v>2.7499999999999998E-3</v>
          </cell>
          <cell r="L166">
            <v>0.83345027598619226</v>
          </cell>
        </row>
        <row r="167">
          <cell r="I167" t="str">
            <v>DR0104FET04</v>
          </cell>
          <cell r="J167" t="str">
            <v>DR0104F</v>
          </cell>
          <cell r="K167">
            <v>2.7499999999999998E-3</v>
          </cell>
          <cell r="L167">
            <v>0.81932127060064586</v>
          </cell>
        </row>
        <row r="168">
          <cell r="I168" t="str">
            <v>DR0104FET05</v>
          </cell>
          <cell r="J168" t="str">
            <v>DR0104F</v>
          </cell>
          <cell r="K168">
            <v>8.0000000000000002E-3</v>
          </cell>
          <cell r="L168">
            <v>0.98596895543240215</v>
          </cell>
        </row>
        <row r="169">
          <cell r="I169" t="str">
            <v>DR0104FET06</v>
          </cell>
          <cell r="J169" t="str">
            <v>DR0104F</v>
          </cell>
          <cell r="K169">
            <v>4.2500000000000003E-3</v>
          </cell>
          <cell r="L169">
            <v>0.8952703665829439</v>
          </cell>
        </row>
        <row r="170">
          <cell r="I170" t="str">
            <v>DR0104FET07</v>
          </cell>
          <cell r="J170" t="str">
            <v>DR0104F</v>
          </cell>
          <cell r="K170">
            <v>5.0000000000000001E-3</v>
          </cell>
          <cell r="L170">
            <v>0.92831776672255584</v>
          </cell>
        </row>
        <row r="171">
          <cell r="I171" t="str">
            <v>DR0104FET12</v>
          </cell>
          <cell r="J171" t="str">
            <v>DR0104F</v>
          </cell>
          <cell r="K171">
            <v>9.4999999999999998E-3</v>
          </cell>
          <cell r="L171">
            <v>0.96388823091788634</v>
          </cell>
        </row>
        <row r="172">
          <cell r="I172" t="str">
            <v>DR0104FET13</v>
          </cell>
          <cell r="J172" t="str">
            <v>DR0104F</v>
          </cell>
          <cell r="K172">
            <v>4.0000000000000001E-3</v>
          </cell>
          <cell r="L172">
            <v>0.93664649795093002</v>
          </cell>
        </row>
        <row r="173">
          <cell r="I173" t="str">
            <v>DR0104FET14</v>
          </cell>
          <cell r="J173" t="str">
            <v>DR0104F</v>
          </cell>
          <cell r="K173">
            <v>1.25E-3</v>
          </cell>
          <cell r="L173">
            <v>0.87923556325591468</v>
          </cell>
        </row>
        <row r="174">
          <cell r="I174" t="str">
            <v>DR0104FET15</v>
          </cell>
          <cell r="J174" t="str">
            <v>DR0104F</v>
          </cell>
          <cell r="K174">
            <v>5.0000000000000001E-3</v>
          </cell>
          <cell r="L174">
            <v>0.89390353509656773</v>
          </cell>
        </row>
        <row r="175">
          <cell r="I175" t="str">
            <v>DR0104MET01</v>
          </cell>
          <cell r="J175" t="str">
            <v>DR0104M</v>
          </cell>
          <cell r="K175">
            <v>1.5E-3</v>
          </cell>
          <cell r="L175">
            <v>0.8453818642610138</v>
          </cell>
        </row>
        <row r="176">
          <cell r="I176" t="str">
            <v>DR0104MET02</v>
          </cell>
          <cell r="J176" t="str">
            <v>DR0104M</v>
          </cell>
          <cell r="K176">
            <v>3.2499999999999999E-3</v>
          </cell>
          <cell r="L176">
            <v>0.89043035817931426</v>
          </cell>
        </row>
        <row r="177">
          <cell r="I177" t="str">
            <v>DR0104MET03</v>
          </cell>
          <cell r="J177" t="str">
            <v>DR0104M</v>
          </cell>
          <cell r="K177">
            <v>2.7499999999999998E-3</v>
          </cell>
          <cell r="L177">
            <v>0.83345027598619226</v>
          </cell>
        </row>
        <row r="178">
          <cell r="I178" t="str">
            <v>DR0104MET04</v>
          </cell>
          <cell r="J178" t="str">
            <v>DR0104M</v>
          </cell>
          <cell r="K178">
            <v>2.7499999999999998E-3</v>
          </cell>
          <cell r="L178">
            <v>0.81932127060064586</v>
          </cell>
        </row>
        <row r="179">
          <cell r="I179" t="str">
            <v>DR0104MET05</v>
          </cell>
          <cell r="J179" t="str">
            <v>DR0104M</v>
          </cell>
          <cell r="K179">
            <v>8.0000000000000002E-3</v>
          </cell>
          <cell r="L179">
            <v>0.98596895543240215</v>
          </cell>
        </row>
        <row r="180">
          <cell r="I180" t="str">
            <v>DR0104MET06</v>
          </cell>
          <cell r="J180" t="str">
            <v>DR0104M</v>
          </cell>
          <cell r="K180">
            <v>4.2500000000000003E-3</v>
          </cell>
          <cell r="L180">
            <v>0.8952703665829439</v>
          </cell>
        </row>
        <row r="181">
          <cell r="I181" t="str">
            <v>DR0104MET07</v>
          </cell>
          <cell r="J181" t="str">
            <v>DR0104M</v>
          </cell>
          <cell r="K181">
            <v>5.0000000000000001E-3</v>
          </cell>
          <cell r="L181">
            <v>0.92831776672255584</v>
          </cell>
        </row>
        <row r="182">
          <cell r="I182" t="str">
            <v>DR0104MET12</v>
          </cell>
          <cell r="J182" t="str">
            <v>DR0104M</v>
          </cell>
          <cell r="K182">
            <v>9.4999999999999998E-3</v>
          </cell>
          <cell r="L182">
            <v>0.96388823091788634</v>
          </cell>
        </row>
        <row r="183">
          <cell r="I183" t="str">
            <v>DR0104MET13</v>
          </cell>
          <cell r="J183" t="str">
            <v>DR0104M</v>
          </cell>
          <cell r="K183">
            <v>4.0000000000000001E-3</v>
          </cell>
          <cell r="L183">
            <v>0.93664649795093002</v>
          </cell>
        </row>
        <row r="184">
          <cell r="I184" t="str">
            <v>DR0104MET14</v>
          </cell>
          <cell r="J184" t="str">
            <v>DR0104M</v>
          </cell>
          <cell r="K184">
            <v>1.25E-3</v>
          </cell>
          <cell r="L184">
            <v>0.87923556325591468</v>
          </cell>
        </row>
        <row r="185">
          <cell r="I185" t="str">
            <v>DR0104MET15</v>
          </cell>
          <cell r="J185" t="str">
            <v>DR0104M</v>
          </cell>
          <cell r="K185">
            <v>5.0000000000000001E-3</v>
          </cell>
          <cell r="L185">
            <v>0.89390353509656773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FE7C-B244-49A6-86F9-D24A708133C8}">
  <dimension ref="A1:E13"/>
  <sheetViews>
    <sheetView workbookViewId="0">
      <selection activeCell="K13" sqref="K13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>
        <v>0.16488222698072805</v>
      </c>
      <c r="C2">
        <v>8.2535106481912021E-2</v>
      </c>
      <c r="D2">
        <v>9.3468292987793397E-2</v>
      </c>
      <c r="E2">
        <v>6.6936482067843195E-2</v>
      </c>
    </row>
    <row r="3" spans="1:5" x14ac:dyDescent="0.45">
      <c r="A3" t="s">
        <v>6</v>
      </c>
      <c r="B3">
        <v>6.852248394004283E-2</v>
      </c>
      <c r="C3">
        <v>8.6208499953501355E-2</v>
      </c>
      <c r="D3">
        <v>8.70935409593733E-2</v>
      </c>
      <c r="E3">
        <v>6.4084654318813022E-2</v>
      </c>
    </row>
    <row r="4" spans="1:5" x14ac:dyDescent="0.45">
      <c r="A4" t="s">
        <v>7</v>
      </c>
      <c r="B4">
        <v>1.9271948608137045E-2</v>
      </c>
      <c r="C4">
        <v>8.74639635450572E-2</v>
      </c>
      <c r="D4">
        <v>8.8412160129692496E-2</v>
      </c>
      <c r="E4">
        <v>6.0600247743600254E-2</v>
      </c>
    </row>
    <row r="5" spans="1:5" x14ac:dyDescent="0.45">
      <c r="A5" t="s">
        <v>8</v>
      </c>
      <c r="B5">
        <v>1.9271948608137045E-2</v>
      </c>
      <c r="C5">
        <v>8.871942713661303E-2</v>
      </c>
      <c r="D5">
        <v>8.4403739867652303E-2</v>
      </c>
      <c r="E5">
        <v>6.0703878213611638E-2</v>
      </c>
    </row>
    <row r="6" spans="1:5" x14ac:dyDescent="0.45">
      <c r="A6" t="s">
        <v>9</v>
      </c>
      <c r="B6">
        <v>2.9978586723768741E-2</v>
      </c>
      <c r="C6">
        <v>8.9974890728168888E-2</v>
      </c>
      <c r="D6">
        <v>8.8117442317258002E-2</v>
      </c>
      <c r="E6">
        <v>6.4051402944234115E-2</v>
      </c>
    </row>
    <row r="7" spans="1:5" x14ac:dyDescent="0.45">
      <c r="A7" t="s">
        <v>10</v>
      </c>
      <c r="B7">
        <v>2.9978586723768744E-2</v>
      </c>
      <c r="C7">
        <v>8.6766483771970618E-2</v>
      </c>
      <c r="D7">
        <v>8.6393880468918605E-2</v>
      </c>
      <c r="E7">
        <v>7.8032799832215824E-2</v>
      </c>
    </row>
    <row r="8" spans="1:5" x14ac:dyDescent="0.45">
      <c r="A8" t="s">
        <v>11</v>
      </c>
      <c r="B8">
        <v>3.8543897216274096E-2</v>
      </c>
      <c r="C8">
        <v>8.3558076815772347E-2</v>
      </c>
      <c r="D8">
        <v>8.5205006727096494E-2</v>
      </c>
      <c r="E8">
        <v>9.129394265165322E-2</v>
      </c>
    </row>
    <row r="9" spans="1:5" x14ac:dyDescent="0.45">
      <c r="A9" t="s">
        <v>12</v>
      </c>
      <c r="B9">
        <v>6.852248394004283E-2</v>
      </c>
      <c r="C9">
        <v>8.0349669859574077E-2</v>
      </c>
      <c r="D9">
        <v>9.1867766222212294E-2</v>
      </c>
      <c r="E9">
        <v>7.2674867820140321E-2</v>
      </c>
    </row>
    <row r="10" spans="1:5" x14ac:dyDescent="0.45">
      <c r="A10" t="s">
        <v>13</v>
      </c>
      <c r="B10">
        <v>0.10706638115631693</v>
      </c>
      <c r="C10">
        <v>7.9233702222635552E-2</v>
      </c>
      <c r="D10">
        <v>8.3208753466405896E-2</v>
      </c>
      <c r="E10">
        <v>9.393164701025386E-2</v>
      </c>
    </row>
    <row r="11" spans="1:5" x14ac:dyDescent="0.45">
      <c r="A11" t="s">
        <v>14</v>
      </c>
      <c r="B11">
        <v>0.15417558886509636</v>
      </c>
      <c r="C11">
        <v>7.8117734585697027E-2</v>
      </c>
      <c r="D11">
        <v>7.3805667224914301E-2</v>
      </c>
      <c r="E11">
        <v>0.1277403545528342</v>
      </c>
    </row>
    <row r="12" spans="1:5" x14ac:dyDescent="0.45">
      <c r="A12" t="s">
        <v>15</v>
      </c>
      <c r="B12">
        <v>0.14561027837259102</v>
      </c>
      <c r="C12">
        <v>7.7001766948758502E-2</v>
      </c>
      <c r="D12">
        <v>7.5192895334018697E-2</v>
      </c>
      <c r="E12">
        <v>0.13255239757366111</v>
      </c>
    </row>
    <row r="13" spans="1:5" x14ac:dyDescent="0.45">
      <c r="A13" t="s">
        <v>16</v>
      </c>
      <c r="B13">
        <v>0.15417558886509636</v>
      </c>
      <c r="C13">
        <v>8.0070677950339453E-2</v>
      </c>
      <c r="D13">
        <v>6.2830854294664104E-2</v>
      </c>
      <c r="E13">
        <v>8.7397325271139303E-2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22"/>
  <sheetViews>
    <sheetView topLeftCell="B1" workbookViewId="0">
      <selection activeCell="J5" sqref="J5"/>
    </sheetView>
  </sheetViews>
  <sheetFormatPr defaultRowHeight="14.25" x14ac:dyDescent="0.45"/>
  <cols>
    <col min="5" max="5" width="14.796875" bestFit="1" customWidth="1"/>
    <col min="10" max="10" width="8" bestFit="1" customWidth="1"/>
    <col min="14" max="14" width="7.9296875" bestFit="1" customWidth="1"/>
  </cols>
  <sheetData>
    <row r="1" spans="1:26" ht="42.75" x14ac:dyDescent="0.45">
      <c r="A1" s="32" t="s">
        <v>17</v>
      </c>
      <c r="B1" s="32"/>
      <c r="C1" s="32"/>
      <c r="D1" s="32"/>
      <c r="E1" s="1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1" t="s">
        <v>24</v>
      </c>
      <c r="L1" s="2" t="s">
        <v>25</v>
      </c>
      <c r="M1" s="4" t="s">
        <v>26</v>
      </c>
      <c r="N1" s="5" t="s">
        <v>27</v>
      </c>
      <c r="O1" s="6" t="s">
        <v>28</v>
      </c>
      <c r="P1" s="5" t="s">
        <v>29</v>
      </c>
      <c r="Q1" s="7" t="s">
        <v>30</v>
      </c>
      <c r="R1" s="7" t="s">
        <v>31</v>
      </c>
      <c r="S1" s="7" t="s">
        <v>32</v>
      </c>
      <c r="T1" s="5" t="s">
        <v>33</v>
      </c>
      <c r="U1" s="5" t="s">
        <v>34</v>
      </c>
      <c r="V1" s="8" t="s">
        <v>35</v>
      </c>
      <c r="W1" s="5" t="s">
        <v>36</v>
      </c>
      <c r="X1" s="5" t="s">
        <v>37</v>
      </c>
      <c r="Y1" s="5" t="s">
        <v>38</v>
      </c>
      <c r="Z1" s="9" t="s">
        <v>39</v>
      </c>
    </row>
    <row r="2" spans="1:26" x14ac:dyDescent="0.45">
      <c r="A2" t="s">
        <v>40</v>
      </c>
      <c r="B2" t="s">
        <v>41</v>
      </c>
      <c r="C2" s="10" t="s">
        <v>42</v>
      </c>
      <c r="D2" s="11">
        <v>1</v>
      </c>
      <c r="E2" s="12" t="s">
        <v>83</v>
      </c>
      <c r="F2" t="s">
        <v>43</v>
      </c>
      <c r="G2" t="s">
        <v>44</v>
      </c>
      <c r="H2" t="s">
        <v>45</v>
      </c>
      <c r="I2" t="s">
        <v>46</v>
      </c>
      <c r="J2" s="13" t="s">
        <v>47</v>
      </c>
      <c r="K2" s="12" t="s">
        <v>48</v>
      </c>
      <c r="L2" t="s">
        <v>48</v>
      </c>
      <c r="M2" s="13" t="s">
        <v>48</v>
      </c>
      <c r="N2" s="26" t="s">
        <v>153</v>
      </c>
      <c r="O2" s="14">
        <v>1</v>
      </c>
      <c r="P2" t="s">
        <v>49</v>
      </c>
      <c r="S2" s="15">
        <v>1</v>
      </c>
      <c r="T2">
        <v>4</v>
      </c>
      <c r="V2" s="16">
        <v>10</v>
      </c>
    </row>
    <row r="3" spans="1:26" x14ac:dyDescent="0.45">
      <c r="A3" t="s">
        <v>40</v>
      </c>
      <c r="B3" t="s">
        <v>41</v>
      </c>
      <c r="C3" s="10" t="s">
        <v>42</v>
      </c>
      <c r="D3" s="11">
        <v>2</v>
      </c>
      <c r="E3" s="12" t="s">
        <v>50</v>
      </c>
      <c r="F3" t="s">
        <v>51</v>
      </c>
      <c r="G3" t="s">
        <v>44</v>
      </c>
      <c r="H3" t="s">
        <v>45</v>
      </c>
      <c r="I3" t="s">
        <v>46</v>
      </c>
      <c r="J3" s="13" t="s">
        <v>47</v>
      </c>
      <c r="K3" s="12" t="s">
        <v>48</v>
      </c>
      <c r="L3" t="s">
        <v>48</v>
      </c>
      <c r="M3" s="13" t="s">
        <v>52</v>
      </c>
      <c r="N3" s="26" t="s">
        <v>153</v>
      </c>
      <c r="O3" s="14">
        <v>1</v>
      </c>
      <c r="P3" t="s">
        <v>49</v>
      </c>
      <c r="S3" s="15">
        <v>1</v>
      </c>
      <c r="T3">
        <v>1</v>
      </c>
      <c r="V3" s="17">
        <v>15</v>
      </c>
      <c r="Y3" t="s">
        <v>48</v>
      </c>
    </row>
    <row r="4" spans="1:26" x14ac:dyDescent="0.45">
      <c r="A4" t="s">
        <v>40</v>
      </c>
      <c r="B4" t="s">
        <v>41</v>
      </c>
      <c r="C4" s="10" t="s">
        <v>53</v>
      </c>
      <c r="D4" s="11">
        <v>3</v>
      </c>
      <c r="E4" s="12" t="s">
        <v>54</v>
      </c>
      <c r="F4" t="s">
        <v>55</v>
      </c>
      <c r="G4" t="s">
        <v>44</v>
      </c>
      <c r="H4" t="s">
        <v>56</v>
      </c>
      <c r="I4" t="s">
        <v>46</v>
      </c>
      <c r="J4" s="13" t="s">
        <v>47</v>
      </c>
      <c r="K4" s="12" t="s">
        <v>48</v>
      </c>
      <c r="L4" t="s">
        <v>52</v>
      </c>
      <c r="M4" s="13" t="s">
        <v>52</v>
      </c>
      <c r="N4" s="26" t="s">
        <v>153</v>
      </c>
      <c r="O4" s="14">
        <v>1</v>
      </c>
      <c r="P4" t="s">
        <v>49</v>
      </c>
      <c r="S4" s="15">
        <v>1</v>
      </c>
      <c r="T4">
        <v>1</v>
      </c>
      <c r="V4" s="16">
        <v>15</v>
      </c>
    </row>
    <row r="5" spans="1:26" x14ac:dyDescent="0.45">
      <c r="A5" t="s">
        <v>40</v>
      </c>
      <c r="B5" t="s">
        <v>41</v>
      </c>
      <c r="C5" s="10" t="s">
        <v>53</v>
      </c>
      <c r="D5" s="11">
        <v>4</v>
      </c>
      <c r="E5" s="12" t="s">
        <v>57</v>
      </c>
      <c r="F5" t="s">
        <v>58</v>
      </c>
      <c r="G5" t="s">
        <v>44</v>
      </c>
      <c r="H5" t="s">
        <v>56</v>
      </c>
      <c r="I5" t="s">
        <v>46</v>
      </c>
      <c r="J5" s="13" t="s">
        <v>47</v>
      </c>
      <c r="K5" s="12" t="s">
        <v>48</v>
      </c>
      <c r="L5" t="s">
        <v>52</v>
      </c>
      <c r="M5" s="13" t="s">
        <v>52</v>
      </c>
      <c r="N5" s="26" t="s">
        <v>153</v>
      </c>
      <c r="O5" s="14">
        <v>1</v>
      </c>
      <c r="P5" t="s">
        <v>49</v>
      </c>
      <c r="S5" s="15">
        <v>1</v>
      </c>
      <c r="T5">
        <v>1</v>
      </c>
      <c r="V5" s="16">
        <v>60</v>
      </c>
      <c r="Y5" t="s">
        <v>48</v>
      </c>
    </row>
    <row r="6" spans="1:26" x14ac:dyDescent="0.45">
      <c r="A6" t="s">
        <v>40</v>
      </c>
      <c r="B6" t="s">
        <v>41</v>
      </c>
      <c r="C6" s="10" t="s">
        <v>53</v>
      </c>
      <c r="D6" s="11">
        <v>5</v>
      </c>
      <c r="E6" s="12" t="s">
        <v>59</v>
      </c>
      <c r="F6" t="s">
        <v>60</v>
      </c>
      <c r="G6" t="s">
        <v>44</v>
      </c>
      <c r="H6" t="s">
        <v>56</v>
      </c>
      <c r="I6" t="s">
        <v>46</v>
      </c>
      <c r="J6" s="13" t="s">
        <v>47</v>
      </c>
      <c r="K6" s="12" t="s">
        <v>48</v>
      </c>
      <c r="L6" t="s">
        <v>52</v>
      </c>
      <c r="M6" s="13" t="s">
        <v>52</v>
      </c>
      <c r="N6" s="26" t="s">
        <v>153</v>
      </c>
      <c r="O6" s="14">
        <v>1</v>
      </c>
      <c r="P6" t="s">
        <v>61</v>
      </c>
      <c r="S6" s="15">
        <v>1</v>
      </c>
      <c r="T6">
        <v>1</v>
      </c>
      <c r="V6" s="16">
        <v>30</v>
      </c>
      <c r="Y6" t="s">
        <v>48</v>
      </c>
      <c r="Z6" t="s">
        <v>62</v>
      </c>
    </row>
    <row r="7" spans="1:26" x14ac:dyDescent="0.45">
      <c r="A7" t="s">
        <v>40</v>
      </c>
      <c r="B7" t="s">
        <v>41</v>
      </c>
      <c r="C7" s="10" t="s">
        <v>63</v>
      </c>
      <c r="D7" s="11">
        <v>7</v>
      </c>
      <c r="E7" s="12" t="s">
        <v>64</v>
      </c>
      <c r="F7" t="s">
        <v>65</v>
      </c>
      <c r="G7" t="s">
        <v>44</v>
      </c>
      <c r="H7" t="s">
        <v>45</v>
      </c>
      <c r="I7" t="s">
        <v>46</v>
      </c>
      <c r="J7" s="13" t="s">
        <v>47</v>
      </c>
      <c r="K7" s="12" t="s">
        <v>48</v>
      </c>
      <c r="L7" t="s">
        <v>48</v>
      </c>
      <c r="M7" s="13" t="s">
        <v>48</v>
      </c>
      <c r="N7" s="26" t="s">
        <v>153</v>
      </c>
      <c r="O7" s="14">
        <v>1</v>
      </c>
      <c r="P7" t="s">
        <v>49</v>
      </c>
      <c r="S7" s="15">
        <v>1</v>
      </c>
      <c r="T7">
        <v>2</v>
      </c>
      <c r="V7" s="16">
        <v>60</v>
      </c>
    </row>
    <row r="8" spans="1:26" x14ac:dyDescent="0.45">
      <c r="A8" t="s">
        <v>40</v>
      </c>
      <c r="B8" t="s">
        <v>41</v>
      </c>
      <c r="C8" s="10" t="s">
        <v>63</v>
      </c>
      <c r="D8" s="11">
        <v>8</v>
      </c>
      <c r="E8" s="12" t="s">
        <v>66</v>
      </c>
      <c r="F8" t="s">
        <v>67</v>
      </c>
      <c r="G8" t="s">
        <v>44</v>
      </c>
      <c r="H8" t="s">
        <v>56</v>
      </c>
      <c r="I8" t="s">
        <v>46</v>
      </c>
      <c r="J8" s="13" t="s">
        <v>47</v>
      </c>
      <c r="K8" s="12" t="s">
        <v>48</v>
      </c>
      <c r="L8" t="s">
        <v>52</v>
      </c>
      <c r="M8" s="13" t="s">
        <v>52</v>
      </c>
      <c r="N8" s="26" t="s">
        <v>153</v>
      </c>
      <c r="O8" s="14">
        <v>1</v>
      </c>
      <c r="P8" t="s">
        <v>61</v>
      </c>
      <c r="R8" t="s">
        <v>68</v>
      </c>
      <c r="S8" s="20">
        <v>1</v>
      </c>
      <c r="T8">
        <v>1</v>
      </c>
      <c r="V8" s="16">
        <f>7*60</f>
        <v>420</v>
      </c>
      <c r="Y8" t="s">
        <v>48</v>
      </c>
      <c r="Z8" t="s">
        <v>69</v>
      </c>
    </row>
    <row r="9" spans="1:26" x14ac:dyDescent="0.45">
      <c r="A9" t="s">
        <v>40</v>
      </c>
      <c r="B9" t="s">
        <v>41</v>
      </c>
      <c r="C9" s="10" t="s">
        <v>63</v>
      </c>
      <c r="D9" s="11">
        <v>9</v>
      </c>
      <c r="E9" s="12" t="s">
        <v>70</v>
      </c>
      <c r="F9" t="s">
        <v>71</v>
      </c>
      <c r="G9" t="s">
        <v>44</v>
      </c>
      <c r="H9" t="s">
        <v>56</v>
      </c>
      <c r="I9" t="s">
        <v>46</v>
      </c>
      <c r="J9" s="13" t="s">
        <v>47</v>
      </c>
      <c r="K9" s="12" t="s">
        <v>48</v>
      </c>
      <c r="L9" t="s">
        <v>48</v>
      </c>
      <c r="M9" s="13" t="s">
        <v>52</v>
      </c>
      <c r="N9" s="26" t="s">
        <v>153</v>
      </c>
      <c r="O9" s="14">
        <v>1</v>
      </c>
      <c r="P9" t="s">
        <v>61</v>
      </c>
      <c r="S9" s="20">
        <v>1</v>
      </c>
      <c r="T9">
        <v>3</v>
      </c>
      <c r="V9" s="16">
        <v>10</v>
      </c>
      <c r="Y9" t="s">
        <v>48</v>
      </c>
      <c r="Z9" t="s">
        <v>72</v>
      </c>
    </row>
    <row r="10" spans="1:26" x14ac:dyDescent="0.45">
      <c r="A10" t="s">
        <v>40</v>
      </c>
      <c r="B10" t="s">
        <v>41</v>
      </c>
      <c r="C10" s="10" t="s">
        <v>63</v>
      </c>
      <c r="D10" s="11">
        <v>10</v>
      </c>
      <c r="E10" s="12" t="s">
        <v>73</v>
      </c>
      <c r="F10" t="s">
        <v>74</v>
      </c>
      <c r="G10" t="s">
        <v>44</v>
      </c>
      <c r="H10" t="s">
        <v>56</v>
      </c>
      <c r="I10" t="s">
        <v>46</v>
      </c>
      <c r="J10" s="13" t="s">
        <v>47</v>
      </c>
      <c r="K10" s="12" t="s">
        <v>48</v>
      </c>
      <c r="L10" t="s">
        <v>52</v>
      </c>
      <c r="M10" s="13" t="s">
        <v>52</v>
      </c>
      <c r="N10" s="26" t="s">
        <v>153</v>
      </c>
      <c r="O10" s="14">
        <v>1</v>
      </c>
      <c r="P10" t="s">
        <v>61</v>
      </c>
      <c r="R10" t="s">
        <v>68</v>
      </c>
      <c r="S10" s="20">
        <v>1</v>
      </c>
      <c r="T10">
        <v>3</v>
      </c>
      <c r="V10" s="16">
        <v>60</v>
      </c>
      <c r="Y10" t="s">
        <v>48</v>
      </c>
      <c r="Z10" t="s">
        <v>75</v>
      </c>
    </row>
    <row r="11" spans="1:26" x14ac:dyDescent="0.45">
      <c r="A11" t="s">
        <v>40</v>
      </c>
      <c r="B11" t="s">
        <v>41</v>
      </c>
      <c r="C11" s="10" t="s">
        <v>63</v>
      </c>
      <c r="D11" s="11">
        <v>11</v>
      </c>
      <c r="E11" s="12" t="s">
        <v>76</v>
      </c>
      <c r="F11" t="s">
        <v>77</v>
      </c>
      <c r="G11" t="s">
        <v>44</v>
      </c>
      <c r="H11" t="s">
        <v>45</v>
      </c>
      <c r="I11" t="s">
        <v>46</v>
      </c>
      <c r="J11" s="13" t="s">
        <v>47</v>
      </c>
      <c r="K11" s="12" t="s">
        <v>48</v>
      </c>
      <c r="L11" t="s">
        <v>48</v>
      </c>
      <c r="M11" s="13" t="s">
        <v>52</v>
      </c>
      <c r="N11" s="26" t="s">
        <v>153</v>
      </c>
      <c r="O11" s="14">
        <v>1</v>
      </c>
      <c r="P11" t="s">
        <v>61</v>
      </c>
      <c r="R11" t="s">
        <v>68</v>
      </c>
      <c r="S11" s="15">
        <f>S10</f>
        <v>1</v>
      </c>
      <c r="T11">
        <v>1</v>
      </c>
      <c r="V11" s="16">
        <v>10</v>
      </c>
      <c r="Y11" t="s">
        <v>48</v>
      </c>
      <c r="Z11" t="s">
        <v>75</v>
      </c>
    </row>
    <row r="12" spans="1:26" x14ac:dyDescent="0.45">
      <c r="C12" s="10"/>
      <c r="D12" s="11"/>
      <c r="E12" s="12"/>
      <c r="J12" s="13"/>
      <c r="K12" s="12"/>
      <c r="M12" s="13"/>
      <c r="O12" s="14"/>
      <c r="P12" s="14"/>
      <c r="Q12" s="14"/>
      <c r="R12" s="14"/>
      <c r="S12" s="14"/>
      <c r="T12" s="14"/>
      <c r="U12" s="14"/>
      <c r="V12" s="16"/>
      <c r="W12" s="14"/>
      <c r="X12" s="14"/>
    </row>
    <row r="13" spans="1:26" x14ac:dyDescent="0.45">
      <c r="C13" s="10"/>
      <c r="D13" s="11"/>
      <c r="E13" s="12"/>
      <c r="J13" s="13"/>
      <c r="K13" s="12"/>
      <c r="M13" s="13"/>
      <c r="O13" s="14"/>
      <c r="P13" s="14"/>
      <c r="Q13" s="14"/>
      <c r="R13" s="14"/>
      <c r="S13" s="14"/>
      <c r="T13" s="14"/>
      <c r="U13" s="14"/>
      <c r="V13" s="16"/>
      <c r="W13" s="14"/>
      <c r="X13" s="14"/>
    </row>
    <row r="14" spans="1:26" x14ac:dyDescent="0.45">
      <c r="B14" s="10"/>
      <c r="C14" s="10"/>
      <c r="D14" s="11"/>
      <c r="E14" s="12"/>
      <c r="J14" s="13"/>
      <c r="K14" s="12"/>
      <c r="M14" s="13"/>
      <c r="O14" s="14"/>
      <c r="P14" s="14"/>
      <c r="S14" s="15"/>
      <c r="U14" s="14"/>
      <c r="V14" s="16"/>
      <c r="W14" s="14"/>
      <c r="X14" s="14"/>
    </row>
    <row r="15" spans="1:26" x14ac:dyDescent="0.45">
      <c r="B15" s="10"/>
      <c r="C15" s="10"/>
      <c r="D15" s="11"/>
      <c r="E15" s="12"/>
      <c r="J15" s="13"/>
      <c r="K15" s="12"/>
      <c r="M15" s="13"/>
      <c r="O15" s="14"/>
      <c r="P15" s="14"/>
      <c r="S15" s="15"/>
      <c r="T15" s="14"/>
      <c r="U15" s="14"/>
      <c r="V15" s="16"/>
      <c r="W15" s="14"/>
      <c r="X15" s="14"/>
    </row>
    <row r="16" spans="1:26" x14ac:dyDescent="0.45">
      <c r="B16" s="10"/>
      <c r="C16" s="10"/>
      <c r="D16" s="11"/>
      <c r="E16" s="12"/>
      <c r="J16" s="13"/>
      <c r="K16" s="12"/>
      <c r="M16" s="13"/>
      <c r="O16" s="14"/>
      <c r="P16" s="14"/>
      <c r="S16" s="15"/>
      <c r="T16" s="14"/>
      <c r="U16" s="14"/>
      <c r="V16" s="16"/>
      <c r="W16" s="14"/>
      <c r="X16" s="14"/>
    </row>
    <row r="17" spans="2:24" x14ac:dyDescent="0.45">
      <c r="B17" s="10"/>
      <c r="C17" s="10"/>
      <c r="D17" s="11"/>
      <c r="E17" s="12"/>
      <c r="J17" s="13"/>
      <c r="K17" s="12"/>
      <c r="M17" s="13"/>
      <c r="O17" s="14"/>
      <c r="P17" s="14"/>
      <c r="S17" s="15"/>
      <c r="T17" s="14"/>
      <c r="U17" s="14"/>
      <c r="V17" s="16"/>
      <c r="W17" s="14"/>
      <c r="X17" s="14"/>
    </row>
    <row r="18" spans="2:24" x14ac:dyDescent="0.45">
      <c r="B18" s="10"/>
      <c r="C18" s="10"/>
      <c r="D18" s="11"/>
      <c r="E18" s="12"/>
      <c r="J18" s="13"/>
      <c r="K18" s="12"/>
      <c r="M18" s="13"/>
      <c r="O18" s="14"/>
      <c r="P18" s="14"/>
      <c r="Q18" s="14"/>
      <c r="R18" s="14"/>
      <c r="S18" s="14"/>
      <c r="T18" s="14"/>
      <c r="U18" s="14"/>
      <c r="V18" s="16"/>
      <c r="W18" s="14"/>
      <c r="X18" s="14"/>
    </row>
    <row r="19" spans="2:24" x14ac:dyDescent="0.45">
      <c r="B19" s="10"/>
      <c r="C19" s="10"/>
      <c r="D19" s="11"/>
      <c r="E19" s="12"/>
      <c r="F19" s="21"/>
      <c r="J19" s="13"/>
      <c r="K19" s="12"/>
      <c r="M19" s="13"/>
      <c r="N19" s="19"/>
      <c r="O19" s="22"/>
      <c r="Q19" s="14"/>
      <c r="R19" s="14"/>
      <c r="S19" s="22"/>
      <c r="T19" s="21"/>
      <c r="U19" s="14"/>
      <c r="V19" s="23"/>
      <c r="W19" s="14"/>
      <c r="X19" s="14"/>
    </row>
    <row r="20" spans="2:24" x14ac:dyDescent="0.45">
      <c r="B20" s="10"/>
      <c r="C20" s="10"/>
      <c r="D20" s="11"/>
      <c r="E20" s="12"/>
      <c r="F20" s="21"/>
      <c r="J20" s="13"/>
      <c r="K20" s="12"/>
      <c r="M20" s="13"/>
      <c r="N20" s="19"/>
      <c r="O20" s="21"/>
      <c r="Q20" s="14"/>
      <c r="R20" s="14"/>
      <c r="S20" s="22"/>
      <c r="T20" s="21"/>
      <c r="U20" s="14"/>
      <c r="V20" s="23"/>
      <c r="W20" s="14"/>
      <c r="X20" s="14"/>
    </row>
    <row r="21" spans="2:24" x14ac:dyDescent="0.45">
      <c r="B21" s="10"/>
      <c r="C21" s="10"/>
      <c r="D21" s="11"/>
      <c r="E21" s="12"/>
      <c r="F21" s="21"/>
      <c r="J21" s="13"/>
      <c r="K21" s="12"/>
      <c r="M21" s="13"/>
      <c r="O21" s="18"/>
      <c r="Q21" s="14"/>
      <c r="R21" s="14"/>
      <c r="S21" s="22"/>
      <c r="T21" s="21"/>
      <c r="U21" s="14"/>
      <c r="V21" s="23"/>
      <c r="W21" s="14"/>
      <c r="X21" s="14"/>
    </row>
    <row r="22" spans="2:24" x14ac:dyDescent="0.45">
      <c r="B22" s="10"/>
      <c r="C22" s="10"/>
      <c r="D22" s="11"/>
      <c r="E22" s="12"/>
      <c r="F22" s="21"/>
      <c r="J22" s="13"/>
      <c r="K22" s="12"/>
      <c r="M22" s="13"/>
      <c r="O22" s="24"/>
      <c r="P22" s="19"/>
      <c r="Q22" s="14"/>
      <c r="R22" s="14"/>
      <c r="S22" s="22"/>
      <c r="T22" s="21"/>
      <c r="U22" s="14"/>
      <c r="V22" s="23"/>
      <c r="W22" s="14"/>
      <c r="X22" s="14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workbookViewId="0">
      <selection activeCell="D10" sqref="D10"/>
    </sheetView>
  </sheetViews>
  <sheetFormatPr defaultRowHeight="14.25" x14ac:dyDescent="0.45"/>
  <sheetData>
    <row r="1" spans="1:3" x14ac:dyDescent="0.45">
      <c r="A1" t="s">
        <v>84</v>
      </c>
      <c r="B1" t="s">
        <v>85</v>
      </c>
      <c r="C1" t="s">
        <v>86</v>
      </c>
    </row>
    <row r="2" spans="1:3" x14ac:dyDescent="0.45">
      <c r="A2" t="s">
        <v>87</v>
      </c>
      <c r="B2">
        <v>0.12</v>
      </c>
    </row>
    <row r="3" spans="1:3" x14ac:dyDescent="0.45">
      <c r="A3" t="s">
        <v>88</v>
      </c>
      <c r="B3">
        <v>0.12</v>
      </c>
    </row>
    <row r="4" spans="1:3" x14ac:dyDescent="0.45">
      <c r="A4" t="s">
        <v>89</v>
      </c>
      <c r="B4">
        <v>0.1</v>
      </c>
    </row>
    <row r="5" spans="1:3" x14ac:dyDescent="0.45">
      <c r="A5" t="s">
        <v>90</v>
      </c>
      <c r="B5">
        <v>0.13500000000000001</v>
      </c>
      <c r="C5">
        <v>1.35</v>
      </c>
    </row>
    <row r="6" spans="1:3" x14ac:dyDescent="0.45">
      <c r="A6" t="s">
        <v>91</v>
      </c>
      <c r="B6">
        <v>0.22</v>
      </c>
      <c r="C6">
        <v>1.6</v>
      </c>
    </row>
    <row r="7" spans="1:3" x14ac:dyDescent="0.45">
      <c r="A7" t="s">
        <v>92</v>
      </c>
      <c r="B7">
        <v>0.1</v>
      </c>
      <c r="C7">
        <v>2</v>
      </c>
    </row>
    <row r="8" spans="1:3" x14ac:dyDescent="0.45">
      <c r="A8" t="s">
        <v>93</v>
      </c>
      <c r="B8">
        <v>0.27</v>
      </c>
    </row>
    <row r="9" spans="1:3" x14ac:dyDescent="0.45">
      <c r="A9" t="s">
        <v>94</v>
      </c>
      <c r="B9">
        <v>0.1</v>
      </c>
    </row>
    <row r="10" spans="1:3" x14ac:dyDescent="0.45">
      <c r="A10" t="s">
        <v>95</v>
      </c>
      <c r="B10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EFE3-68EB-48B9-8620-0FE3552BDD7C}">
  <dimension ref="A1:P2"/>
  <sheetViews>
    <sheetView tabSelected="1" workbookViewId="0">
      <selection activeCell="N2" sqref="N2"/>
    </sheetView>
  </sheetViews>
  <sheetFormatPr defaultRowHeight="14.25" x14ac:dyDescent="0.45"/>
  <cols>
    <col min="1" max="1" width="19.33203125" bestFit="1" customWidth="1"/>
    <col min="9" max="9" width="17.06640625" bestFit="1" customWidth="1"/>
    <col min="10" max="10" width="10.19921875" bestFit="1" customWidth="1"/>
    <col min="11" max="11" width="26.796875" customWidth="1"/>
    <col min="12" max="12" width="20.73046875" bestFit="1" customWidth="1"/>
    <col min="13" max="13" width="13.9296875" bestFit="1" customWidth="1"/>
    <col min="14" max="14" width="13.9296875" customWidth="1"/>
  </cols>
  <sheetData>
    <row r="1" spans="1:16" s="9" customFormat="1" ht="42.75" x14ac:dyDescent="0.45">
      <c r="A1" s="29" t="s">
        <v>96</v>
      </c>
      <c r="B1" s="29" t="s">
        <v>97</v>
      </c>
      <c r="C1" s="29" t="s">
        <v>98</v>
      </c>
      <c r="D1" s="29" t="s">
        <v>99</v>
      </c>
      <c r="E1" s="29" t="s">
        <v>100</v>
      </c>
      <c r="F1" s="29" t="s">
        <v>101</v>
      </c>
      <c r="G1" s="29" t="s">
        <v>102</v>
      </c>
      <c r="H1" s="29" t="s">
        <v>103</v>
      </c>
      <c r="I1" s="29" t="s">
        <v>104</v>
      </c>
      <c r="J1" s="29" t="s">
        <v>105</v>
      </c>
      <c r="K1" s="29" t="s">
        <v>106</v>
      </c>
      <c r="L1" s="29" t="s">
        <v>107</v>
      </c>
      <c r="M1" s="29" t="s">
        <v>108</v>
      </c>
      <c r="N1" s="29" t="s">
        <v>155</v>
      </c>
      <c r="O1" s="30" t="s">
        <v>109</v>
      </c>
      <c r="P1" s="29" t="s">
        <v>110</v>
      </c>
    </row>
    <row r="2" spans="1:16" x14ac:dyDescent="0.45">
      <c r="A2" s="21" t="s">
        <v>113</v>
      </c>
      <c r="B2" s="21">
        <v>48</v>
      </c>
      <c r="C2" s="21">
        <v>32</v>
      </c>
      <c r="D2" s="21">
        <v>5000</v>
      </c>
      <c r="E2" s="21" t="b">
        <v>1</v>
      </c>
      <c r="F2" s="21" t="b">
        <v>1</v>
      </c>
      <c r="G2" s="21" t="b">
        <v>1</v>
      </c>
      <c r="H2" s="21" t="b">
        <v>1</v>
      </c>
      <c r="I2" t="s">
        <v>154</v>
      </c>
      <c r="J2" t="s">
        <v>152</v>
      </c>
      <c r="K2" t="s">
        <v>111</v>
      </c>
      <c r="L2" t="s">
        <v>112</v>
      </c>
      <c r="M2" t="s">
        <v>24</v>
      </c>
      <c r="N2" t="s">
        <v>156</v>
      </c>
      <c r="O2" s="26" t="str">
        <f>[1]RegionSelect!B2</f>
        <v>Amhara</v>
      </c>
      <c r="P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topLeftCell="A4" workbookViewId="0">
      <selection activeCell="E12" sqref="E12"/>
    </sheetView>
  </sheetViews>
  <sheetFormatPr defaultColWidth="10" defaultRowHeight="14.25" x14ac:dyDescent="0.45"/>
  <cols>
    <col min="6" max="6" width="13.59765625" bestFit="1" customWidth="1"/>
    <col min="7" max="7" width="11.796875" bestFit="1" customWidth="1"/>
  </cols>
  <sheetData>
    <row r="1" spans="1:7" x14ac:dyDescent="0.45">
      <c r="A1" t="s">
        <v>78</v>
      </c>
      <c r="B1" s="26" t="s">
        <v>79</v>
      </c>
      <c r="C1" s="26" t="s">
        <v>80</v>
      </c>
      <c r="D1" s="26" t="s">
        <v>81</v>
      </c>
    </row>
    <row r="2" spans="1:7" s="26" customFormat="1" x14ac:dyDescent="0.45">
      <c r="A2" s="27" t="s">
        <v>82</v>
      </c>
      <c r="B2" s="28">
        <f>HLOOKUP(A2,#REF!,3,TRUE)</f>
        <v>1794565.7155999995</v>
      </c>
      <c r="C2" s="28">
        <f>HLOOKUP(A2,#REF!,2,TRUE)</f>
        <v>1739593.6404000001</v>
      </c>
      <c r="D2" s="28">
        <f>C2+B2</f>
        <v>3534159.3559999997</v>
      </c>
    </row>
    <row r="3" spans="1:7" x14ac:dyDescent="0.45">
      <c r="A3" s="27">
        <v>1</v>
      </c>
      <c r="B3" s="28">
        <f>HLOOKUP(A3,#REF!,3,TRUE)</f>
        <v>1729422.9510999999</v>
      </c>
      <c r="C3" s="28">
        <f>HLOOKUP(A3,#REF!,2,TRUE)</f>
        <v>1677633.4099000003</v>
      </c>
      <c r="D3" s="28">
        <f t="shared" ref="D3:D12" si="0">C3+B3</f>
        <v>3407056.3610000005</v>
      </c>
      <c r="F3" s="15"/>
    </row>
    <row r="4" spans="1:7" x14ac:dyDescent="0.45">
      <c r="A4" s="27">
        <v>2</v>
      </c>
      <c r="B4" s="28">
        <f>HLOOKUP(A4,#REF!,3,TRUE)</f>
        <v>1697431.0311</v>
      </c>
      <c r="C4" s="28">
        <f>HLOOKUP(A4,#REF!,2,TRUE)</f>
        <v>1647808.5299000002</v>
      </c>
      <c r="D4" s="28">
        <f t="shared" si="0"/>
        <v>3345239.5610000002</v>
      </c>
      <c r="F4" s="25"/>
    </row>
    <row r="5" spans="1:7" x14ac:dyDescent="0.45">
      <c r="A5" s="27">
        <v>3</v>
      </c>
      <c r="B5" s="28">
        <f>HLOOKUP(A5,#REF!,3,TRUE)</f>
        <v>1665439.1111000001</v>
      </c>
      <c r="C5" s="28">
        <f>HLOOKUP(A5,#REF!,2,TRUE)</f>
        <v>1617983.6499000001</v>
      </c>
      <c r="D5" s="28">
        <f t="shared" si="0"/>
        <v>3283422.7609999999</v>
      </c>
      <c r="F5" s="25"/>
    </row>
    <row r="6" spans="1:7" x14ac:dyDescent="0.45">
      <c r="A6" s="27">
        <v>4</v>
      </c>
      <c r="B6" s="28">
        <f>HLOOKUP(A6,#REF!,3,TRUE)</f>
        <v>1633447.1911000002</v>
      </c>
      <c r="C6" s="28">
        <f>HLOOKUP(A6,#REF!,2,TRUE)</f>
        <v>1588158.7699</v>
      </c>
      <c r="D6" s="28">
        <f t="shared" si="0"/>
        <v>3221605.9610000001</v>
      </c>
    </row>
    <row r="7" spans="1:7" x14ac:dyDescent="0.45">
      <c r="A7" s="27">
        <v>5</v>
      </c>
      <c r="B7" s="28">
        <f>HLOOKUP(A7,#REF!,3,TRUE)</f>
        <v>1608085.4400000002</v>
      </c>
      <c r="C7" s="28">
        <f>HLOOKUP(A7,#REF!,2,TRUE)</f>
        <v>1564760.9599999997</v>
      </c>
      <c r="D7" s="28">
        <f t="shared" si="0"/>
        <v>3172846.4</v>
      </c>
    </row>
    <row r="8" spans="1:7" x14ac:dyDescent="0.45">
      <c r="A8" s="27">
        <v>6</v>
      </c>
      <c r="B8" s="28">
        <f>HLOOKUP(A8,#REF!,3,TRUE)</f>
        <v>1576093.5200000003</v>
      </c>
      <c r="C8" s="28">
        <f>HLOOKUP(A8,#REF!,2,TRUE)</f>
        <v>1534936.0799999996</v>
      </c>
      <c r="D8" s="28">
        <f t="shared" si="0"/>
        <v>3111029.5999999996</v>
      </c>
    </row>
    <row r="9" spans="1:7" x14ac:dyDescent="0.45">
      <c r="A9" s="27">
        <v>7</v>
      </c>
      <c r="B9" s="28">
        <f>HLOOKUP(A9,#REF!,3,TRUE)</f>
        <v>1544101.6</v>
      </c>
      <c r="C9" s="28">
        <f>HLOOKUP(A9,#REF!,2,TRUE)</f>
        <v>1505111.2</v>
      </c>
      <c r="D9" s="28">
        <f t="shared" si="0"/>
        <v>3049212.8</v>
      </c>
    </row>
    <row r="10" spans="1:7" x14ac:dyDescent="0.45">
      <c r="A10" s="27">
        <v>8</v>
      </c>
      <c r="B10" s="28">
        <f>HLOOKUP(A10,#REF!,3,TRUE)</f>
        <v>1515244.2000000002</v>
      </c>
      <c r="C10" s="28">
        <f>HLOOKUP(A10,#REF!,2,TRUE)</f>
        <v>1478254</v>
      </c>
      <c r="D10" s="28">
        <f t="shared" si="0"/>
        <v>2993498.2</v>
      </c>
    </row>
    <row r="11" spans="1:7" x14ac:dyDescent="0.45">
      <c r="A11" s="27">
        <v>9</v>
      </c>
      <c r="B11" s="28">
        <f>HLOOKUP(A11,#REF!,3,TRUE)</f>
        <v>1486386.8000000003</v>
      </c>
      <c r="C11" s="28">
        <f>HLOOKUP(A11,#REF!,2,TRUE)</f>
        <v>1451396.8</v>
      </c>
      <c r="D11" s="28">
        <f t="shared" si="0"/>
        <v>2937783.6000000006</v>
      </c>
    </row>
    <row r="12" spans="1:7" x14ac:dyDescent="0.45">
      <c r="A12" s="27">
        <v>10</v>
      </c>
      <c r="B12" s="28">
        <f>HLOOKUP(A12,#REF!,3,TRUE)</f>
        <v>1457529.4000000004</v>
      </c>
      <c r="C12" s="28">
        <f>HLOOKUP(A12,#REF!,2,TRUE)</f>
        <v>1424539.6</v>
      </c>
      <c r="D12" s="28">
        <f t="shared" si="0"/>
        <v>2882069.0000000005</v>
      </c>
    </row>
    <row r="13" spans="1:7" x14ac:dyDescent="0.45">
      <c r="A13" s="27"/>
      <c r="B13" s="28"/>
      <c r="C13" s="28"/>
      <c r="D13" s="28"/>
      <c r="G13" s="28"/>
    </row>
    <row r="14" spans="1:7" x14ac:dyDescent="0.45">
      <c r="A14" s="27"/>
      <c r="B14" s="28"/>
      <c r="C14" s="28"/>
      <c r="D14" s="28"/>
    </row>
    <row r="15" spans="1:7" x14ac:dyDescent="0.45">
      <c r="A15" s="27"/>
      <c r="B15" s="28"/>
      <c r="C15" s="28"/>
      <c r="D15" s="28"/>
    </row>
    <row r="16" spans="1:7" x14ac:dyDescent="0.45">
      <c r="A16" s="27"/>
      <c r="B16" s="28"/>
      <c r="C16" s="28"/>
      <c r="D16" s="28"/>
    </row>
    <row r="17" spans="1:4" x14ac:dyDescent="0.45">
      <c r="A17" s="27"/>
      <c r="B17" s="28"/>
      <c r="C17" s="28"/>
      <c r="D17" s="28"/>
    </row>
    <row r="18" spans="1:4" x14ac:dyDescent="0.45">
      <c r="A18" s="27"/>
      <c r="B18" s="28"/>
      <c r="C18" s="28"/>
      <c r="D18" s="28"/>
    </row>
    <row r="19" spans="1:4" x14ac:dyDescent="0.45">
      <c r="A19" s="27"/>
      <c r="B19" s="28"/>
      <c r="C19" s="28"/>
      <c r="D19" s="28"/>
    </row>
    <row r="20" spans="1:4" x14ac:dyDescent="0.45">
      <c r="A20" s="27"/>
      <c r="B20" s="28"/>
      <c r="C20" s="28"/>
      <c r="D20" s="28"/>
    </row>
    <row r="21" spans="1:4" x14ac:dyDescent="0.45">
      <c r="A21" s="27"/>
      <c r="B21" s="28"/>
      <c r="C21" s="28"/>
      <c r="D21" s="28"/>
    </row>
    <row r="22" spans="1:4" x14ac:dyDescent="0.45">
      <c r="A22" s="27"/>
      <c r="B22" s="28"/>
      <c r="C22" s="28"/>
      <c r="D22" s="28"/>
    </row>
    <row r="23" spans="1:4" x14ac:dyDescent="0.45">
      <c r="A23" s="27"/>
      <c r="B23" s="28"/>
      <c r="C23" s="28"/>
      <c r="D23" s="28"/>
    </row>
    <row r="24" spans="1:4" x14ac:dyDescent="0.45">
      <c r="A24" s="27"/>
      <c r="B24" s="28"/>
      <c r="C24" s="28"/>
      <c r="D24" s="28"/>
    </row>
    <row r="25" spans="1:4" x14ac:dyDescent="0.45">
      <c r="A25" s="27"/>
      <c r="B25" s="28"/>
      <c r="C25" s="28"/>
      <c r="D25" s="28"/>
    </row>
    <row r="26" spans="1:4" x14ac:dyDescent="0.45">
      <c r="A26" s="27"/>
      <c r="B26" s="28"/>
      <c r="C26" s="28"/>
      <c r="D26" s="28"/>
    </row>
    <row r="27" spans="1:4" x14ac:dyDescent="0.45">
      <c r="A27" s="27"/>
      <c r="B27" s="28"/>
      <c r="C27" s="28"/>
      <c r="D27" s="28"/>
    </row>
    <row r="28" spans="1:4" x14ac:dyDescent="0.45">
      <c r="A28" s="27"/>
      <c r="B28" s="28"/>
      <c r="C28" s="28"/>
      <c r="D28" s="28"/>
    </row>
    <row r="29" spans="1:4" x14ac:dyDescent="0.45">
      <c r="A29" s="27"/>
      <c r="B29" s="28"/>
      <c r="C29" s="28"/>
      <c r="D29" s="28"/>
    </row>
    <row r="30" spans="1:4" x14ac:dyDescent="0.45">
      <c r="A30" s="27"/>
      <c r="B30" s="28"/>
      <c r="C30" s="28"/>
      <c r="D30" s="28"/>
    </row>
    <row r="31" spans="1:4" x14ac:dyDescent="0.45">
      <c r="A31" s="27"/>
      <c r="B31" s="28"/>
      <c r="C31" s="28"/>
      <c r="D31" s="28"/>
    </row>
    <row r="32" spans="1:4" x14ac:dyDescent="0.45">
      <c r="A32" s="27"/>
      <c r="B32" s="28"/>
      <c r="C32" s="28"/>
      <c r="D32" s="28"/>
    </row>
    <row r="33" spans="1:4" x14ac:dyDescent="0.45">
      <c r="A33" s="27"/>
      <c r="B33" s="28"/>
      <c r="C33" s="28"/>
      <c r="D33" s="28"/>
    </row>
    <row r="34" spans="1:4" x14ac:dyDescent="0.45">
      <c r="A34" s="27"/>
      <c r="B34" s="28"/>
      <c r="C34" s="28"/>
      <c r="D34" s="28"/>
    </row>
    <row r="35" spans="1:4" x14ac:dyDescent="0.45">
      <c r="A35" s="27"/>
      <c r="B35" s="28"/>
      <c r="C35" s="28"/>
      <c r="D35" s="28"/>
    </row>
    <row r="36" spans="1:4" x14ac:dyDescent="0.45">
      <c r="A36" s="27"/>
      <c r="B36" s="28"/>
      <c r="C36" s="28"/>
      <c r="D36" s="28"/>
    </row>
    <row r="37" spans="1:4" x14ac:dyDescent="0.45">
      <c r="A37" s="27"/>
      <c r="B37" s="28"/>
      <c r="C37" s="28"/>
      <c r="D37" s="28"/>
    </row>
    <row r="38" spans="1:4" x14ac:dyDescent="0.45">
      <c r="A38" s="27"/>
      <c r="B38" s="28"/>
      <c r="C38" s="28"/>
      <c r="D38" s="28"/>
    </row>
    <row r="39" spans="1:4" x14ac:dyDescent="0.45">
      <c r="A39" s="27"/>
      <c r="B39" s="28"/>
      <c r="C39" s="28"/>
      <c r="D39" s="28"/>
    </row>
    <row r="40" spans="1:4" x14ac:dyDescent="0.45">
      <c r="A40" s="27"/>
      <c r="B40" s="28"/>
      <c r="C40" s="28"/>
      <c r="D40" s="28"/>
    </row>
    <row r="41" spans="1:4" x14ac:dyDescent="0.45">
      <c r="A41" s="27"/>
      <c r="B41" s="28"/>
      <c r="C41" s="28"/>
      <c r="D41" s="28"/>
    </row>
    <row r="42" spans="1:4" x14ac:dyDescent="0.45">
      <c r="A42" s="27"/>
      <c r="B42" s="28"/>
      <c r="C42" s="28"/>
      <c r="D42" s="28"/>
    </row>
    <row r="43" spans="1:4" x14ac:dyDescent="0.45">
      <c r="A43" s="27"/>
      <c r="B43" s="28"/>
      <c r="C43" s="28"/>
      <c r="D43" s="28"/>
    </row>
    <row r="44" spans="1:4" x14ac:dyDescent="0.45">
      <c r="A44" s="27"/>
      <c r="B44" s="28"/>
      <c r="C44" s="28"/>
      <c r="D44" s="28"/>
    </row>
    <row r="45" spans="1:4" x14ac:dyDescent="0.45">
      <c r="A45" s="27"/>
      <c r="B45" s="28"/>
      <c r="C45" s="28"/>
      <c r="D45" s="28"/>
    </row>
    <row r="46" spans="1:4" x14ac:dyDescent="0.45">
      <c r="A46" s="27"/>
      <c r="B46" s="28"/>
      <c r="C46" s="28"/>
      <c r="D46" s="28"/>
    </row>
    <row r="47" spans="1:4" x14ac:dyDescent="0.45">
      <c r="A47" s="27"/>
      <c r="B47" s="28"/>
      <c r="C47" s="28"/>
      <c r="D47" s="28"/>
    </row>
    <row r="48" spans="1:4" x14ac:dyDescent="0.45">
      <c r="A48" s="27"/>
      <c r="B48" s="28"/>
      <c r="C48" s="28"/>
      <c r="D48" s="28"/>
    </row>
    <row r="49" spans="1:4" x14ac:dyDescent="0.45">
      <c r="A49" s="27"/>
      <c r="B49" s="28"/>
      <c r="C49" s="28"/>
      <c r="D49" s="28"/>
    </row>
    <row r="50" spans="1:4" x14ac:dyDescent="0.45">
      <c r="A50" s="27"/>
      <c r="B50" s="28"/>
      <c r="C50" s="28"/>
      <c r="D50" s="28"/>
    </row>
    <row r="51" spans="1:4" x14ac:dyDescent="0.45">
      <c r="A51" s="27"/>
      <c r="B51" s="28"/>
      <c r="C51" s="28"/>
      <c r="D51" s="28"/>
    </row>
    <row r="52" spans="1:4" x14ac:dyDescent="0.45">
      <c r="A52" s="27"/>
      <c r="B52" s="28"/>
      <c r="C52" s="28"/>
      <c r="D52" s="28"/>
    </row>
    <row r="53" spans="1:4" x14ac:dyDescent="0.45">
      <c r="A53" s="27"/>
      <c r="B53" s="28"/>
      <c r="C53" s="28"/>
      <c r="D53" s="28"/>
    </row>
    <row r="54" spans="1:4" x14ac:dyDescent="0.45">
      <c r="A54" s="27"/>
      <c r="B54" s="28"/>
      <c r="C54" s="28"/>
      <c r="D54" s="28"/>
    </row>
    <row r="55" spans="1:4" x14ac:dyDescent="0.45">
      <c r="A55" s="27"/>
      <c r="B55" s="28"/>
      <c r="C55" s="28"/>
      <c r="D55" s="28"/>
    </row>
    <row r="56" spans="1:4" x14ac:dyDescent="0.45">
      <c r="A56" s="27"/>
      <c r="B56" s="28"/>
      <c r="C56" s="28"/>
      <c r="D56" s="28"/>
    </row>
    <row r="57" spans="1:4" x14ac:dyDescent="0.45">
      <c r="A57" s="27"/>
      <c r="B57" s="28"/>
      <c r="C57" s="28"/>
      <c r="D57" s="28"/>
    </row>
    <row r="58" spans="1:4" x14ac:dyDescent="0.45">
      <c r="A58" s="27"/>
      <c r="B58" s="28"/>
      <c r="C58" s="28"/>
      <c r="D58" s="28"/>
    </row>
    <row r="59" spans="1:4" x14ac:dyDescent="0.45">
      <c r="A59" s="27"/>
      <c r="B59" s="28"/>
      <c r="C59" s="28"/>
      <c r="D59" s="28"/>
    </row>
    <row r="60" spans="1:4" x14ac:dyDescent="0.45">
      <c r="A60" s="27"/>
      <c r="B60" s="28"/>
      <c r="C60" s="28"/>
      <c r="D60" s="28"/>
    </row>
    <row r="61" spans="1:4" x14ac:dyDescent="0.45">
      <c r="A61" s="27"/>
      <c r="B61" s="28"/>
      <c r="C61" s="28"/>
      <c r="D61" s="28"/>
    </row>
    <row r="62" spans="1:4" x14ac:dyDescent="0.45">
      <c r="A62" s="27"/>
      <c r="B62" s="28"/>
      <c r="C62" s="28"/>
      <c r="D62" s="28"/>
    </row>
    <row r="63" spans="1:4" x14ac:dyDescent="0.45">
      <c r="A63" s="27"/>
      <c r="B63" s="28"/>
      <c r="C63" s="28"/>
      <c r="D63" s="28"/>
    </row>
    <row r="64" spans="1:4" x14ac:dyDescent="0.45">
      <c r="A64" s="27"/>
      <c r="B64" s="28"/>
      <c r="C64" s="28"/>
      <c r="D64" s="28"/>
    </row>
    <row r="65" spans="1:4" x14ac:dyDescent="0.45">
      <c r="A65" s="27"/>
      <c r="B65" s="28"/>
      <c r="C65" s="28"/>
      <c r="D65" s="28"/>
    </row>
    <row r="66" spans="1:4" x14ac:dyDescent="0.45">
      <c r="A66" s="27"/>
      <c r="B66" s="28"/>
      <c r="C66" s="28"/>
      <c r="D66" s="28"/>
    </row>
    <row r="67" spans="1:4" x14ac:dyDescent="0.45">
      <c r="A67" s="27"/>
      <c r="B67" s="28"/>
      <c r="C67" s="28"/>
      <c r="D67" s="28"/>
    </row>
    <row r="68" spans="1:4" x14ac:dyDescent="0.45">
      <c r="A68" s="27"/>
      <c r="B68" s="28"/>
      <c r="C68" s="28"/>
      <c r="D68" s="28"/>
    </row>
    <row r="69" spans="1:4" x14ac:dyDescent="0.45">
      <c r="A69" s="27"/>
      <c r="B69" s="28"/>
      <c r="C69" s="28"/>
      <c r="D69" s="28"/>
    </row>
    <row r="70" spans="1:4" x14ac:dyDescent="0.45">
      <c r="A70" s="27"/>
      <c r="B70" s="28"/>
      <c r="C70" s="28"/>
      <c r="D70" s="28"/>
    </row>
    <row r="71" spans="1:4" x14ac:dyDescent="0.45">
      <c r="A71" s="27"/>
      <c r="B71" s="28"/>
      <c r="C71" s="28"/>
      <c r="D71" s="28"/>
    </row>
    <row r="72" spans="1:4" x14ac:dyDescent="0.45">
      <c r="A72" s="27"/>
      <c r="B72" s="28"/>
      <c r="C72" s="28"/>
      <c r="D72" s="28"/>
    </row>
    <row r="73" spans="1:4" x14ac:dyDescent="0.45">
      <c r="A73" s="27"/>
      <c r="B73" s="28"/>
      <c r="C73" s="28"/>
      <c r="D73" s="28"/>
    </row>
    <row r="74" spans="1:4" x14ac:dyDescent="0.45">
      <c r="A74" s="27"/>
      <c r="B74" s="28"/>
      <c r="C74" s="28"/>
      <c r="D74" s="28"/>
    </row>
    <row r="75" spans="1:4" x14ac:dyDescent="0.45">
      <c r="A75" s="27"/>
      <c r="B75" s="28"/>
      <c r="C75" s="28"/>
      <c r="D75" s="28"/>
    </row>
    <row r="76" spans="1:4" x14ac:dyDescent="0.45">
      <c r="A76" s="27"/>
      <c r="B76" s="28"/>
      <c r="C76" s="28"/>
      <c r="D76" s="28"/>
    </row>
    <row r="77" spans="1:4" x14ac:dyDescent="0.45">
      <c r="A77" s="27"/>
      <c r="B77" s="28"/>
      <c r="C77" s="28"/>
      <c r="D77" s="28"/>
    </row>
    <row r="78" spans="1:4" x14ac:dyDescent="0.45">
      <c r="A78" s="27"/>
      <c r="B78" s="28"/>
      <c r="C78" s="28"/>
      <c r="D78" s="28"/>
    </row>
    <row r="79" spans="1:4" x14ac:dyDescent="0.45">
      <c r="A79" s="27"/>
      <c r="B79" s="28"/>
      <c r="C79" s="28"/>
      <c r="D79" s="28"/>
    </row>
    <row r="80" spans="1:4" x14ac:dyDescent="0.45">
      <c r="A80" s="27"/>
      <c r="B80" s="28"/>
      <c r="C80" s="28"/>
      <c r="D80" s="28"/>
    </row>
    <row r="81" spans="1:4" x14ac:dyDescent="0.45">
      <c r="A81" s="27"/>
      <c r="B81" s="28"/>
      <c r="C81" s="28"/>
      <c r="D81" s="28"/>
    </row>
    <row r="82" spans="1:4" x14ac:dyDescent="0.45">
      <c r="A82" s="27"/>
      <c r="B82" s="28"/>
      <c r="C82" s="28"/>
      <c r="D82" s="28"/>
    </row>
    <row r="83" spans="1:4" x14ac:dyDescent="0.45">
      <c r="A83" s="27"/>
      <c r="B83" s="28"/>
      <c r="C83" s="28"/>
      <c r="D83" s="28"/>
    </row>
    <row r="84" spans="1:4" x14ac:dyDescent="0.45">
      <c r="A84" s="27"/>
      <c r="B84" s="28"/>
      <c r="C84" s="28"/>
      <c r="D84" s="28"/>
    </row>
    <row r="85" spans="1:4" x14ac:dyDescent="0.45">
      <c r="A85" s="27"/>
      <c r="B85" s="28"/>
      <c r="C85" s="28"/>
      <c r="D85" s="28"/>
    </row>
    <row r="86" spans="1:4" x14ac:dyDescent="0.45">
      <c r="A86" s="27"/>
      <c r="B86" s="28"/>
      <c r="C86" s="28"/>
      <c r="D86" s="28"/>
    </row>
    <row r="87" spans="1:4" x14ac:dyDescent="0.45">
      <c r="A87" s="27"/>
      <c r="B87" s="28"/>
      <c r="C87" s="28"/>
      <c r="D87" s="28"/>
    </row>
    <row r="88" spans="1:4" x14ac:dyDescent="0.45">
      <c r="A88" s="27"/>
      <c r="B88" s="28"/>
      <c r="C88" s="28"/>
      <c r="D88" s="28"/>
    </row>
    <row r="89" spans="1:4" x14ac:dyDescent="0.45">
      <c r="A89" s="27"/>
      <c r="B89" s="28"/>
      <c r="C89" s="28"/>
      <c r="D89" s="28"/>
    </row>
    <row r="90" spans="1:4" x14ac:dyDescent="0.45">
      <c r="A90" s="27"/>
      <c r="B90" s="28"/>
      <c r="C90" s="28"/>
      <c r="D90" s="28"/>
    </row>
    <row r="91" spans="1:4" x14ac:dyDescent="0.45">
      <c r="A91" s="27"/>
      <c r="B91" s="28"/>
      <c r="C91" s="28"/>
      <c r="D91" s="28"/>
    </row>
    <row r="92" spans="1:4" x14ac:dyDescent="0.45">
      <c r="A92" s="27"/>
      <c r="B92" s="28"/>
      <c r="C92" s="28"/>
      <c r="D92" s="28"/>
    </row>
    <row r="93" spans="1:4" x14ac:dyDescent="0.45">
      <c r="A93" s="27"/>
      <c r="B93" s="28"/>
      <c r="C93" s="28"/>
      <c r="D93" s="28"/>
    </row>
    <row r="94" spans="1:4" x14ac:dyDescent="0.45">
      <c r="A94" s="27"/>
      <c r="B94" s="28"/>
      <c r="C94" s="28"/>
      <c r="D94" s="28"/>
    </row>
    <row r="95" spans="1:4" x14ac:dyDescent="0.45">
      <c r="A95" s="27"/>
      <c r="B95" s="28"/>
      <c r="C95" s="28"/>
      <c r="D95" s="28"/>
    </row>
    <row r="96" spans="1:4" x14ac:dyDescent="0.45">
      <c r="A96" s="27"/>
      <c r="B96" s="28"/>
      <c r="C96" s="28"/>
      <c r="D96" s="28"/>
    </row>
    <row r="97" spans="1:4" x14ac:dyDescent="0.45">
      <c r="A97" s="27"/>
      <c r="B97" s="28"/>
      <c r="C97" s="28"/>
      <c r="D97" s="28"/>
    </row>
    <row r="98" spans="1:4" x14ac:dyDescent="0.45">
      <c r="A98" s="27"/>
      <c r="B98" s="28"/>
      <c r="C98" s="28"/>
      <c r="D98" s="28"/>
    </row>
    <row r="99" spans="1:4" x14ac:dyDescent="0.45">
      <c r="A99" s="27"/>
      <c r="B99" s="28"/>
      <c r="C99" s="28"/>
      <c r="D99" s="28"/>
    </row>
    <row r="100" spans="1:4" x14ac:dyDescent="0.45">
      <c r="A100" s="27"/>
      <c r="B100" s="28"/>
      <c r="C100" s="28"/>
      <c r="D100" s="28"/>
    </row>
    <row r="101" spans="1:4" x14ac:dyDescent="0.45">
      <c r="A101" s="27"/>
      <c r="B101" s="28"/>
      <c r="C101" s="28"/>
      <c r="D101" s="28"/>
    </row>
    <row r="102" spans="1:4" x14ac:dyDescent="0.45">
      <c r="A102" s="27"/>
      <c r="B102" s="28"/>
      <c r="C102" s="28"/>
      <c r="D10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952A-3613-4AC7-830E-2EA9DB7A64C8}">
  <dimension ref="A1:I11"/>
  <sheetViews>
    <sheetView workbookViewId="0">
      <selection activeCell="L19" sqref="L19"/>
    </sheetView>
  </sheetViews>
  <sheetFormatPr defaultRowHeight="14.25" x14ac:dyDescent="0.45"/>
  <sheetData>
    <row r="1" spans="1:9" x14ac:dyDescent="0.45">
      <c r="A1" s="31" t="s">
        <v>114</v>
      </c>
      <c r="B1" s="31" t="s">
        <v>115</v>
      </c>
      <c r="C1" s="31" t="s">
        <v>116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121</v>
      </c>
      <c r="I1" s="31" t="s">
        <v>39</v>
      </c>
    </row>
    <row r="2" spans="1:9" x14ac:dyDescent="0.45">
      <c r="A2" t="s">
        <v>122</v>
      </c>
      <c r="B2" s="31"/>
      <c r="C2" t="s">
        <v>123</v>
      </c>
      <c r="D2" t="s">
        <v>124</v>
      </c>
      <c r="E2">
        <v>0</v>
      </c>
      <c r="F2">
        <v>100</v>
      </c>
      <c r="G2">
        <f>IFERROR(VLOOKUP(_xlfn.CONCAT($I2,[1]RegionSelect!$C$2),'[1]Fertility Mortality Rates'!$I:$L,3,FALSE),VLOOKUP(_xlfn.CONCAT($I2,"ET"),'[1]Fertility Mortality Rates'!$I:$L,3,FALSE))</f>
        <v>0</v>
      </c>
      <c r="H2">
        <f>IFERROR(VLOOKUP(_xlfn.CONCAT($I2,[1]RegionSelect!$C$2),'[1]Fertility Mortality Rates'!$I:$L,4,FALSE),VLOOKUP(_xlfn.CONCAT($I2,"ET"),'[1]Fertility Mortality Rates'!$I:$L,4,FALSE))</f>
        <v>1</v>
      </c>
      <c r="I2" t="s">
        <v>125</v>
      </c>
    </row>
    <row r="3" spans="1:9" x14ac:dyDescent="0.45">
      <c r="A3" t="s">
        <v>126</v>
      </c>
      <c r="B3" s="31"/>
      <c r="C3" t="s">
        <v>123</v>
      </c>
      <c r="D3" t="s">
        <v>127</v>
      </c>
      <c r="E3">
        <v>0</v>
      </c>
      <c r="F3">
        <v>14</v>
      </c>
      <c r="G3">
        <f>IFERROR(VLOOKUP(_xlfn.CONCAT($I3,[1]RegionSelect!$C$2),'[1]Fertility Mortality Rates'!$I:$L,3,FALSE),VLOOKUP(_xlfn.CONCAT($I3,"ET"),'[1]Fertility Mortality Rates'!$I:$L,3,FALSE))</f>
        <v>0</v>
      </c>
      <c r="H3">
        <f>IFERROR(VLOOKUP(_xlfn.CONCAT($I3,[1]RegionSelect!$C$2),'[1]Fertility Mortality Rates'!$I:$L,4,FALSE),VLOOKUP(_xlfn.CONCAT($I3,"ET"),'[1]Fertility Mortality Rates'!$I:$L,4,FALSE))</f>
        <v>1</v>
      </c>
      <c r="I3" t="s">
        <v>128</v>
      </c>
    </row>
    <row r="4" spans="1:9" x14ac:dyDescent="0.45">
      <c r="A4" t="s">
        <v>129</v>
      </c>
      <c r="B4" t="s">
        <v>130</v>
      </c>
      <c r="C4" t="s">
        <v>123</v>
      </c>
      <c r="D4" t="s">
        <v>127</v>
      </c>
      <c r="E4">
        <v>15</v>
      </c>
      <c r="F4">
        <v>19</v>
      </c>
      <c r="G4">
        <f>IFERROR(VLOOKUP(_xlfn.CONCAT($I4,[1]RegionSelect!$C$2),'[1]Fertility Mortality Rates'!$I:$L,3,FALSE),VLOOKUP(_xlfn.CONCAT($I4,"ET"),'[1]Fertility Mortality Rates'!$I:$L,3,FALSE))</f>
        <v>4.2000000000000003E-2</v>
      </c>
      <c r="H4">
        <f>IFERROR(VLOOKUP(_xlfn.CONCAT($I4,[1]RegionSelect!$C$2),'[1]Fertility Mortality Rates'!$I:$L,4,FALSE),VLOOKUP(_xlfn.CONCAT($I4,"ET"),'[1]Fertility Mortality Rates'!$I:$L,4,FALSE))</f>
        <v>0.95442088007831283</v>
      </c>
      <c r="I4" t="s">
        <v>131</v>
      </c>
    </row>
    <row r="5" spans="1:9" x14ac:dyDescent="0.45">
      <c r="A5" t="s">
        <v>132</v>
      </c>
      <c r="B5" t="s">
        <v>133</v>
      </c>
      <c r="C5" t="s">
        <v>123</v>
      </c>
      <c r="D5" t="s">
        <v>127</v>
      </c>
      <c r="E5">
        <v>20</v>
      </c>
      <c r="F5">
        <v>24</v>
      </c>
      <c r="G5">
        <f>IFERROR(VLOOKUP(_xlfn.CONCAT($I5,[1]RegionSelect!$C$2),'[1]Fertility Mortality Rates'!$I:$L,3,FALSE),VLOOKUP(_xlfn.CONCAT($I5,"ET"),'[1]Fertility Mortality Rates'!$I:$L,3,FALSE))</f>
        <v>0.157</v>
      </c>
      <c r="H5">
        <f>IFERROR(VLOOKUP(_xlfn.CONCAT($I5,[1]RegionSelect!$C$2),'[1]Fertility Mortality Rates'!$I:$L,4,FALSE),VLOOKUP(_xlfn.CONCAT($I5,"ET"),'[1]Fertility Mortality Rates'!$I:$L,4,FALSE))</f>
        <v>0.96779569432634627</v>
      </c>
      <c r="I5" t="s">
        <v>134</v>
      </c>
    </row>
    <row r="6" spans="1:9" x14ac:dyDescent="0.45">
      <c r="A6" t="s">
        <v>135</v>
      </c>
      <c r="B6" t="s">
        <v>136</v>
      </c>
      <c r="C6" t="s">
        <v>123</v>
      </c>
      <c r="D6" t="s">
        <v>127</v>
      </c>
      <c r="E6">
        <v>25</v>
      </c>
      <c r="F6">
        <v>29</v>
      </c>
      <c r="G6">
        <f>IFERROR(VLOOKUP(_xlfn.CONCAT($I6,[1]RegionSelect!$C$2),'[1]Fertility Mortality Rates'!$I:$L,3,FALSE),VLOOKUP(_xlfn.CONCAT($I6,"ET"),'[1]Fertility Mortality Rates'!$I:$L,3,FALSE))</f>
        <v>0.19500000000000001</v>
      </c>
      <c r="H6">
        <f>IFERROR(VLOOKUP(_xlfn.CONCAT($I6,[1]RegionSelect!$C$2),'[1]Fertility Mortality Rates'!$I:$L,4,FALSE),VLOOKUP(_xlfn.CONCAT($I6,"ET"),'[1]Fertility Mortality Rates'!$I:$L,4,FALSE))</f>
        <v>1.0059240890265411</v>
      </c>
      <c r="I6" t="s">
        <v>137</v>
      </c>
    </row>
    <row r="7" spans="1:9" x14ac:dyDescent="0.45">
      <c r="A7" t="s">
        <v>138</v>
      </c>
      <c r="B7" t="s">
        <v>139</v>
      </c>
      <c r="C7" t="s">
        <v>123</v>
      </c>
      <c r="D7" t="s">
        <v>127</v>
      </c>
      <c r="E7">
        <v>30</v>
      </c>
      <c r="F7">
        <v>34</v>
      </c>
      <c r="G7">
        <f>IFERROR(VLOOKUP(_xlfn.CONCAT($I7,[1]RegionSelect!$C$2),'[1]Fertility Mortality Rates'!$I:$L,3,FALSE),VLOOKUP(_xlfn.CONCAT($I7,"ET"),'[1]Fertility Mortality Rates'!$I:$L,3,FALSE))</f>
        <v>0.14399999999999999</v>
      </c>
      <c r="H7">
        <f>IFERROR(VLOOKUP(_xlfn.CONCAT($I7,[1]RegionSelect!$C$2),'[1]Fertility Mortality Rates'!$I:$L,4,FALSE),VLOOKUP(_xlfn.CONCAT($I7,"ET"),'[1]Fertility Mortality Rates'!$I:$L,4,FALSE))</f>
        <v>0.99164270513184261</v>
      </c>
      <c r="I7" t="s">
        <v>140</v>
      </c>
    </row>
    <row r="8" spans="1:9" x14ac:dyDescent="0.45">
      <c r="A8" t="s">
        <v>141</v>
      </c>
      <c r="B8" t="s">
        <v>142</v>
      </c>
      <c r="C8" t="s">
        <v>123</v>
      </c>
      <c r="D8" t="s">
        <v>127</v>
      </c>
      <c r="E8">
        <v>35</v>
      </c>
      <c r="F8">
        <v>39</v>
      </c>
      <c r="G8">
        <f>IFERROR(VLOOKUP(_xlfn.CONCAT($I8,[1]RegionSelect!$C$2),'[1]Fertility Mortality Rates'!$I:$L,3,FALSE),VLOOKUP(_xlfn.CONCAT($I8,"ET"),'[1]Fertility Mortality Rates'!$I:$L,3,FALSE))</f>
        <v>0.11799999999999999</v>
      </c>
      <c r="H8">
        <f>IFERROR(VLOOKUP(_xlfn.CONCAT($I8,[1]RegionSelect!$C$2),'[1]Fertility Mortality Rates'!$I:$L,4,FALSE),VLOOKUP(_xlfn.CONCAT($I8,"ET"),'[1]Fertility Mortality Rates'!$I:$L,4,FALSE))</f>
        <v>0.98151101994666412</v>
      </c>
      <c r="I8" t="s">
        <v>143</v>
      </c>
    </row>
    <row r="9" spans="1:9" x14ac:dyDescent="0.45">
      <c r="A9" t="s">
        <v>144</v>
      </c>
      <c r="B9" t="s">
        <v>145</v>
      </c>
      <c r="C9" t="s">
        <v>123</v>
      </c>
      <c r="D9" t="s">
        <v>127</v>
      </c>
      <c r="E9">
        <v>40</v>
      </c>
      <c r="F9">
        <v>44</v>
      </c>
      <c r="G9">
        <f>IFERROR(VLOOKUP(_xlfn.CONCAT($I9,[1]RegionSelect!$C$2),'[1]Fertility Mortality Rates'!$I:$L,3,FALSE),VLOOKUP(_xlfn.CONCAT($I9,"ET"),'[1]Fertility Mortality Rates'!$I:$L,3,FALSE))</f>
        <v>4.5999999999999999E-2</v>
      </c>
      <c r="H9">
        <f>IFERROR(VLOOKUP(_xlfn.CONCAT($I9,[1]RegionSelect!$C$2),'[1]Fertility Mortality Rates'!$I:$L,4,FALSE),VLOOKUP(_xlfn.CONCAT($I9,"ET"),'[1]Fertility Mortality Rates'!$I:$L,4,FALSE))</f>
        <v>0.95231607419425801</v>
      </c>
      <c r="I9" t="s">
        <v>146</v>
      </c>
    </row>
    <row r="10" spans="1:9" x14ac:dyDescent="0.45">
      <c r="A10" t="s">
        <v>147</v>
      </c>
      <c r="B10" t="s">
        <v>148</v>
      </c>
      <c r="C10" t="s">
        <v>123</v>
      </c>
      <c r="D10" t="s">
        <v>127</v>
      </c>
      <c r="E10">
        <v>45</v>
      </c>
      <c r="F10">
        <v>49</v>
      </c>
      <c r="G10">
        <f>IFERROR(VLOOKUP(_xlfn.CONCAT($I10,[1]RegionSelect!$C$2),'[1]Fertility Mortality Rates'!$I:$L,3,FALSE),VLOOKUP(_xlfn.CONCAT($I10,"ET"),'[1]Fertility Mortality Rates'!$I:$L,3,FALSE))</f>
        <v>2.7E-2</v>
      </c>
      <c r="H10">
        <f>IFERROR(VLOOKUP(_xlfn.CONCAT($I10,[1]RegionSelect!$C$2),'[1]Fertility Mortality Rates'!$I:$L,4,FALSE),VLOOKUP(_xlfn.CONCAT($I10,"ET"),'[1]Fertility Mortality Rates'!$I:$L,4,FALSE))</f>
        <v>1.0618587587949346</v>
      </c>
      <c r="I10" t="s">
        <v>149</v>
      </c>
    </row>
    <row r="11" spans="1:9" x14ac:dyDescent="0.45">
      <c r="A11" t="s">
        <v>150</v>
      </c>
      <c r="B11" s="31"/>
      <c r="C11" t="s">
        <v>123</v>
      </c>
      <c r="D11" t="s">
        <v>127</v>
      </c>
      <c r="E11">
        <v>50</v>
      </c>
      <c r="F11">
        <v>100</v>
      </c>
      <c r="G11">
        <f>IFERROR(VLOOKUP(_xlfn.CONCAT($I11,[1]RegionSelect!$C$2),'[1]Fertility Mortality Rates'!$I:$L,3,FALSE),VLOOKUP(_xlfn.CONCAT($I11,"ET"),'[1]Fertility Mortality Rates'!$I:$L,3,FALSE))</f>
        <v>0</v>
      </c>
      <c r="H11">
        <f>IFERROR(VLOOKUP(_xlfn.CONCAT($I11,[1]RegionSelect!$C$2),'[1]Fertility Mortality Rates'!$I:$L,4,FALSE),VLOOKUP(_xlfn.CONCAT($I11,"ET"),'[1]Fertility Mortality Rates'!$I:$L,4,FALSE))</f>
        <v>1</v>
      </c>
      <c r="I1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SeasonalityCurves</vt:lpstr>
      <vt:lpstr>Task1</vt:lpstr>
      <vt:lpstr>StochasticParameters</vt:lpstr>
      <vt:lpstr>Scenarios</vt:lpstr>
      <vt:lpstr>TotalPop</vt:lpstr>
      <vt:lpstr>PopValuesX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2023-06-15T19:14:38Z</dcterms:modified>
</cp:coreProperties>
</file>