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gf-my.sharepoint.com/personal/rui_han_gatesfoundation_org/Documents/Documents/GitHub/Ethiopia-HEP-Capacity-Analysis/config/"/>
    </mc:Choice>
  </mc:AlternateContent>
  <xr:revisionPtr revIDLastSave="286" documentId="13_ncr:1_{7CCCDFD1-E59D-423C-8BB5-C2031FD3030E}" xr6:coauthVersionLast="47" xr6:coauthVersionMax="47" xr10:uidLastSave="{759DB3FD-D57C-4A43-97B2-53A3A60D15C6}"/>
  <bookViews>
    <workbookView xWindow="6390" yWindow="-21030" windowWidth="32880" windowHeight="18390" tabRatio="830" activeTab="12" xr2:uid="{2F49C92C-A2E5-4A6B-9429-02A43E12B5B0}"/>
  </bookViews>
  <sheets>
    <sheet name="Read Me" sheetId="77" r:id="rId1"/>
    <sheet name="Scenarios" sheetId="53" r:id="rId2"/>
    <sheet name="PopValues" sheetId="102" r:id="rId3"/>
    <sheet name="ChangeRateLimits" sheetId="112" r:id="rId4"/>
    <sheet name="TotalPop" sheetId="54" r:id="rId5"/>
    <sheet name="RuralPop" sheetId="110" r:id="rId6"/>
    <sheet name="StochasticParameters" sheetId="72" r:id="rId7"/>
    <sheet name="SeasonalityCurves" sheetId="58" r:id="rId8"/>
    <sheet name="SeasonalityOffsets" sheetId="66" r:id="rId9"/>
    <sheet name="TaskValues_basic" sheetId="83" r:id="rId10"/>
    <sheet name="TaskValues_expanded" sheetId="109" r:id="rId11"/>
    <sheet name="TaskAllocationByCadre" sheetId="97" r:id="rId12"/>
    <sheet name="CadreRoles" sheetId="111" r:id="rId13"/>
    <sheet name="CadreRoles_v0" sheetId="108" r:id="rId14"/>
    <sheet name="Data dictionary Scenarios" sheetId="63" r:id="rId15"/>
    <sheet name="Lookup" sheetId="84" r:id="rId16"/>
  </sheets>
  <externalReferences>
    <externalReference r:id="rId17"/>
    <externalReference r:id="rId18"/>
  </externalReferences>
  <definedNames>
    <definedName name="_xlnm._FilterDatabase" localSheetId="9" hidden="1">TaskValues_basic!$B$1:$Q$15</definedName>
    <definedName name="_xlnm._FilterDatabase" localSheetId="10" hidden="1">TaskValues_expanded!$B$1:$P$22</definedName>
    <definedName name="hours" localSheetId="3">#REF!</definedName>
    <definedName name="hours">#REF!</definedName>
    <definedName name="select_pop" localSheetId="3">#REF!</definedName>
    <definedName name="select_pop">#REF!</definedName>
    <definedName name="total_pop" localSheetId="3">#REF!</definedName>
    <definedName name="total_pop" localSheetId="5">RuralPop!#REF!</definedName>
    <definedName name="total_pop" localSheetId="4">TotalPop!#REF!</definedName>
    <definedName name="total_pop">#REF!</definedName>
    <definedName name="total_pop2" localSheetId="3">[1]Demographics_Total!$CZ$3</definedName>
    <definedName name="total_pop2">[2]Demographics_Total!$CZ$3</definedName>
    <definedName name="weeks" localSheetId="3">#REF!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97" l="1"/>
  <c r="P1" i="97"/>
  <c r="O1" i="97"/>
  <c r="M1" i="97"/>
  <c r="L1" i="97"/>
  <c r="K1" i="97"/>
  <c r="J1" i="97"/>
  <c r="I1" i="97"/>
  <c r="H1" i="97"/>
  <c r="G1" i="97"/>
  <c r="F1" i="97"/>
  <c r="E1" i="97"/>
  <c r="D1" i="97"/>
  <c r="C1" i="97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B10" i="97"/>
  <c r="B9" i="97"/>
  <c r="B8" i="97"/>
  <c r="B7" i="97"/>
  <c r="B6" i="97"/>
  <c r="B5" i="97"/>
  <c r="B4" i="97"/>
  <c r="B3" i="97"/>
  <c r="P24" i="97" l="1"/>
  <c r="P23" i="97"/>
  <c r="P22" i="97"/>
  <c r="P21" i="97"/>
  <c r="P20" i="97"/>
  <c r="P19" i="97"/>
  <c r="P18" i="97"/>
  <c r="P17" i="97"/>
  <c r="L24" i="97"/>
  <c r="L23" i="97"/>
  <c r="L22" i="97"/>
  <c r="L21" i="97"/>
  <c r="L20" i="97"/>
  <c r="L19" i="97"/>
  <c r="L18" i="97"/>
  <c r="L17" i="97"/>
  <c r="H24" i="97"/>
  <c r="H23" i="97"/>
  <c r="H22" i="97"/>
  <c r="H21" i="97"/>
  <c r="H20" i="97"/>
  <c r="H19" i="97"/>
  <c r="H18" i="97"/>
  <c r="H17" i="97"/>
  <c r="E24" i="97"/>
  <c r="E23" i="97"/>
  <c r="E22" i="97"/>
  <c r="E21" i="97"/>
  <c r="E20" i="97"/>
  <c r="E19" i="97"/>
  <c r="E18" i="97"/>
  <c r="E17" i="97"/>
  <c r="P14" i="97"/>
  <c r="L14" i="97"/>
  <c r="H14" i="97"/>
  <c r="E14" i="97"/>
  <c r="P16" i="97"/>
  <c r="L16" i="97"/>
  <c r="H16" i="97"/>
  <c r="E16" i="97"/>
  <c r="P15" i="97"/>
  <c r="L15" i="97"/>
  <c r="H15" i="97"/>
  <c r="E15" i="97"/>
  <c r="P13" i="97"/>
  <c r="L13" i="97"/>
  <c r="H13" i="97"/>
  <c r="E13" i="97"/>
  <c r="P12" i="97"/>
  <c r="L12" i="97"/>
  <c r="H12" i="97"/>
  <c r="E12" i="97"/>
  <c r="P11" i="97"/>
  <c r="L11" i="97"/>
  <c r="H11" i="97"/>
  <c r="E11" i="97"/>
  <c r="P10" i="97"/>
  <c r="L10" i="97"/>
  <c r="H10" i="97"/>
  <c r="E10" i="97"/>
  <c r="P9" i="97"/>
  <c r="L9" i="97"/>
  <c r="H9" i="97"/>
  <c r="E9" i="97"/>
  <c r="P8" i="97"/>
  <c r="L8" i="97"/>
  <c r="H8" i="97"/>
  <c r="E8" i="97"/>
  <c r="P7" i="97"/>
  <c r="L7" i="97"/>
  <c r="H7" i="97"/>
  <c r="E7" i="97"/>
  <c r="P6" i="97"/>
  <c r="L6" i="97"/>
  <c r="H6" i="97"/>
  <c r="E6" i="97"/>
  <c r="P5" i="97"/>
  <c r="L5" i="97"/>
  <c r="H5" i="97"/>
  <c r="E5" i="97"/>
  <c r="P4" i="97"/>
  <c r="L4" i="97"/>
  <c r="H4" i="97"/>
  <c r="E4" i="97"/>
  <c r="P3" i="97"/>
  <c r="L3" i="97"/>
  <c r="H3" i="97"/>
  <c r="E3" i="97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tc={328CAD55-03AD-4788-A8E4-651178ABBA8A}</author>
    <author>tc={48830E88-85FB-4EF7-929D-D5F68EF17275}</author>
    <author>tc={FEADEA4A-B72E-4A9D-858D-15AEFC2C5D84}</author>
    <author>tc={4B821083-4883-4DD4-8E34-3EE4038314CD}</author>
    <author>tc={1DF2B7BE-0D6C-4A5C-A888-20C5FF4E092F}</author>
    <author>tc={2D782116-F72C-4F5F-8902-A8D67CBE7111}</author>
    <author>tc={937C2882-FF84-4DCB-B0AB-DCC54FB4D5E9}</author>
    <author>tc={407F3D1C-2F4A-4373-AB04-136CA0DC1F4D}</author>
    <author>tc={81CABEFC-7899-4C7A-B9AE-4E2D5F662376}</author>
    <author>tc={014F1C08-667B-46ED-851F-81B8588E32D0}</author>
    <author>tc={4CC0DF8F-AAA1-4EBE-B532-0D230C5FDFB7}</author>
  </authors>
  <commentList>
    <comment ref="A1" authorId="0" shapeId="0" xr:uid="{328CAD55-03AD-4788-A8E4-651178ABBA8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a unique value, but the text content does not matter. It is easier to work with the results if there are not spaces in the names.</t>
      </text>
    </comment>
    <comment ref="B1" authorId="1" shapeId="0" xr:uid="{48830E88-85FB-4EF7-929D-D5F68EF17275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&lt;= 52</t>
      </text>
    </comment>
    <comment ref="C1" authorId="2" shapeId="0" xr:uid="{FEADEA4A-B72E-4A9D-858D-15AEFC2C5D8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typically be &lt;= 40</t>
      </text>
    </comment>
    <comment ref="E1" authorId="3" shapeId="0" xr:uid="{4B821083-4883-4DD4-8E34-3EE4038314CD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F1" authorId="4" shapeId="0" xr:uid="{1DF2B7BE-0D6C-4A5C-A888-20C5FF4E092F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G1" authorId="5" shapeId="0" xr:uid="{2D782116-F72C-4F5F-8902-A8D67CBE7111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H1" authorId="6" shapeId="0" xr:uid="{937C2882-FF84-4DCB-B0AB-DCC54FB4D5E9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I1" authorId="7" shapeId="0" xr:uid="{407F3D1C-2F4A-4373-AB04-136CA0DC1F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 values information.</t>
      </text>
    </comment>
    <comment ref="J1" authorId="8" shapeId="0" xr:uid="{81CABEFC-7899-4C7A-B9AE-4E2D5F66237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initial population demographics.</t>
      </text>
    </comment>
    <comment ref="K1" authorId="9" shapeId="0" xr:uid="{014F1C08-667B-46ED-851F-81B8588E32D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seasonality information. Can be one or multiple tabs, but only one is used per scenario run.</t>
      </text>
    </comment>
    <comment ref="L1" authorId="10" shapeId="0" xr:uid="{4CC0DF8F-AAA1-4EBE-B532-0D230C5FDF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cadre task allocations. Can be one or multiple tabs, but only one is used per scenario run.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A1" authorId="0" shapeId="0" xr:uid="{15E9D0E6-7E00-496C-82F5-4E3CFF13E51F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>The category of rates the limits apply to</t>
        </r>
      </text>
    </comment>
    <comment ref="C1" authorId="0" shapeId="0" xr:uid="{01EB944C-05CF-4CC3-85DD-3C9FF8700F6A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Values are ratio to baseline rates
</t>
        </r>
      </text>
    </comment>
  </commentList>
</comments>
</file>

<file path=xl/sharedStrings.xml><?xml version="1.0" encoding="utf-8"?>
<sst xmlns="http://schemas.openxmlformats.org/spreadsheetml/2006/main" count="783" uniqueCount="324">
  <si>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</si>
  <si>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</si>
  <si>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</si>
  <si>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</si>
  <si>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</si>
  <si>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</si>
  <si>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</si>
  <si>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</si>
  <si>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</si>
  <si>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</si>
  <si>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</si>
  <si>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</si>
  <si>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</si>
  <si>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</si>
  <si>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</si>
  <si>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</si>
  <si>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Column Name</t>
  </si>
  <si>
    <t>Description</t>
  </si>
  <si>
    <t>Value type</t>
  </si>
  <si>
    <t>Number of working weeks per year, for calculating FTEs.</t>
  </si>
  <si>
    <t>integer</t>
  </si>
  <si>
    <t>Number of working hours per week, including overhead time, for calculating FTEs.</t>
  </si>
  <si>
    <t>Total baseline population for this scenario.</t>
  </si>
  <si>
    <t>Options: national, rural, urban. Used to determine which row to use in TaskValues sheet.</t>
  </si>
  <si>
    <t>string</t>
  </si>
  <si>
    <t>If true, turn on population growth. If false, normalize annual population to year 1 value.</t>
  </si>
  <si>
    <t>true/false</t>
  </si>
  <si>
    <t>If true, apply monthly seasonality. If not, all months have equal expected demand across a year.</t>
  </si>
  <si>
    <t>If true, fertility levels decreasing at pace. If false, hold fertility constant at 2019 value.</t>
  </si>
  <si>
    <t>If true, Malaria, TB, HIV decreasing at pace. If false, hold constant at 2019 value.</t>
  </si>
  <si>
    <t>If true, child diarrhea, pneumo, nutrition decreasing. If false, hold constant at 2019 value.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</si>
  <si>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</si>
  <si>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</si>
  <si>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</si>
  <si>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</si>
  <si>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</si>
  <si>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</si>
  <si>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</si>
  <si>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</si>
  <si>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</si>
  <si>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</si>
  <si>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</si>
  <si>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</si>
  <si>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</si>
  <si>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</si>
  <si>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</si>
  <si>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</si>
  <si>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</si>
  <si>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</si>
  <si>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</si>
  <si>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</si>
  <si>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ANC</t>
  </si>
  <si>
    <t>Clinical</t>
  </si>
  <si>
    <t>births</t>
  </si>
  <si>
    <t>Newborn</t>
  </si>
  <si>
    <t>1-4</t>
  </si>
  <si>
    <t>Diarrhea</t>
  </si>
  <si>
    <t>Parasites</t>
  </si>
  <si>
    <t>RI 1st year</t>
  </si>
  <si>
    <t>1 yo</t>
  </si>
  <si>
    <t>RI 2nd year</t>
  </si>
  <si>
    <t>2 yo</t>
  </si>
  <si>
    <t>15 yo girls</t>
  </si>
  <si>
    <t>Malnutrition</t>
  </si>
  <si>
    <t>Non-productive</t>
  </si>
  <si>
    <t>-</t>
  </si>
  <si>
    <t>Tuberculosis</t>
  </si>
  <si>
    <t>adults 18+</t>
  </si>
  <si>
    <t>Public Health</t>
  </si>
  <si>
    <t>1-18</t>
  </si>
  <si>
    <t>all</t>
  </si>
  <si>
    <t>First Aid</t>
  </si>
  <si>
    <t>NCDs</t>
  </si>
  <si>
    <t>50 yo adults</t>
  </si>
  <si>
    <t>Mental health</t>
  </si>
  <si>
    <t>30 yo adults</t>
  </si>
  <si>
    <t>HIV</t>
  </si>
  <si>
    <t>18 yo women</t>
  </si>
  <si>
    <t>women 15-49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</si>
  <si>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</si>
  <si>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</si>
  <si>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</si>
  <si>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</si>
  <si>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</si>
  <si>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</si>
  <si>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</si>
  <si>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</si>
  <si>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</si>
  <si>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</si>
  <si>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</si>
  <si>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</si>
  <si>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</si>
  <si>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</si>
  <si>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</si>
  <si>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</si>
  <si>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</si>
  <si>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</si>
  <si>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</si>
  <si>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Births</t>
  </si>
  <si>
    <t>Newborn care</t>
  </si>
  <si>
    <t>NTDs</t>
  </si>
  <si>
    <t>M</t>
  </si>
  <si>
    <t>F</t>
  </si>
  <si>
    <t>Mortality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</si>
  <si>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</si>
  <si>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</si>
  <si>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</si>
  <si>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</si>
  <si>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</si>
  <si>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</si>
  <si>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</si>
  <si>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</si>
  <si>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</si>
  <si>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prevalence</t>
  </si>
  <si>
    <t>Record keeping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</si>
  <si>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</si>
  <si>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</si>
  <si>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</si>
  <si>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</si>
  <si>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</si>
  <si>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</si>
  <si>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</si>
  <si>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</si>
  <si>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</si>
  <si>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</si>
  <si>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</si>
  <si>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Offset5</t>
  </si>
  <si>
    <t>Offset6</t>
  </si>
  <si>
    <t>time per 10 people</t>
  </si>
  <si>
    <t>Tabs Scenarios, TotalPop, PopValues, TaskValues, StochasticParameters, SeasonalityCurves, and SeasonalityOffsets are inputs into the model.</t>
  </si>
  <si>
    <t>Remaining tabs are source data or calculation checks to validate those input tabs.</t>
  </si>
  <si>
    <t>Mortality 60-74yr M</t>
  </si>
  <si>
    <t>Mortality 75+ M</t>
  </si>
  <si>
    <t>Mortality 60-74yr F</t>
  </si>
  <si>
    <t>Mortality 75+ F</t>
  </si>
  <si>
    <t>Mortality 35-49yr F</t>
  </si>
  <si>
    <t>Mortality 50-59yr F</t>
  </si>
  <si>
    <t>Mortality 35-49yr M</t>
  </si>
  <si>
    <t>Mortality 50-59yr M</t>
  </si>
  <si>
    <t>http://apps.who.int/iris/bitstream/handle/10665/275474/9789241550369-eng.pdf</t>
  </si>
  <si>
    <t>sheet_TaskValues</t>
  </si>
  <si>
    <t>sheet_PopValues</t>
  </si>
  <si>
    <t>sheet_SeasonalityCurves</t>
  </si>
  <si>
    <t>SeasonalityCurves</t>
  </si>
  <si>
    <t>ANC visits</t>
  </si>
  <si>
    <t>Clinical Category</t>
  </si>
  <si>
    <t>Service Category</t>
  </si>
  <si>
    <t>References/Notes</t>
  </si>
  <si>
    <t>incidence</t>
  </si>
  <si>
    <t>Surveillance</t>
  </si>
  <si>
    <t>Treat moderate malnutrition</t>
  </si>
  <si>
    <t>Well child check &amp; growth monitoring</t>
  </si>
  <si>
    <t>Sexual health</t>
  </si>
  <si>
    <t>Non-clinical</t>
  </si>
  <si>
    <t>Provision of contraceptives</t>
  </si>
  <si>
    <t>Uncomplicated malaria in adults</t>
  </si>
  <si>
    <t>Uncomplicated malaria in children</t>
  </si>
  <si>
    <t>Testing non-malaria cases</t>
  </si>
  <si>
    <t>Smoking cessation</t>
  </si>
  <si>
    <t>15 yo</t>
  </si>
  <si>
    <t>18 yo adults</t>
  </si>
  <si>
    <t>prevalence of smokers</t>
  </si>
  <si>
    <t>5-18</t>
  </si>
  <si>
    <t>men 15-49</t>
  </si>
  <si>
    <t>women 30-49</t>
  </si>
  <si>
    <t>men 18+</t>
  </si>
  <si>
    <t>children 0-9</t>
  </si>
  <si>
    <t>children 5-9</t>
  </si>
  <si>
    <t>children 10-14</t>
  </si>
  <si>
    <t>adults 15-19</t>
  </si>
  <si>
    <t>sheet_Cadre</t>
  </si>
  <si>
    <t>Preventive</t>
  </si>
  <si>
    <t>Chronic</t>
  </si>
  <si>
    <t>Acute</t>
  </si>
  <si>
    <t>adults 35+</t>
  </si>
  <si>
    <t>Starting Age</t>
  </si>
  <si>
    <t>Ending Age</t>
  </si>
  <si>
    <t>Label</t>
  </si>
  <si>
    <t>Sex</t>
  </si>
  <si>
    <t>Annual birth rate male</t>
  </si>
  <si>
    <t>Fertility</t>
  </si>
  <si>
    <t>Age specific fertility rate: 0-14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</si>
  <si>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</si>
  <si>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</si>
  <si>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</si>
  <si>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</si>
  <si>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</si>
  <si>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</si>
  <si>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</si>
  <si>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Age specific fertility rate: 50-100</t>
  </si>
  <si>
    <t>BandStart</t>
  </si>
  <si>
    <t>BandEnd</t>
  </si>
  <si>
    <t>InitValue</t>
  </si>
  <si>
    <t>ChangeRate</t>
  </si>
  <si>
    <t>Mortality infants F</t>
  </si>
  <si>
    <t>Mortality 1-4yr F</t>
  </si>
  <si>
    <t>Mortality 5-9yr F</t>
  </si>
  <si>
    <t>Mortality 10-14yr F</t>
  </si>
  <si>
    <t>Mortality 15-19yr F</t>
  </si>
  <si>
    <t>Mortality 20-34yr F</t>
  </si>
  <si>
    <t>Mortality infants M</t>
  </si>
  <si>
    <t>Mortality 1-4yr M</t>
  </si>
  <si>
    <t>Mortality 5-9yr M</t>
  </si>
  <si>
    <t>Mortality 10-14yr M</t>
  </si>
  <si>
    <t>Mortality 15-19yr M</t>
  </si>
  <si>
    <t>Mortality 20-34yr M</t>
  </si>
  <si>
    <t>MortalityInfantsF</t>
  </si>
  <si>
    <t>Mortality1_4F</t>
  </si>
  <si>
    <t>Mortality5_9F</t>
  </si>
  <si>
    <t>Mortality10_14F</t>
  </si>
  <si>
    <t>Mortality15_19F</t>
  </si>
  <si>
    <t>Mortality20_34F</t>
  </si>
  <si>
    <t>Mortality35_49F</t>
  </si>
  <si>
    <t>Mortality50_59F</t>
  </si>
  <si>
    <t>Mortality60_74F</t>
  </si>
  <si>
    <t>Mortality75+F</t>
  </si>
  <si>
    <t>MortalityInfantsM</t>
  </si>
  <si>
    <t>Mortality1_4M</t>
  </si>
  <si>
    <t>Mortality5_9M</t>
  </si>
  <si>
    <t>Mortality10_14M</t>
  </si>
  <si>
    <t>Mortality15_19M</t>
  </si>
  <si>
    <t>Mortality20_34M</t>
  </si>
  <si>
    <t>Mortality35_49M</t>
  </si>
  <si>
    <t>Mortality50_59M</t>
  </si>
  <si>
    <t>Mortality60_74M</t>
  </si>
  <si>
    <t>Mortality75+M</t>
  </si>
  <si>
    <t>adults 70+</t>
  </si>
  <si>
    <t>adults 35-44</t>
  </si>
  <si>
    <t>adults 45-54</t>
  </si>
  <si>
    <t>adults 55-64</t>
  </si>
  <si>
    <t>adults 65+</t>
  </si>
  <si>
    <t>adults 15-24</t>
  </si>
  <si>
    <t>adults 25-34</t>
  </si>
  <si>
    <t>adults 18-30</t>
  </si>
  <si>
    <t>adults 31-44</t>
  </si>
  <si>
    <t>adults 50+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</si>
  <si>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</si>
  <si>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</si>
  <si>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</si>
  <si>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</si>
  <si>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</si>
  <si>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</si>
  <si>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</si>
  <si>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</si>
  <si>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</si>
  <si>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</si>
  <si>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Relevant Population Labels</t>
  </si>
  <si>
    <t>StartYear</t>
  </si>
  <si>
    <t>EndYear</t>
  </si>
  <si>
    <t>Hypertension routine care, ages 15-24</t>
  </si>
  <si>
    <t>Hypertension routine care, ages 25-34</t>
  </si>
  <si>
    <t>Hypertension routine care, ages 35-44</t>
  </si>
  <si>
    <t>Hypertension routine care, ages 45-54</t>
  </si>
  <si>
    <t>Hypertension routine care, ages 55-64</t>
  </si>
  <si>
    <t>Hypertension routine care, ages 65+</t>
  </si>
  <si>
    <t>Source:</t>
  </si>
  <si>
    <t>TaskValues_basic</t>
  </si>
  <si>
    <t>TaskValues_expanded</t>
  </si>
  <si>
    <t>Expanded</t>
  </si>
  <si>
    <t>Cells in green are imported directly into the model.</t>
  </si>
  <si>
    <t>NA</t>
  </si>
  <si>
    <t>Too old births</t>
  </si>
  <si>
    <t>Too young births</t>
  </si>
  <si>
    <t>Recordkeeping</t>
  </si>
  <si>
    <t>WellChild</t>
  </si>
  <si>
    <t>RI_yr1</t>
  </si>
  <si>
    <t>RI_yr2</t>
  </si>
  <si>
    <t>Contraception</t>
  </si>
  <si>
    <t>HIV_test</t>
  </si>
  <si>
    <t>Malnutrition_U5</t>
  </si>
  <si>
    <t>Diarrhea_U5</t>
  </si>
  <si>
    <t>Parasites_U5</t>
  </si>
  <si>
    <t>MalariaTreat_adults</t>
  </si>
  <si>
    <t>MalariaTreat_children</t>
  </si>
  <si>
    <t>Disease surveillance for reportable diseases</t>
  </si>
  <si>
    <t>time per 1,000 people</t>
  </si>
  <si>
    <t>negative test result ratio</t>
  </si>
  <si>
    <t>portion trying to quit at any one time</t>
  </si>
  <si>
    <t>Type of task</t>
  </si>
  <si>
    <t>Total eligible pop</t>
  </si>
  <si>
    <t>Incidence rate</t>
  </si>
  <si>
    <t>Incidence with multiplier</t>
  </si>
  <si>
    <t>Testing for malaria</t>
  </si>
  <si>
    <t>Population ratio</t>
  </si>
  <si>
    <t>Malaria_test</t>
  </si>
  <si>
    <t>Testing for HIV</t>
  </si>
  <si>
    <t>incidence (all new cases)</t>
  </si>
  <si>
    <t>Age-split incidence/prevalence</t>
  </si>
  <si>
    <t>Treat moderate malnutrition in under-5s</t>
  </si>
  <si>
    <t>Annualized DHS rate</t>
  </si>
  <si>
    <t>Hyper1524</t>
  </si>
  <si>
    <t>Hyper2534</t>
  </si>
  <si>
    <t>Hyper3544</t>
  </si>
  <si>
    <t>Hyperr65</t>
  </si>
  <si>
    <t>Hyper4554</t>
  </si>
  <si>
    <t>Hyper5564</t>
  </si>
  <si>
    <t>SensitivityAnalysis</t>
  </si>
  <si>
    <t>SmokingCessation</t>
  </si>
  <si>
    <t>BasicServices</t>
  </si>
  <si>
    <t>PopValues</t>
  </si>
  <si>
    <t>Family health professional 1</t>
  </si>
  <si>
    <t>Family health professional 2</t>
  </si>
  <si>
    <t>ScenarioID</t>
  </si>
  <si>
    <t>RoleID</t>
  </si>
  <si>
    <t>RoleDescription</t>
  </si>
  <si>
    <t>FH1</t>
  </si>
  <si>
    <t>FH2</t>
  </si>
  <si>
    <t>CadreRoles</t>
  </si>
  <si>
    <t>Unassigned</t>
  </si>
  <si>
    <t>Health extension worker</t>
  </si>
  <si>
    <t>HEW</t>
  </si>
  <si>
    <t xml:space="preserve">Health extension worker </t>
  </si>
  <si>
    <t>ID_col</t>
  </si>
  <si>
    <t>DESC_col</t>
  </si>
  <si>
    <t>Version 2.1 of the model_inputs_demo.xlsx file.</t>
  </si>
  <si>
    <t>OverheadHoursPerWeek</t>
  </si>
  <si>
    <t>Family health professional</t>
  </si>
  <si>
    <t>TaskAllocationByCadre</t>
  </si>
  <si>
    <t>RateCategory</t>
  </si>
  <si>
    <t>Min</t>
  </si>
  <si>
    <t>Max</t>
  </si>
  <si>
    <t>Incidence</t>
  </si>
  <si>
    <t>Works with code versions up through at least 1.0.7.  Not compatible with pacehrh versions 1.0.6 and earlier.</t>
  </si>
  <si>
    <t>Format update date: 6/2/2023.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</si>
</sst>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0.0000"/>
    <numFmt numFmtId="168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4" fillId="0" borderId="0"/>
    <xf numFmtId="0" fontId="7" fillId="0" borderId="0"/>
    <xf numFmtId="0" fontId="8" fillId="0" borderId="9">
      <alignment vertical="top" wrapText="1"/>
    </xf>
    <xf numFmtId="0" fontId="9" fillId="0" borderId="10">
      <alignment vertical="top"/>
    </xf>
    <xf numFmtId="0" fontId="1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3">
    <xf numFmtId="0" fontId="0" fillId="0" borderId="0" xfId="0"/>
    <xf numFmtId="43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0" borderId="5" xfId="0" applyBorder="1"/>
    <xf numFmtId="0" fontId="6" fillId="0" borderId="0" xfId="0" applyFont="1"/>
    <xf numFmtId="164" fontId="0" fillId="3" borderId="0" xfId="1" applyNumberFormat="1" applyFont="1" applyFill="1"/>
    <xf numFmtId="43" fontId="0" fillId="3" borderId="0" xfId="1" applyFont="1" applyFill="1"/>
    <xf numFmtId="43" fontId="0" fillId="0" borderId="0" xfId="1" applyFont="1"/>
    <xf numFmtId="1" fontId="0" fillId="0" borderId="0" xfId="0" applyNumberFormat="1"/>
    <xf numFmtId="0" fontId="5" fillId="2" borderId="1" xfId="0" applyFont="1" applyFill="1" applyBorder="1"/>
    <xf numFmtId="0" fontId="5" fillId="0" borderId="0" xfId="0" quotePrefix="1" applyFont="1"/>
    <xf numFmtId="16" fontId="5" fillId="0" borderId="0" xfId="0" quotePrefix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10" fillId="0" borderId="0" xfId="0" applyFont="1"/>
    <xf numFmtId="0" fontId="0" fillId="5" borderId="0" xfId="0" applyFill="1"/>
    <xf numFmtId="166" fontId="0" fillId="0" borderId="0" xfId="1" applyNumberFormat="1" applyFont="1"/>
    <xf numFmtId="0" fontId="0" fillId="4" borderId="1" xfId="0" applyFill="1" applyBorder="1"/>
    <xf numFmtId="165" fontId="0" fillId="3" borderId="0" xfId="1" applyNumberFormat="1" applyFont="1" applyFill="1"/>
    <xf numFmtId="43" fontId="0" fillId="3" borderId="0" xfId="0" applyNumberFormat="1" applyFill="1"/>
    <xf numFmtId="0" fontId="0" fillId="0" borderId="6" xfId="0" applyBorder="1"/>
    <xf numFmtId="43" fontId="0" fillId="3" borderId="0" xfId="1" applyFont="1" applyFill="1" applyBorder="1"/>
    <xf numFmtId="0" fontId="13" fillId="0" borderId="1" xfId="0" applyFont="1" applyBorder="1"/>
    <xf numFmtId="1" fontId="0" fillId="3" borderId="0" xfId="0" applyNumberFormat="1" applyFill="1"/>
    <xf numFmtId="0" fontId="5" fillId="3" borderId="0" xfId="0" applyFont="1" applyFill="1"/>
    <xf numFmtId="0" fontId="14" fillId="0" borderId="0" xfId="0" applyFont="1"/>
    <xf numFmtId="167" fontId="0" fillId="3" borderId="0" xfId="0" applyNumberFormat="1" applyFill="1"/>
    <xf numFmtId="168" fontId="0" fillId="3" borderId="0" xfId="0" applyNumberFormat="1" applyFill="1"/>
    <xf numFmtId="0" fontId="15" fillId="6" borderId="0" xfId="0" applyFont="1" applyFill="1"/>
    <xf numFmtId="165" fontId="15" fillId="6" borderId="0" xfId="1" applyNumberFormat="1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166" fontId="5" fillId="3" borderId="0" xfId="1" applyNumberFormat="1" applyFont="1" applyFill="1"/>
    <xf numFmtId="164" fontId="5" fillId="3" borderId="0" xfId="1" applyNumberFormat="1" applyFont="1" applyFill="1"/>
    <xf numFmtId="0" fontId="0" fillId="0" borderId="0" xfId="1" applyNumberFormat="1" applyFont="1" applyFill="1"/>
    <xf numFmtId="43" fontId="5" fillId="3" borderId="0" xfId="1" applyFont="1" applyFill="1"/>
    <xf numFmtId="0" fontId="6" fillId="6" borderId="0" xfId="0" applyFont="1" applyFill="1" applyAlignment="1">
      <alignment wrapText="1"/>
    </xf>
    <xf numFmtId="0" fontId="12" fillId="6" borderId="2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166" fontId="12" fillId="6" borderId="0" xfId="1" applyNumberFormat="1" applyFont="1" applyFill="1" applyBorder="1" applyAlignment="1">
      <alignment wrapText="1"/>
    </xf>
    <xf numFmtId="0" fontId="12" fillId="6" borderId="0" xfId="0" applyFont="1" applyFill="1" applyAlignment="1">
      <alignment wrapText="1"/>
    </xf>
    <xf numFmtId="43" fontId="12" fillId="6" borderId="0" xfId="1" applyFont="1" applyFill="1" applyBorder="1" applyAlignment="1">
      <alignment wrapText="1"/>
    </xf>
    <xf numFmtId="0" fontId="12" fillId="6" borderId="0" xfId="1" applyNumberFormat="1" applyFont="1" applyFill="1" applyBorder="1" applyAlignment="1">
      <alignment wrapText="1"/>
    </xf>
    <xf numFmtId="164" fontId="12" fillId="6" borderId="0" xfId="1" applyNumberFormat="1" applyFont="1" applyFill="1" applyBorder="1" applyAlignment="1">
      <alignment wrapText="1"/>
    </xf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166" fontId="0" fillId="3" borderId="3" xfId="1" applyNumberFormat="1" applyFont="1" applyFill="1" applyBorder="1"/>
    <xf numFmtId="43" fontId="0" fillId="3" borderId="3" xfId="1" applyFont="1" applyFill="1" applyBorder="1"/>
    <xf numFmtId="164" fontId="0" fillId="3" borderId="3" xfId="1" applyNumberFormat="1" applyFont="1" applyFill="1" applyBorder="1"/>
    <xf numFmtId="166" fontId="0" fillId="3" borderId="0" xfId="1" applyNumberFormat="1" applyFont="1" applyFill="1" applyBorder="1"/>
    <xf numFmtId="0" fontId="0" fillId="0" borderId="0" xfId="1" applyNumberFormat="1" applyFont="1" applyFill="1" applyBorder="1"/>
    <xf numFmtId="164" fontId="0" fillId="3" borderId="0" xfId="1" applyNumberFormat="1" applyFont="1" applyFill="1" applyBorder="1"/>
    <xf numFmtId="164" fontId="5" fillId="3" borderId="0" xfId="1" applyNumberFormat="1" applyFont="1" applyFill="1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3" borderId="8" xfId="0" applyFill="1" applyBorder="1"/>
    <xf numFmtId="0" fontId="0" fillId="3" borderId="9" xfId="0" applyFill="1" applyBorder="1"/>
    <xf numFmtId="166" fontId="0" fillId="3" borderId="8" xfId="1" applyNumberFormat="1" applyFont="1" applyFill="1" applyBorder="1"/>
    <xf numFmtId="0" fontId="0" fillId="0" borderId="8" xfId="1" applyNumberFormat="1" applyFont="1" applyFill="1" applyBorder="1"/>
    <xf numFmtId="43" fontId="0" fillId="3" borderId="8" xfId="1" applyFont="1" applyFill="1" applyBorder="1"/>
    <xf numFmtId="164" fontId="0" fillId="3" borderId="8" xfId="1" applyNumberFormat="1" applyFont="1" applyFill="1" applyBorder="1"/>
    <xf numFmtId="166" fontId="5" fillId="3" borderId="0" xfId="1" applyNumberFormat="1" applyFont="1" applyFill="1" applyBorder="1"/>
    <xf numFmtId="166" fontId="5" fillId="3" borderId="8" xfId="1" applyNumberFormat="1" applyFont="1" applyFill="1" applyBorder="1"/>
    <xf numFmtId="0" fontId="0" fillId="0" borderId="3" xfId="1" applyNumberFormat="1" applyFont="1" applyFill="1" applyBorder="1"/>
    <xf numFmtId="0" fontId="0" fillId="3" borderId="3" xfId="0" applyFill="1" applyBorder="1" applyAlignment="1">
      <alignment horizontal="left"/>
    </xf>
    <xf numFmtId="0" fontId="5" fillId="3" borderId="3" xfId="0" applyFont="1" applyFill="1" applyBorder="1"/>
    <xf numFmtId="0" fontId="5" fillId="0" borderId="3" xfId="0" applyFont="1" applyBorder="1"/>
    <xf numFmtId="43" fontId="5" fillId="3" borderId="3" xfId="1" applyFont="1" applyFill="1" applyBorder="1"/>
    <xf numFmtId="0" fontId="5" fillId="0" borderId="3" xfId="1" applyNumberFormat="1" applyFont="1" applyFill="1" applyBorder="1"/>
    <xf numFmtId="164" fontId="5" fillId="3" borderId="3" xfId="1" applyNumberFormat="1" applyFont="1" applyFill="1" applyBorder="1"/>
    <xf numFmtId="0" fontId="6" fillId="7" borderId="0" xfId="0" applyFont="1" applyFill="1"/>
    <xf numFmtId="0" fontId="16" fillId="6" borderId="0" xfId="0" applyFont="1" applyFill="1" applyAlignment="1">
      <alignment horizontal="center" textRotation="60" wrapText="1"/>
    </xf>
    <xf numFmtId="0" fontId="0" fillId="0" borderId="0" xfId="0" applyAlignment="1">
      <alignment horizontal="center" textRotation="60" wrapText="1"/>
    </xf>
    <xf numFmtId="0" fontId="5" fillId="2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8" borderId="6" xfId="0" applyFont="1" applyFill="1" applyBorder="1" applyAlignment="1">
      <alignment wrapText="1"/>
    </xf>
    <xf numFmtId="0" fontId="5" fillId="8" borderId="0" xfId="0" applyFont="1" applyFill="1"/>
    <xf numFmtId="0" fontId="5" fillId="8" borderId="6" xfId="0" applyFont="1" applyFill="1" applyBorder="1"/>
    <xf numFmtId="0" fontId="0" fillId="8" borderId="0" xfId="0" applyFill="1"/>
    <xf numFmtId="0" fontId="0" fillId="8" borderId="6" xfId="0" applyFill="1" applyBorder="1"/>
    <xf numFmtId="0" fontId="0" fillId="2" borderId="10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43" fontId="0" fillId="3" borderId="12" xfId="9" applyFont="1" applyFill="1" applyBorder="1"/>
    <xf numFmtId="43" fontId="0" fillId="3" borderId="13" xfId="9" applyFont="1" applyFill="1" applyBorder="1"/>
    <xf numFmtId="43" fontId="0" fillId="3" borderId="14" xfId="9" applyFont="1" applyFill="1" applyBorder="1"/>
    <xf numFmtId="43" fontId="0" fillId="3" borderId="11" xfId="9" applyFont="1" applyFill="1" applyBorder="1"/>
    <xf numFmtId="0" fontId="0" fillId="2" borderId="10" xfId="0" applyFill="1" applyBorder="1"/>
    <xf numFmtId="43" fontId="0" fillId="3" borderId="15" xfId="9" applyFont="1" applyFill="1" applyBorder="1"/>
    <xf numFmtId="43" fontId="0" fillId="3" borderId="10" xfId="9" applyFont="1" applyFill="1" applyBorder="1"/>
  </cellXfs>
  <cellStyles count="10">
    <cellStyle name="Comma" xfId="1" builtinId="3"/>
    <cellStyle name="Comma 2" xfId="9" xr:uid="{F410D60A-1DC9-43C7-979B-E919CC121327}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  <cellStyle name="Percent 2" xfId="8" xr:uid="{E7101ED1-A99E-45FB-BE05-1D33D0EB1939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BFBFBF"/>
      <color rgb="FF3333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10</xdr:row>
      <xdr:rowOff>6350</xdr:rowOff>
    </xdr:from>
    <xdr:to>
      <xdr:col>6</xdr:col>
      <xdr:colOff>459299</xdr:colOff>
      <xdr:row>35</xdr:row>
      <xdr:rowOff>62661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779BF-BDD2-46CF-A691-1E84D9401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663700"/>
          <a:ext cx="3475549" cy="46600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ion%20file%20demo%20v1.1%20debu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brittany_hagedorn_gatesfoundation_org/Documents/Documents/GitHub/PACE-HRH/config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ittany Hagedorn" id="{03786AFB-E7BB-4FA7-846C-835FB448EEBC}" userId="S::Brittany.Hagedorn@gatesfoundation.org::5a602c7b-e691-4c99-b6e7-afdfc089753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1-12T18:35:53.10" personId="{03786AFB-E7BB-4FA7-846C-835FB448EEBC}" id="{328CAD55-03AD-4788-A8E4-651178ABBA8A}">
    <text>Needs to be a unique value, but the text content does not matter. It is easier to work with the results if there are not spaces in the names.</text>
  </threadedComment>
  <threadedComment ref="B1" dT="2022-11-12T18:33:54.25" personId="{03786AFB-E7BB-4FA7-846C-835FB448EEBC}" id="{48830E88-85FB-4EF7-929D-D5F68EF17275}">
    <text>Should be &lt;= 52</text>
  </threadedComment>
  <threadedComment ref="C1" dT="2022-11-12T18:34:11.60" personId="{03786AFB-E7BB-4FA7-846C-835FB448EEBC}" id="{FEADEA4A-B72E-4A9D-858D-15AEFC2C5D84}">
    <text>Should typically be &lt;= 40</text>
  </threadedComment>
  <threadedComment ref="E1" dT="2022-11-12T18:34:44.31" personId="{03786AFB-E7BB-4FA7-846C-835FB448EEBC}" id="{4B821083-4883-4DD4-8E34-3EE4038314CD}">
    <text>Typically TRUE except for scenario analysis</text>
  </threadedComment>
  <threadedComment ref="F1" dT="2022-11-12T18:34:48.58" personId="{03786AFB-E7BB-4FA7-846C-835FB448EEBC}" id="{1DF2B7BE-0D6C-4A5C-A888-20C5FF4E092F}">
    <text>Typically TRUE except for scenario analysis</text>
  </threadedComment>
  <threadedComment ref="G1" dT="2022-11-12T18:34:52.99" personId="{03786AFB-E7BB-4FA7-846C-835FB448EEBC}" id="{2D782116-F72C-4F5F-8902-A8D67CBE7111}">
    <text>Typically TRUE except for scenario analysis</text>
  </threadedComment>
  <threadedComment ref="H1" dT="2022-11-12T18:34:57.44" personId="{03786AFB-E7BB-4FA7-846C-835FB448EEBC}" id="{937C2882-FF84-4DCB-B0AB-DCC54FB4D5E9}">
    <text>Typically TRUE except for scenario analysis</text>
  </threadedComment>
  <threadedComment ref="I1" dT="2022-11-12T18:36:24.37" personId="{03786AFB-E7BB-4FA7-846C-835FB448EEBC}" id="{407F3D1C-2F4A-4373-AB04-136CA0DC1F4D}">
    <text>The exact name (including capitalization) of a tab in this workbook that contains the task values information.</text>
  </threadedComment>
  <threadedComment ref="J1" dT="2022-11-12T18:36:40.56" personId="{03786AFB-E7BB-4FA7-846C-835FB448EEBC}" id="{81CABEFC-7899-4C7A-B9AE-4E2D5F662376}">
    <text>The exact name (including capitalization) of a tab in this workbook that contains the initial population demographics.</text>
  </threadedComment>
  <threadedComment ref="K1" dT="2022-11-12T18:37:20.11" personId="{03786AFB-E7BB-4FA7-846C-835FB448EEBC}" id="{014F1C08-667B-46ED-851F-81B8588E32D0}">
    <text>The exact name (including capitalization) of a tab in this workbook that contains the seasonality information. Can be one or multiple tabs, but only one is used per scenario run.</text>
  </threadedComment>
  <threadedComment ref="L1" dT="2022-11-12T18:37:39.80" personId="{03786AFB-E7BB-4FA7-846C-835FB448EEBC}" id="{4CC0DF8F-AAA1-4EBE-B532-0D230C5FDFB7}">
    <text>The exact name (including capitalization) of a tab in this workbook that contains the cadre task allocations. Can be one or multiple tabs, but only one is used per scenario run.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8200-6BC4-4F2A-AD0A-F3543BC615FC}">
  <sheetPr>
    <tabColor theme="8" tint="-0.249977111117893"/>
  </sheetPr>
  <dimension ref="B2:R12"/>
  <sheetViews>
    <sheetView workbookViewId="0">
      <selection activeCell="G4" sqref="G4"/>
    </sheetView>
  </sheetViews>
  <sheetFormatPr defaultRowHeight="14.5" x14ac:dyDescent="0.35"/>
  <sheetData>
    <row r="2" spans="2:18" x14ac:dyDescent="0.35">
      <c r="B2" t="s">
        <v>323</v>
      </c>
    </row>
    <row r="3" spans="2:18" x14ac:dyDescent="0.35">
      <c r="B3" t="s">
        <v>314</v>
      </c>
      <c r="P3" s="28" t="b">
        <v>1</v>
      </c>
      <c r="Q3" t="s">
        <v>101</v>
      </c>
      <c r="R3" t="s">
        <v>180</v>
      </c>
    </row>
    <row r="4" spans="2:18" x14ac:dyDescent="0.35">
      <c r="B4" t="s">
        <v>322</v>
      </c>
      <c r="P4" s="28" t="b">
        <v>0</v>
      </c>
      <c r="Q4" t="s">
        <v>102</v>
      </c>
      <c r="R4" t="s">
        <v>103</v>
      </c>
    </row>
    <row r="6" spans="2:18" x14ac:dyDescent="0.35">
      <c r="B6" s="5" t="s">
        <v>259</v>
      </c>
      <c r="C6" s="5"/>
      <c r="D6" s="5"/>
      <c r="E6" s="5"/>
      <c r="F6" s="5"/>
    </row>
    <row r="8" spans="2:18" x14ac:dyDescent="0.35">
      <c r="B8" t="s">
        <v>129</v>
      </c>
    </row>
    <row r="9" spans="2:18" x14ac:dyDescent="0.35">
      <c r="B9" t="s">
        <v>130</v>
      </c>
    </row>
    <row r="11" spans="2:18" x14ac:dyDescent="0.35">
      <c r="H11" t="s">
        <v>255</v>
      </c>
    </row>
    <row r="12" spans="2:18" x14ac:dyDescent="0.35">
      <c r="H12" t="s">
        <v>139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8961-463F-4540-AE96-5FF353928741}">
  <sheetPr>
    <tabColor theme="9" tint="-0.249977111117893"/>
  </sheetPr>
  <dimension ref="A1:Q16"/>
  <sheetViews>
    <sheetView zoomScaleNormal="100" workbookViewId="0">
      <pane ySplit="1" topLeftCell="A2" activePane="bottomLeft" state="frozen"/>
      <selection pane="bottomLeft" activeCell="B16" sqref="B16"/>
    </sheetView>
  </sheetViews>
  <sheetFormatPr defaultRowHeight="14.5" x14ac:dyDescent="0.35"/>
  <cols>
    <col min="1" max="1" width="27.90625" bestFit="1" customWidth="1"/>
    <col min="2" max="2" width="19.7265625" style="6" bestFit="1" customWidth="1"/>
    <col min="3" max="3" width="35.81640625" bestFit="1" customWidth="1"/>
    <col min="4" max="4" width="12.81640625" bestFit="1" customWidth="1"/>
    <col min="5" max="5" width="12.08984375" bestFit="1" customWidth="1"/>
    <col min="6" max="6" width="14.453125" bestFit="1" customWidth="1"/>
    <col min="7" max="7" width="12.26953125" style="23" bestFit="1" customWidth="1"/>
    <col min="8" max="8" width="16.90625" style="19" bestFit="1" customWidth="1"/>
    <col min="9" max="9" width="22.36328125" bestFit="1" customWidth="1"/>
    <col min="10" max="10" width="13.453125" style="10" bestFit="1" customWidth="1"/>
    <col min="11" max="11" width="32.81640625" bestFit="1" customWidth="1"/>
    <col min="12" max="12" width="16.453125" style="10" bestFit="1" customWidth="1"/>
    <col min="13" max="13" width="19.1796875" style="2" customWidth="1"/>
    <col min="14" max="14" width="18.7265625" style="2" customWidth="1"/>
    <col min="15" max="15" width="15" style="2" bestFit="1" customWidth="1"/>
    <col min="16" max="16" width="14.26953125" style="2" bestFit="1" customWidth="1"/>
    <col min="17" max="17" width="16.6328125" bestFit="1" customWidth="1"/>
  </cols>
  <sheetData>
    <row r="1" spans="1:17" s="16" customFormat="1" ht="87.65" customHeight="1" thickBot="1" x14ac:dyDescent="0.4">
      <c r="A1" s="43" t="s">
        <v>278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35">
      <c r="A2" s="52" t="s">
        <v>279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35">
      <c r="A3" s="6" t="s">
        <v>279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35">
      <c r="A4" s="6" t="s">
        <v>279</v>
      </c>
      <c r="B4" s="37" t="s">
        <v>264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35">
      <c r="A5" s="6" t="s">
        <v>279</v>
      </c>
      <c r="B5" s="37" t="s">
        <v>265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5" thickBot="1" x14ac:dyDescent="0.4">
      <c r="A6" s="64" t="s">
        <v>279</v>
      </c>
      <c r="B6" s="65" t="s">
        <v>266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35">
      <c r="A7" t="s">
        <v>280</v>
      </c>
      <c r="B7" s="37" t="s">
        <v>270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289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35">
      <c r="A8" t="s">
        <v>280</v>
      </c>
      <c r="B8" s="37" t="s">
        <v>271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35">
      <c r="A9" t="s">
        <v>280</v>
      </c>
      <c r="B9" s="37" t="s">
        <v>269</v>
      </c>
      <c r="C9" t="s">
        <v>288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5" thickBot="1" x14ac:dyDescent="0.4">
      <c r="A10" t="s">
        <v>280</v>
      </c>
      <c r="B10" s="37" t="s">
        <v>267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35">
      <c r="A11" s="52" t="s">
        <v>281</v>
      </c>
      <c r="B11" s="53" t="s">
        <v>268</v>
      </c>
      <c r="C11" s="54" t="s">
        <v>285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286</v>
      </c>
      <c r="J11" s="58">
        <v>4</v>
      </c>
      <c r="K11" s="54" t="s">
        <v>276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35">
      <c r="A12" s="6" t="s">
        <v>281</v>
      </c>
      <c r="B12" s="37" t="s">
        <v>284</v>
      </c>
      <c r="C12" t="s">
        <v>282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276</v>
      </c>
      <c r="L12" s="24">
        <v>1</v>
      </c>
      <c r="M12" s="62">
        <v>1</v>
      </c>
      <c r="N12" s="62"/>
      <c r="O12" s="62">
        <v>5</v>
      </c>
      <c r="P12" s="62"/>
    </row>
    <row r="13" spans="1:17" ht="15" thickBot="1" x14ac:dyDescent="0.4">
      <c r="A13" t="s">
        <v>281</v>
      </c>
      <c r="B13" s="37" t="s">
        <v>297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277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35">
      <c r="A14" s="52" t="s">
        <v>287</v>
      </c>
      <c r="B14" s="53" t="s">
        <v>272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35">
      <c r="A15" s="6" t="s">
        <v>287</v>
      </c>
      <c r="B15" s="37" t="s">
        <v>273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35">
      <c r="B16"/>
      <c r="G16"/>
      <c r="H16"/>
      <c r="J16"/>
      <c r="L16"/>
      <c r="M16"/>
      <c r="N16"/>
      <c r="O16"/>
      <c r="P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3EE0E1-6392-4754-984C-80D83AFED092}">
          <x14:formula1>
            <xm:f>Lookup!$D$2:$D$15</xm:f>
          </x14:formula1>
          <xm:sqref>F2:F9 F11:F15 F17:F332</xm:sqref>
        </x14:dataValidation>
        <x14:dataValidation type="list" allowBlank="1" showInputMessage="1" showErrorMessage="1" xr:uid="{925A0EEB-9365-4265-BCAA-8FCF4189DF40}">
          <x14:formula1>
            <xm:f>Lookup!$B$2:$B$9</xm:f>
          </x14:formula1>
          <xm:sqref>E2:E15 E17:E233</xm:sqref>
        </x14:dataValidation>
        <x14:dataValidation type="list" allowBlank="1" showInputMessage="1" showErrorMessage="1" xr:uid="{C319048F-06A6-4121-9C15-D4FC96370093}">
          <x14:formula1>
            <xm:f>Lookup!$F$2:$F$45</xm:f>
          </x14:formula1>
          <xm:sqref>G2:G15 G17:G1048576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F26-882B-45E6-A19E-6B7248DFCF45}">
  <sheetPr>
    <tabColor theme="9" tint="-0.249977111117893"/>
  </sheetPr>
  <dimension ref="A1:Q26"/>
  <sheetViews>
    <sheetView zoomScaleNormal="100" workbookViewId="0">
      <pane ySplit="1" topLeftCell="A2" activePane="bottomLeft" state="frozen"/>
      <selection pane="bottomLeft" activeCell="A24" sqref="A24"/>
    </sheetView>
  </sheetViews>
  <sheetFormatPr defaultRowHeight="14.5" x14ac:dyDescent="0.35"/>
  <cols>
    <col min="1" max="1" width="31.08984375" bestFit="1" customWidth="1"/>
    <col min="2" max="2" width="22.36328125" style="6" bestFit="1" customWidth="1"/>
    <col min="3" max="3" width="44.453125" bestFit="1" customWidth="1"/>
    <col min="4" max="4" width="16.453125" bestFit="1" customWidth="1"/>
    <col min="5" max="5" width="14.7265625" bestFit="1" customWidth="1"/>
    <col min="6" max="6" width="16.08984375" bestFit="1" customWidth="1"/>
    <col min="7" max="7" width="14" style="23" bestFit="1" customWidth="1"/>
    <col min="8" max="8" width="17.453125" style="19" customWidth="1"/>
    <col min="9" max="9" width="25.08984375" bestFit="1" customWidth="1"/>
    <col min="10" max="10" width="13.36328125" style="10" bestFit="1" customWidth="1"/>
    <col min="11" max="11" width="35.81640625" bestFit="1" customWidth="1"/>
    <col min="12" max="12" width="18.08984375" style="10" bestFit="1" customWidth="1"/>
    <col min="13" max="13" width="19.1796875" style="2" customWidth="1"/>
    <col min="14" max="14" width="18.7265625" style="2" customWidth="1"/>
    <col min="15" max="15" width="15.08984375" style="2" bestFit="1" customWidth="1"/>
    <col min="16" max="16" width="20.26953125" bestFit="1" customWidth="1"/>
  </cols>
  <sheetData>
    <row r="1" spans="1:17" s="16" customFormat="1" ht="87.65" customHeight="1" thickBot="1" x14ac:dyDescent="0.4">
      <c r="A1" s="43" t="s">
        <v>278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35">
      <c r="A2" s="52" t="s">
        <v>279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35">
      <c r="A3" s="6" t="s">
        <v>279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35">
      <c r="A4" s="6" t="s">
        <v>279</v>
      </c>
      <c r="B4" s="37" t="s">
        <v>264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35">
      <c r="A5" s="6" t="s">
        <v>279</v>
      </c>
      <c r="B5" s="37" t="s">
        <v>265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5" thickBot="1" x14ac:dyDescent="0.4">
      <c r="A6" s="64" t="s">
        <v>279</v>
      </c>
      <c r="B6" s="65" t="s">
        <v>266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35">
      <c r="A7" t="s">
        <v>280</v>
      </c>
      <c r="B7" s="37" t="s">
        <v>270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289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35">
      <c r="A8" t="s">
        <v>280</v>
      </c>
      <c r="B8" s="37" t="s">
        <v>271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35">
      <c r="A9" t="s">
        <v>280</v>
      </c>
      <c r="B9" s="37" t="s">
        <v>269</v>
      </c>
      <c r="C9" t="s">
        <v>288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5" thickBot="1" x14ac:dyDescent="0.4">
      <c r="A10" t="s">
        <v>280</v>
      </c>
      <c r="B10" s="37" t="s">
        <v>267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35">
      <c r="A11" s="52" t="s">
        <v>281</v>
      </c>
      <c r="B11" s="53" t="s">
        <v>268</v>
      </c>
      <c r="C11" s="54" t="s">
        <v>285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286</v>
      </c>
      <c r="J11" s="58">
        <v>4</v>
      </c>
      <c r="K11" s="54" t="s">
        <v>276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35">
      <c r="A12" s="6" t="s">
        <v>281</v>
      </c>
      <c r="B12" s="37" t="s">
        <v>284</v>
      </c>
      <c r="C12" t="s">
        <v>282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276</v>
      </c>
      <c r="L12" s="24">
        <v>1</v>
      </c>
      <c r="M12" s="62">
        <v>1</v>
      </c>
      <c r="N12" s="62"/>
      <c r="O12" s="62">
        <v>5</v>
      </c>
      <c r="P12" s="62"/>
    </row>
    <row r="13" spans="1:17" ht="15" thickBot="1" x14ac:dyDescent="0.4">
      <c r="A13" t="s">
        <v>281</v>
      </c>
      <c r="B13" s="37" t="s">
        <v>297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277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35">
      <c r="A14" s="52" t="s">
        <v>287</v>
      </c>
      <c r="B14" s="53" t="s">
        <v>272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35">
      <c r="A15" s="6" t="s">
        <v>287</v>
      </c>
      <c r="B15" s="37" t="s">
        <v>273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35">
      <c r="A16" s="6" t="s">
        <v>287</v>
      </c>
      <c r="B16" s="37" t="s">
        <v>290</v>
      </c>
      <c r="C16" t="s">
        <v>249</v>
      </c>
      <c r="D16" s="5" t="s">
        <v>52</v>
      </c>
      <c r="E16" s="5" t="s">
        <v>173</v>
      </c>
      <c r="F16" s="5" t="s">
        <v>72</v>
      </c>
      <c r="G16" s="38" t="s">
        <v>231</v>
      </c>
      <c r="H16" s="73">
        <v>9.0999999999999998E-2</v>
      </c>
      <c r="I16" s="61" t="s">
        <v>113</v>
      </c>
      <c r="J16" s="24"/>
      <c r="K16" s="61"/>
      <c r="L16" s="24">
        <v>1</v>
      </c>
      <c r="M16" s="62"/>
      <c r="N16" s="62">
        <v>1</v>
      </c>
      <c r="O16" s="62">
        <v>5</v>
      </c>
      <c r="P16" s="62"/>
    </row>
    <row r="17" spans="1:16" x14ac:dyDescent="0.35">
      <c r="A17" s="6" t="s">
        <v>287</v>
      </c>
      <c r="B17" s="37" t="s">
        <v>291</v>
      </c>
      <c r="C17" t="s">
        <v>250</v>
      </c>
      <c r="D17" s="5" t="s">
        <v>52</v>
      </c>
      <c r="E17" s="5" t="s">
        <v>173</v>
      </c>
      <c r="F17" s="5" t="s">
        <v>72</v>
      </c>
      <c r="G17" s="38" t="s">
        <v>232</v>
      </c>
      <c r="H17" s="73">
        <v>0.15</v>
      </c>
      <c r="I17" s="61" t="s">
        <v>113</v>
      </c>
      <c r="J17" s="24"/>
      <c r="K17" s="61"/>
      <c r="L17" s="24">
        <v>1</v>
      </c>
      <c r="M17" s="62"/>
      <c r="N17" s="62">
        <v>1</v>
      </c>
      <c r="O17" s="62">
        <v>5</v>
      </c>
      <c r="P17" s="62"/>
    </row>
    <row r="18" spans="1:16" x14ac:dyDescent="0.35">
      <c r="A18" s="6" t="s">
        <v>287</v>
      </c>
      <c r="B18" s="37" t="s">
        <v>292</v>
      </c>
      <c r="C18" t="s">
        <v>251</v>
      </c>
      <c r="D18" s="5" t="s">
        <v>52</v>
      </c>
      <c r="E18" s="5" t="s">
        <v>173</v>
      </c>
      <c r="F18" s="5" t="s">
        <v>72</v>
      </c>
      <c r="G18" s="38" t="s">
        <v>227</v>
      </c>
      <c r="H18" s="73">
        <v>0.192</v>
      </c>
      <c r="I18" s="61" t="s">
        <v>113</v>
      </c>
      <c r="J18" s="24"/>
      <c r="K18" s="61"/>
      <c r="L18" s="24">
        <v>1</v>
      </c>
      <c r="M18" s="62"/>
      <c r="N18" s="62">
        <v>1</v>
      </c>
      <c r="O18" s="62">
        <v>5</v>
      </c>
      <c r="P18" s="62"/>
    </row>
    <row r="19" spans="1:16" x14ac:dyDescent="0.35">
      <c r="A19" s="6" t="s">
        <v>287</v>
      </c>
      <c r="B19" s="37" t="s">
        <v>294</v>
      </c>
      <c r="C19" t="s">
        <v>252</v>
      </c>
      <c r="D19" s="5" t="s">
        <v>52</v>
      </c>
      <c r="E19" s="5" t="s">
        <v>173</v>
      </c>
      <c r="F19" s="5" t="s">
        <v>72</v>
      </c>
      <c r="G19" s="38" t="s">
        <v>228</v>
      </c>
      <c r="H19" s="73">
        <v>0.222</v>
      </c>
      <c r="I19" s="61" t="s">
        <v>113</v>
      </c>
      <c r="J19" s="24"/>
      <c r="K19" s="61"/>
      <c r="L19" s="24">
        <v>1</v>
      </c>
      <c r="M19" s="62"/>
      <c r="N19" s="62">
        <v>1</v>
      </c>
      <c r="O19" s="62">
        <v>5</v>
      </c>
      <c r="P19" s="62"/>
    </row>
    <row r="20" spans="1:16" x14ac:dyDescent="0.35">
      <c r="A20" s="6" t="s">
        <v>287</v>
      </c>
      <c r="B20" s="37" t="s">
        <v>295</v>
      </c>
      <c r="C20" t="s">
        <v>253</v>
      </c>
      <c r="D20" s="5" t="s">
        <v>52</v>
      </c>
      <c r="E20" s="5" t="s">
        <v>173</v>
      </c>
      <c r="F20" s="5" t="s">
        <v>72</v>
      </c>
      <c r="G20" s="38" t="s">
        <v>229</v>
      </c>
      <c r="H20" s="73">
        <v>0.33600000000000002</v>
      </c>
      <c r="I20" s="61" t="s">
        <v>113</v>
      </c>
      <c r="J20" s="24"/>
      <c r="K20" s="61"/>
      <c r="L20" s="24">
        <v>1</v>
      </c>
      <c r="M20" s="62"/>
      <c r="N20" s="62">
        <v>1</v>
      </c>
      <c r="O20" s="62">
        <v>5</v>
      </c>
      <c r="P20" s="62"/>
    </row>
    <row r="21" spans="1:16" s="66" customFormat="1" ht="15" thickBot="1" x14ac:dyDescent="0.4">
      <c r="A21" s="64" t="s">
        <v>287</v>
      </c>
      <c r="B21" s="65" t="s">
        <v>293</v>
      </c>
      <c r="C21" s="66" t="s">
        <v>254</v>
      </c>
      <c r="D21" s="67" t="s">
        <v>52</v>
      </c>
      <c r="E21" s="67" t="s">
        <v>173</v>
      </c>
      <c r="F21" s="67" t="s">
        <v>72</v>
      </c>
      <c r="G21" s="68" t="s">
        <v>230</v>
      </c>
      <c r="H21" s="74">
        <v>0.36899999999999999</v>
      </c>
      <c r="I21" s="70" t="s">
        <v>113</v>
      </c>
      <c r="J21" s="71"/>
      <c r="K21" s="70"/>
      <c r="L21" s="71">
        <v>1</v>
      </c>
      <c r="M21" s="72"/>
      <c r="N21" s="72">
        <v>1</v>
      </c>
      <c r="O21" s="72">
        <v>5</v>
      </c>
      <c r="P21" s="72"/>
    </row>
    <row r="22" spans="1:16" s="54" customFormat="1" x14ac:dyDescent="0.35">
      <c r="A22" s="52" t="s">
        <v>283</v>
      </c>
      <c r="B22" s="53" t="s">
        <v>263</v>
      </c>
      <c r="C22" s="54" t="s">
        <v>114</v>
      </c>
      <c r="D22" s="76" t="s">
        <v>64</v>
      </c>
      <c r="E22" s="55" t="s">
        <v>65</v>
      </c>
      <c r="F22" s="55" t="s">
        <v>65</v>
      </c>
      <c r="G22" s="56" t="s">
        <v>70</v>
      </c>
      <c r="H22" s="77">
        <v>1</v>
      </c>
      <c r="I22" s="78" t="s">
        <v>128</v>
      </c>
      <c r="J22" s="79"/>
      <c r="K22" s="80"/>
      <c r="L22" s="79">
        <v>1</v>
      </c>
      <c r="M22" s="81">
        <v>1</v>
      </c>
      <c r="N22" s="59"/>
      <c r="O22" s="59">
        <v>4.5844447190612616</v>
      </c>
      <c r="P22" s="59"/>
    </row>
    <row r="23" spans="1:16" s="66" customFormat="1" ht="15" thickBot="1" x14ac:dyDescent="0.4">
      <c r="A23" s="64" t="s">
        <v>283</v>
      </c>
      <c r="B23" s="65" t="s">
        <v>149</v>
      </c>
      <c r="C23" s="66" t="s">
        <v>274</v>
      </c>
      <c r="D23" s="67" t="s">
        <v>153</v>
      </c>
      <c r="E23" s="67" t="s">
        <v>68</v>
      </c>
      <c r="F23" s="67" t="s">
        <v>65</v>
      </c>
      <c r="G23" s="68" t="s">
        <v>70</v>
      </c>
      <c r="H23" s="69">
        <v>1E-3</v>
      </c>
      <c r="I23" s="70" t="s">
        <v>275</v>
      </c>
      <c r="J23" s="71"/>
      <c r="L23" s="71">
        <v>1</v>
      </c>
      <c r="M23" s="72">
        <v>1</v>
      </c>
      <c r="N23" s="72"/>
      <c r="O23" s="72">
        <v>5</v>
      </c>
      <c r="P23" s="72"/>
    </row>
    <row r="24" spans="1:16" x14ac:dyDescent="0.35">
      <c r="B24"/>
      <c r="G24"/>
      <c r="H24"/>
      <c r="J24"/>
      <c r="L24"/>
      <c r="M24"/>
      <c r="N24"/>
      <c r="O24"/>
    </row>
    <row r="25" spans="1:16" x14ac:dyDescent="0.35">
      <c r="B25"/>
      <c r="G25"/>
      <c r="H25"/>
      <c r="J25"/>
      <c r="L25"/>
      <c r="M25"/>
      <c r="N25"/>
      <c r="O25"/>
    </row>
    <row r="26" spans="1:16" x14ac:dyDescent="0.35">
      <c r="B26"/>
      <c r="G26"/>
      <c r="H26"/>
      <c r="J26"/>
      <c r="L26"/>
      <c r="M26"/>
      <c r="N26"/>
      <c r="O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0A51A0-4AC8-4F68-9F83-375849496DC9}">
          <x14:formula1>
            <xm:f>Lookup!$F$2:$F$45</xm:f>
          </x14:formula1>
          <xm:sqref>G2:G23 G27:G1048576</xm:sqref>
        </x14:dataValidation>
        <x14:dataValidation type="list" allowBlank="1" showInputMessage="1" showErrorMessage="1" xr:uid="{C6B5B2B4-27BF-47FC-86CA-3CF8B8BF8EB9}">
          <x14:formula1>
            <xm:f>Lookup!$B$2:$B$9</xm:f>
          </x14:formula1>
          <xm:sqref>E2:E23 E27:E243</xm:sqref>
        </x14:dataValidation>
        <x14:dataValidation type="list" allowBlank="1" showInputMessage="1" showErrorMessage="1" xr:uid="{EF4159DA-F3D5-4A4C-9909-888F1A97D44A}">
          <x14:formula1>
            <xm:f>Lookup!$D$2:$D$15</xm:f>
          </x14:formula1>
          <xm:sqref>F2:F9 F11:F23 F27:F342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6E33-24B9-46AB-8C0C-B9AE70A8D6D8}">
  <sheetPr>
    <tabColor theme="9" tint="-0.249977111117893"/>
  </sheetPr>
  <dimension ref="A1:P24"/>
  <sheetViews>
    <sheetView topLeftCell="B1" zoomScale="120" zoomScaleNormal="120" workbookViewId="0">
      <pane ySplit="2" topLeftCell="A3" activePane="bottomLeft" state="frozen"/>
      <selection pane="bottomLeft" activeCell="N31" sqref="N31"/>
    </sheetView>
  </sheetViews>
  <sheetFormatPr defaultRowHeight="14.5" x14ac:dyDescent="0.35"/>
  <cols>
    <col min="1" max="1" width="20.26953125" bestFit="1" customWidth="1"/>
    <col min="2" max="2" width="39.08984375" customWidth="1"/>
    <col min="3" max="3" width="12.81640625" style="6" bestFit="1" customWidth="1"/>
    <col min="4" max="4" width="12.26953125" customWidth="1"/>
    <col min="5" max="5" width="12.81640625" style="23" bestFit="1" customWidth="1"/>
    <col min="6" max="7" width="12.81640625" bestFit="1" customWidth="1"/>
    <col min="8" max="8" width="12.81640625" style="23" bestFit="1" customWidth="1"/>
    <col min="9" max="11" width="12.81640625" bestFit="1" customWidth="1"/>
    <col min="12" max="12" width="12.81640625" style="23" bestFit="1" customWidth="1"/>
    <col min="13" max="15" width="12.81640625" bestFit="1" customWidth="1"/>
    <col min="16" max="16" width="12.81640625" style="23" bestFit="1" customWidth="1"/>
  </cols>
  <sheetData>
    <row r="1" spans="1:16" ht="19" customHeight="1" x14ac:dyDescent="0.35">
      <c r="A1" s="85" t="s">
        <v>312</v>
      </c>
      <c r="B1" s="87" t="s">
        <v>313</v>
      </c>
      <c r="C1" s="88" t="str">
        <f>_xlfn.CONCAT("StartYear", 2020)</f>
        <v>StartYear2020</v>
      </c>
      <c r="D1" s="88" t="str">
        <f t="shared" ref="D1:E1" si="0">_xlfn.CONCAT("StartYear", 2020)</f>
        <v>StartYear2020</v>
      </c>
      <c r="E1" s="89" t="str">
        <f t="shared" si="0"/>
        <v>StartYear2020</v>
      </c>
      <c r="F1" s="88" t="str">
        <f>_xlfn.CONCAT("StartYear", 2025)</f>
        <v>StartYear2025</v>
      </c>
      <c r="G1" s="88" t="str">
        <f t="shared" ref="G1:H1" si="1">_xlfn.CONCAT("StartYear", 2025)</f>
        <v>StartYear2025</v>
      </c>
      <c r="H1" s="89" t="str">
        <f t="shared" si="1"/>
        <v>StartYear2025</v>
      </c>
      <c r="I1" s="88" t="str">
        <f>_xlfn.CONCAT("StartYear", 2030)</f>
        <v>StartYear2030</v>
      </c>
      <c r="J1" s="88" t="str">
        <f t="shared" ref="J1:L1" si="2">_xlfn.CONCAT("StartYear", 2030)</f>
        <v>StartYear2030</v>
      </c>
      <c r="K1" s="88" t="str">
        <f t="shared" si="2"/>
        <v>StartYear2030</v>
      </c>
      <c r="L1" s="89" t="str">
        <f t="shared" si="2"/>
        <v>StartYear2030</v>
      </c>
      <c r="M1" s="88" t="str">
        <f>_xlfn.CONCAT("StartYear", 2035)</f>
        <v>StartYear2035</v>
      </c>
      <c r="N1" s="88" t="str">
        <f>_xlfn.CONCAT("StartYear", 2035)</f>
        <v>StartYear2035</v>
      </c>
      <c r="O1" s="88" t="str">
        <f t="shared" ref="O1:P1" si="3">_xlfn.CONCAT("StartYear", 2035)</f>
        <v>StartYear2035</v>
      </c>
      <c r="P1" s="89" t="str">
        <f t="shared" si="3"/>
        <v>StartYear2035</v>
      </c>
    </row>
    <row r="2" spans="1:16" ht="18.5" customHeight="1" x14ac:dyDescent="0.35">
      <c r="A2" s="86" t="s">
        <v>36</v>
      </c>
      <c r="B2" s="87" t="s">
        <v>37</v>
      </c>
      <c r="C2" s="90" t="s">
        <v>310</v>
      </c>
      <c r="D2" s="90" t="s">
        <v>308</v>
      </c>
      <c r="E2" s="91" t="s">
        <v>34</v>
      </c>
      <c r="F2" s="90" t="s">
        <v>310</v>
      </c>
      <c r="G2" s="90" t="s">
        <v>308</v>
      </c>
      <c r="H2" s="91" t="s">
        <v>34</v>
      </c>
      <c r="I2" s="90" t="s">
        <v>310</v>
      </c>
      <c r="J2" s="90" t="s">
        <v>305</v>
      </c>
      <c r="K2" s="90" t="s">
        <v>308</v>
      </c>
      <c r="L2" s="91" t="s">
        <v>34</v>
      </c>
      <c r="M2" s="90" t="s">
        <v>305</v>
      </c>
      <c r="N2" s="90" t="s">
        <v>306</v>
      </c>
      <c r="O2" s="90" t="s">
        <v>308</v>
      </c>
      <c r="P2" s="91" t="s">
        <v>34</v>
      </c>
    </row>
    <row r="3" spans="1:16" x14ac:dyDescent="0.35">
      <c r="A3" s="37" t="s">
        <v>51</v>
      </c>
      <c r="B3" t="str">
        <f>VLOOKUP(A3,TaskValues_expanded!B:C,2,FALSE)</f>
        <v>ANC visits</v>
      </c>
      <c r="C3" s="37">
        <v>100</v>
      </c>
      <c r="D3" s="5">
        <v>0</v>
      </c>
      <c r="E3" s="23">
        <f t="shared" ref="E3:E24" si="4">SUM(C3:C3)</f>
        <v>100</v>
      </c>
      <c r="F3" s="5">
        <v>100</v>
      </c>
      <c r="G3" s="5">
        <v>0</v>
      </c>
      <c r="H3" s="23">
        <f t="shared" ref="H3:H24" si="5">SUM(F3:F3)</f>
        <v>100</v>
      </c>
      <c r="I3" s="5">
        <v>0</v>
      </c>
      <c r="J3" s="5">
        <v>100</v>
      </c>
      <c r="K3" s="5">
        <v>0</v>
      </c>
      <c r="L3" s="23">
        <f t="shared" ref="L3:L24" si="6">SUM(I3:K3)</f>
        <v>100</v>
      </c>
      <c r="M3" s="5">
        <v>50</v>
      </c>
      <c r="N3" s="5">
        <v>50</v>
      </c>
      <c r="O3" s="5">
        <v>0</v>
      </c>
      <c r="P3" s="23">
        <f t="shared" ref="P3:P24" si="7">SUM(M3:O3)</f>
        <v>100</v>
      </c>
    </row>
    <row r="4" spans="1:16" x14ac:dyDescent="0.35">
      <c r="A4" s="37" t="s">
        <v>54</v>
      </c>
      <c r="B4" t="str">
        <f>VLOOKUP(A4,TaskValues_expanded!B:C,2,FALSE)</f>
        <v>Newborn care</v>
      </c>
      <c r="C4" s="37">
        <v>100</v>
      </c>
      <c r="D4" s="5">
        <v>0</v>
      </c>
      <c r="E4" s="23">
        <f t="shared" si="4"/>
        <v>100</v>
      </c>
      <c r="F4" s="5">
        <v>100</v>
      </c>
      <c r="G4" s="5">
        <v>0</v>
      </c>
      <c r="H4" s="23">
        <f t="shared" si="5"/>
        <v>100</v>
      </c>
      <c r="I4" s="5">
        <v>0</v>
      </c>
      <c r="J4" s="5">
        <v>100</v>
      </c>
      <c r="K4" s="5">
        <v>0</v>
      </c>
      <c r="L4" s="23">
        <f t="shared" si="6"/>
        <v>100</v>
      </c>
      <c r="M4" s="5">
        <v>50</v>
      </c>
      <c r="N4" s="5">
        <v>50</v>
      </c>
      <c r="O4" s="5">
        <v>0</v>
      </c>
      <c r="P4" s="23">
        <f t="shared" si="7"/>
        <v>100</v>
      </c>
    </row>
    <row r="5" spans="1:16" x14ac:dyDescent="0.35">
      <c r="A5" s="37" t="s">
        <v>264</v>
      </c>
      <c r="B5" t="str">
        <f>VLOOKUP(A5,TaskValues_expanded!B:C,2,FALSE)</f>
        <v>Well child check &amp; growth monitoring</v>
      </c>
      <c r="C5" s="37">
        <v>100</v>
      </c>
      <c r="D5" s="5">
        <v>0</v>
      </c>
      <c r="E5" s="23">
        <f t="shared" si="4"/>
        <v>100</v>
      </c>
      <c r="F5" s="5">
        <v>100</v>
      </c>
      <c r="G5" s="5">
        <v>0</v>
      </c>
      <c r="H5" s="23">
        <f t="shared" si="5"/>
        <v>100</v>
      </c>
      <c r="I5" s="5">
        <v>0</v>
      </c>
      <c r="J5" s="5">
        <v>100</v>
      </c>
      <c r="K5" s="5">
        <v>0</v>
      </c>
      <c r="L5" s="23">
        <f t="shared" si="6"/>
        <v>100</v>
      </c>
      <c r="M5" s="5">
        <v>50</v>
      </c>
      <c r="N5" s="5">
        <v>50</v>
      </c>
      <c r="O5" s="5">
        <v>0</v>
      </c>
      <c r="P5" s="23">
        <f t="shared" si="7"/>
        <v>100</v>
      </c>
    </row>
    <row r="6" spans="1:16" x14ac:dyDescent="0.35">
      <c r="A6" s="37" t="s">
        <v>265</v>
      </c>
      <c r="B6" t="str">
        <f>VLOOKUP(A6,TaskValues_expanded!B:C,2,FALSE)</f>
        <v>RI 1st year</v>
      </c>
      <c r="C6" s="37">
        <v>100</v>
      </c>
      <c r="D6" s="5">
        <v>0</v>
      </c>
      <c r="E6" s="23">
        <f t="shared" si="4"/>
        <v>100</v>
      </c>
      <c r="F6" s="5">
        <v>100</v>
      </c>
      <c r="G6" s="5">
        <v>0</v>
      </c>
      <c r="H6" s="23">
        <f t="shared" si="5"/>
        <v>100</v>
      </c>
      <c r="I6" s="5">
        <v>50</v>
      </c>
      <c r="J6" s="5">
        <v>50</v>
      </c>
      <c r="K6" s="5">
        <v>0</v>
      </c>
      <c r="L6" s="23">
        <f t="shared" si="6"/>
        <v>100</v>
      </c>
      <c r="M6" s="5">
        <v>50</v>
      </c>
      <c r="N6" s="5">
        <v>50</v>
      </c>
      <c r="O6" s="5">
        <v>0</v>
      </c>
      <c r="P6" s="23">
        <f t="shared" si="7"/>
        <v>100</v>
      </c>
    </row>
    <row r="7" spans="1:16" x14ac:dyDescent="0.35">
      <c r="A7" s="37" t="s">
        <v>266</v>
      </c>
      <c r="B7" t="str">
        <f>VLOOKUP(A7,TaskValues_expanded!B:C,2,FALSE)</f>
        <v>RI 2nd year</v>
      </c>
      <c r="C7" s="37">
        <v>100</v>
      </c>
      <c r="D7" s="5">
        <v>0</v>
      </c>
      <c r="E7" s="23">
        <f t="shared" si="4"/>
        <v>100</v>
      </c>
      <c r="F7" s="5">
        <v>100</v>
      </c>
      <c r="G7" s="5">
        <v>0</v>
      </c>
      <c r="H7" s="23">
        <f t="shared" si="5"/>
        <v>100</v>
      </c>
      <c r="I7" s="5">
        <v>50</v>
      </c>
      <c r="J7" s="5">
        <v>50</v>
      </c>
      <c r="K7" s="5">
        <v>0</v>
      </c>
      <c r="L7" s="23">
        <f t="shared" si="6"/>
        <v>100</v>
      </c>
      <c r="M7" s="5">
        <v>50</v>
      </c>
      <c r="N7" s="5">
        <v>50</v>
      </c>
      <c r="O7" s="5">
        <v>0</v>
      </c>
      <c r="P7" s="23">
        <f t="shared" si="7"/>
        <v>100</v>
      </c>
    </row>
    <row r="8" spans="1:16" x14ac:dyDescent="0.35">
      <c r="A8" s="37" t="s">
        <v>270</v>
      </c>
      <c r="B8" t="str">
        <f>VLOOKUP(A8,TaskValues_expanded!B:C,2,FALSE)</f>
        <v>Diarrhea</v>
      </c>
      <c r="C8" s="37">
        <v>100</v>
      </c>
      <c r="D8" s="5">
        <v>0</v>
      </c>
      <c r="E8" s="23">
        <f t="shared" si="4"/>
        <v>100</v>
      </c>
      <c r="F8" s="5">
        <v>100</v>
      </c>
      <c r="G8" s="5">
        <v>0</v>
      </c>
      <c r="H8" s="23">
        <f t="shared" si="5"/>
        <v>100</v>
      </c>
      <c r="I8" s="5">
        <v>100</v>
      </c>
      <c r="J8" s="5">
        <v>0</v>
      </c>
      <c r="K8" s="5">
        <v>0</v>
      </c>
      <c r="L8" s="23">
        <f t="shared" si="6"/>
        <v>100</v>
      </c>
      <c r="M8" s="5">
        <v>50</v>
      </c>
      <c r="N8" s="5">
        <v>50</v>
      </c>
      <c r="O8" s="5">
        <v>0</v>
      </c>
      <c r="P8" s="23">
        <f t="shared" si="7"/>
        <v>100</v>
      </c>
    </row>
    <row r="9" spans="1:16" x14ac:dyDescent="0.35">
      <c r="A9" s="37" t="s">
        <v>271</v>
      </c>
      <c r="B9" t="str">
        <f>VLOOKUP(A9,TaskValues_expanded!B:C,2,FALSE)</f>
        <v>Parasites</v>
      </c>
      <c r="C9" s="37">
        <v>100</v>
      </c>
      <c r="D9" s="5">
        <v>0</v>
      </c>
      <c r="E9" s="23">
        <f t="shared" si="4"/>
        <v>100</v>
      </c>
      <c r="F9" s="5">
        <v>100</v>
      </c>
      <c r="G9" s="5">
        <v>0</v>
      </c>
      <c r="H9" s="23">
        <f t="shared" si="5"/>
        <v>100</v>
      </c>
      <c r="I9" s="5">
        <v>100</v>
      </c>
      <c r="J9" s="5">
        <v>0</v>
      </c>
      <c r="K9" s="5">
        <v>0</v>
      </c>
      <c r="L9" s="23">
        <f t="shared" si="6"/>
        <v>100</v>
      </c>
      <c r="M9" s="5">
        <v>50</v>
      </c>
      <c r="N9" s="5">
        <v>50</v>
      </c>
      <c r="O9" s="5">
        <v>0</v>
      </c>
      <c r="P9" s="23">
        <f t="shared" si="7"/>
        <v>100</v>
      </c>
    </row>
    <row r="10" spans="1:16" x14ac:dyDescent="0.35">
      <c r="A10" s="37" t="s">
        <v>269</v>
      </c>
      <c r="B10" t="str">
        <f>VLOOKUP(A10,TaskValues_expanded!B:C,2,FALSE)</f>
        <v>Treat moderate malnutrition in under-5s</v>
      </c>
      <c r="C10" s="37">
        <v>100</v>
      </c>
      <c r="D10" s="5">
        <v>0</v>
      </c>
      <c r="E10" s="23">
        <f t="shared" si="4"/>
        <v>100</v>
      </c>
      <c r="F10" s="5">
        <v>100</v>
      </c>
      <c r="G10" s="5">
        <v>0</v>
      </c>
      <c r="H10" s="23">
        <f t="shared" si="5"/>
        <v>100</v>
      </c>
      <c r="I10" s="5">
        <v>100</v>
      </c>
      <c r="J10" s="5">
        <v>0</v>
      </c>
      <c r="K10" s="5">
        <v>0</v>
      </c>
      <c r="L10" s="23">
        <f t="shared" si="6"/>
        <v>100</v>
      </c>
      <c r="M10" s="5">
        <v>50</v>
      </c>
      <c r="N10" s="5">
        <v>50</v>
      </c>
      <c r="O10" s="5">
        <v>0</v>
      </c>
      <c r="P10" s="23">
        <f t="shared" si="7"/>
        <v>100</v>
      </c>
    </row>
    <row r="11" spans="1:16" x14ac:dyDescent="0.35">
      <c r="A11" s="37" t="s">
        <v>267</v>
      </c>
      <c r="B11" t="str">
        <f>VLOOKUP(A11,TaskValues_expanded!B:C,2,FALSE)</f>
        <v>Provision of contraceptives</v>
      </c>
      <c r="C11" s="37">
        <v>100</v>
      </c>
      <c r="D11" s="5">
        <v>0</v>
      </c>
      <c r="E11" s="23">
        <f t="shared" si="4"/>
        <v>100</v>
      </c>
      <c r="F11" s="5">
        <v>100</v>
      </c>
      <c r="G11" s="5">
        <v>0</v>
      </c>
      <c r="H11" s="23">
        <f t="shared" si="5"/>
        <v>100</v>
      </c>
      <c r="I11" s="5">
        <v>100</v>
      </c>
      <c r="J11" s="5">
        <v>0</v>
      </c>
      <c r="K11" s="5">
        <v>0</v>
      </c>
      <c r="L11" s="23">
        <f t="shared" si="6"/>
        <v>100</v>
      </c>
      <c r="M11" s="5">
        <v>50</v>
      </c>
      <c r="N11" s="5">
        <v>50</v>
      </c>
      <c r="O11" s="5">
        <v>0</v>
      </c>
      <c r="P11" s="23">
        <f t="shared" si="7"/>
        <v>100</v>
      </c>
    </row>
    <row r="12" spans="1:16" x14ac:dyDescent="0.35">
      <c r="A12" s="37" t="s">
        <v>268</v>
      </c>
      <c r="B12" t="str">
        <f>VLOOKUP(A12,TaskValues_expanded!B:C,2,FALSE)</f>
        <v>Testing for HIV</v>
      </c>
      <c r="C12" s="37">
        <v>100</v>
      </c>
      <c r="D12" s="5">
        <v>0</v>
      </c>
      <c r="E12" s="23">
        <f t="shared" si="4"/>
        <v>100</v>
      </c>
      <c r="F12" s="5">
        <v>100</v>
      </c>
      <c r="G12" s="5">
        <v>0</v>
      </c>
      <c r="H12" s="23">
        <f t="shared" si="5"/>
        <v>100</v>
      </c>
      <c r="I12" s="5">
        <v>50</v>
      </c>
      <c r="J12" s="5">
        <v>50</v>
      </c>
      <c r="K12" s="5">
        <v>0</v>
      </c>
      <c r="L12" s="23">
        <f t="shared" si="6"/>
        <v>100</v>
      </c>
      <c r="M12" s="5">
        <v>50</v>
      </c>
      <c r="N12" s="5">
        <v>50</v>
      </c>
      <c r="O12" s="5">
        <v>0</v>
      </c>
      <c r="P12" s="23">
        <f t="shared" si="7"/>
        <v>100</v>
      </c>
    </row>
    <row r="13" spans="1:16" x14ac:dyDescent="0.35">
      <c r="A13" s="37" t="s">
        <v>284</v>
      </c>
      <c r="B13" t="str">
        <f>VLOOKUP(A13,TaskValues_expanded!B:C,2,FALSE)</f>
        <v>Testing for malaria</v>
      </c>
      <c r="C13" s="37">
        <v>100</v>
      </c>
      <c r="D13" s="5">
        <v>0</v>
      </c>
      <c r="E13" s="23">
        <f t="shared" si="4"/>
        <v>100</v>
      </c>
      <c r="F13" s="5">
        <v>100</v>
      </c>
      <c r="G13" s="5">
        <v>0</v>
      </c>
      <c r="H13" s="23">
        <f t="shared" si="5"/>
        <v>100</v>
      </c>
      <c r="I13" s="5">
        <v>50</v>
      </c>
      <c r="J13" s="5">
        <v>50</v>
      </c>
      <c r="K13" s="5">
        <v>0</v>
      </c>
      <c r="L13" s="23">
        <f t="shared" si="6"/>
        <v>100</v>
      </c>
      <c r="M13" s="5">
        <v>50</v>
      </c>
      <c r="N13" s="5">
        <v>50</v>
      </c>
      <c r="O13" s="5">
        <v>0</v>
      </c>
      <c r="P13" s="23">
        <f t="shared" si="7"/>
        <v>100</v>
      </c>
    </row>
    <row r="14" spans="1:16" x14ac:dyDescent="0.35">
      <c r="A14" s="37" t="s">
        <v>297</v>
      </c>
      <c r="B14" t="str">
        <f>VLOOKUP(A14,TaskValues_expanded!B:C,2,FALSE)</f>
        <v>Smoking cessation</v>
      </c>
      <c r="C14" s="37">
        <v>100</v>
      </c>
      <c r="D14" s="5">
        <v>0</v>
      </c>
      <c r="E14" s="23">
        <f t="shared" si="4"/>
        <v>100</v>
      </c>
      <c r="F14" s="5">
        <v>100</v>
      </c>
      <c r="G14" s="5">
        <v>0</v>
      </c>
      <c r="H14" s="23">
        <f t="shared" si="5"/>
        <v>100</v>
      </c>
      <c r="I14" s="5">
        <v>50</v>
      </c>
      <c r="J14" s="5">
        <v>50</v>
      </c>
      <c r="K14" s="5">
        <v>0</v>
      </c>
      <c r="L14" s="23">
        <f t="shared" si="6"/>
        <v>100</v>
      </c>
      <c r="M14" s="5">
        <v>50</v>
      </c>
      <c r="N14" s="5">
        <v>50</v>
      </c>
      <c r="O14" s="5">
        <v>0</v>
      </c>
      <c r="P14" s="23">
        <f t="shared" si="7"/>
        <v>100</v>
      </c>
    </row>
    <row r="15" spans="1:16" x14ac:dyDescent="0.35">
      <c r="A15" s="37" t="s">
        <v>272</v>
      </c>
      <c r="B15" t="str">
        <f>VLOOKUP(A15,TaskValues_expanded!B:C,2,FALSE)</f>
        <v>Uncomplicated malaria in adults</v>
      </c>
      <c r="C15" s="37">
        <v>100</v>
      </c>
      <c r="D15" s="5">
        <v>0</v>
      </c>
      <c r="E15" s="23">
        <f t="shared" si="4"/>
        <v>100</v>
      </c>
      <c r="F15" s="5">
        <v>100</v>
      </c>
      <c r="G15" s="5">
        <v>0</v>
      </c>
      <c r="H15" s="23">
        <f t="shared" si="5"/>
        <v>100</v>
      </c>
      <c r="I15" s="5">
        <v>50</v>
      </c>
      <c r="J15" s="5">
        <v>50</v>
      </c>
      <c r="K15" s="5">
        <v>0</v>
      </c>
      <c r="L15" s="23">
        <f t="shared" si="6"/>
        <v>100</v>
      </c>
      <c r="M15" s="5">
        <v>50</v>
      </c>
      <c r="N15" s="5">
        <v>50</v>
      </c>
      <c r="O15" s="5">
        <v>0</v>
      </c>
      <c r="P15" s="23">
        <f t="shared" si="7"/>
        <v>100</v>
      </c>
    </row>
    <row r="16" spans="1:16" x14ac:dyDescent="0.35">
      <c r="A16" s="37" t="s">
        <v>273</v>
      </c>
      <c r="B16" t="str">
        <f>VLOOKUP(A16,TaskValues_expanded!B:C,2,FALSE)</f>
        <v>Uncomplicated malaria in children</v>
      </c>
      <c r="C16" s="37">
        <v>100</v>
      </c>
      <c r="D16" s="5">
        <v>0</v>
      </c>
      <c r="E16" s="23">
        <f t="shared" si="4"/>
        <v>100</v>
      </c>
      <c r="F16" s="5">
        <v>100</v>
      </c>
      <c r="G16" s="5">
        <v>0</v>
      </c>
      <c r="H16" s="23">
        <f t="shared" si="5"/>
        <v>100</v>
      </c>
      <c r="I16" s="5">
        <v>50</v>
      </c>
      <c r="J16" s="5">
        <v>50</v>
      </c>
      <c r="K16" s="5">
        <v>0</v>
      </c>
      <c r="L16" s="23">
        <f t="shared" si="6"/>
        <v>100</v>
      </c>
      <c r="M16" s="5">
        <v>50</v>
      </c>
      <c r="N16" s="5">
        <v>50</v>
      </c>
      <c r="O16" s="5">
        <v>0</v>
      </c>
      <c r="P16" s="23">
        <f t="shared" si="7"/>
        <v>100</v>
      </c>
    </row>
    <row r="17" spans="1:16" x14ac:dyDescent="0.35">
      <c r="A17" s="5" t="s">
        <v>290</v>
      </c>
      <c r="B17" t="str">
        <f>VLOOKUP(A17,TaskValues_expanded!B:C,2,FALSE)</f>
        <v>Hypertension routine care, ages 15-24</v>
      </c>
      <c r="C17" s="37">
        <v>100</v>
      </c>
      <c r="D17" s="5">
        <v>0</v>
      </c>
      <c r="E17" s="23">
        <f t="shared" si="4"/>
        <v>100</v>
      </c>
      <c r="F17" s="5">
        <v>100</v>
      </c>
      <c r="G17" s="5">
        <v>0</v>
      </c>
      <c r="H17" s="23">
        <f t="shared" si="5"/>
        <v>100</v>
      </c>
      <c r="I17" s="5">
        <v>0</v>
      </c>
      <c r="J17" s="5">
        <v>100</v>
      </c>
      <c r="K17" s="5">
        <v>0</v>
      </c>
      <c r="L17" s="23">
        <f t="shared" si="6"/>
        <v>100</v>
      </c>
      <c r="M17" s="5">
        <v>50</v>
      </c>
      <c r="N17" s="5">
        <v>50</v>
      </c>
      <c r="O17" s="5">
        <v>0</v>
      </c>
      <c r="P17" s="23">
        <f t="shared" si="7"/>
        <v>100</v>
      </c>
    </row>
    <row r="18" spans="1:16" x14ac:dyDescent="0.35">
      <c r="A18" s="5" t="s">
        <v>291</v>
      </c>
      <c r="B18" t="str">
        <f>VLOOKUP(A18,TaskValues_expanded!B:C,2,FALSE)</f>
        <v>Hypertension routine care, ages 25-34</v>
      </c>
      <c r="C18" s="37">
        <v>100</v>
      </c>
      <c r="D18" s="5">
        <v>0</v>
      </c>
      <c r="E18" s="23">
        <f t="shared" si="4"/>
        <v>100</v>
      </c>
      <c r="F18" s="5">
        <v>100</v>
      </c>
      <c r="G18" s="5">
        <v>0</v>
      </c>
      <c r="H18" s="23">
        <f t="shared" si="5"/>
        <v>100</v>
      </c>
      <c r="I18" s="5">
        <v>0</v>
      </c>
      <c r="J18" s="5">
        <v>100</v>
      </c>
      <c r="K18" s="5">
        <v>0</v>
      </c>
      <c r="L18" s="23">
        <f t="shared" si="6"/>
        <v>100</v>
      </c>
      <c r="M18" s="5">
        <v>50</v>
      </c>
      <c r="N18" s="5">
        <v>50</v>
      </c>
      <c r="O18" s="5">
        <v>0</v>
      </c>
      <c r="P18" s="23">
        <f t="shared" si="7"/>
        <v>100</v>
      </c>
    </row>
    <row r="19" spans="1:16" x14ac:dyDescent="0.35">
      <c r="A19" s="5" t="s">
        <v>292</v>
      </c>
      <c r="B19" t="str">
        <f>VLOOKUP(A19,TaskValues_expanded!B:C,2,FALSE)</f>
        <v>Hypertension routine care, ages 35-44</v>
      </c>
      <c r="C19" s="37">
        <v>100</v>
      </c>
      <c r="D19" s="5">
        <v>0</v>
      </c>
      <c r="E19" s="23">
        <f t="shared" si="4"/>
        <v>100</v>
      </c>
      <c r="F19" s="5">
        <v>100</v>
      </c>
      <c r="G19" s="5">
        <v>0</v>
      </c>
      <c r="H19" s="23">
        <f t="shared" si="5"/>
        <v>100</v>
      </c>
      <c r="I19" s="5">
        <v>0</v>
      </c>
      <c r="J19" s="5">
        <v>100</v>
      </c>
      <c r="K19" s="5">
        <v>0</v>
      </c>
      <c r="L19" s="23">
        <f t="shared" si="6"/>
        <v>100</v>
      </c>
      <c r="M19" s="5">
        <v>50</v>
      </c>
      <c r="N19" s="5">
        <v>50</v>
      </c>
      <c r="O19" s="5">
        <v>0</v>
      </c>
      <c r="P19" s="23">
        <f t="shared" si="7"/>
        <v>100</v>
      </c>
    </row>
    <row r="20" spans="1:16" x14ac:dyDescent="0.35">
      <c r="A20" s="5" t="s">
        <v>294</v>
      </c>
      <c r="B20" t="str">
        <f>VLOOKUP(A20,TaskValues_expanded!B:C,2,FALSE)</f>
        <v>Hypertension routine care, ages 45-54</v>
      </c>
      <c r="C20" s="37">
        <v>100</v>
      </c>
      <c r="D20" s="5">
        <v>0</v>
      </c>
      <c r="E20" s="23">
        <f t="shared" si="4"/>
        <v>100</v>
      </c>
      <c r="F20" s="5">
        <v>100</v>
      </c>
      <c r="G20" s="5">
        <v>0</v>
      </c>
      <c r="H20" s="23">
        <f t="shared" si="5"/>
        <v>100</v>
      </c>
      <c r="I20" s="5">
        <v>0</v>
      </c>
      <c r="J20" s="5">
        <v>100</v>
      </c>
      <c r="K20" s="5">
        <v>0</v>
      </c>
      <c r="L20" s="23">
        <f t="shared" si="6"/>
        <v>100</v>
      </c>
      <c r="M20" s="5">
        <v>50</v>
      </c>
      <c r="N20" s="5">
        <v>50</v>
      </c>
      <c r="O20" s="5">
        <v>0</v>
      </c>
      <c r="P20" s="23">
        <f t="shared" si="7"/>
        <v>100</v>
      </c>
    </row>
    <row r="21" spans="1:16" x14ac:dyDescent="0.35">
      <c r="A21" s="5" t="s">
        <v>295</v>
      </c>
      <c r="B21" t="str">
        <f>VLOOKUP(A21,TaskValues_expanded!B:C,2,FALSE)</f>
        <v>Hypertension routine care, ages 55-64</v>
      </c>
      <c r="C21" s="37">
        <v>100</v>
      </c>
      <c r="D21" s="5">
        <v>0</v>
      </c>
      <c r="E21" s="23">
        <f t="shared" si="4"/>
        <v>100</v>
      </c>
      <c r="F21" s="5">
        <v>100</v>
      </c>
      <c r="G21" s="5">
        <v>0</v>
      </c>
      <c r="H21" s="23">
        <f t="shared" si="5"/>
        <v>100</v>
      </c>
      <c r="I21" s="5">
        <v>0</v>
      </c>
      <c r="J21" s="5">
        <v>100</v>
      </c>
      <c r="K21" s="5">
        <v>0</v>
      </c>
      <c r="L21" s="23">
        <f t="shared" si="6"/>
        <v>100</v>
      </c>
      <c r="M21" s="5">
        <v>50</v>
      </c>
      <c r="N21" s="5">
        <v>50</v>
      </c>
      <c r="O21" s="5">
        <v>0</v>
      </c>
      <c r="P21" s="23">
        <f t="shared" si="7"/>
        <v>100</v>
      </c>
    </row>
    <row r="22" spans="1:16" x14ac:dyDescent="0.35">
      <c r="A22" s="5" t="s">
        <v>293</v>
      </c>
      <c r="B22" t="str">
        <f>VLOOKUP(A22,TaskValues_expanded!B:C,2,FALSE)</f>
        <v>Hypertension routine care, ages 65+</v>
      </c>
      <c r="C22" s="37">
        <v>100</v>
      </c>
      <c r="D22" s="5">
        <v>0</v>
      </c>
      <c r="E22" s="23">
        <f t="shared" si="4"/>
        <v>100</v>
      </c>
      <c r="F22" s="5">
        <v>100</v>
      </c>
      <c r="G22" s="5">
        <v>0</v>
      </c>
      <c r="H22" s="23">
        <f t="shared" si="5"/>
        <v>100</v>
      </c>
      <c r="I22" s="5">
        <v>0</v>
      </c>
      <c r="J22" s="5">
        <v>100</v>
      </c>
      <c r="K22" s="5">
        <v>0</v>
      </c>
      <c r="L22" s="23">
        <f t="shared" si="6"/>
        <v>100</v>
      </c>
      <c r="M22" s="5">
        <v>50</v>
      </c>
      <c r="N22" s="5">
        <v>50</v>
      </c>
      <c r="O22" s="5">
        <v>0</v>
      </c>
      <c r="P22" s="23">
        <f t="shared" si="7"/>
        <v>100</v>
      </c>
    </row>
    <row r="23" spans="1:16" x14ac:dyDescent="0.35">
      <c r="A23" s="5" t="s">
        <v>263</v>
      </c>
      <c r="B23" t="str">
        <f>VLOOKUP(A23,TaskValues_expanded!B:C,2,FALSE)</f>
        <v>Record keeping</v>
      </c>
      <c r="C23" s="37">
        <v>100</v>
      </c>
      <c r="D23" s="5">
        <v>0</v>
      </c>
      <c r="E23" s="23">
        <f t="shared" si="4"/>
        <v>100</v>
      </c>
      <c r="F23" s="5">
        <v>100</v>
      </c>
      <c r="G23" s="5">
        <v>0</v>
      </c>
      <c r="H23" s="23">
        <f t="shared" si="5"/>
        <v>100</v>
      </c>
      <c r="I23" s="5">
        <v>75</v>
      </c>
      <c r="J23" s="5">
        <v>25</v>
      </c>
      <c r="K23" s="5">
        <v>0</v>
      </c>
      <c r="L23" s="23">
        <f t="shared" si="6"/>
        <v>100</v>
      </c>
      <c r="M23" s="5">
        <v>50</v>
      </c>
      <c r="N23" s="5">
        <v>50</v>
      </c>
      <c r="O23" s="5">
        <v>0</v>
      </c>
      <c r="P23" s="23">
        <f t="shared" si="7"/>
        <v>100</v>
      </c>
    </row>
    <row r="24" spans="1:16" x14ac:dyDescent="0.35">
      <c r="A24" s="5" t="s">
        <v>149</v>
      </c>
      <c r="B24" t="str">
        <f>VLOOKUP(A24,TaskValues_expanded!B:C,2,FALSE)</f>
        <v>Disease surveillance for reportable diseases</v>
      </c>
      <c r="C24" s="37">
        <v>100</v>
      </c>
      <c r="D24" s="5">
        <v>0</v>
      </c>
      <c r="E24" s="23">
        <f t="shared" si="4"/>
        <v>100</v>
      </c>
      <c r="F24" s="5">
        <v>100</v>
      </c>
      <c r="G24" s="5">
        <v>0</v>
      </c>
      <c r="H24" s="23">
        <f t="shared" si="5"/>
        <v>100</v>
      </c>
      <c r="I24" s="5">
        <v>75</v>
      </c>
      <c r="J24" s="5">
        <v>25</v>
      </c>
      <c r="K24" s="5">
        <v>0</v>
      </c>
      <c r="L24" s="23">
        <f t="shared" si="6"/>
        <v>100</v>
      </c>
      <c r="M24" s="5">
        <v>50</v>
      </c>
      <c r="N24" s="5">
        <v>50</v>
      </c>
      <c r="O24" s="5">
        <v>0</v>
      </c>
      <c r="P24" s="23">
        <f t="shared" si="7"/>
        <v>100</v>
      </c>
    </row>
  </sheetData>
  <conditionalFormatting sqref="E3:E24 H3:H24 L3:L24 P3:P24">
    <cfRule type="cellIs" dxfId="0" priority="3" operator="notEqual">
      <formula>100</formula>
    </cfRule>
  </conditionalFormatting>
  <dataValidations count="1">
    <dataValidation type="whole" allowBlank="1" showInputMessage="1" showErrorMessage="1" sqref="C3:P1048576" xr:uid="{4D928B7D-093F-4B6E-8267-5D66ED1FF77C}">
      <formula1>0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CBFE4D-B914-4C9B-9679-B01EF108D8C0}">
          <x14:formula1>
            <xm:f>Lookup!$L$2:$L$5</xm:f>
          </x14:formula1>
          <xm:sqref>C2:D2 F2:G2 I2:K2 M2:O2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884E-25A4-43DE-83DF-867907ACC671}">
  <sheetPr>
    <tabColor rgb="FFFFFF00"/>
  </sheetPr>
  <dimension ref="A1:F10"/>
  <sheetViews>
    <sheetView tabSelected="1" zoomScale="150" zoomScaleNormal="150" workbookViewId="0">
      <selection activeCell="H11" sqref="H11"/>
    </sheetView>
  </sheetViews>
  <sheetFormatPr defaultRowHeight="14.5" x14ac:dyDescent="0.35"/>
  <cols>
    <col min="1" max="1" width="15.90625" bestFit="1" customWidth="1"/>
    <col min="2" max="2" width="6.26953125" bestFit="1" customWidth="1"/>
    <col min="3" max="3" width="22.90625" bestFit="1" customWidth="1"/>
    <col min="4" max="4" width="21.90625" bestFit="1" customWidth="1"/>
    <col min="5" max="5" width="8.6328125" bestFit="1" customWidth="1"/>
    <col min="6" max="6" width="7.7265625" bestFit="1" customWidth="1"/>
  </cols>
  <sheetData>
    <row r="1" spans="1:6" x14ac:dyDescent="0.35">
      <c r="A1" s="82" t="s">
        <v>302</v>
      </c>
      <c r="B1" s="82" t="s">
        <v>303</v>
      </c>
      <c r="C1" s="82" t="s">
        <v>304</v>
      </c>
      <c r="D1" s="82" t="s">
        <v>315</v>
      </c>
      <c r="E1" s="82" t="s">
        <v>247</v>
      </c>
      <c r="F1" s="82" t="s">
        <v>248</v>
      </c>
    </row>
    <row r="2" spans="1:6" x14ac:dyDescent="0.35">
      <c r="A2" s="5" t="s">
        <v>298</v>
      </c>
      <c r="B2" s="5" t="s">
        <v>310</v>
      </c>
      <c r="C2" s="5" t="s">
        <v>309</v>
      </c>
      <c r="D2" s="22">
        <v>5</v>
      </c>
      <c r="E2" s="5">
        <v>2020</v>
      </c>
      <c r="F2" s="5">
        <v>2034</v>
      </c>
    </row>
    <row r="3" spans="1:6" x14ac:dyDescent="0.35">
      <c r="A3" s="5" t="s">
        <v>298</v>
      </c>
      <c r="B3" s="5" t="s">
        <v>305</v>
      </c>
      <c r="C3" s="5" t="s">
        <v>316</v>
      </c>
      <c r="D3" s="22">
        <v>5</v>
      </c>
      <c r="E3" s="5">
        <v>2030</v>
      </c>
      <c r="F3" s="5"/>
    </row>
    <row r="4" spans="1:6" x14ac:dyDescent="0.35">
      <c r="A4" s="5" t="s">
        <v>298</v>
      </c>
      <c r="B4" s="5" t="s">
        <v>306</v>
      </c>
      <c r="C4" s="5" t="s">
        <v>316</v>
      </c>
      <c r="D4" s="22">
        <v>5</v>
      </c>
      <c r="E4" s="5">
        <v>2035</v>
      </c>
      <c r="F4" s="5"/>
    </row>
    <row r="5" spans="1:6" x14ac:dyDescent="0.35">
      <c r="A5" s="5" t="s">
        <v>258</v>
      </c>
      <c r="B5" s="5" t="s">
        <v>310</v>
      </c>
      <c r="C5" s="5" t="s">
        <v>311</v>
      </c>
      <c r="D5" s="22">
        <v>5</v>
      </c>
      <c r="E5" s="5">
        <v>2020</v>
      </c>
      <c r="F5" s="5">
        <v>2034</v>
      </c>
    </row>
    <row r="6" spans="1:6" x14ac:dyDescent="0.35">
      <c r="A6" s="5" t="s">
        <v>258</v>
      </c>
      <c r="B6" s="5" t="s">
        <v>305</v>
      </c>
      <c r="C6" s="5" t="s">
        <v>316</v>
      </c>
      <c r="D6" s="22">
        <v>5</v>
      </c>
      <c r="E6" s="5">
        <v>2030</v>
      </c>
      <c r="F6" s="5"/>
    </row>
    <row r="7" spans="1:6" x14ac:dyDescent="0.35">
      <c r="A7" s="5" t="s">
        <v>258</v>
      </c>
      <c r="B7" s="5" t="s">
        <v>306</v>
      </c>
      <c r="C7" s="5" t="s">
        <v>316</v>
      </c>
      <c r="D7" s="22">
        <v>5</v>
      </c>
      <c r="E7" s="5">
        <v>2035</v>
      </c>
      <c r="F7" s="5"/>
    </row>
    <row r="8" spans="1:6" x14ac:dyDescent="0.35">
      <c r="A8" s="5" t="s">
        <v>296</v>
      </c>
      <c r="B8" s="5" t="s">
        <v>310</v>
      </c>
      <c r="C8" s="5" t="s">
        <v>309</v>
      </c>
      <c r="D8" s="22">
        <v>5</v>
      </c>
      <c r="E8" s="5">
        <v>2020</v>
      </c>
      <c r="F8" s="5">
        <v>2034</v>
      </c>
    </row>
    <row r="9" spans="1:6" x14ac:dyDescent="0.35">
      <c r="A9" s="5" t="s">
        <v>296</v>
      </c>
      <c r="B9" s="5" t="s">
        <v>305</v>
      </c>
      <c r="C9" s="5" t="s">
        <v>316</v>
      </c>
      <c r="D9" s="22">
        <v>5</v>
      </c>
      <c r="E9" s="5">
        <v>2030</v>
      </c>
      <c r="F9" s="5"/>
    </row>
    <row r="10" spans="1:6" x14ac:dyDescent="0.35">
      <c r="A10" s="5" t="s">
        <v>296</v>
      </c>
      <c r="B10" s="5" t="s">
        <v>306</v>
      </c>
      <c r="C10" s="5" t="s">
        <v>316</v>
      </c>
      <c r="D10" s="22">
        <v>5</v>
      </c>
      <c r="E10" s="5">
        <v>2035</v>
      </c>
      <c r="F10" s="5"/>
    </row>
  </sheetData>
  <dataValidations count="2">
    <dataValidation type="decimal" allowBlank="1" showInputMessage="1" showErrorMessage="1" sqref="D2:D10" xr:uid="{71076C72-AED2-4FA3-A792-40EFFD887371}">
      <formula1>0</formula1>
      <formula2>40</formula2>
    </dataValidation>
    <dataValidation type="whole" allowBlank="1" showInputMessage="1" showErrorMessage="1" sqref="E2:F1048576" xr:uid="{4809985A-DBDE-4FF4-B726-C31CCA271C03}">
      <formula1>2020</formula1>
      <formula2>2100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80A8F-BA8F-47FA-A58A-5D6991C9C0F0}">
          <x14:formula1>
            <xm:f>Lookup!$L$2:$L$5</xm:f>
          </x14:formula1>
          <xm:sqref>B2:B10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086A-5AFA-4FBE-A195-2972B691F429}">
  <sheetPr>
    <tabColor theme="5"/>
  </sheetPr>
  <dimension ref="A1:F10"/>
  <sheetViews>
    <sheetView workbookViewId="0">
      <selection activeCell="D2" sqref="D2"/>
    </sheetView>
  </sheetViews>
  <sheetFormatPr defaultRowHeight="14.5" x14ac:dyDescent="0.35"/>
  <cols>
    <col min="1" max="1" width="15.90625" bestFit="1" customWidth="1"/>
    <col min="2" max="2" width="15.90625" customWidth="1"/>
    <col min="3" max="3" width="24.36328125" bestFit="1" customWidth="1"/>
    <col min="4" max="4" width="21.90625" bestFit="1" customWidth="1"/>
    <col min="5" max="5" width="8.6328125" bestFit="1" customWidth="1"/>
    <col min="6" max="6" width="7.7265625" bestFit="1" customWidth="1"/>
  </cols>
  <sheetData>
    <row r="1" spans="1:6" x14ac:dyDescent="0.35">
      <c r="A1" s="82" t="s">
        <v>302</v>
      </c>
      <c r="B1" s="82" t="s">
        <v>303</v>
      </c>
      <c r="C1" s="82" t="s">
        <v>304</v>
      </c>
      <c r="D1" s="82" t="s">
        <v>315</v>
      </c>
      <c r="E1" s="82" t="s">
        <v>247</v>
      </c>
      <c r="F1" s="82" t="s">
        <v>248</v>
      </c>
    </row>
    <row r="2" spans="1:6" x14ac:dyDescent="0.35">
      <c r="A2" s="5" t="s">
        <v>298</v>
      </c>
      <c r="B2" s="5" t="s">
        <v>310</v>
      </c>
      <c r="C2" s="5" t="s">
        <v>309</v>
      </c>
      <c r="D2" s="22">
        <v>3</v>
      </c>
      <c r="E2" s="5">
        <v>2020</v>
      </c>
      <c r="F2" s="5">
        <v>2034</v>
      </c>
    </row>
    <row r="3" spans="1:6" x14ac:dyDescent="0.35">
      <c r="A3" s="5" t="s">
        <v>298</v>
      </c>
      <c r="B3" s="5" t="s">
        <v>305</v>
      </c>
      <c r="C3" s="5" t="s">
        <v>300</v>
      </c>
      <c r="D3" s="22">
        <v>4</v>
      </c>
      <c r="E3" s="5">
        <v>2030</v>
      </c>
      <c r="F3" s="5"/>
    </row>
    <row r="4" spans="1:6" x14ac:dyDescent="0.35">
      <c r="A4" s="5" t="s">
        <v>298</v>
      </c>
      <c r="B4" s="5" t="s">
        <v>306</v>
      </c>
      <c r="C4" s="5" t="s">
        <v>301</v>
      </c>
      <c r="D4" s="22">
        <v>4</v>
      </c>
      <c r="E4" s="5">
        <v>2035</v>
      </c>
      <c r="F4" s="5"/>
    </row>
    <row r="5" spans="1:6" x14ac:dyDescent="0.35">
      <c r="A5" s="5" t="s">
        <v>258</v>
      </c>
      <c r="B5" s="5" t="s">
        <v>310</v>
      </c>
      <c r="C5" s="5" t="s">
        <v>311</v>
      </c>
      <c r="D5" s="22">
        <v>4.5</v>
      </c>
      <c r="E5" s="5">
        <v>2020</v>
      </c>
      <c r="F5" s="5">
        <v>2034</v>
      </c>
    </row>
    <row r="6" spans="1:6" x14ac:dyDescent="0.35">
      <c r="A6" s="5" t="s">
        <v>258</v>
      </c>
      <c r="B6" s="5" t="s">
        <v>305</v>
      </c>
      <c r="C6" s="5" t="s">
        <v>300</v>
      </c>
      <c r="D6" s="22">
        <v>5.5</v>
      </c>
      <c r="E6" s="5">
        <v>2030</v>
      </c>
      <c r="F6" s="5"/>
    </row>
    <row r="7" spans="1:6" x14ac:dyDescent="0.35">
      <c r="A7" s="5" t="s">
        <v>258</v>
      </c>
      <c r="B7" s="5" t="s">
        <v>306</v>
      </c>
      <c r="C7" s="5" t="s">
        <v>301</v>
      </c>
      <c r="D7" s="22">
        <v>5.5</v>
      </c>
      <c r="E7" s="5">
        <v>2035</v>
      </c>
      <c r="F7" s="5"/>
    </row>
    <row r="8" spans="1:6" x14ac:dyDescent="0.35">
      <c r="A8" s="5" t="s">
        <v>296</v>
      </c>
      <c r="B8" s="5" t="s">
        <v>310</v>
      </c>
      <c r="C8" s="5" t="s">
        <v>309</v>
      </c>
      <c r="D8" s="22">
        <v>3</v>
      </c>
      <c r="E8" s="5">
        <v>2020</v>
      </c>
      <c r="F8" s="5">
        <v>2034</v>
      </c>
    </row>
    <row r="9" spans="1:6" x14ac:dyDescent="0.35">
      <c r="A9" s="5" t="s">
        <v>296</v>
      </c>
      <c r="B9" s="5" t="s">
        <v>305</v>
      </c>
      <c r="C9" s="5" t="s">
        <v>300</v>
      </c>
      <c r="D9" s="22">
        <v>4</v>
      </c>
      <c r="E9" s="5">
        <v>2030</v>
      </c>
      <c r="F9" s="5"/>
    </row>
    <row r="10" spans="1:6" x14ac:dyDescent="0.35">
      <c r="A10" s="5" t="s">
        <v>296</v>
      </c>
      <c r="B10" s="5" t="s">
        <v>306</v>
      </c>
      <c r="C10" s="5" t="s">
        <v>301</v>
      </c>
      <c r="D10" s="22">
        <v>4</v>
      </c>
      <c r="E10" s="5">
        <v>2035</v>
      </c>
      <c r="F10" s="5"/>
    </row>
  </sheetData>
  <dataValidations count="2">
    <dataValidation type="whole" allowBlank="1" showInputMessage="1" showErrorMessage="1" sqref="E2:F1048576" xr:uid="{84C800FA-7F8B-4EE2-8398-AA95BB3DDFEE}">
      <formula1>2020</formula1>
      <formula2>2100</formula2>
    </dataValidation>
    <dataValidation type="decimal" allowBlank="1" showInputMessage="1" showErrorMessage="1" sqref="D2:D10" xr:uid="{BA98C55F-F014-4330-9EA6-6C245C37609F}">
      <formula1>0</formula1>
      <formula2>40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93D8D1-F1CA-4B53-9614-FFCB4AD52B08}">
          <x14:formula1>
            <xm:f>Lookup!$L$2:$L$5</xm:f>
          </x14:formula1>
          <xm:sqref>B2:B10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02ED-B255-4EEF-8CAA-1A7122B8C9FB}">
  <dimension ref="A1:C10"/>
  <sheetViews>
    <sheetView workbookViewId="0">
      <selection activeCell="B18" sqref="B18"/>
    </sheetView>
  </sheetViews>
  <sheetFormatPr defaultColWidth="8.7265625" defaultRowHeight="14.5" x14ac:dyDescent="0.35"/>
  <cols>
    <col min="1" max="1" width="16.1796875" customWidth="1"/>
    <col min="2" max="2" width="77.81640625" customWidth="1"/>
    <col min="3" max="3" width="10.1796875" bestFit="1" customWidth="1"/>
  </cols>
  <sheetData>
    <row r="1" spans="1:3" x14ac:dyDescent="0.35">
      <c r="A1" s="20" t="s">
        <v>16</v>
      </c>
      <c r="B1" s="20" t="s">
        <v>17</v>
      </c>
      <c r="C1" s="20" t="s">
        <v>18</v>
      </c>
    </row>
    <row r="2" spans="1:3" x14ac:dyDescent="0.35">
      <c r="A2" t="s">
        <v>7</v>
      </c>
      <c r="B2" t="s">
        <v>19</v>
      </c>
      <c r="C2" t="s">
        <v>20</v>
      </c>
    </row>
    <row r="3" spans="1:3" x14ac:dyDescent="0.35">
      <c r="A3" t="s">
        <v>8</v>
      </c>
      <c r="B3" t="s">
        <v>21</v>
      </c>
      <c r="C3" t="s">
        <v>20</v>
      </c>
    </row>
    <row r="4" spans="1:3" x14ac:dyDescent="0.35">
      <c r="A4" t="s">
        <v>9</v>
      </c>
      <c r="B4" t="s">
        <v>22</v>
      </c>
      <c r="C4" t="s">
        <v>20</v>
      </c>
    </row>
    <row r="5" spans="1:3" x14ac:dyDescent="0.35">
      <c r="A5" t="s">
        <v>10</v>
      </c>
      <c r="B5" t="s">
        <v>23</v>
      </c>
      <c r="C5" t="s">
        <v>24</v>
      </c>
    </row>
    <row r="6" spans="1:3" x14ac:dyDescent="0.35">
      <c r="A6" t="s">
        <v>11</v>
      </c>
      <c r="B6" t="s">
        <v>25</v>
      </c>
      <c r="C6" t="s">
        <v>26</v>
      </c>
    </row>
    <row r="7" spans="1:3" x14ac:dyDescent="0.35">
      <c r="A7" t="s">
        <v>12</v>
      </c>
      <c r="B7" t="s">
        <v>27</v>
      </c>
      <c r="C7" t="s">
        <v>26</v>
      </c>
    </row>
    <row r="8" spans="1:3" x14ac:dyDescent="0.35">
      <c r="A8" t="s">
        <v>13</v>
      </c>
      <c r="B8" t="s">
        <v>28</v>
      </c>
      <c r="C8" t="s">
        <v>26</v>
      </c>
    </row>
    <row r="9" spans="1:3" x14ac:dyDescent="0.35">
      <c r="A9" t="s">
        <v>14</v>
      </c>
      <c r="B9" t="s">
        <v>29</v>
      </c>
      <c r="C9" t="s">
        <v>26</v>
      </c>
    </row>
    <row r="10" spans="1:3" x14ac:dyDescent="0.35">
      <c r="A10" t="s">
        <v>15</v>
      </c>
      <c r="B10" t="s">
        <v>30</v>
      </c>
      <c r="C10" t="s">
        <v>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F91-CB0A-43E1-9090-E7803F99E625}">
  <dimension ref="B1:L142"/>
  <sheetViews>
    <sheetView workbookViewId="0">
      <selection activeCell="M8" sqref="M8"/>
    </sheetView>
  </sheetViews>
  <sheetFormatPr defaultRowHeight="14.5" x14ac:dyDescent="0.35"/>
  <cols>
    <col min="4" max="4" width="15.81640625" customWidth="1"/>
    <col min="6" max="6" width="23" style="4" bestFit="1" customWidth="1"/>
    <col min="7" max="8" width="8.26953125" bestFit="1" customWidth="1"/>
    <col min="9" max="9" width="12.54296875" customWidth="1"/>
    <col min="10" max="10" width="12.7265625" customWidth="1"/>
    <col min="12" max="12" width="10.1796875" bestFit="1" customWidth="1"/>
  </cols>
  <sheetData>
    <row r="1" spans="2:12" x14ac:dyDescent="0.35">
      <c r="B1" s="17" t="s">
        <v>145</v>
      </c>
      <c r="D1" s="17" t="s">
        <v>146</v>
      </c>
      <c r="F1" s="25" t="s">
        <v>246</v>
      </c>
      <c r="G1" s="12" t="s">
        <v>32</v>
      </c>
      <c r="H1" s="12" t="s">
        <v>33</v>
      </c>
      <c r="I1" s="12" t="s">
        <v>175</v>
      </c>
      <c r="J1" s="12" t="s">
        <v>176</v>
      </c>
      <c r="L1" s="12" t="s">
        <v>307</v>
      </c>
    </row>
    <row r="2" spans="2:12" x14ac:dyDescent="0.35">
      <c r="B2" s="4" t="s">
        <v>171</v>
      </c>
      <c r="D2" s="4" t="s">
        <v>0</v>
      </c>
      <c r="F2" s="4" t="s">
        <v>53</v>
      </c>
      <c r="G2" t="b">
        <v>1</v>
      </c>
      <c r="H2" t="b">
        <v>1</v>
      </c>
      <c r="I2">
        <v>0</v>
      </c>
      <c r="J2">
        <v>0</v>
      </c>
      <c r="L2" t="s">
        <v>310</v>
      </c>
    </row>
    <row r="3" spans="2:12" x14ac:dyDescent="0.35">
      <c r="B3" s="4" t="s">
        <v>172</v>
      </c>
      <c r="D3" s="4" t="s">
        <v>152</v>
      </c>
      <c r="F3" s="13" t="s">
        <v>55</v>
      </c>
      <c r="G3" t="b">
        <v>1</v>
      </c>
      <c r="H3" t="b">
        <v>1</v>
      </c>
      <c r="I3">
        <v>1</v>
      </c>
      <c r="J3">
        <v>4</v>
      </c>
      <c r="L3" t="s">
        <v>305</v>
      </c>
    </row>
    <row r="4" spans="2:12" x14ac:dyDescent="0.35">
      <c r="B4" s="4" t="s">
        <v>173</v>
      </c>
      <c r="D4" s="4" t="s">
        <v>2</v>
      </c>
      <c r="F4" s="13" t="s">
        <v>166</v>
      </c>
      <c r="G4" t="b">
        <v>1</v>
      </c>
      <c r="H4" t="b">
        <v>1</v>
      </c>
      <c r="I4">
        <v>0</v>
      </c>
      <c r="J4">
        <v>9</v>
      </c>
      <c r="L4" t="s">
        <v>306</v>
      </c>
    </row>
    <row r="5" spans="2:12" x14ac:dyDescent="0.35">
      <c r="B5" s="4" t="s">
        <v>68</v>
      </c>
      <c r="D5" s="4" t="s">
        <v>3</v>
      </c>
      <c r="F5" s="13" t="s">
        <v>167</v>
      </c>
      <c r="G5" t="b">
        <v>1</v>
      </c>
      <c r="H5" t="b">
        <v>1</v>
      </c>
      <c r="I5">
        <v>5</v>
      </c>
      <c r="J5">
        <v>9</v>
      </c>
      <c r="L5" t="s">
        <v>308</v>
      </c>
    </row>
    <row r="6" spans="2:12" x14ac:dyDescent="0.35">
      <c r="B6" s="4" t="s">
        <v>65</v>
      </c>
      <c r="D6" s="4" t="s">
        <v>5</v>
      </c>
      <c r="F6" s="13" t="s">
        <v>168</v>
      </c>
      <c r="G6" t="b">
        <v>1</v>
      </c>
      <c r="H6" t="b">
        <v>1</v>
      </c>
      <c r="I6">
        <v>10</v>
      </c>
      <c r="J6">
        <v>14</v>
      </c>
    </row>
    <row r="7" spans="2:12" x14ac:dyDescent="0.35">
      <c r="B7" s="4"/>
      <c r="D7" s="4" t="s">
        <v>65</v>
      </c>
      <c r="F7" s="14" t="s">
        <v>162</v>
      </c>
      <c r="G7" t="b">
        <v>1</v>
      </c>
      <c r="H7" t="b">
        <v>1</v>
      </c>
      <c r="I7">
        <v>5</v>
      </c>
      <c r="J7">
        <v>18</v>
      </c>
    </row>
    <row r="8" spans="2:12" x14ac:dyDescent="0.35">
      <c r="B8" s="4"/>
      <c r="D8" s="4" t="s">
        <v>66</v>
      </c>
      <c r="F8" s="14" t="s">
        <v>69</v>
      </c>
      <c r="G8" t="b">
        <v>1</v>
      </c>
      <c r="H8" t="b">
        <v>1</v>
      </c>
      <c r="I8">
        <v>1</v>
      </c>
      <c r="J8">
        <v>18</v>
      </c>
    </row>
    <row r="9" spans="2:12" x14ac:dyDescent="0.35">
      <c r="B9" s="4"/>
      <c r="D9" s="4" t="s">
        <v>4</v>
      </c>
      <c r="F9" s="4" t="s">
        <v>59</v>
      </c>
      <c r="G9" t="b">
        <v>1</v>
      </c>
      <c r="H9" s="4" t="b">
        <v>1</v>
      </c>
      <c r="I9">
        <v>1</v>
      </c>
      <c r="J9">
        <v>1</v>
      </c>
    </row>
    <row r="10" spans="2:12" x14ac:dyDescent="0.35">
      <c r="D10" s="4" t="s">
        <v>71</v>
      </c>
      <c r="F10" s="4" t="s">
        <v>61</v>
      </c>
      <c r="G10" t="b">
        <v>1</v>
      </c>
      <c r="H10" s="4" t="b">
        <v>1</v>
      </c>
      <c r="I10">
        <v>2</v>
      </c>
      <c r="J10">
        <v>2</v>
      </c>
    </row>
    <row r="11" spans="2:12" x14ac:dyDescent="0.35">
      <c r="D11" s="4" t="s">
        <v>72</v>
      </c>
      <c r="F11" s="4" t="s">
        <v>159</v>
      </c>
      <c r="G11" t="b">
        <v>1</v>
      </c>
      <c r="H11" s="4" t="b">
        <v>1</v>
      </c>
      <c r="I11">
        <v>15</v>
      </c>
      <c r="J11">
        <v>15</v>
      </c>
    </row>
    <row r="12" spans="2:12" x14ac:dyDescent="0.35">
      <c r="D12" s="4" t="s">
        <v>74</v>
      </c>
      <c r="F12" s="4" t="s">
        <v>62</v>
      </c>
      <c r="G12" t="b">
        <v>0</v>
      </c>
      <c r="H12" s="4" t="b">
        <v>1</v>
      </c>
      <c r="I12">
        <v>15</v>
      </c>
      <c r="J12">
        <v>15</v>
      </c>
    </row>
    <row r="13" spans="2:12" x14ac:dyDescent="0.35">
      <c r="D13" s="4" t="s">
        <v>100</v>
      </c>
      <c r="F13" s="4" t="s">
        <v>169</v>
      </c>
      <c r="G13" t="b">
        <v>1</v>
      </c>
      <c r="H13" s="4" t="b">
        <v>1</v>
      </c>
      <c r="I13">
        <v>15</v>
      </c>
      <c r="J13">
        <v>19</v>
      </c>
    </row>
    <row r="14" spans="2:12" x14ac:dyDescent="0.35">
      <c r="D14" s="4" t="s">
        <v>76</v>
      </c>
      <c r="F14" s="4" t="s">
        <v>231</v>
      </c>
      <c r="G14" t="b">
        <v>1</v>
      </c>
      <c r="H14" s="4" t="b">
        <v>1</v>
      </c>
      <c r="I14">
        <v>15</v>
      </c>
      <c r="J14">
        <v>24</v>
      </c>
    </row>
    <row r="15" spans="2:12" x14ac:dyDescent="0.35">
      <c r="D15" s="4" t="s">
        <v>1</v>
      </c>
      <c r="F15" s="4" t="s">
        <v>232</v>
      </c>
      <c r="G15" t="b">
        <v>1</v>
      </c>
      <c r="H15" s="4" t="b">
        <v>1</v>
      </c>
      <c r="I15">
        <v>25</v>
      </c>
      <c r="J15">
        <v>34</v>
      </c>
    </row>
    <row r="16" spans="2:12" x14ac:dyDescent="0.35">
      <c r="F16" s="4" t="s">
        <v>227</v>
      </c>
      <c r="G16" t="b">
        <v>1</v>
      </c>
      <c r="H16" s="4" t="b">
        <v>1</v>
      </c>
      <c r="I16">
        <v>35</v>
      </c>
      <c r="J16">
        <v>44</v>
      </c>
    </row>
    <row r="17" spans="6:10" x14ac:dyDescent="0.35">
      <c r="F17" s="4" t="s">
        <v>228</v>
      </c>
      <c r="G17" t="b">
        <v>1</v>
      </c>
      <c r="H17" s="4" t="b">
        <v>1</v>
      </c>
      <c r="I17">
        <v>45</v>
      </c>
      <c r="J17">
        <v>54</v>
      </c>
    </row>
    <row r="18" spans="6:10" x14ac:dyDescent="0.35">
      <c r="F18" s="4" t="s">
        <v>229</v>
      </c>
      <c r="G18" t="b">
        <v>1</v>
      </c>
      <c r="H18" s="4" t="b">
        <v>1</v>
      </c>
      <c r="I18">
        <v>55</v>
      </c>
      <c r="J18">
        <v>64</v>
      </c>
    </row>
    <row r="19" spans="6:10" x14ac:dyDescent="0.35">
      <c r="F19" s="4" t="s">
        <v>233</v>
      </c>
      <c r="G19" t="b">
        <v>1</v>
      </c>
      <c r="H19" s="4" t="b">
        <v>1</v>
      </c>
      <c r="I19">
        <v>18</v>
      </c>
      <c r="J19">
        <v>30</v>
      </c>
    </row>
    <row r="20" spans="6:10" x14ac:dyDescent="0.35">
      <c r="F20" s="4" t="s">
        <v>234</v>
      </c>
      <c r="G20" t="b">
        <v>1</v>
      </c>
      <c r="H20" s="4" t="b">
        <v>1</v>
      </c>
      <c r="I20">
        <v>31</v>
      </c>
      <c r="J20">
        <v>44</v>
      </c>
    </row>
    <row r="21" spans="6:10" x14ac:dyDescent="0.35">
      <c r="F21" s="4" t="s">
        <v>160</v>
      </c>
      <c r="G21" t="b">
        <v>1</v>
      </c>
      <c r="H21" s="4" t="b">
        <v>1</v>
      </c>
      <c r="I21">
        <v>18</v>
      </c>
      <c r="J21">
        <v>18</v>
      </c>
    </row>
    <row r="22" spans="6:10" x14ac:dyDescent="0.35">
      <c r="F22" s="4" t="s">
        <v>77</v>
      </c>
      <c r="G22" t="b">
        <v>0</v>
      </c>
      <c r="H22" s="4" t="b">
        <v>1</v>
      </c>
      <c r="I22">
        <v>18</v>
      </c>
      <c r="J22">
        <v>18</v>
      </c>
    </row>
    <row r="23" spans="6:10" x14ac:dyDescent="0.35">
      <c r="F23" s="4" t="s">
        <v>75</v>
      </c>
      <c r="G23" t="b">
        <v>1</v>
      </c>
      <c r="H23" s="4" t="b">
        <v>1</v>
      </c>
      <c r="I23">
        <v>30</v>
      </c>
      <c r="J23">
        <v>30</v>
      </c>
    </row>
    <row r="24" spans="6:10" x14ac:dyDescent="0.35">
      <c r="F24" s="4" t="s">
        <v>73</v>
      </c>
      <c r="G24" t="b">
        <v>1</v>
      </c>
      <c r="H24" s="4" t="b">
        <v>1</v>
      </c>
      <c r="I24">
        <v>50</v>
      </c>
      <c r="J24">
        <v>50</v>
      </c>
    </row>
    <row r="25" spans="6:10" x14ac:dyDescent="0.35">
      <c r="F25" s="4" t="s">
        <v>67</v>
      </c>
      <c r="G25" t="b">
        <v>1</v>
      </c>
      <c r="H25" t="b">
        <v>1</v>
      </c>
      <c r="I25">
        <v>18</v>
      </c>
    </row>
    <row r="26" spans="6:10" x14ac:dyDescent="0.35">
      <c r="F26" s="4" t="s">
        <v>174</v>
      </c>
      <c r="G26" t="b">
        <v>1</v>
      </c>
      <c r="H26" t="b">
        <v>1</v>
      </c>
      <c r="I26">
        <v>35</v>
      </c>
    </row>
    <row r="27" spans="6:10" x14ac:dyDescent="0.35">
      <c r="F27" s="4" t="s">
        <v>235</v>
      </c>
      <c r="G27" t="b">
        <v>1</v>
      </c>
      <c r="H27" s="4" t="b">
        <v>1</v>
      </c>
      <c r="I27">
        <v>50</v>
      </c>
    </row>
    <row r="28" spans="6:10" x14ac:dyDescent="0.35">
      <c r="F28" s="4" t="s">
        <v>230</v>
      </c>
      <c r="G28" t="b">
        <v>1</v>
      </c>
      <c r="H28" s="4" t="b">
        <v>1</v>
      </c>
      <c r="I28">
        <v>65</v>
      </c>
    </row>
    <row r="29" spans="6:10" x14ac:dyDescent="0.35">
      <c r="F29" s="4" t="s">
        <v>226</v>
      </c>
      <c r="G29" t="b">
        <v>1</v>
      </c>
      <c r="H29" s="4" t="b">
        <v>1</v>
      </c>
      <c r="I29">
        <v>70</v>
      </c>
    </row>
    <row r="30" spans="6:10" x14ac:dyDescent="0.35">
      <c r="F30" s="4" t="s">
        <v>165</v>
      </c>
      <c r="G30" t="b">
        <v>1</v>
      </c>
      <c r="H30" t="b">
        <v>0</v>
      </c>
      <c r="I30">
        <v>18</v>
      </c>
    </row>
    <row r="31" spans="6:10" x14ac:dyDescent="0.35">
      <c r="F31" s="4" t="s">
        <v>78</v>
      </c>
      <c r="G31" t="b">
        <v>0</v>
      </c>
      <c r="H31" t="b">
        <v>1</v>
      </c>
      <c r="I31">
        <v>15</v>
      </c>
      <c r="J31">
        <v>49</v>
      </c>
    </row>
    <row r="32" spans="6:10" x14ac:dyDescent="0.35">
      <c r="F32" s="4" t="s">
        <v>163</v>
      </c>
      <c r="G32" t="b">
        <v>1</v>
      </c>
      <c r="H32" t="b">
        <v>0</v>
      </c>
      <c r="I32">
        <v>15</v>
      </c>
      <c r="J32">
        <v>49</v>
      </c>
    </row>
    <row r="33" spans="6:10" x14ac:dyDescent="0.35">
      <c r="F33" s="4" t="s">
        <v>236</v>
      </c>
      <c r="G33" t="b">
        <v>0</v>
      </c>
      <c r="H33" t="b">
        <v>1</v>
      </c>
      <c r="I33">
        <v>20</v>
      </c>
      <c r="J33">
        <v>29</v>
      </c>
    </row>
    <row r="34" spans="6:10" x14ac:dyDescent="0.35">
      <c r="F34" s="4" t="s">
        <v>237</v>
      </c>
      <c r="G34" t="b">
        <v>1</v>
      </c>
      <c r="H34" t="b">
        <v>0</v>
      </c>
      <c r="I34">
        <v>20</v>
      </c>
      <c r="J34">
        <v>29</v>
      </c>
    </row>
    <row r="35" spans="6:10" x14ac:dyDescent="0.35">
      <c r="F35" s="4" t="s">
        <v>238</v>
      </c>
      <c r="G35" t="b">
        <v>0</v>
      </c>
      <c r="H35" t="b">
        <v>1</v>
      </c>
      <c r="I35">
        <v>30</v>
      </c>
      <c r="J35">
        <v>39</v>
      </c>
    </row>
    <row r="36" spans="6:10" x14ac:dyDescent="0.35">
      <c r="F36" s="4" t="s">
        <v>239</v>
      </c>
      <c r="G36" t="b">
        <v>1</v>
      </c>
      <c r="H36" t="b">
        <v>0</v>
      </c>
      <c r="I36">
        <v>30</v>
      </c>
      <c r="J36">
        <v>39</v>
      </c>
    </row>
    <row r="37" spans="6:10" x14ac:dyDescent="0.35">
      <c r="F37" s="4" t="s">
        <v>240</v>
      </c>
      <c r="G37" t="b">
        <v>0</v>
      </c>
      <c r="H37" t="b">
        <v>1</v>
      </c>
      <c r="I37">
        <v>40</v>
      </c>
      <c r="J37">
        <v>49</v>
      </c>
    </row>
    <row r="38" spans="6:10" x14ac:dyDescent="0.35">
      <c r="F38" s="4" t="s">
        <v>241</v>
      </c>
      <c r="G38" t="b">
        <v>1</v>
      </c>
      <c r="H38" t="b">
        <v>0</v>
      </c>
      <c r="I38">
        <v>40</v>
      </c>
      <c r="J38">
        <v>49</v>
      </c>
    </row>
    <row r="39" spans="6:10" x14ac:dyDescent="0.35">
      <c r="F39" s="4" t="s">
        <v>242</v>
      </c>
      <c r="G39" t="b">
        <v>0</v>
      </c>
      <c r="H39" t="b">
        <v>1</v>
      </c>
      <c r="I39">
        <v>50</v>
      </c>
      <c r="J39">
        <v>59</v>
      </c>
    </row>
    <row r="40" spans="6:10" x14ac:dyDescent="0.35">
      <c r="F40" s="4" t="s">
        <v>243</v>
      </c>
      <c r="G40" t="b">
        <v>1</v>
      </c>
      <c r="H40" t="b">
        <v>0</v>
      </c>
      <c r="I40">
        <v>50</v>
      </c>
      <c r="J40">
        <v>59</v>
      </c>
    </row>
    <row r="41" spans="6:10" x14ac:dyDescent="0.35">
      <c r="F41" s="4" t="s">
        <v>244</v>
      </c>
      <c r="G41" t="b">
        <v>0</v>
      </c>
      <c r="H41" t="b">
        <v>1</v>
      </c>
      <c r="I41">
        <v>60</v>
      </c>
      <c r="J41">
        <v>69</v>
      </c>
    </row>
    <row r="42" spans="6:10" x14ac:dyDescent="0.35">
      <c r="F42" s="4" t="s">
        <v>245</v>
      </c>
      <c r="G42" t="b">
        <v>1</v>
      </c>
      <c r="H42" t="b">
        <v>0</v>
      </c>
      <c r="I42">
        <v>60</v>
      </c>
      <c r="J42">
        <v>69</v>
      </c>
    </row>
    <row r="43" spans="6:10" x14ac:dyDescent="0.35">
      <c r="F43" s="4" t="s">
        <v>164</v>
      </c>
      <c r="G43" t="b">
        <v>0</v>
      </c>
      <c r="H43" t="b">
        <v>1</v>
      </c>
      <c r="I43">
        <v>30</v>
      </c>
      <c r="J43">
        <v>49</v>
      </c>
    </row>
    <row r="44" spans="6:10" x14ac:dyDescent="0.35">
      <c r="F44" s="4" t="s">
        <v>70</v>
      </c>
      <c r="G44" t="b">
        <v>1</v>
      </c>
      <c r="H44" t="b">
        <v>1</v>
      </c>
    </row>
    <row r="45" spans="6:10" x14ac:dyDescent="0.35">
      <c r="F45" s="4" t="s">
        <v>65</v>
      </c>
      <c r="G45" t="b">
        <v>0</v>
      </c>
      <c r="H45" t="b">
        <v>0</v>
      </c>
    </row>
    <row r="50" spans="6:6" x14ac:dyDescent="0.35">
      <c r="F50"/>
    </row>
    <row r="51" spans="6:6" x14ac:dyDescent="0.35">
      <c r="F51"/>
    </row>
    <row r="52" spans="6:6" x14ac:dyDescent="0.35">
      <c r="F52"/>
    </row>
    <row r="53" spans="6:6" x14ac:dyDescent="0.35">
      <c r="F53"/>
    </row>
    <row r="54" spans="6:6" x14ac:dyDescent="0.35">
      <c r="F54"/>
    </row>
    <row r="55" spans="6:6" x14ac:dyDescent="0.35">
      <c r="F55"/>
    </row>
    <row r="56" spans="6:6" x14ac:dyDescent="0.35">
      <c r="F56"/>
    </row>
    <row r="57" spans="6:6" x14ac:dyDescent="0.35">
      <c r="F57"/>
    </row>
    <row r="58" spans="6:6" x14ac:dyDescent="0.35">
      <c r="F58"/>
    </row>
    <row r="59" spans="6:6" x14ac:dyDescent="0.35">
      <c r="F59"/>
    </row>
    <row r="60" spans="6:6" x14ac:dyDescent="0.35">
      <c r="F60"/>
    </row>
    <row r="61" spans="6:6" x14ac:dyDescent="0.35">
      <c r="F61"/>
    </row>
    <row r="62" spans="6:6" x14ac:dyDescent="0.35">
      <c r="F62"/>
    </row>
    <row r="63" spans="6:6" x14ac:dyDescent="0.35">
      <c r="F63"/>
    </row>
    <row r="64" spans="6:6" x14ac:dyDescent="0.35">
      <c r="F64"/>
    </row>
    <row r="65" spans="6:6" x14ac:dyDescent="0.35">
      <c r="F65"/>
    </row>
    <row r="66" spans="6:6" x14ac:dyDescent="0.35">
      <c r="F66"/>
    </row>
    <row r="67" spans="6:6" x14ac:dyDescent="0.35">
      <c r="F67"/>
    </row>
    <row r="68" spans="6:6" x14ac:dyDescent="0.35">
      <c r="F68"/>
    </row>
    <row r="69" spans="6:6" x14ac:dyDescent="0.35">
      <c r="F69"/>
    </row>
    <row r="70" spans="6:6" x14ac:dyDescent="0.35">
      <c r="F70"/>
    </row>
    <row r="71" spans="6:6" x14ac:dyDescent="0.35">
      <c r="F71"/>
    </row>
    <row r="72" spans="6:6" x14ac:dyDescent="0.35">
      <c r="F72"/>
    </row>
    <row r="73" spans="6:6" x14ac:dyDescent="0.35">
      <c r="F73"/>
    </row>
    <row r="74" spans="6:6" x14ac:dyDescent="0.35">
      <c r="F74"/>
    </row>
    <row r="75" spans="6:6" x14ac:dyDescent="0.35">
      <c r="F75"/>
    </row>
    <row r="76" spans="6:6" x14ac:dyDescent="0.35">
      <c r="F76"/>
    </row>
    <row r="77" spans="6:6" x14ac:dyDescent="0.35">
      <c r="F77"/>
    </row>
    <row r="78" spans="6:6" x14ac:dyDescent="0.35">
      <c r="F78"/>
    </row>
    <row r="79" spans="6:6" x14ac:dyDescent="0.35">
      <c r="F79"/>
    </row>
    <row r="80" spans="6:6" x14ac:dyDescent="0.35">
      <c r="F80"/>
    </row>
    <row r="81" spans="6:6" x14ac:dyDescent="0.35">
      <c r="F81"/>
    </row>
    <row r="82" spans="6:6" x14ac:dyDescent="0.35">
      <c r="F82"/>
    </row>
    <row r="83" spans="6:6" x14ac:dyDescent="0.35">
      <c r="F83"/>
    </row>
    <row r="84" spans="6:6" x14ac:dyDescent="0.35">
      <c r="F84"/>
    </row>
    <row r="85" spans="6:6" x14ac:dyDescent="0.35">
      <c r="F85"/>
    </row>
    <row r="86" spans="6:6" x14ac:dyDescent="0.35">
      <c r="F86"/>
    </row>
    <row r="87" spans="6:6" x14ac:dyDescent="0.35">
      <c r="F87"/>
    </row>
    <row r="88" spans="6:6" x14ac:dyDescent="0.35">
      <c r="F88"/>
    </row>
    <row r="89" spans="6:6" x14ac:dyDescent="0.35">
      <c r="F89"/>
    </row>
    <row r="90" spans="6:6" x14ac:dyDescent="0.35">
      <c r="F90"/>
    </row>
    <row r="91" spans="6:6" x14ac:dyDescent="0.35">
      <c r="F91"/>
    </row>
    <row r="92" spans="6:6" x14ac:dyDescent="0.35">
      <c r="F92"/>
    </row>
    <row r="93" spans="6:6" x14ac:dyDescent="0.35">
      <c r="F93"/>
    </row>
    <row r="94" spans="6:6" x14ac:dyDescent="0.35">
      <c r="F94"/>
    </row>
    <row r="95" spans="6:6" x14ac:dyDescent="0.35">
      <c r="F95"/>
    </row>
    <row r="96" spans="6:6" x14ac:dyDescent="0.35">
      <c r="F96"/>
    </row>
    <row r="97" spans="6:6" x14ac:dyDescent="0.35">
      <c r="F97"/>
    </row>
    <row r="98" spans="6:6" x14ac:dyDescent="0.35">
      <c r="F98"/>
    </row>
    <row r="99" spans="6:6" x14ac:dyDescent="0.35">
      <c r="F99"/>
    </row>
    <row r="100" spans="6:6" x14ac:dyDescent="0.35">
      <c r="F100"/>
    </row>
    <row r="101" spans="6:6" x14ac:dyDescent="0.35">
      <c r="F101"/>
    </row>
    <row r="102" spans="6:6" x14ac:dyDescent="0.35">
      <c r="F102"/>
    </row>
    <row r="103" spans="6:6" x14ac:dyDescent="0.35">
      <c r="F103"/>
    </row>
    <row r="104" spans="6:6" x14ac:dyDescent="0.35">
      <c r="F104"/>
    </row>
    <row r="105" spans="6:6" x14ac:dyDescent="0.35">
      <c r="F105"/>
    </row>
    <row r="106" spans="6:6" x14ac:dyDescent="0.35">
      <c r="F106"/>
    </row>
    <row r="107" spans="6:6" x14ac:dyDescent="0.35">
      <c r="F107"/>
    </row>
    <row r="108" spans="6:6" x14ac:dyDescent="0.35">
      <c r="F108"/>
    </row>
    <row r="109" spans="6:6" x14ac:dyDescent="0.35">
      <c r="F109"/>
    </row>
    <row r="110" spans="6:6" x14ac:dyDescent="0.35">
      <c r="F110"/>
    </row>
    <row r="111" spans="6:6" x14ac:dyDescent="0.35">
      <c r="F111"/>
    </row>
    <row r="112" spans="6:6" x14ac:dyDescent="0.35">
      <c r="F112"/>
    </row>
    <row r="113" spans="6:6" x14ac:dyDescent="0.35">
      <c r="F113"/>
    </row>
    <row r="114" spans="6:6" x14ac:dyDescent="0.35">
      <c r="F114"/>
    </row>
    <row r="115" spans="6:6" x14ac:dyDescent="0.35">
      <c r="F115"/>
    </row>
    <row r="116" spans="6:6" x14ac:dyDescent="0.35">
      <c r="F116"/>
    </row>
    <row r="117" spans="6:6" x14ac:dyDescent="0.35">
      <c r="F117"/>
    </row>
    <row r="118" spans="6:6" x14ac:dyDescent="0.35">
      <c r="F118"/>
    </row>
    <row r="119" spans="6:6" x14ac:dyDescent="0.35">
      <c r="F119"/>
    </row>
    <row r="120" spans="6:6" x14ac:dyDescent="0.35">
      <c r="F120"/>
    </row>
    <row r="121" spans="6:6" x14ac:dyDescent="0.35">
      <c r="F121"/>
    </row>
    <row r="122" spans="6:6" x14ac:dyDescent="0.35">
      <c r="F122"/>
    </row>
    <row r="123" spans="6:6" x14ac:dyDescent="0.35">
      <c r="F123"/>
    </row>
    <row r="124" spans="6:6" x14ac:dyDescent="0.35">
      <c r="F124"/>
    </row>
    <row r="125" spans="6:6" x14ac:dyDescent="0.35">
      <c r="F125"/>
    </row>
    <row r="126" spans="6:6" x14ac:dyDescent="0.35">
      <c r="F126"/>
    </row>
    <row r="127" spans="6:6" x14ac:dyDescent="0.35">
      <c r="F127"/>
    </row>
    <row r="128" spans="6:6" x14ac:dyDescent="0.35">
      <c r="F128"/>
    </row>
    <row r="129" spans="6:6" x14ac:dyDescent="0.35">
      <c r="F129"/>
    </row>
    <row r="130" spans="6:6" x14ac:dyDescent="0.35">
      <c r="F130"/>
    </row>
    <row r="131" spans="6:6" x14ac:dyDescent="0.35">
      <c r="F131"/>
    </row>
    <row r="132" spans="6:6" x14ac:dyDescent="0.35">
      <c r="F132"/>
    </row>
    <row r="133" spans="6:6" x14ac:dyDescent="0.35">
      <c r="F133"/>
    </row>
    <row r="134" spans="6:6" x14ac:dyDescent="0.35">
      <c r="F134"/>
    </row>
    <row r="135" spans="6:6" x14ac:dyDescent="0.35">
      <c r="F135"/>
    </row>
    <row r="136" spans="6:6" x14ac:dyDescent="0.35">
      <c r="F136"/>
    </row>
    <row r="137" spans="6:6" x14ac:dyDescent="0.35">
      <c r="F137"/>
    </row>
    <row r="138" spans="6:6" x14ac:dyDescent="0.35">
      <c r="F138"/>
    </row>
    <row r="139" spans="6:6" x14ac:dyDescent="0.35">
      <c r="F139"/>
    </row>
    <row r="140" spans="6:6" x14ac:dyDescent="0.35">
      <c r="F140"/>
    </row>
    <row r="141" spans="6:6" x14ac:dyDescent="0.35">
      <c r="F141"/>
    </row>
    <row r="142" spans="6:6" x14ac:dyDescent="0.35">
      <c r="F1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96A4-E591-4292-A383-128A50830ED6}">
  <sheetPr>
    <tabColor theme="9" tint="-0.249977111117893"/>
  </sheetPr>
  <dimension ref="A1:M10"/>
  <sheetViews>
    <sheetView workbookViewId="0">
      <selection activeCell="L2" sqref="L2:L4"/>
    </sheetView>
  </sheetViews>
  <sheetFormatPr defaultColWidth="22.08984375" defaultRowHeight="14.5" x14ac:dyDescent="0.35"/>
  <cols>
    <col min="1" max="1" width="17" bestFit="1" customWidth="1"/>
    <col min="2" max="2" width="8.1796875" bestFit="1" customWidth="1"/>
    <col min="3" max="3" width="8.26953125" bestFit="1" customWidth="1"/>
    <col min="4" max="4" width="8.1796875" bestFit="1" customWidth="1"/>
    <col min="5" max="5" width="8.90625" bestFit="1" customWidth="1"/>
    <col min="6" max="6" width="9.6328125" bestFit="1" customWidth="1"/>
    <col min="7" max="8" width="9.81640625" bestFit="1" customWidth="1"/>
    <col min="9" max="9" width="19.453125" bestFit="1" customWidth="1"/>
    <col min="10" max="10" width="10.26953125" bestFit="1" customWidth="1"/>
    <col min="11" max="11" width="15.90625" bestFit="1" customWidth="1"/>
    <col min="12" max="12" width="20.54296875" bestFit="1" customWidth="1"/>
  </cols>
  <sheetData>
    <row r="1" spans="1:13" s="84" customFormat="1" ht="112" customHeight="1" x14ac:dyDescent="0.35">
      <c r="A1" s="83" t="s">
        <v>6</v>
      </c>
      <c r="B1" s="83" t="s">
        <v>7</v>
      </c>
      <c r="C1" s="83" t="s">
        <v>8</v>
      </c>
      <c r="D1" s="83" t="s">
        <v>9</v>
      </c>
      <c r="E1" s="83" t="s">
        <v>11</v>
      </c>
      <c r="F1" s="83" t="s">
        <v>13</v>
      </c>
      <c r="G1" s="83" t="s">
        <v>14</v>
      </c>
      <c r="H1" s="83" t="s">
        <v>15</v>
      </c>
      <c r="I1" s="83" t="s">
        <v>140</v>
      </c>
      <c r="J1" s="83" t="s">
        <v>141</v>
      </c>
      <c r="K1" s="83" t="s">
        <v>142</v>
      </c>
      <c r="L1" s="83" t="s">
        <v>170</v>
      </c>
      <c r="M1"/>
    </row>
    <row r="2" spans="1:13" x14ac:dyDescent="0.35">
      <c r="A2" s="27" t="s">
        <v>298</v>
      </c>
      <c r="B2" s="27">
        <v>48</v>
      </c>
      <c r="C2" s="27">
        <v>32</v>
      </c>
      <c r="D2" s="27">
        <v>5000</v>
      </c>
      <c r="E2" s="27" t="b">
        <v>1</v>
      </c>
      <c r="F2" s="27" t="b">
        <v>1</v>
      </c>
      <c r="G2" s="27" t="b">
        <v>1</v>
      </c>
      <c r="H2" s="27" t="b">
        <v>1</v>
      </c>
      <c r="I2" s="5" t="s">
        <v>256</v>
      </c>
      <c r="J2" s="5" t="s">
        <v>299</v>
      </c>
      <c r="K2" s="5" t="s">
        <v>143</v>
      </c>
      <c r="L2" s="5" t="s">
        <v>317</v>
      </c>
    </row>
    <row r="3" spans="1:13" x14ac:dyDescent="0.35">
      <c r="A3" s="5" t="s">
        <v>258</v>
      </c>
      <c r="B3" s="27">
        <v>48</v>
      </c>
      <c r="C3" s="27">
        <v>32</v>
      </c>
      <c r="D3" s="27">
        <v>5000</v>
      </c>
      <c r="E3" s="27" t="b">
        <v>1</v>
      </c>
      <c r="F3" s="27" t="b">
        <v>1</v>
      </c>
      <c r="G3" s="27" t="b">
        <v>1</v>
      </c>
      <c r="H3" s="27" t="b">
        <v>1</v>
      </c>
      <c r="I3" s="5" t="s">
        <v>257</v>
      </c>
      <c r="J3" s="5" t="s">
        <v>299</v>
      </c>
      <c r="K3" s="5" t="s">
        <v>143</v>
      </c>
      <c r="L3" s="5" t="s">
        <v>317</v>
      </c>
    </row>
    <row r="4" spans="1:13" x14ac:dyDescent="0.35">
      <c r="A4" s="5" t="s">
        <v>296</v>
      </c>
      <c r="B4" s="27">
        <v>48</v>
      </c>
      <c r="C4" s="27">
        <v>32</v>
      </c>
      <c r="D4" s="27">
        <v>5000</v>
      </c>
      <c r="E4" s="27" t="b">
        <v>1</v>
      </c>
      <c r="F4" s="27" t="b">
        <v>0</v>
      </c>
      <c r="G4" s="27" t="b">
        <v>1</v>
      </c>
      <c r="H4" s="27" t="b">
        <v>1</v>
      </c>
      <c r="I4" s="5" t="s">
        <v>256</v>
      </c>
      <c r="J4" s="5" t="s">
        <v>299</v>
      </c>
      <c r="K4" s="5" t="s">
        <v>143</v>
      </c>
      <c r="L4" s="5" t="s">
        <v>317</v>
      </c>
    </row>
    <row r="6" spans="1:13" x14ac:dyDescent="0.35">
      <c r="B6" s="4"/>
      <c r="C6" s="4"/>
      <c r="D6" s="4"/>
      <c r="E6" s="4"/>
      <c r="F6" s="4"/>
      <c r="G6" s="4"/>
      <c r="H6" s="4"/>
    </row>
    <row r="7" spans="1:13" x14ac:dyDescent="0.35">
      <c r="B7" s="4"/>
      <c r="C7" s="4"/>
      <c r="D7" s="4"/>
      <c r="E7" s="4"/>
      <c r="F7" s="4"/>
      <c r="G7" s="4"/>
      <c r="H7" s="4"/>
    </row>
    <row r="8" spans="1:13" x14ac:dyDescent="0.35">
      <c r="A8" s="4"/>
      <c r="B8" s="4"/>
      <c r="C8" s="4"/>
      <c r="D8" s="4"/>
      <c r="E8" s="4"/>
      <c r="F8" s="4"/>
      <c r="G8" s="4"/>
      <c r="H8" s="4"/>
    </row>
    <row r="9" spans="1:13" x14ac:dyDescent="0.35">
      <c r="B9" s="4"/>
      <c r="C9" s="4"/>
      <c r="D9" s="4"/>
      <c r="E9" s="4"/>
      <c r="F9" s="4"/>
      <c r="G9" s="4"/>
      <c r="H9" s="4"/>
    </row>
    <row r="10" spans="1:13" x14ac:dyDescent="0.35">
      <c r="B10" s="4"/>
      <c r="C10" s="4"/>
      <c r="D10" s="4"/>
      <c r="E10" s="4"/>
      <c r="F10" s="4"/>
      <c r="G10" s="4"/>
      <c r="H10" s="4"/>
    </row>
  </sheetData>
  <dataValidations count="2">
    <dataValidation type="decimal" allowBlank="1" showInputMessage="1" showErrorMessage="1" sqref="B2:D4" xr:uid="{51E01DD3-1F4F-4ECB-945C-BF7AC154B4D2}">
      <formula1>0</formula1>
      <formula2>10000000000</formula2>
    </dataValidation>
    <dataValidation type="textLength" allowBlank="1" showInputMessage="1" showErrorMessage="1" sqref="A2:A4 I2:L4" xr:uid="{87300A30-10E8-4D88-9E37-E7127D8D74E3}">
      <formula1>1</formula1>
      <formula2>100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A777CC-C6A4-4C52-A92B-FD4F72C68A51}">
          <x14:formula1>
            <xm:f>'Read Me'!$P$3:$P$4</xm:f>
          </x14:formula1>
          <xm:sqref>E2:H4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A6F2-07F2-4D96-8D19-FAF0CEAFB89E}">
  <sheetPr>
    <tabColor theme="9" tint="-0.249977111117893"/>
  </sheetPr>
  <dimension ref="A1:H31"/>
  <sheetViews>
    <sheetView workbookViewId="0">
      <selection activeCell="G2" sqref="G2"/>
    </sheetView>
  </sheetViews>
  <sheetFormatPr defaultRowHeight="14.5" x14ac:dyDescent="0.35"/>
  <cols>
    <col min="1" max="1" width="30.1796875" bestFit="1" customWidth="1"/>
    <col min="2" max="2" width="20.81640625" bestFit="1" customWidth="1"/>
    <col min="3" max="3" width="9.1796875" bestFit="1" customWidth="1"/>
    <col min="4" max="4" width="4.1796875" bestFit="1" customWidth="1"/>
    <col min="5" max="5" width="9.54296875" bestFit="1" customWidth="1"/>
    <col min="6" max="6" width="8.7265625" bestFit="1" customWidth="1"/>
    <col min="7" max="7" width="8.7265625" style="15"/>
    <col min="8" max="8" width="11.54296875" style="15" bestFit="1" customWidth="1"/>
  </cols>
  <sheetData>
    <row r="1" spans="1:8" ht="16" x14ac:dyDescent="0.5">
      <c r="A1" s="31" t="s">
        <v>17</v>
      </c>
      <c r="B1" s="31" t="s">
        <v>177</v>
      </c>
      <c r="C1" s="31" t="s">
        <v>104</v>
      </c>
      <c r="D1" s="31" t="s">
        <v>178</v>
      </c>
      <c r="E1" s="31" t="s">
        <v>190</v>
      </c>
      <c r="F1" s="31" t="s">
        <v>191</v>
      </c>
      <c r="G1" s="32" t="s">
        <v>192</v>
      </c>
      <c r="H1" s="32" t="s">
        <v>193</v>
      </c>
    </row>
    <row r="2" spans="1:8" x14ac:dyDescent="0.35">
      <c r="A2" t="s">
        <v>179</v>
      </c>
      <c r="B2" t="s">
        <v>260</v>
      </c>
      <c r="C2" s="5" t="s">
        <v>180</v>
      </c>
      <c r="D2" s="5" t="s">
        <v>101</v>
      </c>
      <c r="E2" s="5">
        <v>0</v>
      </c>
      <c r="F2" s="5">
        <v>100</v>
      </c>
      <c r="G2" s="21">
        <v>0</v>
      </c>
      <c r="H2" s="21">
        <v>1</v>
      </c>
    </row>
    <row r="3" spans="1:8" x14ac:dyDescent="0.35">
      <c r="A3" t="s">
        <v>181</v>
      </c>
      <c r="B3" t="s">
        <v>262</v>
      </c>
      <c r="C3" s="5" t="s">
        <v>180</v>
      </c>
      <c r="D3" s="5" t="s">
        <v>102</v>
      </c>
      <c r="E3" s="5">
        <v>0</v>
      </c>
      <c r="F3" s="5">
        <v>14</v>
      </c>
      <c r="G3" s="21">
        <v>0</v>
      </c>
      <c r="H3" s="21">
        <v>1</v>
      </c>
    </row>
    <row r="4" spans="1:8" x14ac:dyDescent="0.35">
      <c r="A4" t="s">
        <v>112</v>
      </c>
      <c r="B4" t="s">
        <v>182</v>
      </c>
      <c r="C4" s="5" t="s">
        <v>180</v>
      </c>
      <c r="D4" s="5" t="s">
        <v>102</v>
      </c>
      <c r="E4" s="5">
        <v>15</v>
      </c>
      <c r="F4" s="5">
        <v>19</v>
      </c>
      <c r="G4" s="21">
        <v>7.1999999999999995E-2</v>
      </c>
      <c r="H4" s="21">
        <v>0.98846927759109204</v>
      </c>
    </row>
    <row r="5" spans="1:8" x14ac:dyDescent="0.35">
      <c r="A5" t="s">
        <v>111</v>
      </c>
      <c r="B5" t="s">
        <v>183</v>
      </c>
      <c r="C5" s="5" t="s">
        <v>180</v>
      </c>
      <c r="D5" s="5" t="s">
        <v>102</v>
      </c>
      <c r="E5" s="5">
        <v>20</v>
      </c>
      <c r="F5" s="5">
        <v>24</v>
      </c>
      <c r="G5" s="21">
        <v>0.19500000000000001</v>
      </c>
      <c r="H5" s="21">
        <v>0.99316389691241536</v>
      </c>
    </row>
    <row r="6" spans="1:8" x14ac:dyDescent="0.35">
      <c r="A6" t="s">
        <v>110</v>
      </c>
      <c r="B6" t="s">
        <v>184</v>
      </c>
      <c r="C6" s="5" t="s">
        <v>180</v>
      </c>
      <c r="D6" s="5" t="s">
        <v>102</v>
      </c>
      <c r="E6" s="5">
        <v>25</v>
      </c>
      <c r="F6" s="5">
        <v>29</v>
      </c>
      <c r="G6" s="21">
        <v>0.20200000000000001</v>
      </c>
      <c r="H6" s="21">
        <v>0.98022410443373342</v>
      </c>
    </row>
    <row r="7" spans="1:8" x14ac:dyDescent="0.35">
      <c r="A7" t="s">
        <v>109</v>
      </c>
      <c r="B7" t="s">
        <v>185</v>
      </c>
      <c r="C7" s="5" t="s">
        <v>180</v>
      </c>
      <c r="D7" s="5" t="s">
        <v>102</v>
      </c>
      <c r="E7" s="5">
        <v>30</v>
      </c>
      <c r="F7" s="5">
        <v>34</v>
      </c>
      <c r="G7" s="21">
        <v>0.16200000000000001</v>
      </c>
      <c r="H7" s="21">
        <v>0.97771923789514636</v>
      </c>
    </row>
    <row r="8" spans="1:8" x14ac:dyDescent="0.35">
      <c r="A8" t="s">
        <v>108</v>
      </c>
      <c r="B8" t="s">
        <v>186</v>
      </c>
      <c r="C8" s="5" t="s">
        <v>180</v>
      </c>
      <c r="D8" s="5" t="s">
        <v>102</v>
      </c>
      <c r="E8" s="5">
        <v>35</v>
      </c>
      <c r="F8" s="5">
        <v>39</v>
      </c>
      <c r="G8" s="21">
        <v>0.11899999999999999</v>
      </c>
      <c r="H8" s="21">
        <v>0.97393215219000295</v>
      </c>
    </row>
    <row r="9" spans="1:8" x14ac:dyDescent="0.35">
      <c r="A9" t="s">
        <v>107</v>
      </c>
      <c r="B9" t="s">
        <v>187</v>
      </c>
      <c r="C9" s="5" t="s">
        <v>180</v>
      </c>
      <c r="D9" s="5" t="s">
        <v>102</v>
      </c>
      <c r="E9" s="5">
        <v>40</v>
      </c>
      <c r="F9" s="5">
        <v>44</v>
      </c>
      <c r="G9" s="21">
        <v>4.9000000000000002E-2</v>
      </c>
      <c r="H9" s="21">
        <v>0.95811661983967134</v>
      </c>
    </row>
    <row r="10" spans="1:8" x14ac:dyDescent="0.35">
      <c r="A10" t="s">
        <v>106</v>
      </c>
      <c r="B10" t="s">
        <v>188</v>
      </c>
      <c r="C10" s="5" t="s">
        <v>180</v>
      </c>
      <c r="D10" s="5" t="s">
        <v>102</v>
      </c>
      <c r="E10" s="5">
        <v>45</v>
      </c>
      <c r="F10" s="5">
        <v>49</v>
      </c>
      <c r="G10" s="21">
        <v>1.4E-2</v>
      </c>
      <c r="H10" s="21">
        <v>0.91700404320467122</v>
      </c>
    </row>
    <row r="11" spans="1:8" x14ac:dyDescent="0.35">
      <c r="A11" t="s">
        <v>189</v>
      </c>
      <c r="B11" t="s">
        <v>261</v>
      </c>
      <c r="C11" s="5" t="s">
        <v>180</v>
      </c>
      <c r="D11" s="5" t="s">
        <v>102</v>
      </c>
      <c r="E11" s="5">
        <v>50</v>
      </c>
      <c r="F11" s="5">
        <v>100</v>
      </c>
      <c r="G11" s="21">
        <v>0</v>
      </c>
      <c r="H11" s="21">
        <v>1</v>
      </c>
    </row>
    <row r="12" spans="1:8" x14ac:dyDescent="0.35">
      <c r="A12" t="s">
        <v>194</v>
      </c>
      <c r="B12" t="s">
        <v>206</v>
      </c>
      <c r="C12" s="5" t="s">
        <v>103</v>
      </c>
      <c r="D12" s="5" t="s">
        <v>102</v>
      </c>
      <c r="E12" s="5">
        <v>0</v>
      </c>
      <c r="F12" s="5">
        <v>0</v>
      </c>
      <c r="G12" s="21">
        <v>4.4870649522800003E-2</v>
      </c>
      <c r="H12" s="21">
        <v>0.96306068601583117</v>
      </c>
    </row>
    <row r="13" spans="1:8" x14ac:dyDescent="0.35">
      <c r="A13" t="s">
        <v>195</v>
      </c>
      <c r="B13" t="s">
        <v>207</v>
      </c>
      <c r="C13" s="5" t="s">
        <v>103</v>
      </c>
      <c r="D13" s="5" t="s">
        <v>102</v>
      </c>
      <c r="E13" s="5">
        <v>1</v>
      </c>
      <c r="F13" s="5">
        <v>4</v>
      </c>
      <c r="G13" s="21">
        <v>3.5500000000000006E-3</v>
      </c>
      <c r="H13" s="21">
        <v>0.95480225988700573</v>
      </c>
    </row>
    <row r="14" spans="1:8" x14ac:dyDescent="0.35">
      <c r="A14" t="s">
        <v>196</v>
      </c>
      <c r="B14" t="s">
        <v>208</v>
      </c>
      <c r="C14" s="5" t="s">
        <v>103</v>
      </c>
      <c r="D14" s="5" t="s">
        <v>102</v>
      </c>
      <c r="E14" s="5">
        <v>5</v>
      </c>
      <c r="F14" s="5">
        <v>9</v>
      </c>
      <c r="G14" s="21">
        <v>1.1800000000000001E-3</v>
      </c>
      <c r="H14" s="21">
        <v>0.95161290322580649</v>
      </c>
    </row>
    <row r="15" spans="1:8" x14ac:dyDescent="0.35">
      <c r="A15" t="s">
        <v>197</v>
      </c>
      <c r="B15" t="s">
        <v>209</v>
      </c>
      <c r="C15" s="5" t="s">
        <v>103</v>
      </c>
      <c r="D15" s="5" t="s">
        <v>102</v>
      </c>
      <c r="E15" s="5">
        <v>10</v>
      </c>
      <c r="F15" s="5">
        <v>14</v>
      </c>
      <c r="G15" s="21">
        <v>9.5999999999999992E-4</v>
      </c>
      <c r="H15" s="21">
        <v>0.96150047483380818</v>
      </c>
    </row>
    <row r="16" spans="1:8" x14ac:dyDescent="0.35">
      <c r="A16" t="s">
        <v>198</v>
      </c>
      <c r="B16" t="s">
        <v>210</v>
      </c>
      <c r="C16" s="5" t="s">
        <v>103</v>
      </c>
      <c r="D16" s="5" t="s">
        <v>102</v>
      </c>
      <c r="E16" s="5">
        <v>15</v>
      </c>
      <c r="F16" s="5">
        <v>19</v>
      </c>
      <c r="G16" s="21">
        <v>1.6000000000000001E-3</v>
      </c>
      <c r="H16" s="21">
        <v>0.96508794519599173</v>
      </c>
    </row>
    <row r="17" spans="1:8" x14ac:dyDescent="0.35">
      <c r="A17" t="s">
        <v>199</v>
      </c>
      <c r="B17" t="s">
        <v>211</v>
      </c>
      <c r="C17" s="5" t="s">
        <v>103</v>
      </c>
      <c r="D17" s="5" t="s">
        <v>102</v>
      </c>
      <c r="E17" s="5">
        <v>20</v>
      </c>
      <c r="F17" s="5">
        <v>34</v>
      </c>
      <c r="G17" s="21">
        <v>1.72E-3</v>
      </c>
      <c r="H17" s="21">
        <v>0.9885057471264368</v>
      </c>
    </row>
    <row r="18" spans="1:8" x14ac:dyDescent="0.35">
      <c r="A18" t="s">
        <v>135</v>
      </c>
      <c r="B18" t="s">
        <v>212</v>
      </c>
      <c r="C18" s="5" t="s">
        <v>103</v>
      </c>
      <c r="D18" s="5" t="s">
        <v>102</v>
      </c>
      <c r="E18" s="5">
        <v>35</v>
      </c>
      <c r="F18" s="5">
        <v>49</v>
      </c>
      <c r="G18" s="21">
        <v>4.6415399478539413E-3</v>
      </c>
      <c r="H18" s="21">
        <v>0.98007627674588871</v>
      </c>
    </row>
    <row r="19" spans="1:8" x14ac:dyDescent="0.35">
      <c r="A19" t="s">
        <v>136</v>
      </c>
      <c r="B19" t="s">
        <v>213</v>
      </c>
      <c r="C19" s="5" t="s">
        <v>103</v>
      </c>
      <c r="D19" s="5" t="s">
        <v>102</v>
      </c>
      <c r="E19" s="5">
        <v>50</v>
      </c>
      <c r="F19" s="5">
        <v>59</v>
      </c>
      <c r="G19" s="21">
        <v>7.8906179113516998E-3</v>
      </c>
      <c r="H19" s="21">
        <v>0.98007627674588871</v>
      </c>
    </row>
    <row r="20" spans="1:8" x14ac:dyDescent="0.35">
      <c r="A20" t="s">
        <v>133</v>
      </c>
      <c r="B20" t="s">
        <v>214</v>
      </c>
      <c r="C20" s="5" t="s">
        <v>103</v>
      </c>
      <c r="D20" s="5" t="s">
        <v>102</v>
      </c>
      <c r="E20" s="5">
        <v>60</v>
      </c>
      <c r="F20" s="5">
        <v>74</v>
      </c>
      <c r="G20" s="21">
        <v>2.2093730151784757E-2</v>
      </c>
      <c r="H20" s="21">
        <v>0.98007627674588871</v>
      </c>
    </row>
    <row r="21" spans="1:8" x14ac:dyDescent="0.35">
      <c r="A21" t="s">
        <v>134</v>
      </c>
      <c r="B21" t="s">
        <v>215</v>
      </c>
      <c r="C21" s="5" t="s">
        <v>103</v>
      </c>
      <c r="D21" s="5" t="s">
        <v>102</v>
      </c>
      <c r="E21" s="5">
        <v>75</v>
      </c>
      <c r="F21" s="5">
        <v>100</v>
      </c>
      <c r="G21" s="21">
        <v>8.6796797024868699E-2</v>
      </c>
      <c r="H21" s="21">
        <v>0.98007627674588871</v>
      </c>
    </row>
    <row r="22" spans="1:8" x14ac:dyDescent="0.35">
      <c r="A22" t="s">
        <v>200</v>
      </c>
      <c r="B22" t="s">
        <v>216</v>
      </c>
      <c r="C22" s="5" t="s">
        <v>103</v>
      </c>
      <c r="D22" s="5" t="s">
        <v>101</v>
      </c>
      <c r="E22" s="5">
        <v>0</v>
      </c>
      <c r="F22" s="5">
        <v>0</v>
      </c>
      <c r="G22" s="21">
        <v>4.4870649522800003E-2</v>
      </c>
      <c r="H22" s="21">
        <v>0.96306068601583117</v>
      </c>
    </row>
    <row r="23" spans="1:8" x14ac:dyDescent="0.35">
      <c r="A23" t="s">
        <v>201</v>
      </c>
      <c r="B23" t="s">
        <v>217</v>
      </c>
      <c r="C23" s="5" t="s">
        <v>103</v>
      </c>
      <c r="D23" s="5" t="s">
        <v>101</v>
      </c>
      <c r="E23" s="5">
        <v>1</v>
      </c>
      <c r="F23" s="5">
        <v>4</v>
      </c>
      <c r="G23" s="21">
        <v>3.5500000000000006E-3</v>
      </c>
      <c r="H23" s="21">
        <v>0.95480225988700573</v>
      </c>
    </row>
    <row r="24" spans="1:8" x14ac:dyDescent="0.35">
      <c r="A24" t="s">
        <v>202</v>
      </c>
      <c r="B24" t="s">
        <v>218</v>
      </c>
      <c r="C24" s="5" t="s">
        <v>103</v>
      </c>
      <c r="D24" s="5" t="s">
        <v>101</v>
      </c>
      <c r="E24" s="5">
        <v>5</v>
      </c>
      <c r="F24" s="5">
        <v>9</v>
      </c>
      <c r="G24" s="21">
        <v>1.1800000000000001E-3</v>
      </c>
      <c r="H24" s="21">
        <v>0.95161290322580649</v>
      </c>
    </row>
    <row r="25" spans="1:8" x14ac:dyDescent="0.35">
      <c r="A25" t="s">
        <v>203</v>
      </c>
      <c r="B25" t="s">
        <v>219</v>
      </c>
      <c r="C25" s="5" t="s">
        <v>103</v>
      </c>
      <c r="D25" s="5" t="s">
        <v>101</v>
      </c>
      <c r="E25" s="5">
        <v>10</v>
      </c>
      <c r="F25" s="5">
        <v>14</v>
      </c>
      <c r="G25" s="21">
        <v>9.5999999999999992E-4</v>
      </c>
      <c r="H25" s="21">
        <v>0.96150047483380818</v>
      </c>
    </row>
    <row r="26" spans="1:8" x14ac:dyDescent="0.35">
      <c r="A26" t="s">
        <v>204</v>
      </c>
      <c r="B26" t="s">
        <v>220</v>
      </c>
      <c r="C26" s="5" t="s">
        <v>103</v>
      </c>
      <c r="D26" s="5" t="s">
        <v>101</v>
      </c>
      <c r="E26" s="5">
        <v>15</v>
      </c>
      <c r="F26" s="5">
        <v>19</v>
      </c>
      <c r="G26" s="21">
        <v>1.6000000000000001E-3</v>
      </c>
      <c r="H26" s="21">
        <v>0.96508794519599173</v>
      </c>
    </row>
    <row r="27" spans="1:8" x14ac:dyDescent="0.35">
      <c r="A27" t="s">
        <v>205</v>
      </c>
      <c r="B27" t="s">
        <v>221</v>
      </c>
      <c r="C27" s="5" t="s">
        <v>103</v>
      </c>
      <c r="D27" s="5" t="s">
        <v>101</v>
      </c>
      <c r="E27" s="5">
        <v>20</v>
      </c>
      <c r="F27" s="5">
        <v>34</v>
      </c>
      <c r="G27" s="21">
        <v>1.72E-3</v>
      </c>
      <c r="H27" s="21">
        <v>0.9885057471264368</v>
      </c>
    </row>
    <row r="28" spans="1:8" x14ac:dyDescent="0.35">
      <c r="A28" t="s">
        <v>137</v>
      </c>
      <c r="B28" t="s">
        <v>222</v>
      </c>
      <c r="C28" s="5" t="s">
        <v>103</v>
      </c>
      <c r="D28" s="5" t="s">
        <v>101</v>
      </c>
      <c r="E28" s="5">
        <v>35</v>
      </c>
      <c r="F28" s="5">
        <v>49</v>
      </c>
      <c r="G28" s="21">
        <v>6.3546080488936247E-3</v>
      </c>
      <c r="H28" s="21">
        <v>0.98481071022469158</v>
      </c>
    </row>
    <row r="29" spans="1:8" x14ac:dyDescent="0.35">
      <c r="A29" t="s">
        <v>138</v>
      </c>
      <c r="B29" t="s">
        <v>223</v>
      </c>
      <c r="C29" s="5" t="s">
        <v>103</v>
      </c>
      <c r="D29" s="5" t="s">
        <v>101</v>
      </c>
      <c r="E29" s="5">
        <v>50</v>
      </c>
      <c r="F29" s="5">
        <v>59</v>
      </c>
      <c r="G29" s="21">
        <v>1.2073755292897887E-2</v>
      </c>
      <c r="H29" s="21">
        <v>0.98481071022469158</v>
      </c>
    </row>
    <row r="30" spans="1:8" x14ac:dyDescent="0.35">
      <c r="A30" t="s">
        <v>131</v>
      </c>
      <c r="B30" t="s">
        <v>224</v>
      </c>
      <c r="C30" s="5" t="s">
        <v>103</v>
      </c>
      <c r="D30" s="5" t="s">
        <v>101</v>
      </c>
      <c r="E30" s="5">
        <v>60</v>
      </c>
      <c r="F30" s="5">
        <v>74</v>
      </c>
      <c r="G30" s="21">
        <v>3.1391763761534512E-2</v>
      </c>
      <c r="H30" s="21">
        <v>0.98481071022469158</v>
      </c>
    </row>
    <row r="31" spans="1:8" x14ac:dyDescent="0.35">
      <c r="A31" t="s">
        <v>132</v>
      </c>
      <c r="B31" t="s">
        <v>225</v>
      </c>
      <c r="C31" s="5" t="s">
        <v>103</v>
      </c>
      <c r="D31" s="5" t="s">
        <v>101</v>
      </c>
      <c r="E31" s="5">
        <v>75</v>
      </c>
      <c r="F31" s="5">
        <v>100</v>
      </c>
      <c r="G31" s="21">
        <v>0.10504167104821162</v>
      </c>
      <c r="H31" s="21">
        <v>0.98481071022469158</v>
      </c>
    </row>
  </sheetData>
  <dataValidations count="2">
    <dataValidation type="whole" allowBlank="1" showInputMessage="1" showErrorMessage="1" sqref="E1:F1048576" xr:uid="{42C48B79-66BF-4659-A890-213F091B1E8C}">
      <formula1>0</formula1>
      <formula2>100</formula2>
    </dataValidation>
    <dataValidation type="decimal" allowBlank="1" showInputMessage="1" showErrorMessage="1" sqref="H1:H1048576" xr:uid="{90DF5437-BC13-446A-9A59-A276ACF06534}">
      <formula1>0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D504D9-9C56-49DF-9AB5-8973D4A7F733}">
          <x14:formula1>
            <xm:f>'Read Me'!$Q$3:$Q$4</xm:f>
          </x14:formula1>
          <xm:sqref>D1:D1048576</xm:sqref>
        </x14:dataValidation>
        <x14:dataValidation type="list" allowBlank="1" showInputMessage="1" showErrorMessage="1" xr:uid="{9D4E5B68-309D-401B-9A1C-09EA44B90BE6}">
          <x14:formula1>
            <xm:f>'Read Me'!$R$3:$R$4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A865-0CD0-41A0-8D11-2E731D20BD4F}">
  <sheetPr>
    <tabColor rgb="FFFFFF00"/>
  </sheetPr>
  <dimension ref="A1:C4"/>
  <sheetViews>
    <sheetView workbookViewId="0">
      <selection activeCell="A2" sqref="A2"/>
    </sheetView>
  </sheetViews>
  <sheetFormatPr defaultRowHeight="14.5" x14ac:dyDescent="0.35"/>
  <cols>
    <col min="1" max="1" width="18.90625" customWidth="1"/>
    <col min="2" max="3" width="5.6328125" bestFit="1" customWidth="1"/>
  </cols>
  <sheetData>
    <row r="1" spans="1:3" ht="29.5" customHeight="1" x14ac:dyDescent="0.35">
      <c r="A1" s="92" t="s">
        <v>318</v>
      </c>
      <c r="B1" s="93" t="s">
        <v>319</v>
      </c>
      <c r="C1" s="94" t="s">
        <v>320</v>
      </c>
    </row>
    <row r="2" spans="1:3" x14ac:dyDescent="0.35">
      <c r="A2" s="95" t="s">
        <v>103</v>
      </c>
      <c r="B2" s="96">
        <v>0.6</v>
      </c>
      <c r="C2" s="97">
        <v>1.1000000000000001</v>
      </c>
    </row>
    <row r="3" spans="1:3" x14ac:dyDescent="0.35">
      <c r="A3" s="95" t="s">
        <v>180</v>
      </c>
      <c r="B3" s="98">
        <v>0.8</v>
      </c>
      <c r="C3" s="99">
        <v>1.2</v>
      </c>
    </row>
    <row r="4" spans="1:3" x14ac:dyDescent="0.35">
      <c r="A4" s="100" t="s">
        <v>321</v>
      </c>
      <c r="B4" s="101">
        <v>0.75</v>
      </c>
      <c r="C4" s="102">
        <v>1.1499999999999999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BBDE-B309-4A5A-8E01-1740FFC9B513}">
  <sheetPr>
    <tabColor theme="9" tint="-0.249977111117893"/>
  </sheetPr>
  <dimension ref="A1:G102"/>
  <sheetViews>
    <sheetView workbookViewId="0">
      <selection activeCell="G49" sqref="G49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35">
      <c r="A2" s="36" t="s">
        <v>35</v>
      </c>
      <c r="B2" s="26">
        <v>1814240</v>
      </c>
      <c r="C2" s="26">
        <v>1761330</v>
      </c>
      <c r="D2" s="11">
        <v>3575570</v>
      </c>
    </row>
    <row r="3" spans="1:7" x14ac:dyDescent="0.35">
      <c r="A3" s="36">
        <v>1</v>
      </c>
      <c r="B3" s="26">
        <v>1740186</v>
      </c>
      <c r="C3" s="26">
        <v>1689195</v>
      </c>
      <c r="D3" s="11">
        <v>3429381</v>
      </c>
      <c r="F3" s="10"/>
    </row>
    <row r="4" spans="1:7" x14ac:dyDescent="0.35">
      <c r="A4" s="36">
        <v>2</v>
      </c>
      <c r="B4" s="26">
        <v>1676517</v>
      </c>
      <c r="C4" s="26">
        <v>1627462</v>
      </c>
      <c r="D4" s="11">
        <v>3303979</v>
      </c>
      <c r="F4" s="1"/>
    </row>
    <row r="5" spans="1:7" x14ac:dyDescent="0.35">
      <c r="A5" s="36">
        <v>3</v>
      </c>
      <c r="B5" s="26">
        <v>1630949</v>
      </c>
      <c r="C5" s="26">
        <v>1583863</v>
      </c>
      <c r="D5" s="11">
        <v>3214812</v>
      </c>
      <c r="F5" s="1"/>
    </row>
    <row r="6" spans="1:7" x14ac:dyDescent="0.35">
      <c r="A6" s="36">
        <v>4</v>
      </c>
      <c r="B6" s="26">
        <v>1600537</v>
      </c>
      <c r="C6" s="26">
        <v>1555449</v>
      </c>
      <c r="D6" s="11">
        <v>3155986</v>
      </c>
    </row>
    <row r="7" spans="1:7" x14ac:dyDescent="0.35">
      <c r="A7" s="36">
        <v>5</v>
      </c>
      <c r="B7" s="26">
        <v>1579666</v>
      </c>
      <c r="C7" s="26">
        <v>1536599</v>
      </c>
      <c r="D7" s="11">
        <v>3116265</v>
      </c>
    </row>
    <row r="8" spans="1:7" x14ac:dyDescent="0.35">
      <c r="A8" s="36">
        <v>6</v>
      </c>
      <c r="B8" s="26">
        <v>1562726</v>
      </c>
      <c r="C8" s="26">
        <v>1521693</v>
      </c>
      <c r="D8" s="11">
        <v>3084419</v>
      </c>
    </row>
    <row r="9" spans="1:7" x14ac:dyDescent="0.35">
      <c r="A9" s="36">
        <v>7</v>
      </c>
      <c r="B9" s="26">
        <v>1544102</v>
      </c>
      <c r="C9" s="26">
        <v>1505111</v>
      </c>
      <c r="D9" s="11">
        <v>3049213</v>
      </c>
    </row>
    <row r="10" spans="1:7" x14ac:dyDescent="0.35">
      <c r="A10" s="36">
        <v>8</v>
      </c>
      <c r="B10" s="26">
        <v>1519546</v>
      </c>
      <c r="C10" s="26">
        <v>1482597</v>
      </c>
      <c r="D10" s="11">
        <v>3002143</v>
      </c>
    </row>
    <row r="11" spans="1:7" x14ac:dyDescent="0.35">
      <c r="A11" s="36">
        <v>9</v>
      </c>
      <c r="B11" s="26">
        <v>1490266</v>
      </c>
      <c r="C11" s="26">
        <v>1455348</v>
      </c>
      <c r="D11" s="11">
        <v>2945614</v>
      </c>
    </row>
    <row r="12" spans="1:7" x14ac:dyDescent="0.35">
      <c r="A12" s="36">
        <v>10</v>
      </c>
      <c r="B12" s="26">
        <v>1458836</v>
      </c>
      <c r="C12" s="26">
        <v>1425929</v>
      </c>
      <c r="D12" s="11">
        <v>2884765</v>
      </c>
    </row>
    <row r="13" spans="1:7" x14ac:dyDescent="0.35">
      <c r="A13" s="36">
        <v>11</v>
      </c>
      <c r="B13" s="26">
        <v>1427828</v>
      </c>
      <c r="C13" s="26">
        <v>1396900</v>
      </c>
      <c r="D13" s="11">
        <v>2824728</v>
      </c>
      <c r="G13" s="11"/>
    </row>
    <row r="14" spans="1:7" x14ac:dyDescent="0.35">
      <c r="A14" s="36">
        <v>12</v>
      </c>
      <c r="B14" s="26">
        <v>1399815</v>
      </c>
      <c r="C14" s="26">
        <v>1370825</v>
      </c>
      <c r="D14" s="11">
        <v>2770640</v>
      </c>
    </row>
    <row r="15" spans="1:7" x14ac:dyDescent="0.35">
      <c r="A15" s="36">
        <v>13</v>
      </c>
      <c r="B15" s="26">
        <v>1376681</v>
      </c>
      <c r="C15" s="26">
        <v>1349563</v>
      </c>
      <c r="D15" s="11">
        <v>2726244</v>
      </c>
    </row>
    <row r="16" spans="1:7" x14ac:dyDescent="0.35">
      <c r="A16" s="36">
        <v>14</v>
      </c>
      <c r="B16" s="26">
        <v>1357555</v>
      </c>
      <c r="C16" s="26">
        <v>1332159</v>
      </c>
      <c r="D16" s="11">
        <v>2689714</v>
      </c>
    </row>
    <row r="17" spans="1:4" x14ac:dyDescent="0.35">
      <c r="A17" s="36">
        <v>15</v>
      </c>
      <c r="B17" s="26">
        <v>1340879</v>
      </c>
      <c r="C17" s="26">
        <v>1316955</v>
      </c>
      <c r="D17" s="11">
        <v>2657834</v>
      </c>
    </row>
    <row r="18" spans="1:4" x14ac:dyDescent="0.35">
      <c r="A18" s="36">
        <v>16</v>
      </c>
      <c r="B18" s="26">
        <v>1325094</v>
      </c>
      <c r="C18" s="26">
        <v>1302295</v>
      </c>
      <c r="D18" s="11">
        <v>2627389</v>
      </c>
    </row>
    <row r="19" spans="1:4" x14ac:dyDescent="0.35">
      <c r="A19" s="36">
        <v>17</v>
      </c>
      <c r="B19" s="26">
        <v>1308639</v>
      </c>
      <c r="C19" s="26">
        <v>1286520</v>
      </c>
      <c r="D19" s="11">
        <v>2595159</v>
      </c>
    </row>
    <row r="20" spans="1:4" x14ac:dyDescent="0.35">
      <c r="A20" s="36">
        <v>18</v>
      </c>
      <c r="B20" s="26">
        <v>1290152</v>
      </c>
      <c r="C20" s="26">
        <v>1268215</v>
      </c>
      <c r="D20" s="11">
        <v>2558367</v>
      </c>
    </row>
    <row r="21" spans="1:4" x14ac:dyDescent="0.35">
      <c r="A21" s="36">
        <v>19</v>
      </c>
      <c r="B21" s="26">
        <v>1269047</v>
      </c>
      <c r="C21" s="26">
        <v>1246935</v>
      </c>
      <c r="D21" s="11">
        <v>2515982</v>
      </c>
    </row>
    <row r="22" spans="1:4" x14ac:dyDescent="0.35">
      <c r="A22" s="36">
        <v>20</v>
      </c>
      <c r="B22" s="26">
        <v>1244936</v>
      </c>
      <c r="C22" s="26">
        <v>1222480</v>
      </c>
      <c r="D22" s="11">
        <v>2467416</v>
      </c>
    </row>
    <row r="23" spans="1:4" x14ac:dyDescent="0.35">
      <c r="A23" s="36">
        <v>21</v>
      </c>
      <c r="B23" s="26">
        <v>1217429</v>
      </c>
      <c r="C23" s="26">
        <v>1194647</v>
      </c>
      <c r="D23" s="11">
        <v>2412076</v>
      </c>
    </row>
    <row r="24" spans="1:4" x14ac:dyDescent="0.35">
      <c r="A24" s="36">
        <v>22</v>
      </c>
      <c r="B24" s="26">
        <v>1186137</v>
      </c>
      <c r="C24" s="26">
        <v>1163235</v>
      </c>
      <c r="D24" s="11">
        <v>2349372</v>
      </c>
    </row>
    <row r="25" spans="1:4" x14ac:dyDescent="0.35">
      <c r="A25" s="36">
        <v>23</v>
      </c>
      <c r="B25" s="26">
        <v>1150819</v>
      </c>
      <c r="C25" s="26">
        <v>1128161</v>
      </c>
      <c r="D25" s="11">
        <v>2278980</v>
      </c>
    </row>
    <row r="26" spans="1:4" x14ac:dyDescent="0.35">
      <c r="A26" s="36">
        <v>24</v>
      </c>
      <c r="B26" s="26">
        <v>1111835</v>
      </c>
      <c r="C26" s="26">
        <v>1089828</v>
      </c>
      <c r="D26" s="11">
        <v>2201663</v>
      </c>
    </row>
    <row r="27" spans="1:4" x14ac:dyDescent="0.35">
      <c r="A27" s="36">
        <v>25</v>
      </c>
      <c r="B27" s="26">
        <v>1069690</v>
      </c>
      <c r="C27" s="26">
        <v>1048757</v>
      </c>
      <c r="D27" s="11">
        <v>2118447</v>
      </c>
    </row>
    <row r="28" spans="1:4" x14ac:dyDescent="0.35">
      <c r="A28" s="36">
        <v>26</v>
      </c>
      <c r="B28" s="26">
        <v>1024892</v>
      </c>
      <c r="C28" s="26">
        <v>1005471</v>
      </c>
      <c r="D28" s="11">
        <v>2030363</v>
      </c>
    </row>
    <row r="29" spans="1:4" x14ac:dyDescent="0.35">
      <c r="A29" s="36">
        <v>27</v>
      </c>
      <c r="B29" s="26">
        <v>977948</v>
      </c>
      <c r="C29" s="26">
        <v>960490</v>
      </c>
      <c r="D29" s="11">
        <v>1938438</v>
      </c>
    </row>
    <row r="30" spans="1:4" x14ac:dyDescent="0.35">
      <c r="A30" s="36">
        <v>28</v>
      </c>
      <c r="B30" s="26">
        <v>929553</v>
      </c>
      <c r="C30" s="26">
        <v>914522</v>
      </c>
      <c r="D30" s="11">
        <v>1844075</v>
      </c>
    </row>
    <row r="31" spans="1:4" x14ac:dyDescent="0.35">
      <c r="A31" s="36">
        <v>29</v>
      </c>
      <c r="B31" s="26">
        <v>881153</v>
      </c>
      <c r="C31" s="26">
        <v>869010</v>
      </c>
      <c r="D31" s="11">
        <v>1750163</v>
      </c>
    </row>
    <row r="32" spans="1:4" x14ac:dyDescent="0.35">
      <c r="A32" s="36">
        <v>30</v>
      </c>
      <c r="B32" s="26">
        <v>834383</v>
      </c>
      <c r="C32" s="26">
        <v>825585</v>
      </c>
      <c r="D32" s="11">
        <v>1659968</v>
      </c>
    </row>
    <row r="33" spans="1:4" x14ac:dyDescent="0.35">
      <c r="A33" s="36">
        <v>31</v>
      </c>
      <c r="B33" s="26">
        <v>790877</v>
      </c>
      <c r="C33" s="26">
        <v>785875</v>
      </c>
      <c r="D33" s="11">
        <v>1576752</v>
      </c>
    </row>
    <row r="34" spans="1:4" x14ac:dyDescent="0.35">
      <c r="A34" s="36">
        <v>32</v>
      </c>
      <c r="B34" s="26">
        <v>752270</v>
      </c>
      <c r="C34" s="26">
        <v>751509</v>
      </c>
      <c r="D34" s="11">
        <v>1503779</v>
      </c>
    </row>
    <row r="35" spans="1:4" x14ac:dyDescent="0.35">
      <c r="A35" s="36">
        <v>33</v>
      </c>
      <c r="B35" s="26">
        <v>719622</v>
      </c>
      <c r="C35" s="26">
        <v>723474</v>
      </c>
      <c r="D35" s="11">
        <v>1443096</v>
      </c>
    </row>
    <row r="36" spans="1:4" x14ac:dyDescent="0.35">
      <c r="A36" s="36">
        <v>34</v>
      </c>
      <c r="B36" s="26">
        <v>691701</v>
      </c>
      <c r="C36" s="26">
        <v>700187</v>
      </c>
      <c r="D36" s="11">
        <v>1391888</v>
      </c>
    </row>
    <row r="37" spans="1:4" x14ac:dyDescent="0.35">
      <c r="A37" s="36">
        <v>35</v>
      </c>
      <c r="B37" s="26">
        <v>666700</v>
      </c>
      <c r="C37" s="26">
        <v>679424</v>
      </c>
      <c r="D37" s="11">
        <v>1346124</v>
      </c>
    </row>
    <row r="38" spans="1:4" x14ac:dyDescent="0.35">
      <c r="A38" s="36">
        <v>36</v>
      </c>
      <c r="B38" s="26">
        <v>642812</v>
      </c>
      <c r="C38" s="26">
        <v>658959</v>
      </c>
      <c r="D38" s="11">
        <v>1301771</v>
      </c>
    </row>
    <row r="39" spans="1:4" x14ac:dyDescent="0.35">
      <c r="A39" s="36">
        <v>37</v>
      </c>
      <c r="B39" s="26">
        <v>618230</v>
      </c>
      <c r="C39" s="26">
        <v>636567</v>
      </c>
      <c r="D39" s="11">
        <v>1254797</v>
      </c>
    </row>
    <row r="40" spans="1:4" x14ac:dyDescent="0.35">
      <c r="A40" s="36">
        <v>38</v>
      </c>
      <c r="B40" s="26">
        <v>591686</v>
      </c>
      <c r="C40" s="26">
        <v>610663</v>
      </c>
      <c r="D40" s="11">
        <v>1202349</v>
      </c>
    </row>
    <row r="41" spans="1:4" x14ac:dyDescent="0.35">
      <c r="A41" s="36">
        <v>39</v>
      </c>
      <c r="B41" s="26">
        <v>564072</v>
      </c>
      <c r="C41" s="26">
        <v>582214</v>
      </c>
      <c r="D41" s="11">
        <v>1146286</v>
      </c>
    </row>
    <row r="42" spans="1:4" x14ac:dyDescent="0.35">
      <c r="A42" s="36">
        <v>40</v>
      </c>
      <c r="B42" s="26">
        <v>536818</v>
      </c>
      <c r="C42" s="26">
        <v>552829</v>
      </c>
      <c r="D42" s="11">
        <v>1089647</v>
      </c>
    </row>
    <row r="43" spans="1:4" x14ac:dyDescent="0.35">
      <c r="A43" s="36">
        <v>41</v>
      </c>
      <c r="B43" s="26">
        <v>511352</v>
      </c>
      <c r="C43" s="26">
        <v>524117</v>
      </c>
      <c r="D43" s="11">
        <v>1035469</v>
      </c>
    </row>
    <row r="44" spans="1:4" x14ac:dyDescent="0.35">
      <c r="A44" s="36">
        <v>42</v>
      </c>
      <c r="B44" s="26">
        <v>489105</v>
      </c>
      <c r="C44" s="26">
        <v>497684</v>
      </c>
      <c r="D44" s="11">
        <v>986789</v>
      </c>
    </row>
    <row r="45" spans="1:4" x14ac:dyDescent="0.35">
      <c r="A45" s="36">
        <v>43</v>
      </c>
      <c r="B45" s="26">
        <v>471011</v>
      </c>
      <c r="C45" s="26">
        <v>474745</v>
      </c>
      <c r="D45" s="11">
        <v>945756</v>
      </c>
    </row>
    <row r="46" spans="1:4" x14ac:dyDescent="0.35">
      <c r="A46" s="36">
        <v>44</v>
      </c>
      <c r="B46" s="26">
        <v>456025</v>
      </c>
      <c r="C46" s="26">
        <v>454933</v>
      </c>
      <c r="D46" s="11">
        <v>910958</v>
      </c>
    </row>
    <row r="47" spans="1:4" x14ac:dyDescent="0.35">
      <c r="A47" s="36">
        <v>45</v>
      </c>
      <c r="B47" s="26">
        <v>442604</v>
      </c>
      <c r="C47" s="26">
        <v>437487</v>
      </c>
      <c r="D47" s="11">
        <v>880091</v>
      </c>
    </row>
    <row r="48" spans="1:4" x14ac:dyDescent="0.35">
      <c r="A48" s="36">
        <v>46</v>
      </c>
      <c r="B48" s="26">
        <v>429209</v>
      </c>
      <c r="C48" s="26">
        <v>421645</v>
      </c>
      <c r="D48" s="11">
        <v>850854</v>
      </c>
    </row>
    <row r="49" spans="1:4" x14ac:dyDescent="0.35">
      <c r="A49" s="36">
        <v>47</v>
      </c>
      <c r="B49" s="26">
        <v>414296</v>
      </c>
      <c r="C49" s="26">
        <v>406646</v>
      </c>
      <c r="D49" s="11">
        <v>820942</v>
      </c>
    </row>
    <row r="50" spans="1:4" x14ac:dyDescent="0.35">
      <c r="A50" s="36">
        <v>48</v>
      </c>
      <c r="B50" s="26">
        <v>396729</v>
      </c>
      <c r="C50" s="26">
        <v>391844</v>
      </c>
      <c r="D50" s="11">
        <v>788573</v>
      </c>
    </row>
    <row r="51" spans="1:4" x14ac:dyDescent="0.35">
      <c r="A51" s="36">
        <v>49</v>
      </c>
      <c r="B51" s="26">
        <v>376989</v>
      </c>
      <c r="C51" s="26">
        <v>377062</v>
      </c>
      <c r="D51" s="11">
        <v>754051</v>
      </c>
    </row>
    <row r="52" spans="1:4" x14ac:dyDescent="0.35">
      <c r="A52" s="36">
        <v>50</v>
      </c>
      <c r="B52" s="26">
        <v>355957</v>
      </c>
      <c r="C52" s="26">
        <v>362234</v>
      </c>
      <c r="D52" s="11">
        <v>718191</v>
      </c>
    </row>
    <row r="53" spans="1:4" x14ac:dyDescent="0.35">
      <c r="A53" s="36">
        <v>51</v>
      </c>
      <c r="B53" s="26">
        <v>334519</v>
      </c>
      <c r="C53" s="26">
        <v>347299</v>
      </c>
      <c r="D53" s="11">
        <v>681818</v>
      </c>
    </row>
    <row r="54" spans="1:4" x14ac:dyDescent="0.35">
      <c r="A54" s="36">
        <v>52</v>
      </c>
      <c r="B54" s="26">
        <v>313558</v>
      </c>
      <c r="C54" s="26">
        <v>332191</v>
      </c>
      <c r="D54" s="11">
        <v>645749</v>
      </c>
    </row>
    <row r="55" spans="1:4" x14ac:dyDescent="0.35">
      <c r="A55" s="36">
        <v>53</v>
      </c>
      <c r="B55" s="26">
        <v>293837</v>
      </c>
      <c r="C55" s="26">
        <v>316941</v>
      </c>
      <c r="D55" s="11">
        <v>610778</v>
      </c>
    </row>
    <row r="56" spans="1:4" x14ac:dyDescent="0.35">
      <c r="A56" s="36">
        <v>54</v>
      </c>
      <c r="B56" s="26">
        <v>275639</v>
      </c>
      <c r="C56" s="26">
        <v>301939</v>
      </c>
      <c r="D56" s="11">
        <v>577578</v>
      </c>
    </row>
    <row r="57" spans="1:4" x14ac:dyDescent="0.35">
      <c r="A57" s="36">
        <v>55</v>
      </c>
      <c r="B57" s="26">
        <v>259126</v>
      </c>
      <c r="C57" s="26">
        <v>287670</v>
      </c>
      <c r="D57" s="11">
        <v>546796</v>
      </c>
    </row>
    <row r="58" spans="1:4" x14ac:dyDescent="0.35">
      <c r="A58" s="36">
        <v>56</v>
      </c>
      <c r="B58" s="26">
        <v>244459</v>
      </c>
      <c r="C58" s="26">
        <v>274617</v>
      </c>
      <c r="D58" s="11">
        <v>519076</v>
      </c>
    </row>
    <row r="59" spans="1:4" x14ac:dyDescent="0.35">
      <c r="A59" s="36">
        <v>57</v>
      </c>
      <c r="B59" s="26">
        <v>231800</v>
      </c>
      <c r="C59" s="26">
        <v>263264</v>
      </c>
      <c r="D59" s="11">
        <v>495064</v>
      </c>
    </row>
    <row r="60" spans="1:4" x14ac:dyDescent="0.35">
      <c r="A60" s="36">
        <v>58</v>
      </c>
      <c r="B60" s="26">
        <v>221193</v>
      </c>
      <c r="C60" s="26">
        <v>253878</v>
      </c>
      <c r="D60" s="11">
        <v>475071</v>
      </c>
    </row>
    <row r="61" spans="1:4" x14ac:dyDescent="0.35">
      <c r="A61" s="36">
        <v>59</v>
      </c>
      <c r="B61" s="26">
        <v>212198</v>
      </c>
      <c r="C61" s="26">
        <v>245864</v>
      </c>
      <c r="D61" s="11">
        <v>458062</v>
      </c>
    </row>
    <row r="62" spans="1:4" x14ac:dyDescent="0.35">
      <c r="A62" s="36">
        <v>60</v>
      </c>
      <c r="B62" s="26">
        <v>204259</v>
      </c>
      <c r="C62" s="26">
        <v>238410</v>
      </c>
      <c r="D62" s="11">
        <v>442669</v>
      </c>
    </row>
    <row r="63" spans="1:4" x14ac:dyDescent="0.35">
      <c r="A63" s="36">
        <v>61</v>
      </c>
      <c r="B63" s="26">
        <v>196818</v>
      </c>
      <c r="C63" s="26">
        <v>230704</v>
      </c>
      <c r="D63" s="11">
        <v>427522</v>
      </c>
    </row>
    <row r="64" spans="1:4" x14ac:dyDescent="0.35">
      <c r="A64" s="36">
        <v>62</v>
      </c>
      <c r="B64" s="26">
        <v>189319</v>
      </c>
      <c r="C64" s="26">
        <v>221934</v>
      </c>
      <c r="D64" s="11">
        <v>411253</v>
      </c>
    </row>
    <row r="65" spans="1:4" x14ac:dyDescent="0.35">
      <c r="A65" s="36">
        <v>63</v>
      </c>
      <c r="B65" s="26">
        <v>181329</v>
      </c>
      <c r="C65" s="26">
        <v>211550</v>
      </c>
      <c r="D65" s="11">
        <v>392879</v>
      </c>
    </row>
    <row r="66" spans="1:4" x14ac:dyDescent="0.35">
      <c r="A66" s="36">
        <v>64</v>
      </c>
      <c r="B66" s="26">
        <v>172920</v>
      </c>
      <c r="C66" s="26">
        <v>200053</v>
      </c>
      <c r="D66" s="11">
        <v>372973</v>
      </c>
    </row>
    <row r="67" spans="1:4" x14ac:dyDescent="0.35">
      <c r="A67" s="36">
        <v>65</v>
      </c>
      <c r="B67" s="26">
        <v>164289</v>
      </c>
      <c r="C67" s="26">
        <v>188205</v>
      </c>
      <c r="D67" s="11">
        <v>352494</v>
      </c>
    </row>
    <row r="68" spans="1:4" x14ac:dyDescent="0.35">
      <c r="A68" s="36">
        <v>66</v>
      </c>
      <c r="B68" s="26">
        <v>155633</v>
      </c>
      <c r="C68" s="26">
        <v>176770</v>
      </c>
      <c r="D68" s="11">
        <v>332403</v>
      </c>
    </row>
    <row r="69" spans="1:4" x14ac:dyDescent="0.35">
      <c r="A69" s="36">
        <v>67</v>
      </c>
      <c r="B69" s="26">
        <v>147149</v>
      </c>
      <c r="C69" s="26">
        <v>166509</v>
      </c>
      <c r="D69" s="11">
        <v>313658</v>
      </c>
    </row>
    <row r="70" spans="1:4" x14ac:dyDescent="0.35">
      <c r="A70" s="36">
        <v>68</v>
      </c>
      <c r="B70" s="26">
        <v>138985</v>
      </c>
      <c r="C70" s="26">
        <v>157947</v>
      </c>
      <c r="D70" s="11">
        <v>296932</v>
      </c>
    </row>
    <row r="71" spans="1:4" x14ac:dyDescent="0.35">
      <c r="A71" s="36">
        <v>69</v>
      </c>
      <c r="B71" s="26">
        <v>131087</v>
      </c>
      <c r="C71" s="26">
        <v>150654</v>
      </c>
      <c r="D71" s="11">
        <v>281741</v>
      </c>
    </row>
    <row r="72" spans="1:4" x14ac:dyDescent="0.35">
      <c r="A72" s="36">
        <v>70</v>
      </c>
      <c r="B72" s="26">
        <v>123354</v>
      </c>
      <c r="C72" s="26">
        <v>143963</v>
      </c>
      <c r="D72" s="11">
        <v>267317</v>
      </c>
    </row>
    <row r="73" spans="1:4" x14ac:dyDescent="0.35">
      <c r="A73" s="36">
        <v>71</v>
      </c>
      <c r="B73" s="26">
        <v>115684</v>
      </c>
      <c r="C73" s="26">
        <v>137205</v>
      </c>
      <c r="D73" s="11">
        <v>252889</v>
      </c>
    </row>
    <row r="74" spans="1:4" x14ac:dyDescent="0.35">
      <c r="A74" s="36">
        <v>72</v>
      </c>
      <c r="B74" s="26">
        <v>107975</v>
      </c>
      <c r="C74" s="26">
        <v>129712</v>
      </c>
      <c r="D74" s="11">
        <v>237687</v>
      </c>
    </row>
    <row r="75" spans="1:4" x14ac:dyDescent="0.35">
      <c r="A75" s="36">
        <v>73</v>
      </c>
      <c r="B75" s="26">
        <v>100147</v>
      </c>
      <c r="C75" s="26">
        <v>120995</v>
      </c>
      <c r="D75" s="11">
        <v>221142</v>
      </c>
    </row>
    <row r="76" spans="1:4" x14ac:dyDescent="0.35">
      <c r="A76" s="36">
        <v>74</v>
      </c>
      <c r="B76" s="26">
        <v>92209</v>
      </c>
      <c r="C76" s="26">
        <v>111278</v>
      </c>
      <c r="D76" s="11">
        <v>203487</v>
      </c>
    </row>
    <row r="77" spans="1:4" x14ac:dyDescent="0.35">
      <c r="A77" s="36">
        <v>75</v>
      </c>
      <c r="B77" s="26">
        <v>84192</v>
      </c>
      <c r="C77" s="26">
        <v>100963</v>
      </c>
      <c r="D77" s="11">
        <v>185155</v>
      </c>
    </row>
    <row r="78" spans="1:4" x14ac:dyDescent="0.35">
      <c r="A78" s="36">
        <v>76</v>
      </c>
      <c r="B78" s="26">
        <v>76126</v>
      </c>
      <c r="C78" s="26">
        <v>90451</v>
      </c>
      <c r="D78" s="11">
        <v>166577</v>
      </c>
    </row>
    <row r="79" spans="1:4" x14ac:dyDescent="0.35">
      <c r="A79" s="36">
        <v>77</v>
      </c>
      <c r="B79" s="26">
        <v>68041</v>
      </c>
      <c r="C79" s="26">
        <v>80145</v>
      </c>
      <c r="D79" s="11">
        <v>148186</v>
      </c>
    </row>
    <row r="80" spans="1:4" x14ac:dyDescent="0.35">
      <c r="A80" s="36">
        <v>78</v>
      </c>
      <c r="B80" s="26">
        <v>59997</v>
      </c>
      <c r="C80" s="26">
        <v>70390</v>
      </c>
      <c r="D80" s="11">
        <v>130387</v>
      </c>
    </row>
    <row r="81" spans="1:4" x14ac:dyDescent="0.35">
      <c r="A81" s="36">
        <v>79</v>
      </c>
      <c r="B81" s="26">
        <v>52154</v>
      </c>
      <c r="C81" s="26">
        <v>61298</v>
      </c>
      <c r="D81" s="11">
        <v>113452</v>
      </c>
    </row>
    <row r="82" spans="1:4" x14ac:dyDescent="0.35">
      <c r="A82" s="36">
        <v>80</v>
      </c>
      <c r="B82" s="26">
        <v>44704</v>
      </c>
      <c r="C82" s="26">
        <v>52926</v>
      </c>
      <c r="D82" s="11">
        <v>97630</v>
      </c>
    </row>
    <row r="83" spans="1:4" x14ac:dyDescent="0.35">
      <c r="A83" s="36">
        <v>81</v>
      </c>
      <c r="B83" s="26">
        <v>37836</v>
      </c>
      <c r="C83" s="26">
        <v>45330</v>
      </c>
      <c r="D83" s="11">
        <v>83166</v>
      </c>
    </row>
    <row r="84" spans="1:4" x14ac:dyDescent="0.35">
      <c r="A84" s="36">
        <v>82</v>
      </c>
      <c r="B84" s="26">
        <v>31740</v>
      </c>
      <c r="C84" s="26">
        <v>38565</v>
      </c>
      <c r="D84" s="11">
        <v>70305</v>
      </c>
    </row>
    <row r="85" spans="1:4" x14ac:dyDescent="0.35">
      <c r="A85" s="36">
        <v>83</v>
      </c>
      <c r="B85" s="26">
        <v>26549</v>
      </c>
      <c r="C85" s="26">
        <v>32659</v>
      </c>
      <c r="D85" s="11">
        <v>59208</v>
      </c>
    </row>
    <row r="86" spans="1:4" x14ac:dyDescent="0.35">
      <c r="A86" s="36">
        <v>84</v>
      </c>
      <c r="B86" s="26">
        <v>22169</v>
      </c>
      <c r="C86" s="26">
        <v>27525</v>
      </c>
      <c r="D86" s="11">
        <v>49694</v>
      </c>
    </row>
    <row r="87" spans="1:4" x14ac:dyDescent="0.35">
      <c r="A87" s="36">
        <v>85</v>
      </c>
      <c r="B87" s="26">
        <v>18451</v>
      </c>
      <c r="C87" s="26">
        <v>23046</v>
      </c>
      <c r="D87" s="11">
        <v>41497</v>
      </c>
    </row>
    <row r="88" spans="1:4" x14ac:dyDescent="0.35">
      <c r="A88" s="36">
        <v>86</v>
      </c>
      <c r="B88" s="26">
        <v>15244</v>
      </c>
      <c r="C88" s="26">
        <v>19106</v>
      </c>
      <c r="D88" s="11">
        <v>34350</v>
      </c>
    </row>
    <row r="89" spans="1:4" x14ac:dyDescent="0.35">
      <c r="A89" s="36">
        <v>87</v>
      </c>
      <c r="B89" s="26">
        <v>12398</v>
      </c>
      <c r="C89" s="26">
        <v>15590</v>
      </c>
      <c r="D89" s="11">
        <v>27988</v>
      </c>
    </row>
    <row r="90" spans="1:4" x14ac:dyDescent="0.35">
      <c r="A90" s="36">
        <v>88</v>
      </c>
      <c r="B90" s="26">
        <v>9796</v>
      </c>
      <c r="C90" s="26">
        <v>12407</v>
      </c>
      <c r="D90" s="11">
        <v>22203</v>
      </c>
    </row>
    <row r="91" spans="1:4" x14ac:dyDescent="0.35">
      <c r="A91" s="36">
        <v>89</v>
      </c>
      <c r="B91" s="26">
        <v>7445</v>
      </c>
      <c r="C91" s="26">
        <v>9562</v>
      </c>
      <c r="D91" s="11">
        <v>17007</v>
      </c>
    </row>
    <row r="92" spans="1:4" x14ac:dyDescent="0.35">
      <c r="A92" s="36">
        <v>90</v>
      </c>
      <c r="B92" s="26">
        <v>5387</v>
      </c>
      <c r="C92" s="26">
        <v>7087</v>
      </c>
      <c r="D92" s="11">
        <v>12474</v>
      </c>
    </row>
    <row r="93" spans="1:4" x14ac:dyDescent="0.35">
      <c r="A93" s="36">
        <v>91</v>
      </c>
      <c r="B93" s="26">
        <v>3662</v>
      </c>
      <c r="C93" s="26">
        <v>5012</v>
      </c>
      <c r="D93" s="11">
        <v>8674</v>
      </c>
    </row>
    <row r="94" spans="1:4" x14ac:dyDescent="0.35">
      <c r="A94" s="36">
        <v>92</v>
      </c>
      <c r="B94" s="26">
        <v>2311</v>
      </c>
      <c r="C94" s="26">
        <v>3369</v>
      </c>
      <c r="D94" s="11">
        <v>5680</v>
      </c>
    </row>
    <row r="95" spans="1:4" x14ac:dyDescent="0.35">
      <c r="A95" s="36">
        <v>93</v>
      </c>
      <c r="B95" s="26">
        <v>1355</v>
      </c>
      <c r="C95" s="26">
        <v>2171</v>
      </c>
      <c r="D95" s="11">
        <v>3526</v>
      </c>
    </row>
    <row r="96" spans="1:4" x14ac:dyDescent="0.35">
      <c r="A96" s="36">
        <v>94</v>
      </c>
      <c r="B96" s="26">
        <v>737</v>
      </c>
      <c r="C96" s="26">
        <v>1355</v>
      </c>
      <c r="D96" s="11">
        <v>2092</v>
      </c>
    </row>
    <row r="97" spans="1:4" x14ac:dyDescent="0.35">
      <c r="A97" s="36">
        <v>95</v>
      </c>
      <c r="B97" s="26">
        <v>381</v>
      </c>
      <c r="C97" s="26">
        <v>841</v>
      </c>
      <c r="D97" s="11">
        <v>1222</v>
      </c>
    </row>
    <row r="98" spans="1:4" x14ac:dyDescent="0.35">
      <c r="A98" s="36">
        <v>96</v>
      </c>
      <c r="B98" s="26">
        <v>213</v>
      </c>
      <c r="C98" s="26">
        <v>549</v>
      </c>
      <c r="D98" s="11">
        <v>762</v>
      </c>
    </row>
    <row r="99" spans="1:4" x14ac:dyDescent="0.35">
      <c r="A99" s="36">
        <v>97</v>
      </c>
      <c r="B99" s="26">
        <v>156</v>
      </c>
      <c r="C99" s="26">
        <v>398</v>
      </c>
      <c r="D99" s="11">
        <v>554</v>
      </c>
    </row>
    <row r="100" spans="1:4" x14ac:dyDescent="0.35">
      <c r="A100" s="36">
        <v>98</v>
      </c>
      <c r="B100" s="26">
        <v>144</v>
      </c>
      <c r="C100" s="26">
        <v>319</v>
      </c>
      <c r="D100" s="11">
        <v>463</v>
      </c>
    </row>
    <row r="101" spans="1:4" x14ac:dyDescent="0.35">
      <c r="A101" s="36">
        <v>99</v>
      </c>
      <c r="B101" s="26">
        <v>157</v>
      </c>
      <c r="C101" s="26">
        <v>281</v>
      </c>
      <c r="D101" s="11">
        <v>438</v>
      </c>
    </row>
    <row r="102" spans="1:4" x14ac:dyDescent="0.35">
      <c r="A102" s="36">
        <v>100</v>
      </c>
      <c r="B102" s="26">
        <v>181</v>
      </c>
      <c r="C102" s="26">
        <v>263</v>
      </c>
      <c r="D102" s="11">
        <v>444</v>
      </c>
    </row>
  </sheetData>
  <dataValidations count="1">
    <dataValidation type="decimal" allowBlank="1" showInputMessage="1" showErrorMessage="1" sqref="B2:D102" xr:uid="{B801694B-0E55-4B31-BC3F-0533700AF875}">
      <formula1>0</formula1>
      <formula2>1000000000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0AA6-1CD3-431F-9AA8-6DFC42821499}">
  <sheetPr>
    <tabColor theme="9" tint="-0.249977111117893"/>
  </sheetPr>
  <dimension ref="A1:G102"/>
  <sheetViews>
    <sheetView workbookViewId="0">
      <selection activeCell="F7" sqref="F7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35">
      <c r="A2" s="36" t="s">
        <v>35</v>
      </c>
      <c r="B2" s="26">
        <v>26069</v>
      </c>
      <c r="C2" s="26">
        <v>22740</v>
      </c>
      <c r="D2" s="11">
        <v>48809</v>
      </c>
    </row>
    <row r="3" spans="1:7" x14ac:dyDescent="0.35">
      <c r="A3" s="36">
        <v>1</v>
      </c>
      <c r="B3" s="26">
        <v>24783</v>
      </c>
      <c r="C3" s="26">
        <v>21652</v>
      </c>
      <c r="D3" s="11">
        <v>46435</v>
      </c>
      <c r="F3" s="10"/>
    </row>
    <row r="4" spans="1:7" x14ac:dyDescent="0.35">
      <c r="A4" s="36">
        <v>2</v>
      </c>
      <c r="B4" s="26">
        <v>24090</v>
      </c>
      <c r="C4" s="26">
        <v>21012</v>
      </c>
      <c r="D4" s="11">
        <v>45102</v>
      </c>
      <c r="F4" s="1"/>
    </row>
    <row r="5" spans="1:7" x14ac:dyDescent="0.35">
      <c r="A5" s="36">
        <v>3</v>
      </c>
      <c r="B5" s="26">
        <v>24435</v>
      </c>
      <c r="C5" s="26">
        <v>21157</v>
      </c>
      <c r="D5" s="11">
        <v>45592</v>
      </c>
      <c r="F5" s="1"/>
    </row>
    <row r="6" spans="1:7" x14ac:dyDescent="0.35">
      <c r="A6" s="36">
        <v>4</v>
      </c>
      <c r="B6" s="26">
        <v>25666</v>
      </c>
      <c r="C6" s="26">
        <v>21957</v>
      </c>
      <c r="D6" s="11">
        <v>47623</v>
      </c>
    </row>
    <row r="7" spans="1:7" x14ac:dyDescent="0.35">
      <c r="A7" s="36">
        <v>5</v>
      </c>
      <c r="B7" s="26">
        <v>27484</v>
      </c>
      <c r="C7" s="26">
        <v>23173</v>
      </c>
      <c r="D7" s="11">
        <v>50657</v>
      </c>
    </row>
    <row r="8" spans="1:7" x14ac:dyDescent="0.35">
      <c r="A8" s="36">
        <v>6</v>
      </c>
      <c r="B8" s="26">
        <v>29589</v>
      </c>
      <c r="C8" s="26">
        <v>24561</v>
      </c>
      <c r="D8" s="11">
        <v>54150</v>
      </c>
    </row>
    <row r="9" spans="1:7" x14ac:dyDescent="0.35">
      <c r="A9" s="36">
        <v>7</v>
      </c>
      <c r="B9" s="26">
        <v>31681</v>
      </c>
      <c r="C9" s="26">
        <v>25881</v>
      </c>
      <c r="D9" s="11">
        <v>57562</v>
      </c>
    </row>
    <row r="10" spans="1:7" x14ac:dyDescent="0.35">
      <c r="A10" s="36">
        <v>8</v>
      </c>
      <c r="B10" s="26">
        <v>33505</v>
      </c>
      <c r="C10" s="26">
        <v>26929</v>
      </c>
      <c r="D10" s="11">
        <v>60434</v>
      </c>
    </row>
    <row r="11" spans="1:7" x14ac:dyDescent="0.35">
      <c r="A11" s="36">
        <v>9</v>
      </c>
      <c r="B11" s="26">
        <v>34989</v>
      </c>
      <c r="C11" s="26">
        <v>27659</v>
      </c>
      <c r="D11" s="11">
        <v>62648</v>
      </c>
    </row>
    <row r="12" spans="1:7" x14ac:dyDescent="0.35">
      <c r="A12" s="36">
        <v>10</v>
      </c>
      <c r="B12" s="26">
        <v>36107</v>
      </c>
      <c r="C12" s="26">
        <v>28064</v>
      </c>
      <c r="D12" s="11">
        <v>64171</v>
      </c>
    </row>
    <row r="13" spans="1:7" x14ac:dyDescent="0.35">
      <c r="A13" s="36">
        <v>11</v>
      </c>
      <c r="B13" s="26">
        <v>36833</v>
      </c>
      <c r="C13" s="26">
        <v>28136</v>
      </c>
      <c r="D13" s="11">
        <v>64969</v>
      </c>
      <c r="G13" s="11"/>
    </row>
    <row r="14" spans="1:7" x14ac:dyDescent="0.35">
      <c r="A14" s="36">
        <v>12</v>
      </c>
      <c r="B14" s="26">
        <v>37141</v>
      </c>
      <c r="C14" s="26">
        <v>27868</v>
      </c>
      <c r="D14" s="11">
        <v>65009</v>
      </c>
    </row>
    <row r="15" spans="1:7" x14ac:dyDescent="0.35">
      <c r="A15" s="36">
        <v>13</v>
      </c>
      <c r="B15" s="26">
        <v>37012</v>
      </c>
      <c r="C15" s="26">
        <v>27265</v>
      </c>
      <c r="D15" s="11">
        <v>64277</v>
      </c>
    </row>
    <row r="16" spans="1:7" x14ac:dyDescent="0.35">
      <c r="A16" s="36">
        <v>14</v>
      </c>
      <c r="B16" s="26">
        <v>36464</v>
      </c>
      <c r="C16" s="26">
        <v>26378</v>
      </c>
      <c r="D16" s="11">
        <v>62842</v>
      </c>
    </row>
    <row r="17" spans="1:4" x14ac:dyDescent="0.35">
      <c r="A17" s="36">
        <v>15</v>
      </c>
      <c r="B17" s="26">
        <v>35525</v>
      </c>
      <c r="C17" s="26">
        <v>25273</v>
      </c>
      <c r="D17" s="11">
        <v>60798</v>
      </c>
    </row>
    <row r="18" spans="1:4" x14ac:dyDescent="0.35">
      <c r="A18" s="36">
        <v>16</v>
      </c>
      <c r="B18" s="26">
        <v>34221</v>
      </c>
      <c r="C18" s="26">
        <v>24012</v>
      </c>
      <c r="D18" s="11">
        <v>58233</v>
      </c>
    </row>
    <row r="19" spans="1:4" x14ac:dyDescent="0.35">
      <c r="A19" s="36">
        <v>17</v>
      </c>
      <c r="B19" s="26">
        <v>32578</v>
      </c>
      <c r="C19" s="26">
        <v>22660</v>
      </c>
      <c r="D19" s="11">
        <v>55238</v>
      </c>
    </row>
    <row r="20" spans="1:4" x14ac:dyDescent="0.35">
      <c r="A20" s="36">
        <v>18</v>
      </c>
      <c r="B20" s="26">
        <v>30640</v>
      </c>
      <c r="C20" s="26">
        <v>21280</v>
      </c>
      <c r="D20" s="11">
        <v>51920</v>
      </c>
    </row>
    <row r="21" spans="1:4" x14ac:dyDescent="0.35">
      <c r="A21" s="36">
        <v>19</v>
      </c>
      <c r="B21" s="26">
        <v>28515</v>
      </c>
      <c r="C21" s="26">
        <v>19930</v>
      </c>
      <c r="D21" s="11">
        <v>48445</v>
      </c>
    </row>
    <row r="22" spans="1:4" x14ac:dyDescent="0.35">
      <c r="A22" s="36">
        <v>20</v>
      </c>
      <c r="B22" s="26">
        <v>26330</v>
      </c>
      <c r="C22" s="26">
        <v>18666</v>
      </c>
      <c r="D22" s="11">
        <v>44996</v>
      </c>
    </row>
    <row r="23" spans="1:4" x14ac:dyDescent="0.35">
      <c r="A23" s="36">
        <v>21</v>
      </c>
      <c r="B23" s="26">
        <v>24209</v>
      </c>
      <c r="C23" s="26">
        <v>17544</v>
      </c>
      <c r="D23" s="11">
        <v>41753</v>
      </c>
    </row>
    <row r="24" spans="1:4" x14ac:dyDescent="0.35">
      <c r="A24" s="36">
        <v>22</v>
      </c>
      <c r="B24" s="26">
        <v>22279</v>
      </c>
      <c r="C24" s="26">
        <v>16623</v>
      </c>
      <c r="D24" s="11">
        <v>38902</v>
      </c>
    </row>
    <row r="25" spans="1:4" x14ac:dyDescent="0.35">
      <c r="A25" s="36">
        <v>23</v>
      </c>
      <c r="B25" s="26">
        <v>20633</v>
      </c>
      <c r="C25" s="26">
        <v>15939</v>
      </c>
      <c r="D25" s="11">
        <v>36572</v>
      </c>
    </row>
    <row r="26" spans="1:4" x14ac:dyDescent="0.35">
      <c r="A26" s="36">
        <v>24</v>
      </c>
      <c r="B26" s="26">
        <v>19232</v>
      </c>
      <c r="C26" s="26">
        <v>15460</v>
      </c>
      <c r="D26" s="11">
        <v>34692</v>
      </c>
    </row>
    <row r="27" spans="1:4" x14ac:dyDescent="0.35">
      <c r="A27" s="36">
        <v>25</v>
      </c>
      <c r="B27" s="26">
        <v>18007</v>
      </c>
      <c r="C27" s="26">
        <v>15135</v>
      </c>
      <c r="D27" s="11">
        <v>33142</v>
      </c>
    </row>
    <row r="28" spans="1:4" x14ac:dyDescent="0.35">
      <c r="A28" s="36">
        <v>26</v>
      </c>
      <c r="B28" s="26">
        <v>16888</v>
      </c>
      <c r="C28" s="26">
        <v>14913</v>
      </c>
      <c r="D28" s="11">
        <v>31801</v>
      </c>
    </row>
    <row r="29" spans="1:4" x14ac:dyDescent="0.35">
      <c r="A29" s="36">
        <v>27</v>
      </c>
      <c r="B29" s="26">
        <v>15804</v>
      </c>
      <c r="C29" s="26">
        <v>14743</v>
      </c>
      <c r="D29" s="11">
        <v>30547</v>
      </c>
    </row>
    <row r="30" spans="1:4" x14ac:dyDescent="0.35">
      <c r="A30" s="36">
        <v>28</v>
      </c>
      <c r="B30" s="26">
        <v>14709</v>
      </c>
      <c r="C30" s="26">
        <v>14583</v>
      </c>
      <c r="D30" s="11">
        <v>29292</v>
      </c>
    </row>
    <row r="31" spans="1:4" x14ac:dyDescent="0.35">
      <c r="A31" s="36">
        <v>29</v>
      </c>
      <c r="B31" s="26">
        <v>13652</v>
      </c>
      <c r="C31" s="26">
        <v>14432</v>
      </c>
      <c r="D31" s="11">
        <v>28084</v>
      </c>
    </row>
    <row r="32" spans="1:4" x14ac:dyDescent="0.35">
      <c r="A32" s="36">
        <v>30</v>
      </c>
      <c r="B32" s="26">
        <v>12702</v>
      </c>
      <c r="C32" s="26">
        <v>14299</v>
      </c>
      <c r="D32" s="11">
        <v>27001</v>
      </c>
    </row>
    <row r="33" spans="1:4" x14ac:dyDescent="0.35">
      <c r="A33" s="36">
        <v>31</v>
      </c>
      <c r="B33" s="26">
        <v>11933</v>
      </c>
      <c r="C33" s="26">
        <v>14194</v>
      </c>
      <c r="D33" s="11">
        <v>26127</v>
      </c>
    </row>
    <row r="34" spans="1:4" x14ac:dyDescent="0.35">
      <c r="A34" s="36">
        <v>32</v>
      </c>
      <c r="B34" s="26">
        <v>11416</v>
      </c>
      <c r="C34" s="26">
        <v>14124</v>
      </c>
      <c r="D34" s="11">
        <v>25540</v>
      </c>
    </row>
    <row r="35" spans="1:4" x14ac:dyDescent="0.35">
      <c r="A35" s="36">
        <v>33</v>
      </c>
      <c r="B35" s="26">
        <v>11196</v>
      </c>
      <c r="C35" s="26">
        <v>14091</v>
      </c>
      <c r="D35" s="11">
        <v>25287</v>
      </c>
    </row>
    <row r="36" spans="1:4" x14ac:dyDescent="0.35">
      <c r="A36" s="36">
        <v>34</v>
      </c>
      <c r="B36" s="26">
        <v>11219</v>
      </c>
      <c r="C36" s="26">
        <v>14061</v>
      </c>
      <c r="D36" s="11">
        <v>25280</v>
      </c>
    </row>
    <row r="37" spans="1:4" x14ac:dyDescent="0.35">
      <c r="A37" s="36">
        <v>35</v>
      </c>
      <c r="B37" s="26">
        <v>11404</v>
      </c>
      <c r="C37" s="26">
        <v>13996</v>
      </c>
      <c r="D37" s="11">
        <v>25400</v>
      </c>
    </row>
    <row r="38" spans="1:4" x14ac:dyDescent="0.35">
      <c r="A38" s="36">
        <v>36</v>
      </c>
      <c r="B38" s="26">
        <v>11671</v>
      </c>
      <c r="C38" s="26">
        <v>13854</v>
      </c>
      <c r="D38" s="11">
        <v>25525</v>
      </c>
    </row>
    <row r="39" spans="1:4" x14ac:dyDescent="0.35">
      <c r="A39" s="36">
        <v>37</v>
      </c>
      <c r="B39" s="26">
        <v>11938</v>
      </c>
      <c r="C39" s="26">
        <v>13596</v>
      </c>
      <c r="D39" s="11">
        <v>25534</v>
      </c>
    </row>
    <row r="40" spans="1:4" x14ac:dyDescent="0.35">
      <c r="A40" s="36">
        <v>38</v>
      </c>
      <c r="B40" s="26">
        <v>12136</v>
      </c>
      <c r="C40" s="26">
        <v>13192</v>
      </c>
      <c r="D40" s="11">
        <v>25328</v>
      </c>
    </row>
    <row r="41" spans="1:4" x14ac:dyDescent="0.35">
      <c r="A41" s="36">
        <v>39</v>
      </c>
      <c r="B41" s="26">
        <v>12233</v>
      </c>
      <c r="C41" s="26">
        <v>12653</v>
      </c>
      <c r="D41" s="11">
        <v>24886</v>
      </c>
    </row>
    <row r="42" spans="1:4" x14ac:dyDescent="0.35">
      <c r="A42" s="36">
        <v>40</v>
      </c>
      <c r="B42" s="26">
        <v>12208</v>
      </c>
      <c r="C42" s="26">
        <v>12001</v>
      </c>
      <c r="D42" s="11">
        <v>24209</v>
      </c>
    </row>
    <row r="43" spans="1:4" x14ac:dyDescent="0.35">
      <c r="A43" s="36">
        <v>41</v>
      </c>
      <c r="B43" s="26">
        <v>12040</v>
      </c>
      <c r="C43" s="26">
        <v>11259</v>
      </c>
      <c r="D43" s="11">
        <v>23299</v>
      </c>
    </row>
    <row r="44" spans="1:4" x14ac:dyDescent="0.35">
      <c r="A44" s="36">
        <v>42</v>
      </c>
      <c r="B44" s="26">
        <v>11707</v>
      </c>
      <c r="C44" s="26">
        <v>10449</v>
      </c>
      <c r="D44" s="11">
        <v>22156</v>
      </c>
    </row>
    <row r="45" spans="1:4" x14ac:dyDescent="0.35">
      <c r="A45" s="36">
        <v>43</v>
      </c>
      <c r="B45" s="26">
        <v>11202</v>
      </c>
      <c r="C45" s="26">
        <v>9595</v>
      </c>
      <c r="D45" s="11">
        <v>20797</v>
      </c>
    </row>
    <row r="46" spans="1:4" x14ac:dyDescent="0.35">
      <c r="A46" s="36">
        <v>44</v>
      </c>
      <c r="B46" s="26">
        <v>10576</v>
      </c>
      <c r="C46" s="26">
        <v>8727</v>
      </c>
      <c r="D46" s="11">
        <v>19303</v>
      </c>
    </row>
    <row r="47" spans="1:4" x14ac:dyDescent="0.35">
      <c r="A47" s="36">
        <v>45</v>
      </c>
      <c r="B47" s="26">
        <v>9892</v>
      </c>
      <c r="C47" s="26">
        <v>7879</v>
      </c>
      <c r="D47" s="11">
        <v>17771</v>
      </c>
    </row>
    <row r="48" spans="1:4" x14ac:dyDescent="0.35">
      <c r="A48" s="36">
        <v>46</v>
      </c>
      <c r="B48" s="26">
        <v>9216</v>
      </c>
      <c r="C48" s="26">
        <v>7083</v>
      </c>
      <c r="D48" s="11">
        <v>16299</v>
      </c>
    </row>
    <row r="49" spans="1:4" x14ac:dyDescent="0.35">
      <c r="A49" s="36">
        <v>47</v>
      </c>
      <c r="B49" s="26">
        <v>8611</v>
      </c>
      <c r="C49" s="26">
        <v>6371</v>
      </c>
      <c r="D49" s="11">
        <v>14982</v>
      </c>
    </row>
    <row r="50" spans="1:4" x14ac:dyDescent="0.35">
      <c r="A50" s="36">
        <v>48</v>
      </c>
      <c r="B50" s="26">
        <v>8123</v>
      </c>
      <c r="C50" s="26">
        <v>5768</v>
      </c>
      <c r="D50" s="11">
        <v>13891</v>
      </c>
    </row>
    <row r="51" spans="1:4" x14ac:dyDescent="0.35">
      <c r="A51" s="36">
        <v>49</v>
      </c>
      <c r="B51" s="26">
        <v>7724</v>
      </c>
      <c r="C51" s="26">
        <v>5261</v>
      </c>
      <c r="D51" s="11">
        <v>12985</v>
      </c>
    </row>
    <row r="52" spans="1:4" x14ac:dyDescent="0.35">
      <c r="A52" s="36">
        <v>50</v>
      </c>
      <c r="B52" s="26">
        <v>7365</v>
      </c>
      <c r="C52" s="26">
        <v>4827</v>
      </c>
      <c r="D52" s="11">
        <v>12192</v>
      </c>
    </row>
    <row r="53" spans="1:4" x14ac:dyDescent="0.35">
      <c r="A53" s="36">
        <v>51</v>
      </c>
      <c r="B53" s="26">
        <v>6999</v>
      </c>
      <c r="C53" s="26">
        <v>4445</v>
      </c>
      <c r="D53" s="11">
        <v>11444</v>
      </c>
    </row>
    <row r="54" spans="1:4" x14ac:dyDescent="0.35">
      <c r="A54" s="36">
        <v>52</v>
      </c>
      <c r="B54" s="26">
        <v>6579</v>
      </c>
      <c r="C54" s="26">
        <v>4094</v>
      </c>
      <c r="D54" s="11">
        <v>10673</v>
      </c>
    </row>
    <row r="55" spans="1:4" x14ac:dyDescent="0.35">
      <c r="A55" s="36">
        <v>53</v>
      </c>
      <c r="B55" s="26">
        <v>6074</v>
      </c>
      <c r="C55" s="26">
        <v>3756</v>
      </c>
      <c r="D55" s="11">
        <v>9830</v>
      </c>
    </row>
    <row r="56" spans="1:4" x14ac:dyDescent="0.35">
      <c r="A56" s="36">
        <v>54</v>
      </c>
      <c r="B56" s="26">
        <v>5518</v>
      </c>
      <c r="C56" s="26">
        <v>3433</v>
      </c>
      <c r="D56" s="11">
        <v>8951</v>
      </c>
    </row>
    <row r="57" spans="1:4" x14ac:dyDescent="0.35">
      <c r="A57" s="36">
        <v>55</v>
      </c>
      <c r="B57" s="26">
        <v>4966</v>
      </c>
      <c r="C57" s="26">
        <v>3129</v>
      </c>
      <c r="D57" s="11">
        <v>8095</v>
      </c>
    </row>
    <row r="58" spans="1:4" x14ac:dyDescent="0.35">
      <c r="A58" s="36">
        <v>56</v>
      </c>
      <c r="B58" s="26">
        <v>4469</v>
      </c>
      <c r="C58" s="26">
        <v>2851</v>
      </c>
      <c r="D58" s="11">
        <v>7320</v>
      </c>
    </row>
    <row r="59" spans="1:4" x14ac:dyDescent="0.35">
      <c r="A59" s="36">
        <v>57</v>
      </c>
      <c r="B59" s="26">
        <v>4079</v>
      </c>
      <c r="C59" s="26">
        <v>2605</v>
      </c>
      <c r="D59" s="11">
        <v>6684</v>
      </c>
    </row>
    <row r="60" spans="1:4" x14ac:dyDescent="0.35">
      <c r="A60" s="36">
        <v>58</v>
      </c>
      <c r="B60" s="26">
        <v>3831</v>
      </c>
      <c r="C60" s="26">
        <v>2393</v>
      </c>
      <c r="D60" s="11">
        <v>6224</v>
      </c>
    </row>
    <row r="61" spans="1:4" x14ac:dyDescent="0.35">
      <c r="A61" s="36">
        <v>59</v>
      </c>
      <c r="B61" s="26">
        <v>3684</v>
      </c>
      <c r="C61" s="26">
        <v>2208</v>
      </c>
      <c r="D61" s="11">
        <v>5892</v>
      </c>
    </row>
    <row r="62" spans="1:4" x14ac:dyDescent="0.35">
      <c r="A62" s="36">
        <v>60</v>
      </c>
      <c r="B62" s="26">
        <v>3581</v>
      </c>
      <c r="C62" s="26">
        <v>2041</v>
      </c>
      <c r="D62" s="11">
        <v>5622</v>
      </c>
    </row>
    <row r="63" spans="1:4" x14ac:dyDescent="0.35">
      <c r="A63" s="36">
        <v>61</v>
      </c>
      <c r="B63" s="26">
        <v>3463</v>
      </c>
      <c r="C63" s="26">
        <v>1882</v>
      </c>
      <c r="D63" s="11">
        <v>5345</v>
      </c>
    </row>
    <row r="64" spans="1:4" x14ac:dyDescent="0.35">
      <c r="A64" s="36">
        <v>62</v>
      </c>
      <c r="B64" s="26">
        <v>3272</v>
      </c>
      <c r="C64" s="26">
        <v>1722</v>
      </c>
      <c r="D64" s="11">
        <v>4994</v>
      </c>
    </row>
    <row r="65" spans="1:4" x14ac:dyDescent="0.35">
      <c r="A65" s="36">
        <v>63</v>
      </c>
      <c r="B65" s="26">
        <v>2968</v>
      </c>
      <c r="C65" s="26">
        <v>1553</v>
      </c>
      <c r="D65" s="11">
        <v>4521</v>
      </c>
    </row>
    <row r="66" spans="1:4" x14ac:dyDescent="0.35">
      <c r="A66" s="36">
        <v>64</v>
      </c>
      <c r="B66" s="26">
        <v>2583</v>
      </c>
      <c r="C66" s="26">
        <v>1382</v>
      </c>
      <c r="D66" s="11">
        <v>3965</v>
      </c>
    </row>
    <row r="67" spans="1:4" x14ac:dyDescent="0.35">
      <c r="A67" s="36">
        <v>65</v>
      </c>
      <c r="B67" s="26">
        <v>2168</v>
      </c>
      <c r="C67" s="26">
        <v>1218</v>
      </c>
      <c r="D67" s="11">
        <v>3386</v>
      </c>
    </row>
    <row r="68" spans="1:4" x14ac:dyDescent="0.35">
      <c r="A68" s="36">
        <v>66</v>
      </c>
      <c r="B68" s="26">
        <v>1773</v>
      </c>
      <c r="C68" s="26">
        <v>1068</v>
      </c>
      <c r="D68" s="11">
        <v>2841</v>
      </c>
    </row>
    <row r="69" spans="1:4" x14ac:dyDescent="0.35">
      <c r="A69" s="36">
        <v>67</v>
      </c>
      <c r="B69" s="26">
        <v>1449</v>
      </c>
      <c r="C69" s="26">
        <v>943</v>
      </c>
      <c r="D69" s="11">
        <v>2392</v>
      </c>
    </row>
    <row r="70" spans="1:4" x14ac:dyDescent="0.35">
      <c r="A70" s="36">
        <v>68</v>
      </c>
      <c r="B70" s="26">
        <v>1231</v>
      </c>
      <c r="C70" s="26">
        <v>847</v>
      </c>
      <c r="D70" s="11">
        <v>2078</v>
      </c>
    </row>
    <row r="71" spans="1:4" x14ac:dyDescent="0.35">
      <c r="A71" s="36">
        <v>69</v>
      </c>
      <c r="B71" s="26">
        <v>1103</v>
      </c>
      <c r="C71" s="26">
        <v>776</v>
      </c>
      <c r="D71" s="11">
        <v>1879</v>
      </c>
    </row>
    <row r="72" spans="1:4" x14ac:dyDescent="0.35">
      <c r="A72" s="36">
        <v>70</v>
      </c>
      <c r="B72" s="26">
        <v>1032</v>
      </c>
      <c r="C72" s="26">
        <v>720</v>
      </c>
      <c r="D72" s="11">
        <v>1752</v>
      </c>
    </row>
    <row r="73" spans="1:4" x14ac:dyDescent="0.35">
      <c r="A73" s="36">
        <v>71</v>
      </c>
      <c r="B73" s="26">
        <v>985</v>
      </c>
      <c r="C73" s="26">
        <v>672</v>
      </c>
      <c r="D73" s="11">
        <v>1657</v>
      </c>
    </row>
    <row r="74" spans="1:4" x14ac:dyDescent="0.35">
      <c r="A74" s="36">
        <v>72</v>
      </c>
      <c r="B74" s="26">
        <v>931</v>
      </c>
      <c r="C74" s="26">
        <v>622</v>
      </c>
      <c r="D74" s="11">
        <v>1553</v>
      </c>
    </row>
    <row r="75" spans="1:4" x14ac:dyDescent="0.35">
      <c r="A75" s="36">
        <v>73</v>
      </c>
      <c r="B75" s="26">
        <v>845</v>
      </c>
      <c r="C75" s="26">
        <v>564</v>
      </c>
      <c r="D75" s="11">
        <v>1409</v>
      </c>
    </row>
    <row r="76" spans="1:4" x14ac:dyDescent="0.35">
      <c r="A76" s="36">
        <v>74</v>
      </c>
      <c r="B76" s="26">
        <v>733</v>
      </c>
      <c r="C76" s="26">
        <v>501</v>
      </c>
      <c r="D76" s="11">
        <v>1234</v>
      </c>
    </row>
    <row r="77" spans="1:4" x14ac:dyDescent="0.35">
      <c r="A77" s="36">
        <v>75</v>
      </c>
      <c r="B77" s="26">
        <v>610</v>
      </c>
      <c r="C77" s="26">
        <v>437</v>
      </c>
      <c r="D77" s="11">
        <v>1047</v>
      </c>
    </row>
    <row r="78" spans="1:4" x14ac:dyDescent="0.35">
      <c r="A78" s="36">
        <v>76</v>
      </c>
      <c r="B78" s="26">
        <v>488</v>
      </c>
      <c r="C78" s="26">
        <v>377</v>
      </c>
      <c r="D78" s="11">
        <v>865</v>
      </c>
    </row>
    <row r="79" spans="1:4" x14ac:dyDescent="0.35">
      <c r="A79" s="36">
        <v>77</v>
      </c>
      <c r="B79" s="26">
        <v>382</v>
      </c>
      <c r="C79" s="26">
        <v>325</v>
      </c>
      <c r="D79" s="11">
        <v>707</v>
      </c>
    </row>
    <row r="80" spans="1:4" x14ac:dyDescent="0.35">
      <c r="A80" s="36">
        <v>78</v>
      </c>
      <c r="B80" s="26">
        <v>301</v>
      </c>
      <c r="C80" s="26">
        <v>284</v>
      </c>
      <c r="D80" s="11">
        <v>585</v>
      </c>
    </row>
    <row r="81" spans="1:4" x14ac:dyDescent="0.35">
      <c r="A81" s="36">
        <v>79</v>
      </c>
      <c r="B81" s="26">
        <v>244</v>
      </c>
      <c r="C81" s="26">
        <v>253</v>
      </c>
      <c r="D81" s="11">
        <v>497</v>
      </c>
    </row>
    <row r="82" spans="1:4" x14ac:dyDescent="0.35">
      <c r="A82" s="36">
        <v>80</v>
      </c>
      <c r="B82" s="26">
        <v>205</v>
      </c>
      <c r="C82" s="26">
        <v>229</v>
      </c>
      <c r="D82" s="11">
        <v>434</v>
      </c>
    </row>
    <row r="83" spans="1:4" x14ac:dyDescent="0.35">
      <c r="A83" s="36">
        <v>81</v>
      </c>
      <c r="B83" s="26">
        <v>177</v>
      </c>
      <c r="C83" s="26">
        <v>208</v>
      </c>
      <c r="D83" s="11">
        <v>385</v>
      </c>
    </row>
    <row r="84" spans="1:4" x14ac:dyDescent="0.35">
      <c r="A84" s="36">
        <v>82</v>
      </c>
      <c r="B84" s="26">
        <v>156</v>
      </c>
      <c r="C84" s="26">
        <v>188</v>
      </c>
      <c r="D84" s="11">
        <v>344</v>
      </c>
    </row>
    <row r="85" spans="1:4" x14ac:dyDescent="0.35">
      <c r="A85" s="36">
        <v>83</v>
      </c>
      <c r="B85" s="26">
        <v>135</v>
      </c>
      <c r="C85" s="26">
        <v>165</v>
      </c>
      <c r="D85" s="11">
        <v>300</v>
      </c>
    </row>
    <row r="86" spans="1:4" x14ac:dyDescent="0.35">
      <c r="A86" s="36">
        <v>84</v>
      </c>
      <c r="B86" s="26">
        <v>114</v>
      </c>
      <c r="C86" s="26">
        <v>142</v>
      </c>
      <c r="D86" s="11">
        <v>256</v>
      </c>
    </row>
    <row r="87" spans="1:4" x14ac:dyDescent="0.35">
      <c r="A87" s="36">
        <v>85</v>
      </c>
      <c r="B87" s="26">
        <v>95</v>
      </c>
      <c r="C87" s="26">
        <v>119</v>
      </c>
      <c r="D87" s="11">
        <v>214</v>
      </c>
    </row>
    <row r="88" spans="1:4" x14ac:dyDescent="0.35">
      <c r="A88" s="36">
        <v>86</v>
      </c>
      <c r="B88" s="26">
        <v>77</v>
      </c>
      <c r="C88" s="26">
        <v>96</v>
      </c>
      <c r="D88" s="11">
        <v>173</v>
      </c>
    </row>
    <row r="89" spans="1:4" x14ac:dyDescent="0.35">
      <c r="A89" s="36">
        <v>87</v>
      </c>
      <c r="B89" s="26">
        <v>61</v>
      </c>
      <c r="C89" s="26">
        <v>76</v>
      </c>
      <c r="D89" s="11">
        <v>137</v>
      </c>
    </row>
    <row r="90" spans="1:4" x14ac:dyDescent="0.35">
      <c r="A90" s="36">
        <v>88</v>
      </c>
      <c r="B90" s="26">
        <v>47</v>
      </c>
      <c r="C90" s="26">
        <v>59</v>
      </c>
      <c r="D90" s="11">
        <v>106</v>
      </c>
    </row>
    <row r="91" spans="1:4" x14ac:dyDescent="0.35">
      <c r="A91" s="36">
        <v>89</v>
      </c>
      <c r="B91" s="26">
        <v>35</v>
      </c>
      <c r="C91" s="26">
        <v>44</v>
      </c>
      <c r="D91" s="11">
        <v>79</v>
      </c>
    </row>
    <row r="92" spans="1:4" x14ac:dyDescent="0.35">
      <c r="A92" s="36">
        <v>90</v>
      </c>
      <c r="B92" s="26">
        <v>25</v>
      </c>
      <c r="C92" s="26">
        <v>33</v>
      </c>
      <c r="D92" s="11">
        <v>58</v>
      </c>
    </row>
    <row r="93" spans="1:4" x14ac:dyDescent="0.35">
      <c r="A93" s="36">
        <v>91</v>
      </c>
      <c r="B93" s="26">
        <v>17</v>
      </c>
      <c r="C93" s="26">
        <v>23</v>
      </c>
      <c r="D93" s="11">
        <v>40</v>
      </c>
    </row>
    <row r="94" spans="1:4" x14ac:dyDescent="0.35">
      <c r="A94" s="36">
        <v>92</v>
      </c>
      <c r="B94" s="26">
        <v>11</v>
      </c>
      <c r="C94" s="26">
        <v>16</v>
      </c>
      <c r="D94" s="11">
        <v>27</v>
      </c>
    </row>
    <row r="95" spans="1:4" x14ac:dyDescent="0.35">
      <c r="A95" s="36">
        <v>93</v>
      </c>
      <c r="B95" s="26">
        <v>7</v>
      </c>
      <c r="C95" s="26">
        <v>11</v>
      </c>
      <c r="D95" s="11">
        <v>18</v>
      </c>
    </row>
    <row r="96" spans="1:4" x14ac:dyDescent="0.35">
      <c r="A96" s="36">
        <v>94</v>
      </c>
      <c r="B96" s="26">
        <v>4</v>
      </c>
      <c r="C96" s="26">
        <v>7</v>
      </c>
      <c r="D96" s="11">
        <v>11</v>
      </c>
    </row>
    <row r="97" spans="1:4" x14ac:dyDescent="0.35">
      <c r="A97" s="36">
        <v>95</v>
      </c>
      <c r="B97" s="26">
        <v>2</v>
      </c>
      <c r="C97" s="26">
        <v>5</v>
      </c>
      <c r="D97" s="11">
        <v>7</v>
      </c>
    </row>
    <row r="98" spans="1:4" x14ac:dyDescent="0.35">
      <c r="A98" s="36">
        <v>96</v>
      </c>
      <c r="B98" s="26">
        <v>1</v>
      </c>
      <c r="C98" s="26">
        <v>3</v>
      </c>
      <c r="D98" s="11">
        <v>4</v>
      </c>
    </row>
    <row r="99" spans="1:4" x14ac:dyDescent="0.35">
      <c r="A99" s="36">
        <v>97</v>
      </c>
      <c r="B99" s="26">
        <v>1</v>
      </c>
      <c r="C99" s="26">
        <v>2</v>
      </c>
      <c r="D99" s="11">
        <v>3</v>
      </c>
    </row>
    <row r="100" spans="1:4" x14ac:dyDescent="0.35">
      <c r="A100" s="36">
        <v>98</v>
      </c>
      <c r="B100" s="26">
        <v>1</v>
      </c>
      <c r="C100" s="26">
        <v>1</v>
      </c>
      <c r="D100" s="11">
        <v>2</v>
      </c>
    </row>
    <row r="101" spans="1:4" x14ac:dyDescent="0.35">
      <c r="A101" s="36">
        <v>99</v>
      </c>
      <c r="B101" s="26">
        <v>1</v>
      </c>
      <c r="C101" s="26">
        <v>1</v>
      </c>
      <c r="D101" s="11">
        <v>2</v>
      </c>
    </row>
    <row r="102" spans="1:4" x14ac:dyDescent="0.35">
      <c r="A102" s="36">
        <v>100</v>
      </c>
      <c r="B102" s="26">
        <v>1</v>
      </c>
      <c r="C102" s="26">
        <v>1</v>
      </c>
      <c r="D102" s="11">
        <v>2</v>
      </c>
    </row>
  </sheetData>
  <dataValidations count="1">
    <dataValidation type="decimal" allowBlank="1" showInputMessage="1" showErrorMessage="1" sqref="B2:D102" xr:uid="{6052984F-D240-4C6B-BAA3-D640E28FB883}">
      <formula1>0</formula1>
      <formula2>1000000000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C10"/>
  <sheetViews>
    <sheetView workbookViewId="0">
      <selection activeCell="E22" sqref="E22"/>
    </sheetView>
  </sheetViews>
  <sheetFormatPr defaultRowHeight="14.5" x14ac:dyDescent="0.35"/>
  <cols>
    <col min="1" max="1" width="27.54296875" customWidth="1"/>
  </cols>
  <sheetData>
    <row r="1" spans="1:3" x14ac:dyDescent="0.35">
      <c r="A1" s="33" t="s">
        <v>115</v>
      </c>
      <c r="B1" s="34" t="s">
        <v>105</v>
      </c>
      <c r="C1" s="34" t="s">
        <v>116</v>
      </c>
    </row>
    <row r="2" spans="1:3" x14ac:dyDescent="0.35">
      <c r="A2" s="35" t="s">
        <v>117</v>
      </c>
      <c r="B2" s="18">
        <v>0.12</v>
      </c>
      <c r="C2" s="3"/>
    </row>
    <row r="3" spans="1:3" x14ac:dyDescent="0.35">
      <c r="A3" s="35" t="s">
        <v>118</v>
      </c>
      <c r="B3" s="18">
        <v>0.12</v>
      </c>
      <c r="C3" s="3"/>
    </row>
    <row r="4" spans="1:3" x14ac:dyDescent="0.35">
      <c r="A4" s="35" t="s">
        <v>119</v>
      </c>
      <c r="B4" s="18">
        <v>0.1</v>
      </c>
      <c r="C4" s="3"/>
    </row>
    <row r="5" spans="1:3" x14ac:dyDescent="0.35">
      <c r="A5" s="35" t="s">
        <v>120</v>
      </c>
      <c r="B5" s="18">
        <v>0.13500000000000001</v>
      </c>
      <c r="C5" s="18">
        <v>1.35</v>
      </c>
    </row>
    <row r="6" spans="1:3" x14ac:dyDescent="0.35">
      <c r="A6" s="35" t="s">
        <v>121</v>
      </c>
      <c r="B6" s="18">
        <v>0.22</v>
      </c>
      <c r="C6" s="18">
        <v>1.6</v>
      </c>
    </row>
    <row r="7" spans="1:3" x14ac:dyDescent="0.35">
      <c r="A7" s="35" t="s">
        <v>122</v>
      </c>
      <c r="B7" s="18">
        <v>0.1</v>
      </c>
      <c r="C7" s="18">
        <v>2</v>
      </c>
    </row>
    <row r="8" spans="1:3" x14ac:dyDescent="0.35">
      <c r="A8" s="35" t="s">
        <v>123</v>
      </c>
      <c r="B8" s="18">
        <v>0.25</v>
      </c>
      <c r="C8" s="3"/>
    </row>
    <row r="9" spans="1:3" x14ac:dyDescent="0.35">
      <c r="A9" s="35" t="s">
        <v>124</v>
      </c>
      <c r="B9" s="18">
        <v>0.1</v>
      </c>
      <c r="C9" s="3"/>
    </row>
    <row r="10" spans="1:3" x14ac:dyDescent="0.35">
      <c r="A10" s="35" t="s">
        <v>125</v>
      </c>
      <c r="B10" s="18">
        <f>(32-28)/32</f>
        <v>0.125</v>
      </c>
      <c r="C10" s="3"/>
    </row>
  </sheetData>
  <dataValidations count="1">
    <dataValidation type="decimal" allowBlank="1" showInputMessage="1" showErrorMessage="1" sqref="B2:C10" xr:uid="{0DBDAB2A-277E-4085-8FDE-C97403AF9519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9" tint="-0.249977111117893"/>
  </sheetPr>
  <dimension ref="A1:D13"/>
  <sheetViews>
    <sheetView workbookViewId="0">
      <selection activeCell="E1" sqref="E1:E1048576"/>
    </sheetView>
  </sheetViews>
  <sheetFormatPr defaultRowHeight="14.5" x14ac:dyDescent="0.35"/>
  <cols>
    <col min="1" max="1" width="7.81640625" customWidth="1"/>
    <col min="2" max="4" width="12.81640625" customWidth="1"/>
    <col min="5" max="5" width="20.08984375" bestFit="1" customWidth="1"/>
  </cols>
  <sheetData>
    <row r="1" spans="1:4" x14ac:dyDescent="0.35">
      <c r="A1" s="33" t="s">
        <v>79</v>
      </c>
      <c r="B1" s="34" t="s">
        <v>63</v>
      </c>
      <c r="C1" s="34" t="s">
        <v>98</v>
      </c>
      <c r="D1" s="34" t="s">
        <v>4</v>
      </c>
    </row>
    <row r="2" spans="1:4" x14ac:dyDescent="0.35">
      <c r="A2" s="35" t="s">
        <v>80</v>
      </c>
      <c r="B2" s="29">
        <v>0.16488222698072805</v>
      </c>
      <c r="C2" s="29">
        <v>9.3468292987793397E-2</v>
      </c>
      <c r="D2" s="30">
        <v>6.6936482067843195E-2</v>
      </c>
    </row>
    <row r="3" spans="1:4" x14ac:dyDescent="0.35">
      <c r="A3" s="35" t="s">
        <v>81</v>
      </c>
      <c r="B3" s="29">
        <v>6.852248394004283E-2</v>
      </c>
      <c r="C3" s="29">
        <v>8.70935409593733E-2</v>
      </c>
      <c r="D3" s="30">
        <v>6.4084654318813022E-2</v>
      </c>
    </row>
    <row r="4" spans="1:4" x14ac:dyDescent="0.35">
      <c r="A4" s="35" t="s">
        <v>82</v>
      </c>
      <c r="B4" s="29">
        <v>1.9271948608137045E-2</v>
      </c>
      <c r="C4" s="29">
        <v>8.8412160129692496E-2</v>
      </c>
      <c r="D4" s="30">
        <v>6.0600247743600254E-2</v>
      </c>
    </row>
    <row r="5" spans="1:4" x14ac:dyDescent="0.35">
      <c r="A5" s="35" t="s">
        <v>83</v>
      </c>
      <c r="B5" s="29">
        <v>1.9271948608137045E-2</v>
      </c>
      <c r="C5" s="29">
        <v>8.4403739867652303E-2</v>
      </c>
      <c r="D5" s="30">
        <v>6.0703878213611638E-2</v>
      </c>
    </row>
    <row r="6" spans="1:4" x14ac:dyDescent="0.35">
      <c r="A6" s="35" t="s">
        <v>84</v>
      </c>
      <c r="B6" s="29">
        <v>2.9978586723768741E-2</v>
      </c>
      <c r="C6" s="29">
        <v>8.8117442317258002E-2</v>
      </c>
      <c r="D6" s="30">
        <v>6.4051402944234115E-2</v>
      </c>
    </row>
    <row r="7" spans="1:4" x14ac:dyDescent="0.35">
      <c r="A7" s="35" t="s">
        <v>85</v>
      </c>
      <c r="B7" s="29">
        <v>2.9978586723768744E-2</v>
      </c>
      <c r="C7" s="29">
        <v>8.6393880468918605E-2</v>
      </c>
      <c r="D7" s="30">
        <v>7.8032799832215824E-2</v>
      </c>
    </row>
    <row r="8" spans="1:4" x14ac:dyDescent="0.35">
      <c r="A8" s="35" t="s">
        <v>86</v>
      </c>
      <c r="B8" s="29">
        <v>3.8543897216274096E-2</v>
      </c>
      <c r="C8" s="29">
        <v>8.5205006727096494E-2</v>
      </c>
      <c r="D8" s="30">
        <v>9.129394265165322E-2</v>
      </c>
    </row>
    <row r="9" spans="1:4" x14ac:dyDescent="0.35">
      <c r="A9" s="35" t="s">
        <v>87</v>
      </c>
      <c r="B9" s="29">
        <v>6.852248394004283E-2</v>
      </c>
      <c r="C9" s="29">
        <v>9.1867766222212294E-2</v>
      </c>
      <c r="D9" s="30">
        <v>7.2674867820140321E-2</v>
      </c>
    </row>
    <row r="10" spans="1:4" x14ac:dyDescent="0.35">
      <c r="A10" s="35" t="s">
        <v>88</v>
      </c>
      <c r="B10" s="29">
        <v>0.10706638115631693</v>
      </c>
      <c r="C10" s="29">
        <v>8.3208753466405896E-2</v>
      </c>
      <c r="D10" s="30">
        <v>9.393164701025386E-2</v>
      </c>
    </row>
    <row r="11" spans="1:4" x14ac:dyDescent="0.35">
      <c r="A11" s="35" t="s">
        <v>89</v>
      </c>
      <c r="B11" s="29">
        <v>0.15417558886509636</v>
      </c>
      <c r="C11" s="29">
        <v>7.3805667224914301E-2</v>
      </c>
      <c r="D11" s="30">
        <v>0.1277403545528342</v>
      </c>
    </row>
    <row r="12" spans="1:4" x14ac:dyDescent="0.35">
      <c r="A12" s="35" t="s">
        <v>90</v>
      </c>
      <c r="B12" s="29">
        <v>0.14561027837259102</v>
      </c>
      <c r="C12" s="29">
        <v>7.5192895334018697E-2</v>
      </c>
      <c r="D12" s="30">
        <v>0.13255239757366111</v>
      </c>
    </row>
    <row r="13" spans="1:4" x14ac:dyDescent="0.35">
      <c r="A13" s="35" t="s">
        <v>91</v>
      </c>
      <c r="B13" s="29">
        <v>0.15417558886509636</v>
      </c>
      <c r="C13" s="29">
        <v>6.2830854294664104E-2</v>
      </c>
      <c r="D13" s="30">
        <v>8.7397325271139303E-2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9" tint="-0.249977111117893"/>
  </sheetPr>
  <dimension ref="A1:I9"/>
  <sheetViews>
    <sheetView workbookViewId="0">
      <selection activeCell="B17" sqref="B17"/>
    </sheetView>
  </sheetViews>
  <sheetFormatPr defaultRowHeight="14.5" x14ac:dyDescent="0.35"/>
  <cols>
    <col min="1" max="1" width="19.453125" bestFit="1" customWidth="1"/>
    <col min="2" max="2" width="31.453125" bestFit="1" customWidth="1"/>
    <col min="3" max="3" width="11.26953125" bestFit="1" customWidth="1"/>
    <col min="10" max="10" width="7.453125" customWidth="1"/>
  </cols>
  <sheetData>
    <row r="1" spans="1:9" x14ac:dyDescent="0.35">
      <c r="A1" s="7" t="s">
        <v>92</v>
      </c>
      <c r="B1" s="7" t="s">
        <v>17</v>
      </c>
      <c r="C1" s="7" t="s">
        <v>93</v>
      </c>
      <c r="D1" s="7" t="s">
        <v>94</v>
      </c>
      <c r="E1" s="7" t="s">
        <v>95</v>
      </c>
      <c r="F1" s="7" t="s">
        <v>96</v>
      </c>
      <c r="G1" s="7" t="s">
        <v>97</v>
      </c>
      <c r="H1" s="7" t="s">
        <v>126</v>
      </c>
      <c r="I1" s="7" t="s">
        <v>127</v>
      </c>
    </row>
    <row r="2" spans="1:9" x14ac:dyDescent="0.35">
      <c r="A2" s="5" t="s">
        <v>51</v>
      </c>
      <c r="B2" t="s">
        <v>144</v>
      </c>
      <c r="C2" s="5" t="s">
        <v>98</v>
      </c>
      <c r="D2" s="5">
        <v>-7</v>
      </c>
      <c r="E2" s="5">
        <v>-5</v>
      </c>
      <c r="F2" s="5">
        <v>-3</v>
      </c>
      <c r="G2" s="5">
        <v>-1</v>
      </c>
      <c r="H2" s="5"/>
      <c r="I2" s="5"/>
    </row>
    <row r="3" spans="1:9" x14ac:dyDescent="0.35">
      <c r="A3" s="5" t="s">
        <v>265</v>
      </c>
      <c r="B3" t="s">
        <v>58</v>
      </c>
      <c r="C3" s="5" t="s">
        <v>98</v>
      </c>
      <c r="D3" s="5">
        <v>4</v>
      </c>
      <c r="E3" s="5">
        <v>6</v>
      </c>
      <c r="F3" s="5">
        <v>9</v>
      </c>
      <c r="G3" s="5">
        <v>12</v>
      </c>
      <c r="H3" s="5"/>
      <c r="I3" s="5"/>
    </row>
    <row r="4" spans="1:9" x14ac:dyDescent="0.35">
      <c r="A4" s="5" t="s">
        <v>266</v>
      </c>
      <c r="B4" t="s">
        <v>60</v>
      </c>
      <c r="C4" s="5" t="s">
        <v>98</v>
      </c>
      <c r="D4" s="5">
        <v>15</v>
      </c>
      <c r="E4" s="5"/>
      <c r="F4" s="5"/>
      <c r="G4" s="5"/>
      <c r="H4" s="5"/>
      <c r="I4" s="5"/>
    </row>
    <row r="5" spans="1:9" x14ac:dyDescent="0.35">
      <c r="A5" s="5" t="s">
        <v>264</v>
      </c>
      <c r="B5" t="s">
        <v>151</v>
      </c>
      <c r="C5" s="5" t="s">
        <v>98</v>
      </c>
      <c r="D5" s="5">
        <v>6</v>
      </c>
      <c r="E5" s="5">
        <v>8</v>
      </c>
      <c r="F5" s="5">
        <v>10</v>
      </c>
      <c r="G5" s="5"/>
      <c r="H5" s="5"/>
      <c r="I5" s="5"/>
    </row>
    <row r="6" spans="1:9" x14ac:dyDescent="0.35">
      <c r="A6" s="5" t="s">
        <v>269</v>
      </c>
      <c r="B6" t="s">
        <v>150</v>
      </c>
      <c r="C6" s="5" t="s">
        <v>63</v>
      </c>
      <c r="D6" s="5">
        <v>0</v>
      </c>
      <c r="E6" s="5">
        <v>1</v>
      </c>
      <c r="F6" s="5"/>
      <c r="G6" s="5"/>
      <c r="H6" s="5"/>
      <c r="I6" s="5"/>
    </row>
    <row r="7" spans="1:9" x14ac:dyDescent="0.35">
      <c r="A7" s="5" t="s">
        <v>272</v>
      </c>
      <c r="B7" t="s">
        <v>155</v>
      </c>
      <c r="C7" s="5" t="s">
        <v>4</v>
      </c>
      <c r="D7" s="5">
        <v>0</v>
      </c>
      <c r="E7" s="5"/>
      <c r="F7" s="5"/>
      <c r="G7" s="5"/>
      <c r="H7" s="5"/>
      <c r="I7" s="5"/>
    </row>
    <row r="8" spans="1:9" x14ac:dyDescent="0.35">
      <c r="A8" s="5" t="s">
        <v>273</v>
      </c>
      <c r="B8" t="s">
        <v>156</v>
      </c>
      <c r="C8" s="5" t="s">
        <v>4</v>
      </c>
      <c r="D8" s="5">
        <v>0</v>
      </c>
      <c r="E8" s="5"/>
      <c r="F8" s="5"/>
      <c r="G8" s="5"/>
      <c r="H8" s="5"/>
      <c r="I8" s="5"/>
    </row>
    <row r="9" spans="1:9" x14ac:dyDescent="0.35">
      <c r="A9" s="5" t="s">
        <v>284</v>
      </c>
      <c r="B9" t="s">
        <v>157</v>
      </c>
      <c r="C9" s="5" t="s">
        <v>4</v>
      </c>
      <c r="D9" s="5">
        <v>0</v>
      </c>
      <c r="E9" s="5"/>
      <c r="F9" s="5"/>
      <c r="G9" s="5"/>
      <c r="H9" s="5"/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Read Me</vt:lpstr>
      <vt:lpstr>Scenarios</vt:lpstr>
      <vt:lpstr>PopValues</vt:lpstr>
      <vt:lpstr>ChangeRateLimits</vt:lpstr>
      <vt:lpstr>TotalPop</vt:lpstr>
      <vt:lpstr>RuralPop</vt:lpstr>
      <vt:lpstr>StochasticParameters</vt:lpstr>
      <vt:lpstr>SeasonalityCurves</vt:lpstr>
      <vt:lpstr>SeasonalityOffsets</vt:lpstr>
      <vt:lpstr>TaskValues_basic</vt:lpstr>
      <vt:lpstr>TaskValues_expanded</vt:lpstr>
      <vt:lpstr>TaskAllocationByCadre</vt:lpstr>
      <vt:lpstr>CadreRoles</vt:lpstr>
      <vt:lpstr>CadreRoles_v0</vt:lpstr>
      <vt:lpstr>Data dictionary Scenarios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Rui Han (AgileOne)</cp:lastModifiedBy>
  <cp:revision/>
  <dcterms:created xsi:type="dcterms:W3CDTF">2021-08-19T16:16:53Z</dcterms:created>
  <dcterms:modified xsi:type="dcterms:W3CDTF">2023-06-02T21:45:31Z</dcterms:modified>
  <cp:category/>
  <cp:contentStatus/>
</cp:coreProperties>
</file>